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ml.chartshapes+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ml.chartshapes+xml"/>
  <Override PartName="/xl/charts/chart15.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21.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0.xml" ContentType="application/vnd.openxmlformats-officedocument.drawingml.chart+xml"/>
  <Override PartName="/xl/drawings/drawing24.xml" ContentType="application/vnd.openxmlformats-officedocument.drawingml.chartshapes+xml"/>
  <Override PartName="/xl/charts/chart21.xml" ContentType="application/vnd.openxmlformats-officedocument.drawingml.chart+xml"/>
  <Override PartName="/xl/drawings/drawing25.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28.xml" ContentType="application/vnd.openxmlformats-officedocument.drawing+xml"/>
  <Override PartName="/xl/charts/chart32.xml" ContentType="application/vnd.openxmlformats-officedocument.drawingml.chart+xml"/>
  <Override PartName="/xl/drawings/drawing29.xml" ContentType="application/vnd.openxmlformats-officedocument.drawingml.chartshapes+xml"/>
  <Override PartName="/xl/charts/chart33.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1FEF4AF-500A-4182-85C0-569B9E7CAC54}" xr6:coauthVersionLast="47" xr6:coauthVersionMax="47" xr10:uidLastSave="{00000000-0000-0000-0000-000000000000}"/>
  <bookViews>
    <workbookView xWindow="20370" yWindow="-2070" windowWidth="29040" windowHeight="15720" tabRatio="793" xr2:uid="{00000000-000D-0000-FFFF-FFFF00000000}"/>
  </bookViews>
  <sheets>
    <sheet name="小学校" sheetId="12" r:id="rId1"/>
    <sheet name="小学校・ｸﾞﾗﾌ" sheetId="19" r:id="rId2"/>
    <sheet name="中学校 " sheetId="13" r:id="rId3"/>
    <sheet name="中学校・ｸﾞﾗﾌ" sheetId="20" r:id="rId4"/>
    <sheet name="高等学校" sheetId="6" r:id="rId5"/>
    <sheet name="高校・ｸﾞﾗﾌ" sheetId="21" r:id="rId6"/>
    <sheet name="特別支援学校 " sheetId="7" r:id="rId7"/>
    <sheet name="特別支援・ｸﾞﾗﾌ" sheetId="22" r:id="rId8"/>
    <sheet name="幼稚園" sheetId="8" r:id="rId9"/>
    <sheet name="幼稚園・ｸﾞﾗﾌ" sheetId="24" r:id="rId10"/>
    <sheet name="幼保連携型認定こども園" sheetId="18" r:id="rId11"/>
    <sheet name="幼保連携・ｸﾞﾗﾌ" sheetId="25" r:id="rId12"/>
    <sheet name="専修学校" sheetId="9" r:id="rId13"/>
    <sheet name="専修・ｸﾞﾗﾌ" sheetId="23" r:id="rId14"/>
    <sheet name="各種学校 " sheetId="10" r:id="rId15"/>
    <sheet name="各種・ｸﾞﾗﾌ" sheetId="26" r:id="rId16"/>
    <sheet name="中等教育学校" sheetId="11" r:id="rId17"/>
  </sheets>
  <definedNames>
    <definedName name="_xlnm.Print_Area" localSheetId="15">各種・ｸﾞﾗﾌ!$A$1:$L$69</definedName>
    <definedName name="_xlnm.Print_Area" localSheetId="14">'各種学校 '!$A$1:$N$37</definedName>
    <definedName name="_xlnm.Print_Area" localSheetId="5">高校・ｸﾞﾗﾌ!$A$1:$J$57</definedName>
    <definedName name="_xlnm.Print_Area" localSheetId="4">高等学校!$A$1:$L$39</definedName>
    <definedName name="_xlnm.Print_Area" localSheetId="0">小学校!$A$1:$N$43</definedName>
    <definedName name="_xlnm.Print_Area" localSheetId="1">小学校・ｸﾞﾗﾌ!$A$1:$L$64</definedName>
    <definedName name="_xlnm.Print_Area" localSheetId="13">専修・ｸﾞﾗﾌ!$A$1:$Q$99</definedName>
    <definedName name="_xlnm.Print_Area" localSheetId="12">専修学校!$A$1:$L$40</definedName>
    <definedName name="_xlnm.Print_Area" localSheetId="2">'中学校 '!$A$1:$N$41</definedName>
    <definedName name="_xlnm.Print_Area" localSheetId="3">中学校・ｸﾞﾗﾌ!$A$1:$L$63</definedName>
    <definedName name="_xlnm.Print_Area" localSheetId="16">中等教育学校!$A$1:$P$37</definedName>
    <definedName name="_xlnm.Print_Area" localSheetId="7">特別支援・ｸﾞﾗﾌ!$A$1:$J$59</definedName>
    <definedName name="_xlnm.Print_Area" localSheetId="6">'特別支援学校 '!$A$1:$O$39</definedName>
    <definedName name="_xlnm.Print_Area" localSheetId="8">幼稚園!$A$1:$N$47</definedName>
    <definedName name="_xlnm.Print_Area" localSheetId="9">幼稚園・ｸﾞﾗﾌ!$A$2:$L$66</definedName>
    <definedName name="_xlnm.Print_Area" localSheetId="11">幼保連携・ｸﾞﾗﾌ!$A$1:$L$65</definedName>
    <definedName name="_xlnm.Print_Area" localSheetId="10">幼保連携型認定こども園!$A$1:$N$39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24" l="1"/>
  <c r="V23" i="24"/>
  <c r="V21" i="24"/>
  <c r="AK63" i="26" l="1"/>
  <c r="AB60" i="26" s="1"/>
  <c r="AJ63" i="26"/>
  <c r="AA62" i="26" s="1"/>
  <c r="AA63" i="26"/>
  <c r="AI63" i="26"/>
  <c r="Z63" i="26" s="1"/>
  <c r="AH63" i="26"/>
  <c r="AG63" i="26"/>
  <c r="AB63" i="26"/>
  <c r="Z62" i="26"/>
  <c r="AB59" i="26"/>
  <c r="Z57" i="26"/>
  <c r="Z56" i="26"/>
  <c r="AB54" i="26"/>
  <c r="Z54" i="26"/>
  <c r="AB51" i="26"/>
  <c r="V22" i="26"/>
  <c r="V21" i="26"/>
  <c r="V20" i="26"/>
  <c r="V19" i="26"/>
  <c r="V18" i="26"/>
  <c r="V17" i="26"/>
  <c r="V16" i="26"/>
  <c r="V15" i="26"/>
  <c r="R14" i="26"/>
  <c r="AM125" i="23"/>
  <c r="AM124" i="23"/>
  <c r="AM123" i="23"/>
  <c r="AM122" i="23"/>
  <c r="AM121" i="23"/>
  <c r="AM120" i="23"/>
  <c r="AM119" i="23"/>
  <c r="AM118" i="23"/>
  <c r="AM117" i="23"/>
  <c r="AM116" i="23"/>
  <c r="AM115" i="23"/>
  <c r="AM114" i="23"/>
  <c r="AM113" i="23"/>
  <c r="AM112" i="23"/>
  <c r="AM111" i="23"/>
  <c r="AM110" i="23"/>
  <c r="AM109" i="23"/>
  <c r="AM108" i="23"/>
  <c r="AM107" i="23"/>
  <c r="AM106" i="23"/>
  <c r="AM105" i="23"/>
  <c r="AM104" i="23"/>
  <c r="AM103" i="23"/>
  <c r="AM102" i="23"/>
  <c r="AM101" i="23"/>
  <c r="AM100" i="23"/>
  <c r="AM99" i="23"/>
  <c r="AM98" i="23"/>
  <c r="AM97" i="23"/>
  <c r="AM96" i="23"/>
  <c r="AM95" i="23"/>
  <c r="AM94" i="23"/>
  <c r="AM93" i="23"/>
  <c r="AM92" i="23"/>
  <c r="AM91" i="23"/>
  <c r="AM90" i="23"/>
  <c r="AM89" i="23"/>
  <c r="AM88" i="23"/>
  <c r="AM87" i="23"/>
  <c r="AM86" i="23"/>
  <c r="AM85" i="23"/>
  <c r="AM84" i="23"/>
  <c r="AM83" i="23"/>
  <c r="AM82" i="23"/>
  <c r="AR81" i="23"/>
  <c r="AM81" i="23"/>
  <c r="AR80" i="23"/>
  <c r="AM80" i="23"/>
  <c r="AR79" i="23"/>
  <c r="AM79" i="23"/>
  <c r="AR78" i="23"/>
  <c r="AM78" i="23"/>
  <c r="AR77" i="23"/>
  <c r="AM77" i="23"/>
  <c r="AM76" i="23"/>
  <c r="AM75" i="23"/>
  <c r="AM74" i="23"/>
  <c r="AM73" i="23"/>
  <c r="AM72" i="23"/>
  <c r="AK51" i="23"/>
  <c r="AL52" i="23" s="1"/>
  <c r="AL58" i="23"/>
  <c r="AG51" i="23"/>
  <c r="AH56" i="23"/>
  <c r="AG39" i="23"/>
  <c r="AH45" i="23"/>
  <c r="AK38" i="23"/>
  <c r="AL48" i="23" s="1"/>
  <c r="AK22" i="23"/>
  <c r="AL34" i="23" s="1"/>
  <c r="AL35" i="23"/>
  <c r="AG22" i="23"/>
  <c r="AH27" i="23"/>
  <c r="AH22" i="23" s="1"/>
  <c r="AY15" i="23"/>
  <c r="AX15" i="23"/>
  <c r="AW15" i="23"/>
  <c r="AV15" i="23"/>
  <c r="AU15" i="23"/>
  <c r="AT15" i="23"/>
  <c r="AS15" i="23"/>
  <c r="AR15" i="23"/>
  <c r="AQ15" i="23"/>
  <c r="AY14" i="23"/>
  <c r="AX14" i="23"/>
  <c r="AW14" i="23"/>
  <c r="AV14" i="23"/>
  <c r="AU14" i="23"/>
  <c r="AT14" i="23"/>
  <c r="AS14" i="23"/>
  <c r="AR14" i="23"/>
  <c r="AQ14" i="23"/>
  <c r="AY13" i="23"/>
  <c r="AX13" i="23"/>
  <c r="AW13" i="23"/>
  <c r="AV13" i="23"/>
  <c r="AU13" i="23"/>
  <c r="AT13" i="23"/>
  <c r="AS13" i="23"/>
  <c r="AR13" i="23"/>
  <c r="AQ13" i="23"/>
  <c r="AY12" i="23"/>
  <c r="AX12" i="23"/>
  <c r="AW12" i="23"/>
  <c r="AV12" i="23"/>
  <c r="AU12" i="23"/>
  <c r="AT12" i="23"/>
  <c r="AS12" i="23"/>
  <c r="AR12" i="23"/>
  <c r="AQ12" i="23"/>
  <c r="AY11" i="23"/>
  <c r="AX11" i="23"/>
  <c r="AW11" i="23"/>
  <c r="AV11" i="23"/>
  <c r="AU11" i="23"/>
  <c r="AT11" i="23"/>
  <c r="AS11" i="23"/>
  <c r="AR11" i="23"/>
  <c r="AQ11" i="23"/>
  <c r="AY10" i="23"/>
  <c r="AX10" i="23"/>
  <c r="AW10" i="23"/>
  <c r="AV10" i="23"/>
  <c r="AU10" i="23"/>
  <c r="AT10" i="23"/>
  <c r="AS10" i="23"/>
  <c r="AR10" i="23"/>
  <c r="AQ10" i="23"/>
  <c r="AN9" i="23"/>
  <c r="AY9" i="23"/>
  <c r="AN8" i="23"/>
  <c r="AW8" i="23" s="1"/>
  <c r="AN7" i="23"/>
  <c r="AY7" i="23"/>
  <c r="AN6" i="23"/>
  <c r="AU6" i="23" s="1"/>
  <c r="AW6" i="23"/>
  <c r="AN5" i="23"/>
  <c r="AY5" i="23"/>
  <c r="Z51" i="26"/>
  <c r="V14" i="26"/>
  <c r="Z52" i="26"/>
  <c r="Z58" i="26"/>
  <c r="Z60" i="26"/>
  <c r="Z53" i="26"/>
  <c r="AA58" i="26"/>
  <c r="Z61" i="26"/>
  <c r="AA61" i="26"/>
  <c r="AA52" i="26"/>
  <c r="AB53" i="26"/>
  <c r="Z55" i="26"/>
  <c r="AA56" i="26"/>
  <c r="AB57" i="26"/>
  <c r="Z59" i="26"/>
  <c r="AA60" i="26"/>
  <c r="AB61" i="26"/>
  <c r="AA53" i="26"/>
  <c r="AA57" i="26"/>
  <c r="AB62" i="26"/>
  <c r="AA51" i="26"/>
  <c r="AB52" i="26"/>
  <c r="AA55" i="26"/>
  <c r="AB56" i="26"/>
  <c r="AA59" i="26"/>
  <c r="AH55" i="23"/>
  <c r="AL42" i="23"/>
  <c r="AL47" i="23"/>
  <c r="AV8" i="23"/>
  <c r="AR8" i="23"/>
  <c r="AL44" i="23"/>
  <c r="AH53" i="23"/>
  <c r="AT5" i="23"/>
  <c r="AX5" i="23"/>
  <c r="AT7" i="23"/>
  <c r="AX7" i="23"/>
  <c r="AT9" i="23"/>
  <c r="AX9" i="23"/>
  <c r="AH23" i="23"/>
  <c r="AH25" i="23"/>
  <c r="AH29" i="23"/>
  <c r="AH31" i="23"/>
  <c r="AL57" i="23"/>
  <c r="AR5" i="23"/>
  <c r="AV5" i="23"/>
  <c r="AR7" i="23"/>
  <c r="AV7" i="23"/>
  <c r="AT8" i="23"/>
  <c r="AX8" i="23"/>
  <c r="AR9" i="23"/>
  <c r="AV9" i="23"/>
  <c r="AH24" i="23"/>
  <c r="AH26" i="23"/>
  <c r="AH28" i="23"/>
  <c r="AH30" i="23"/>
  <c r="AL32" i="23"/>
  <c r="AL41" i="23"/>
  <c r="AL43" i="23"/>
  <c r="AL45" i="23"/>
  <c r="AH52" i="23"/>
  <c r="AH54" i="23"/>
  <c r="AS5" i="23"/>
  <c r="AW5" i="23"/>
  <c r="AQ6" i="23"/>
  <c r="AS7" i="23"/>
  <c r="AW7" i="23"/>
  <c r="AQ8" i="23"/>
  <c r="AU8" i="23"/>
  <c r="AY8" i="23"/>
  <c r="AS9" i="23"/>
  <c r="AW9" i="23"/>
  <c r="AH40" i="23"/>
  <c r="AH39" i="23" s="1"/>
  <c r="AH42" i="23"/>
  <c r="AH44" i="23"/>
  <c r="AL46" i="23"/>
  <c r="AQ5" i="23"/>
  <c r="AU5" i="23"/>
  <c r="AQ7" i="23"/>
  <c r="AU7" i="23"/>
  <c r="AS8" i="23"/>
  <c r="AQ9" i="23"/>
  <c r="AU9" i="23"/>
  <c r="AL23" i="23"/>
  <c r="AL25" i="23"/>
  <c r="AH41" i="23"/>
  <c r="AH43" i="23"/>
  <c r="AL55" i="23"/>
  <c r="AH51" i="23"/>
  <c r="Z38" i="25"/>
  <c r="Z37" i="25"/>
  <c r="Z14" i="25"/>
  <c r="Y14" i="25"/>
  <c r="W14" i="25"/>
  <c r="Z7" i="25"/>
  <c r="V8" i="25" s="1"/>
  <c r="X8" i="25"/>
  <c r="X68" i="24"/>
  <c r="X67" i="24"/>
  <c r="X66" i="24"/>
  <c r="X65" i="24"/>
  <c r="X64" i="24"/>
  <c r="X63" i="24"/>
  <c r="X62" i="24"/>
  <c r="X61" i="24"/>
  <c r="X60" i="24"/>
  <c r="X59" i="24"/>
  <c r="X58" i="24"/>
  <c r="X57" i="24"/>
  <c r="X56" i="24"/>
  <c r="X55" i="24"/>
  <c r="X54" i="24"/>
  <c r="X53" i="24"/>
  <c r="X52" i="24"/>
  <c r="X51" i="24"/>
  <c r="X50" i="24"/>
  <c r="X7" i="24"/>
  <c r="V8" i="24" s="1"/>
  <c r="AT142" i="22"/>
  <c r="AT141" i="22"/>
  <c r="AT140" i="22"/>
  <c r="AT139" i="22"/>
  <c r="AT138" i="22"/>
  <c r="AT137" i="22"/>
  <c r="AT136" i="22"/>
  <c r="AT135" i="22"/>
  <c r="AT134" i="22"/>
  <c r="AT133" i="22"/>
  <c r="AT132" i="22"/>
  <c r="AT131" i="22"/>
  <c r="AT130" i="22"/>
  <c r="AT129" i="22"/>
  <c r="AT128" i="22"/>
  <c r="AW112" i="22"/>
  <c r="AU112" i="22"/>
  <c r="AS112" i="22"/>
  <c r="AX111" i="22"/>
  <c r="AV111" i="22"/>
  <c r="AT111" i="22"/>
  <c r="AQ111" i="22"/>
  <c r="AX110" i="22"/>
  <c r="AV110" i="22"/>
  <c r="AT110" i="22"/>
  <c r="AQ110" i="22"/>
  <c r="AX109" i="22"/>
  <c r="AV109" i="22"/>
  <c r="AT109" i="22"/>
  <c r="AQ109" i="22"/>
  <c r="AX108" i="22"/>
  <c r="AV108" i="22"/>
  <c r="AT108" i="22"/>
  <c r="AQ108" i="22"/>
  <c r="AX107" i="22"/>
  <c r="AV107" i="22"/>
  <c r="AT107" i="22"/>
  <c r="AQ107" i="22"/>
  <c r="AX106" i="22"/>
  <c r="AV106" i="22"/>
  <c r="AT106" i="22"/>
  <c r="AQ106" i="22"/>
  <c r="AR106" i="22" s="1"/>
  <c r="AX105" i="22"/>
  <c r="AV105" i="22"/>
  <c r="AT105" i="22"/>
  <c r="AQ105" i="22"/>
  <c r="AX104" i="22"/>
  <c r="AV104" i="22"/>
  <c r="AT104" i="22"/>
  <c r="AQ104" i="22"/>
  <c r="AX103" i="22"/>
  <c r="AV103" i="22"/>
  <c r="AT103" i="22"/>
  <c r="AQ103" i="22"/>
  <c r="AX102" i="22"/>
  <c r="AV102" i="22"/>
  <c r="AT102" i="22"/>
  <c r="AQ102" i="22"/>
  <c r="AX101" i="22"/>
  <c r="AV101" i="22"/>
  <c r="AT101" i="22"/>
  <c r="AQ101" i="22"/>
  <c r="AQ100" i="22"/>
  <c r="AH65" i="22"/>
  <c r="AH64" i="22"/>
  <c r="AD64" i="22"/>
  <c r="AH63" i="22"/>
  <c r="AD63" i="22"/>
  <c r="AH62" i="22"/>
  <c r="AD62" i="22"/>
  <c r="AH61" i="22"/>
  <c r="AD61" i="22"/>
  <c r="AH60" i="22"/>
  <c r="AD60" i="22"/>
  <c r="AH59" i="22"/>
  <c r="AD59" i="22"/>
  <c r="AH58" i="22"/>
  <c r="AD58" i="22"/>
  <c r="AH57" i="22"/>
  <c r="AD57" i="22"/>
  <c r="AH56" i="22"/>
  <c r="AD56" i="22"/>
  <c r="AL55" i="22"/>
  <c r="AH55" i="22"/>
  <c r="AB55" i="22"/>
  <c r="Z55" i="22"/>
  <c r="X55" i="22"/>
  <c r="AL54" i="22"/>
  <c r="AH54" i="22"/>
  <c r="AB54" i="22"/>
  <c r="Z54" i="22"/>
  <c r="X54" i="22"/>
  <c r="AL53" i="22"/>
  <c r="AH53" i="22"/>
  <c r="AB53" i="22"/>
  <c r="Z53" i="22"/>
  <c r="X53" i="22"/>
  <c r="AL52" i="22"/>
  <c r="AH52" i="22"/>
  <c r="AB52" i="22"/>
  <c r="Z52" i="22"/>
  <c r="X52" i="22"/>
  <c r="AL51" i="22"/>
  <c r="AH51" i="22"/>
  <c r="AB51" i="22"/>
  <c r="Z51" i="22"/>
  <c r="X51" i="22"/>
  <c r="AL50" i="22"/>
  <c r="AH50" i="22"/>
  <c r="AB50" i="22"/>
  <c r="Z50" i="22"/>
  <c r="X50" i="22"/>
  <c r="AL49" i="22"/>
  <c r="AH49" i="22"/>
  <c r="AB49" i="22"/>
  <c r="Z49" i="22"/>
  <c r="X49" i="22"/>
  <c r="AL48" i="22"/>
  <c r="AH48" i="22"/>
  <c r="AB48" i="22"/>
  <c r="Z48" i="22"/>
  <c r="X48" i="22"/>
  <c r="AL47" i="22"/>
  <c r="AH47" i="22"/>
  <c r="AB47" i="22"/>
  <c r="Z47" i="22"/>
  <c r="X47" i="22"/>
  <c r="T47" i="22"/>
  <c r="AL46" i="22"/>
  <c r="AH46" i="22"/>
  <c r="AB46" i="22"/>
  <c r="Z46" i="22"/>
  <c r="X46" i="22"/>
  <c r="T46" i="22"/>
  <c r="AL45" i="22"/>
  <c r="AH45" i="22"/>
  <c r="AB45" i="22"/>
  <c r="Z45" i="22"/>
  <c r="X45" i="22"/>
  <c r="T45" i="22"/>
  <c r="AL44" i="22"/>
  <c r="AH44" i="22"/>
  <c r="AB44" i="22"/>
  <c r="Z44" i="22"/>
  <c r="X44" i="22"/>
  <c r="T44" i="22"/>
  <c r="AL43" i="22"/>
  <c r="AH43" i="22"/>
  <c r="AB43" i="22"/>
  <c r="Z43" i="22"/>
  <c r="X43" i="22"/>
  <c r="AL42" i="22"/>
  <c r="AH42" i="22"/>
  <c r="AB42" i="22"/>
  <c r="Z42" i="22"/>
  <c r="X42" i="22"/>
  <c r="AL41" i="22"/>
  <c r="AH41" i="22"/>
  <c r="AB41" i="22"/>
  <c r="Z41" i="22"/>
  <c r="X41" i="22"/>
  <c r="AL40" i="22"/>
  <c r="AH40" i="22"/>
  <c r="AB40" i="22"/>
  <c r="Z40" i="22"/>
  <c r="X40" i="22"/>
  <c r="AL39" i="22"/>
  <c r="AH39" i="22"/>
  <c r="AB39" i="22"/>
  <c r="Z39" i="22"/>
  <c r="X39" i="22"/>
  <c r="AL38" i="22"/>
  <c r="AH38" i="22"/>
  <c r="AB38" i="22"/>
  <c r="Z38" i="22"/>
  <c r="X38" i="22"/>
  <c r="AL37" i="22"/>
  <c r="AH37" i="22"/>
  <c r="AB37" i="22"/>
  <c r="Z37" i="22"/>
  <c r="X37" i="22"/>
  <c r="AL36" i="22"/>
  <c r="AH36" i="22"/>
  <c r="AB36" i="22"/>
  <c r="Z36" i="22"/>
  <c r="X36" i="22"/>
  <c r="AL35" i="22"/>
  <c r="AH35" i="22"/>
  <c r="AB35" i="22"/>
  <c r="Z35" i="22"/>
  <c r="X35" i="22"/>
  <c r="T35" i="22"/>
  <c r="AL34" i="22"/>
  <c r="AH34" i="22"/>
  <c r="AB34" i="22"/>
  <c r="Z34" i="22"/>
  <c r="X34" i="22"/>
  <c r="T34" i="22"/>
  <c r="AL33" i="22"/>
  <c r="AH33" i="22"/>
  <c r="AB33" i="22"/>
  <c r="Z33" i="22"/>
  <c r="X33" i="22"/>
  <c r="T33" i="22"/>
  <c r="AL32" i="22"/>
  <c r="AH32" i="22"/>
  <c r="AB32" i="22"/>
  <c r="Z32" i="22"/>
  <c r="X32" i="22"/>
  <c r="T32" i="22"/>
  <c r="AL31" i="22"/>
  <c r="AH31" i="22"/>
  <c r="AB31" i="22"/>
  <c r="Z31" i="22"/>
  <c r="X31" i="22"/>
  <c r="T31" i="22"/>
  <c r="AL30" i="22"/>
  <c r="AH30" i="22"/>
  <c r="AB30" i="22"/>
  <c r="Z30" i="22"/>
  <c r="X30" i="22"/>
  <c r="T30" i="22"/>
  <c r="AL29" i="22"/>
  <c r="AH29" i="22"/>
  <c r="AB29" i="22"/>
  <c r="Z29" i="22"/>
  <c r="X29" i="22"/>
  <c r="T29" i="22"/>
  <c r="AL28" i="22"/>
  <c r="AH28" i="22"/>
  <c r="AB28" i="22"/>
  <c r="Z28" i="22"/>
  <c r="X28" i="22"/>
  <c r="AL27" i="22"/>
  <c r="AH27" i="22"/>
  <c r="AB27" i="22"/>
  <c r="Z27" i="22"/>
  <c r="X27" i="22"/>
  <c r="AL26" i="22"/>
  <c r="AH26" i="22"/>
  <c r="AB26" i="22"/>
  <c r="Z26" i="22"/>
  <c r="X26" i="22"/>
  <c r="AL25" i="22"/>
  <c r="AH25" i="22"/>
  <c r="AB25" i="22"/>
  <c r="Z25" i="22"/>
  <c r="X25" i="22"/>
  <c r="AL24" i="22"/>
  <c r="AH24" i="22"/>
  <c r="AB24" i="22"/>
  <c r="Z24" i="22"/>
  <c r="X24" i="22"/>
  <c r="AL23" i="22"/>
  <c r="AH23" i="22"/>
  <c r="AB23" i="22"/>
  <c r="Z23" i="22"/>
  <c r="X23" i="22"/>
  <c r="AL22" i="22"/>
  <c r="AH22" i="22"/>
  <c r="AB22" i="22"/>
  <c r="Z22" i="22"/>
  <c r="X22" i="22"/>
  <c r="AL21" i="22"/>
  <c r="AH21" i="22"/>
  <c r="AB21" i="22"/>
  <c r="Z21" i="22"/>
  <c r="X21" i="22"/>
  <c r="AL20" i="22"/>
  <c r="AH20" i="22"/>
  <c r="AB20" i="22"/>
  <c r="Z20" i="22"/>
  <c r="X20" i="22"/>
  <c r="AL19" i="22"/>
  <c r="AH19" i="22"/>
  <c r="AB19" i="22"/>
  <c r="Z19" i="22"/>
  <c r="X19" i="22"/>
  <c r="AL18" i="22"/>
  <c r="AH18" i="22"/>
  <c r="AB18" i="22"/>
  <c r="Z18" i="22"/>
  <c r="X18" i="22"/>
  <c r="AL17" i="22"/>
  <c r="AH17" i="22"/>
  <c r="AB17" i="22"/>
  <c r="Z17" i="22"/>
  <c r="X17" i="22"/>
  <c r="AL16" i="22"/>
  <c r="AH16" i="22"/>
  <c r="AB16" i="22"/>
  <c r="Z16" i="22"/>
  <c r="X16" i="22"/>
  <c r="AL15" i="22"/>
  <c r="AH15" i="22"/>
  <c r="AB15" i="22"/>
  <c r="Z15" i="22"/>
  <c r="X15" i="22"/>
  <c r="AL14" i="22"/>
  <c r="AH14" i="22"/>
  <c r="AB14" i="22"/>
  <c r="Z14" i="22"/>
  <c r="X14" i="22"/>
  <c r="AL13" i="22"/>
  <c r="AH13" i="22"/>
  <c r="AB13" i="22"/>
  <c r="Z13" i="22"/>
  <c r="X13" i="22"/>
  <c r="AL12" i="22"/>
  <c r="AH12" i="22"/>
  <c r="AB12" i="22"/>
  <c r="Z12" i="22"/>
  <c r="X12" i="22"/>
  <c r="AL11" i="22"/>
  <c r="AH11" i="22"/>
  <c r="AB11" i="22"/>
  <c r="Z11" i="22"/>
  <c r="X11" i="22"/>
  <c r="AL10" i="22"/>
  <c r="AH10" i="22"/>
  <c r="Z10" i="22"/>
  <c r="X10" i="22"/>
  <c r="AL9" i="22"/>
  <c r="AH9" i="22"/>
  <c r="Z9" i="22"/>
  <c r="X9" i="22"/>
  <c r="AL8" i="22"/>
  <c r="AH8" i="22"/>
  <c r="Z8" i="22"/>
  <c r="X8" i="22"/>
  <c r="AL7" i="22"/>
  <c r="AH7" i="22"/>
  <c r="Z7" i="22"/>
  <c r="X7" i="22"/>
  <c r="AL6" i="22"/>
  <c r="AH6" i="22"/>
  <c r="Z6" i="22"/>
  <c r="X6" i="22"/>
  <c r="AL5" i="22"/>
  <c r="AH5" i="22"/>
  <c r="Z5" i="22"/>
  <c r="X5" i="22"/>
  <c r="AL4" i="22"/>
  <c r="AH4" i="22"/>
  <c r="Z4" i="22"/>
  <c r="X4" i="22"/>
  <c r="W8" i="25"/>
  <c r="Y8" i="25"/>
  <c r="U8" i="25"/>
  <c r="Z8" i="25"/>
  <c r="H82" i="21"/>
  <c r="I78" i="21" s="1"/>
  <c r="I81" i="21"/>
  <c r="D82" i="21"/>
  <c r="E78" i="21" s="1"/>
  <c r="E76" i="21"/>
  <c r="I80" i="21"/>
  <c r="I74" i="21"/>
  <c r="I72" i="21"/>
  <c r="W38" i="21"/>
  <c r="W37" i="21"/>
  <c r="W36" i="21"/>
  <c r="W35" i="21"/>
  <c r="W34" i="21"/>
  <c r="S32" i="21"/>
  <c r="W32" i="21"/>
  <c r="S31" i="21"/>
  <c r="W31" i="21"/>
  <c r="S26" i="21"/>
  <c r="W24" i="21"/>
  <c r="W23" i="21"/>
  <c r="W22" i="21"/>
  <c r="W21" i="21"/>
  <c r="W20" i="21"/>
  <c r="W19" i="21"/>
  <c r="W18" i="21"/>
  <c r="W17" i="21"/>
  <c r="W16" i="21"/>
  <c r="W15" i="21"/>
  <c r="W14" i="21"/>
  <c r="W13" i="21"/>
  <c r="W12" i="21"/>
  <c r="W11" i="21"/>
  <c r="W10" i="21"/>
  <c r="W9" i="21"/>
  <c r="W8" i="21"/>
  <c r="W7" i="21"/>
  <c r="W6" i="21"/>
  <c r="W5" i="21"/>
  <c r="W4" i="21"/>
  <c r="I73" i="21"/>
  <c r="I75" i="21"/>
  <c r="I77" i="21"/>
  <c r="I79" i="21"/>
  <c r="G15" i="11"/>
  <c r="O15" i="11" s="1"/>
  <c r="I11" i="18"/>
  <c r="G11" i="18"/>
  <c r="E11" i="18"/>
  <c r="C11" i="18"/>
  <c r="K15" i="11"/>
  <c r="I15" i="11"/>
  <c r="E15" i="11"/>
  <c r="C15" i="11"/>
  <c r="I15" i="10"/>
  <c r="G15" i="10"/>
  <c r="E15" i="10"/>
  <c r="C15" i="10"/>
  <c r="G15" i="9"/>
  <c r="E15" i="9"/>
  <c r="I15" i="9" s="1"/>
  <c r="C15" i="9"/>
  <c r="K16" i="8"/>
  <c r="K17" i="8"/>
  <c r="I15" i="8"/>
  <c r="G15" i="8"/>
  <c r="M15" i="8" s="1"/>
  <c r="E15" i="8"/>
  <c r="C15" i="8"/>
  <c r="L15" i="7"/>
  <c r="K15" i="7"/>
  <c r="J15" i="7"/>
  <c r="I15" i="7"/>
  <c r="H15" i="7"/>
  <c r="F15" i="7"/>
  <c r="D15" i="7"/>
  <c r="C15" i="7"/>
  <c r="G16" i="6"/>
  <c r="E16" i="6"/>
  <c r="C16" i="6"/>
  <c r="I15" i="13"/>
  <c r="G15" i="13"/>
  <c r="E15" i="13"/>
  <c r="C15" i="13"/>
  <c r="I15" i="12"/>
  <c r="G15" i="12"/>
  <c r="E15" i="12"/>
  <c r="C15" i="12"/>
  <c r="O18" i="11"/>
  <c r="O17" i="11"/>
  <c r="M18" i="11"/>
  <c r="M17" i="11"/>
  <c r="K18" i="9"/>
  <c r="K17" i="9"/>
  <c r="K16" i="9"/>
  <c r="I18" i="9"/>
  <c r="I17" i="9"/>
  <c r="I16" i="9"/>
  <c r="M18" i="8"/>
  <c r="M17" i="8"/>
  <c r="M16" i="8"/>
  <c r="K18" i="8"/>
  <c r="M15" i="11"/>
  <c r="E75" i="21"/>
  <c r="AR110" i="22" l="1"/>
  <c r="AR107" i="22"/>
  <c r="AR103" i="22"/>
  <c r="AR105" i="22"/>
  <c r="AR108" i="22"/>
  <c r="AR109" i="22"/>
  <c r="AR111" i="22"/>
  <c r="AR104" i="22"/>
  <c r="AQ112" i="22"/>
  <c r="AR102" i="22"/>
  <c r="AR101" i="22"/>
  <c r="I82" i="21"/>
  <c r="E72" i="21"/>
  <c r="E81" i="21"/>
  <c r="K15" i="9"/>
  <c r="T8" i="24"/>
  <c r="AL53" i="23"/>
  <c r="AL51" i="23" s="1"/>
  <c r="AL60" i="23"/>
  <c r="AL33" i="23"/>
  <c r="AV6" i="23"/>
  <c r="AB55" i="26"/>
  <c r="S8" i="24"/>
  <c r="E77" i="21"/>
  <c r="W8" i="24"/>
  <c r="AL56" i="23"/>
  <c r="AL30" i="23"/>
  <c r="AL59" i="23"/>
  <c r="AL40" i="23"/>
  <c r="AL39" i="23"/>
  <c r="AL38" i="23" s="1"/>
  <c r="E80" i="21"/>
  <c r="I76" i="21"/>
  <c r="X8" i="24"/>
  <c r="AL54" i="23"/>
  <c r="AL28" i="23"/>
  <c r="AX6" i="23"/>
  <c r="K15" i="8"/>
  <c r="E79" i="21"/>
  <c r="U8" i="24"/>
  <c r="AL31" i="23"/>
  <c r="AL26" i="23"/>
  <c r="AT6" i="23"/>
  <c r="AB58" i="26"/>
  <c r="E74" i="21"/>
  <c r="AL29" i="23"/>
  <c r="AL24" i="23"/>
  <c r="AL22" i="23" s="1"/>
  <c r="AY6" i="23"/>
  <c r="AR6" i="23"/>
  <c r="E73" i="21"/>
  <c r="AL27" i="23"/>
  <c r="AS6" i="23"/>
  <c r="AA54" i="26"/>
  <c r="E82" i="21" l="1"/>
</calcChain>
</file>

<file path=xl/sharedStrings.xml><?xml version="1.0" encoding="utf-8"?>
<sst xmlns="http://schemas.openxmlformats.org/spreadsheetml/2006/main" count="1675" uniqueCount="759">
  <si>
    <t>園</t>
    <rPh sb="0" eb="1">
      <t>エン</t>
    </rPh>
    <phoneticPr fontId="2"/>
  </si>
  <si>
    <t xml:space="preserve"> 学 　校　 数</t>
    <phoneticPr fontId="2"/>
  </si>
  <si>
    <r>
      <t>〔Ⅰ－１－１表〕　　　　　　　　</t>
    </r>
    <r>
      <rPr>
        <b/>
        <sz val="13"/>
        <rFont val="ＭＳ Ｐ明朝"/>
        <family val="1"/>
        <charset val="128"/>
      </rPr>
      <t>主　　要　　指　　標　　の　　推　　移　</t>
    </r>
    <rPh sb="6" eb="7">
      <t>ヒョウ</t>
    </rPh>
    <phoneticPr fontId="2"/>
  </si>
  <si>
    <r>
      <t>〔Ⅰ－２－１表〕　　　　　　　　</t>
    </r>
    <r>
      <rPr>
        <b/>
        <sz val="13"/>
        <rFont val="ＭＳ Ｐ明朝"/>
        <family val="1"/>
        <charset val="128"/>
      </rPr>
      <t>主　　要　　指　　標　　の　　推　　移</t>
    </r>
    <r>
      <rPr>
        <sz val="13"/>
        <rFont val="ＭＳ Ｐ明朝"/>
        <family val="1"/>
        <charset val="128"/>
      </rPr>
      <t>　</t>
    </r>
    <rPh sb="6" eb="7">
      <t>ヒョウ</t>
    </rPh>
    <phoneticPr fontId="2"/>
  </si>
  <si>
    <t>　</t>
    <phoneticPr fontId="2"/>
  </si>
  <si>
    <t xml:space="preserve"> </t>
    <phoneticPr fontId="2"/>
  </si>
  <si>
    <t xml:space="preserve">  276</t>
    <phoneticPr fontId="2"/>
  </si>
  <si>
    <t xml:space="preserve">  109</t>
    <phoneticPr fontId="2"/>
  </si>
  <si>
    <t xml:space="preserve"> (1,713)</t>
    <phoneticPr fontId="2"/>
  </si>
  <si>
    <t xml:space="preserve"> （1.1)</t>
    <phoneticPr fontId="2"/>
  </si>
  <si>
    <t>(1.229)</t>
    <phoneticPr fontId="2"/>
  </si>
  <si>
    <t xml:space="preserve">  (1)</t>
    <phoneticPr fontId="2"/>
  </si>
  <si>
    <t xml:space="preserve"> (318)</t>
    <phoneticPr fontId="2"/>
  </si>
  <si>
    <t xml:space="preserve"> (165)</t>
    <phoneticPr fontId="2"/>
  </si>
  <si>
    <t xml:space="preserve">    838</t>
    <phoneticPr fontId="2"/>
  </si>
  <si>
    <t>　0.54</t>
    <phoneticPr fontId="2"/>
  </si>
  <si>
    <t xml:space="preserve">   395</t>
    <phoneticPr fontId="2"/>
  </si>
  <si>
    <t xml:space="preserve">  404</t>
    <phoneticPr fontId="2"/>
  </si>
  <si>
    <t xml:space="preserve">  　38</t>
    <phoneticPr fontId="2"/>
  </si>
  <si>
    <t xml:space="preserve"> (1,717)</t>
    <phoneticPr fontId="2"/>
  </si>
  <si>
    <t>(1.181)</t>
    <phoneticPr fontId="2"/>
  </si>
  <si>
    <t xml:space="preserve"> (468)</t>
    <phoneticPr fontId="2"/>
  </si>
  <si>
    <t xml:space="preserve"> (67)</t>
    <phoneticPr fontId="2"/>
  </si>
  <si>
    <t>学</t>
    <rPh sb="0" eb="1">
      <t>ガク</t>
    </rPh>
    <phoneticPr fontId="2"/>
  </si>
  <si>
    <t>校</t>
    <rPh sb="0" eb="1">
      <t>コウ</t>
    </rPh>
    <phoneticPr fontId="2"/>
  </si>
  <si>
    <t>数</t>
    <rPh sb="0" eb="1">
      <t>スウ</t>
    </rPh>
    <phoneticPr fontId="2"/>
  </si>
  <si>
    <t>（再掲）在学者の内訳</t>
    <rPh sb="1" eb="3">
      <t>サイケイ</t>
    </rPh>
    <rPh sb="4" eb="6">
      <t>ザイガク</t>
    </rPh>
    <rPh sb="6" eb="7">
      <t>シャ</t>
    </rPh>
    <rPh sb="8" eb="10">
      <t>ウチワケ</t>
    </rPh>
    <phoneticPr fontId="2"/>
  </si>
  <si>
    <t>幼稚</t>
    <rPh sb="0" eb="2">
      <t>ヨウチ</t>
    </rPh>
    <phoneticPr fontId="2"/>
  </si>
  <si>
    <t xml:space="preserve"> 部</t>
    <rPh sb="1" eb="2">
      <t>ブ</t>
    </rPh>
    <phoneticPr fontId="2"/>
  </si>
  <si>
    <t>小学</t>
    <rPh sb="0" eb="2">
      <t>ショウガク</t>
    </rPh>
    <phoneticPr fontId="2"/>
  </si>
  <si>
    <t>中学</t>
    <rPh sb="0" eb="2">
      <t>チュウガク</t>
    </rPh>
    <phoneticPr fontId="2"/>
  </si>
  <si>
    <t>高等</t>
    <rPh sb="0" eb="2">
      <t>コウトウ</t>
    </rPh>
    <phoneticPr fontId="2"/>
  </si>
  <si>
    <t>学級</t>
    <rPh sb="0" eb="2">
      <t>ガッキュウ</t>
    </rPh>
    <phoneticPr fontId="2"/>
  </si>
  <si>
    <t>増減率</t>
    <rPh sb="1" eb="2">
      <t>ゲン</t>
    </rPh>
    <rPh sb="2" eb="3">
      <t>リツ</t>
    </rPh>
    <phoneticPr fontId="2"/>
  </si>
  <si>
    <t>　　 校</t>
    <rPh sb="3" eb="4">
      <t>ガッコウ</t>
    </rPh>
    <phoneticPr fontId="2"/>
  </si>
  <si>
    <t>教員数(本務者)</t>
    <phoneticPr fontId="2"/>
  </si>
  <si>
    <t>1学級当たりの</t>
    <phoneticPr fontId="2"/>
  </si>
  <si>
    <t>本務教員1人当</t>
    <phoneticPr fontId="2"/>
  </si>
  <si>
    <t xml:space="preserve">  教  員  数</t>
    <phoneticPr fontId="2"/>
  </si>
  <si>
    <t>本務教員1人当</t>
    <phoneticPr fontId="2"/>
  </si>
  <si>
    <t>％</t>
    <phoneticPr fontId="2"/>
  </si>
  <si>
    <t xml:space="preserve"> </t>
    <phoneticPr fontId="2"/>
  </si>
  <si>
    <t xml:space="preserve"> 学　校　数</t>
  </si>
  <si>
    <t xml:space="preserve">  学　級　数</t>
  </si>
  <si>
    <t xml:space="preserve">  児   童   数</t>
  </si>
  <si>
    <t>対前年</t>
  </si>
  <si>
    <t>校</t>
  </si>
  <si>
    <t>学級</t>
  </si>
  <si>
    <t>％</t>
  </si>
  <si>
    <t>人</t>
  </si>
  <si>
    <t>－</t>
  </si>
  <si>
    <t>欠　席　理　由</t>
  </si>
  <si>
    <t>年　度　間</t>
  </si>
  <si>
    <t xml:space="preserve"> 総　数</t>
  </si>
  <si>
    <t>全児童数</t>
  </si>
  <si>
    <t>に占める</t>
  </si>
  <si>
    <t>病　気</t>
  </si>
  <si>
    <t>経済的</t>
  </si>
  <si>
    <t>その他</t>
  </si>
  <si>
    <t>長欠者率</t>
  </si>
  <si>
    <t>理　由</t>
  </si>
  <si>
    <t xml:space="preserve"> 　　人</t>
  </si>
  <si>
    <t xml:space="preserve">     ％</t>
  </si>
  <si>
    <t>平　成</t>
  </si>
  <si>
    <t xml:space="preserve">    651</t>
  </si>
  <si>
    <t xml:space="preserve">  0.38</t>
  </si>
  <si>
    <t xml:space="preserve">   384</t>
  </si>
  <si>
    <t xml:space="preserve">  －</t>
  </si>
  <si>
    <t xml:space="preserve">  177</t>
  </si>
  <si>
    <t xml:space="preserve">   90</t>
  </si>
  <si>
    <t xml:space="preserve"> (1,377)</t>
  </si>
  <si>
    <t xml:space="preserve"> (0.80)</t>
  </si>
  <si>
    <t>(1,045)</t>
  </si>
  <si>
    <t xml:space="preserve"> (－)</t>
  </si>
  <si>
    <t xml:space="preserve"> (214)</t>
  </si>
  <si>
    <t xml:space="preserve"> (118)</t>
  </si>
  <si>
    <t xml:space="preserve">    666</t>
  </si>
  <si>
    <t xml:space="preserve">  0.40</t>
  </si>
  <si>
    <t xml:space="preserve">   342</t>
  </si>
  <si>
    <t xml:space="preserve">  217</t>
  </si>
  <si>
    <t xml:space="preserve">  107</t>
  </si>
  <si>
    <t xml:space="preserve"> (1,372)</t>
  </si>
  <si>
    <t xml:space="preserve"> (0.82)</t>
  </si>
  <si>
    <t xml:space="preserve">  (970)</t>
  </si>
  <si>
    <t xml:space="preserve"> (262)</t>
  </si>
  <si>
    <t xml:space="preserve"> (140)</t>
  </si>
  <si>
    <t>人</t>
    <rPh sb="0" eb="1">
      <t>ヒト</t>
    </rPh>
    <phoneticPr fontId="2"/>
  </si>
  <si>
    <t>不登校</t>
    <rPh sb="0" eb="3">
      <t>フトウコウ</t>
    </rPh>
    <phoneticPr fontId="2"/>
  </si>
  <si>
    <t>たりの生徒数</t>
    <rPh sb="3" eb="5">
      <t>セイト</t>
    </rPh>
    <phoneticPr fontId="2"/>
  </si>
  <si>
    <t>-</t>
  </si>
  <si>
    <t>本務教員1人当</t>
    <phoneticPr fontId="2"/>
  </si>
  <si>
    <t>増減数</t>
    <rPh sb="1" eb="2">
      <t>ゲン</t>
    </rPh>
    <phoneticPr fontId="2"/>
  </si>
  <si>
    <t>増減率</t>
    <rPh sb="1" eb="2">
      <t>ゲン</t>
    </rPh>
    <phoneticPr fontId="2"/>
  </si>
  <si>
    <t>　</t>
    <phoneticPr fontId="2"/>
  </si>
  <si>
    <t>人</t>
    <phoneticPr fontId="2"/>
  </si>
  <si>
    <t xml:space="preserve">  生　 徒   数</t>
    <rPh sb="2" eb="3">
      <t>ショウ</t>
    </rPh>
    <rPh sb="5" eb="6">
      <t>タダ</t>
    </rPh>
    <phoneticPr fontId="2"/>
  </si>
  <si>
    <t>教員数(本務者)</t>
    <phoneticPr fontId="2"/>
  </si>
  <si>
    <t>人</t>
    <phoneticPr fontId="2"/>
  </si>
  <si>
    <t>人</t>
    <rPh sb="0" eb="1">
      <t>ニン</t>
    </rPh>
    <phoneticPr fontId="2"/>
  </si>
  <si>
    <t>1校当たりの</t>
    <rPh sb="1" eb="2">
      <t>コウ</t>
    </rPh>
    <phoneticPr fontId="2"/>
  </si>
  <si>
    <t xml:space="preserve"> 在　園　者　数</t>
    <rPh sb="1" eb="2">
      <t>ザイ</t>
    </rPh>
    <rPh sb="3" eb="4">
      <t>エン</t>
    </rPh>
    <rPh sb="5" eb="6">
      <t>モノ</t>
    </rPh>
    <phoneticPr fontId="2"/>
  </si>
  <si>
    <t>たりの在園者数</t>
    <rPh sb="3" eb="4">
      <t>ザイ</t>
    </rPh>
    <rPh sb="4" eb="5">
      <t>エン</t>
    </rPh>
    <rPh sb="5" eb="6">
      <t>モノ</t>
    </rPh>
    <phoneticPr fontId="2"/>
  </si>
  <si>
    <t xml:space="preserve">  生　徒　数</t>
    <rPh sb="2" eb="3">
      <t>ショウ</t>
    </rPh>
    <rPh sb="4" eb="5">
      <t>タダ</t>
    </rPh>
    <phoneticPr fontId="2"/>
  </si>
  <si>
    <t xml:space="preserve">  教　員  数</t>
    <rPh sb="2" eb="3">
      <t>キョウ</t>
    </rPh>
    <rPh sb="4" eb="5">
      <t>イン</t>
    </rPh>
    <phoneticPr fontId="2"/>
  </si>
  <si>
    <t xml:space="preserve"> （兼 務 者）</t>
    <rPh sb="2" eb="3">
      <t>ケン</t>
    </rPh>
    <rPh sb="4" eb="5">
      <t>ツトム</t>
    </rPh>
    <rPh sb="6" eb="7">
      <t>モノ</t>
    </rPh>
    <phoneticPr fontId="2"/>
  </si>
  <si>
    <t xml:space="preserve"> （本 務 者）</t>
    <rPh sb="2" eb="3">
      <t>ホン</t>
    </rPh>
    <rPh sb="4" eb="5">
      <t>ツトム</t>
    </rPh>
    <rPh sb="6" eb="7">
      <t>モノ</t>
    </rPh>
    <phoneticPr fontId="2"/>
  </si>
  <si>
    <t xml:space="preserve"> 1校当たりの</t>
    <rPh sb="2" eb="3">
      <t>コウ</t>
    </rPh>
    <phoneticPr fontId="2"/>
  </si>
  <si>
    <t xml:space="preserve"> 学　級　数</t>
    <rPh sb="3" eb="4">
      <t>キュウ</t>
    </rPh>
    <phoneticPr fontId="2"/>
  </si>
  <si>
    <t xml:space="preserve">  在 学 者 数</t>
    <rPh sb="2" eb="3">
      <t>ザイ</t>
    </rPh>
    <rPh sb="4" eb="5">
      <t>ガク</t>
    </rPh>
    <rPh sb="6" eb="7">
      <t>シャ</t>
    </rPh>
    <phoneticPr fontId="2"/>
  </si>
  <si>
    <t>８　各　種　学　校</t>
    <rPh sb="2" eb="3">
      <t>カク</t>
    </rPh>
    <rPh sb="4" eb="5">
      <t>タネ</t>
    </rPh>
    <rPh sb="6" eb="7">
      <t>ガク</t>
    </rPh>
    <rPh sb="8" eb="9">
      <t>コウ</t>
    </rPh>
    <phoneticPr fontId="2"/>
  </si>
  <si>
    <t>　 国</t>
  </si>
  <si>
    <t>立</t>
  </si>
  <si>
    <t>　 公</t>
  </si>
  <si>
    <t>　 私</t>
  </si>
  <si>
    <t>（前期課程）</t>
    <rPh sb="1" eb="3">
      <t>ゼンキ</t>
    </rPh>
    <rPh sb="3" eb="5">
      <t>カテイ</t>
    </rPh>
    <phoneticPr fontId="2"/>
  </si>
  <si>
    <t>1学級当たりの</t>
    <phoneticPr fontId="2"/>
  </si>
  <si>
    <t xml:space="preserve"> </t>
    <phoneticPr fontId="2"/>
  </si>
  <si>
    <t xml:space="preserve">    736</t>
    <phoneticPr fontId="2"/>
  </si>
  <si>
    <t xml:space="preserve">  0.46</t>
    <phoneticPr fontId="2"/>
  </si>
  <si>
    <t xml:space="preserve">   351</t>
    <phoneticPr fontId="2"/>
  </si>
  <si>
    <t xml:space="preserve">  279</t>
    <phoneticPr fontId="2"/>
  </si>
  <si>
    <t xml:space="preserve">  106</t>
    <phoneticPr fontId="2"/>
  </si>
  <si>
    <t xml:space="preserve"> (1,464)</t>
    <phoneticPr fontId="2"/>
  </si>
  <si>
    <t xml:space="preserve"> (0.91)</t>
    <phoneticPr fontId="2"/>
  </si>
  <si>
    <t xml:space="preserve">  (987)</t>
    <phoneticPr fontId="2"/>
  </si>
  <si>
    <t xml:space="preserve"> (327)</t>
    <phoneticPr fontId="2"/>
  </si>
  <si>
    <t xml:space="preserve"> (150)</t>
    <phoneticPr fontId="2"/>
  </si>
  <si>
    <t xml:space="preserve">    815</t>
    <phoneticPr fontId="2"/>
  </si>
  <si>
    <t xml:space="preserve">  0.53</t>
    <phoneticPr fontId="2"/>
  </si>
  <si>
    <t xml:space="preserve">   429</t>
    <phoneticPr fontId="2"/>
  </si>
  <si>
    <t xml:space="preserve">   1</t>
    <phoneticPr fontId="2"/>
  </si>
  <si>
    <t xml:space="preserve"> </t>
    <phoneticPr fontId="2"/>
  </si>
  <si>
    <t>　</t>
    <phoneticPr fontId="2"/>
  </si>
  <si>
    <t>　</t>
    <phoneticPr fontId="2"/>
  </si>
  <si>
    <t>　　    校</t>
    <rPh sb="6" eb="7">
      <t>ガッコウ</t>
    </rPh>
    <phoneticPr fontId="2"/>
  </si>
  <si>
    <t>　　      校</t>
    <rPh sb="8" eb="9">
      <t>ガッコウ</t>
    </rPh>
    <phoneticPr fontId="2"/>
  </si>
  <si>
    <r>
      <t>〔Ⅰ－８－１表〕　　　　　　　　</t>
    </r>
    <r>
      <rPr>
        <b/>
        <sz val="13"/>
        <rFont val="ＭＳ Ｐ明朝"/>
        <family val="1"/>
        <charset val="128"/>
      </rPr>
      <t>主　　要　　指　　標　　の　　推　　移</t>
    </r>
    <r>
      <rPr>
        <sz val="13"/>
        <rFont val="ＭＳ Ｐ明朝"/>
        <family val="1"/>
        <charset val="128"/>
      </rPr>
      <t>　</t>
    </r>
    <rPh sb="6" eb="7">
      <t>ヒョウ</t>
    </rPh>
    <phoneticPr fontId="2"/>
  </si>
  <si>
    <t>９　中 等 教 育 学 校</t>
    <rPh sb="2" eb="3">
      <t>ナカ</t>
    </rPh>
    <rPh sb="4" eb="5">
      <t>トウ</t>
    </rPh>
    <rPh sb="6" eb="7">
      <t>キョウ</t>
    </rPh>
    <rPh sb="8" eb="9">
      <t>イク</t>
    </rPh>
    <rPh sb="10" eb="11">
      <t>ガク</t>
    </rPh>
    <rPh sb="12" eb="13">
      <t>コウ</t>
    </rPh>
    <phoneticPr fontId="2"/>
  </si>
  <si>
    <t xml:space="preserve">  生　徒  数</t>
    <rPh sb="2" eb="3">
      <t>ショウ</t>
    </rPh>
    <rPh sb="4" eb="5">
      <t>タダ</t>
    </rPh>
    <phoneticPr fontId="2"/>
  </si>
  <si>
    <t>（後期課程）</t>
    <rPh sb="1" eb="3">
      <t>コウキ</t>
    </rPh>
    <rPh sb="3" eb="5">
      <t>カテイ</t>
    </rPh>
    <phoneticPr fontId="2"/>
  </si>
  <si>
    <t>（本務者）</t>
    <rPh sb="1" eb="3">
      <t>ホンム</t>
    </rPh>
    <rPh sb="3" eb="4">
      <t>シャ</t>
    </rPh>
    <phoneticPr fontId="2"/>
  </si>
  <si>
    <t>　教　員　数</t>
    <rPh sb="1" eb="2">
      <t>キョウ</t>
    </rPh>
    <rPh sb="3" eb="4">
      <t>イン</t>
    </rPh>
    <rPh sb="5" eb="6">
      <t>スウ</t>
    </rPh>
    <phoneticPr fontId="2"/>
  </si>
  <si>
    <t>本務教員1人</t>
    <phoneticPr fontId="2"/>
  </si>
  <si>
    <t>当たりの生徒数</t>
    <rPh sb="0" eb="1">
      <t>ア</t>
    </rPh>
    <rPh sb="4" eb="6">
      <t>セイト</t>
    </rPh>
    <phoneticPr fontId="2"/>
  </si>
  <si>
    <r>
      <t>〔Ⅰ－９－１表〕　　　　　　　　　　　　　　　</t>
    </r>
    <r>
      <rPr>
        <b/>
        <sz val="13"/>
        <rFont val="ＭＳ Ｐ明朝"/>
        <family val="1"/>
        <charset val="128"/>
      </rPr>
      <t>主　　要　　指　　標　　の　　推　　移</t>
    </r>
    <rPh sb="6" eb="7">
      <t>ヒョウ</t>
    </rPh>
    <phoneticPr fontId="2"/>
  </si>
  <si>
    <r>
      <t>〔Ⅰ－７－１表〕　　　　　　　　</t>
    </r>
    <r>
      <rPr>
        <b/>
        <sz val="13"/>
        <rFont val="ＭＳ Ｐ明朝"/>
        <family val="1"/>
        <charset val="128"/>
      </rPr>
      <t>主　　要　　指　　標　　の　　推　　移　</t>
    </r>
    <rPh sb="6" eb="7">
      <t>ヒョウ</t>
    </rPh>
    <phoneticPr fontId="2"/>
  </si>
  <si>
    <t>　</t>
    <phoneticPr fontId="2"/>
  </si>
  <si>
    <t>　</t>
    <phoneticPr fontId="2"/>
  </si>
  <si>
    <t>％</t>
    <phoneticPr fontId="2"/>
  </si>
  <si>
    <r>
      <t>（２）学　級　数</t>
    </r>
    <r>
      <rPr>
        <b/>
        <sz val="13"/>
        <rFont val="ＭＳ Ｐ明朝"/>
        <family val="1"/>
        <charset val="128"/>
      </rPr>
      <t>　　　</t>
    </r>
    <r>
      <rPr>
        <sz val="13"/>
        <rFont val="ＭＳ Ｐ明朝"/>
        <family val="1"/>
        <charset val="128"/>
      </rPr>
      <t>〔Ⅰ－１－１表・統計表第２表〕</t>
    </r>
    <rPh sb="3" eb="4">
      <t>ガク</t>
    </rPh>
    <rPh sb="5" eb="6">
      <t>キュウ</t>
    </rPh>
    <phoneticPr fontId="2"/>
  </si>
  <si>
    <r>
      <t>（３）児　童　数</t>
    </r>
    <r>
      <rPr>
        <b/>
        <sz val="13"/>
        <rFont val="ＭＳ Ｐ明朝"/>
        <family val="1"/>
        <charset val="128"/>
      </rPr>
      <t>　　　</t>
    </r>
    <r>
      <rPr>
        <sz val="13"/>
        <rFont val="ＭＳ Ｐ明朝"/>
        <family val="1"/>
        <charset val="128"/>
      </rPr>
      <t>〔Ⅰ－１－１表・統計表第５表〕</t>
    </r>
    <rPh sb="3" eb="4">
      <t>コ</t>
    </rPh>
    <rPh sb="5" eb="6">
      <t>ワラベ</t>
    </rPh>
    <phoneticPr fontId="2"/>
  </si>
  <si>
    <r>
      <t>（４）教員数（本務者）</t>
    </r>
    <r>
      <rPr>
        <b/>
        <sz val="13"/>
        <rFont val="ＭＳ Ｐ明朝"/>
        <family val="1"/>
        <charset val="128"/>
      </rPr>
      <t>　　　</t>
    </r>
    <r>
      <rPr>
        <sz val="13"/>
        <rFont val="ＭＳ Ｐ明朝"/>
        <family val="1"/>
        <charset val="128"/>
      </rPr>
      <t>〔Ⅰ－１－１表・統計表第６表〕</t>
    </r>
    <rPh sb="3" eb="5">
      <t>キョウイン</t>
    </rPh>
    <rPh sb="5" eb="6">
      <t>スウ</t>
    </rPh>
    <rPh sb="7" eb="9">
      <t>ホンム</t>
    </rPh>
    <rPh sb="9" eb="10">
      <t>モノ</t>
    </rPh>
    <phoneticPr fontId="2"/>
  </si>
  <si>
    <t xml:space="preserve">  　園　　数</t>
    <rPh sb="3" eb="4">
      <t>エン</t>
    </rPh>
    <rPh sb="6" eb="7">
      <t>カズ</t>
    </rPh>
    <phoneticPr fontId="2"/>
  </si>
  <si>
    <t>平成</t>
    <rPh sb="0" eb="2">
      <t>ヘイセイ</t>
    </rPh>
    <phoneticPr fontId="2"/>
  </si>
  <si>
    <t>　 私</t>
    <phoneticPr fontId="2"/>
  </si>
  <si>
    <t xml:space="preserve">前期       課程 </t>
    <rPh sb="0" eb="2">
      <t>ゼンキ</t>
    </rPh>
    <rPh sb="9" eb="11">
      <t>カテイ</t>
    </rPh>
    <phoneticPr fontId="2"/>
  </si>
  <si>
    <t xml:space="preserve">   生徒数</t>
    <rPh sb="3" eb="5">
      <t>セイト</t>
    </rPh>
    <phoneticPr fontId="2"/>
  </si>
  <si>
    <t xml:space="preserve">  たりの生徒数</t>
    <rPh sb="5" eb="7">
      <t>セイト</t>
    </rPh>
    <phoneticPr fontId="2"/>
  </si>
  <si>
    <t xml:space="preserve">       生徒数</t>
    <rPh sb="7" eb="9">
      <t>セイト</t>
    </rPh>
    <phoneticPr fontId="2"/>
  </si>
  <si>
    <t xml:space="preserve">   在園者数</t>
    <rPh sb="3" eb="4">
      <t>ザイ</t>
    </rPh>
    <rPh sb="4" eb="5">
      <t>エン</t>
    </rPh>
    <rPh sb="5" eb="6">
      <t>モノ</t>
    </rPh>
    <phoneticPr fontId="2"/>
  </si>
  <si>
    <t xml:space="preserve">     生徒数</t>
    <rPh sb="5" eb="7">
      <t>セイト</t>
    </rPh>
    <phoneticPr fontId="2"/>
  </si>
  <si>
    <t xml:space="preserve">  生徒数</t>
    <rPh sb="2" eb="4">
      <t>セイト</t>
    </rPh>
    <phoneticPr fontId="2"/>
  </si>
  <si>
    <t xml:space="preserve">  児童数</t>
    <phoneticPr fontId="2"/>
  </si>
  <si>
    <t xml:space="preserve"> たりの児童数</t>
    <phoneticPr fontId="2"/>
  </si>
  <si>
    <t xml:space="preserve">  たりの在学者数</t>
    <rPh sb="5" eb="7">
      <t>ザイガク</t>
    </rPh>
    <rPh sb="7" eb="8">
      <t>モノ</t>
    </rPh>
    <rPh sb="8" eb="9">
      <t>カズ</t>
    </rPh>
    <phoneticPr fontId="2"/>
  </si>
  <si>
    <t>年　　度</t>
    <rPh sb="0" eb="1">
      <t>ネン</t>
    </rPh>
    <rPh sb="3" eb="4">
      <t>ド</t>
    </rPh>
    <phoneticPr fontId="2"/>
  </si>
  <si>
    <t>　 減少は昭和59年度から続いている。</t>
    <phoneticPr fontId="2"/>
  </si>
  <si>
    <t>　　　学校数は2校で，前年度と同数となっている。</t>
    <rPh sb="8" eb="9">
      <t>コウ</t>
    </rPh>
    <rPh sb="11" eb="14">
      <t>ゼンネンド</t>
    </rPh>
    <rPh sb="15" eb="17">
      <t>ドウスウ</t>
    </rPh>
    <phoneticPr fontId="2"/>
  </si>
  <si>
    <t xml:space="preserve"> 　昭和63年度から続いている。</t>
    <phoneticPr fontId="2"/>
  </si>
  <si>
    <t>　　と同数となっている。</t>
    <rPh sb="3" eb="5">
      <t>ドウスウ</t>
    </rPh>
    <phoneticPr fontId="2"/>
  </si>
  <si>
    <t>園</t>
  </si>
  <si>
    <t>－</t>
    <phoneticPr fontId="2"/>
  </si>
  <si>
    <t xml:space="preserve">  前年度と同数となっている。</t>
    <rPh sb="2" eb="4">
      <t>ゼンネン</t>
    </rPh>
    <rPh sb="4" eb="5">
      <t>ド</t>
    </rPh>
    <rPh sb="6" eb="8">
      <t>ドウスウ</t>
    </rPh>
    <phoneticPr fontId="2"/>
  </si>
  <si>
    <t>　   減少している。</t>
    <rPh sb="4" eb="6">
      <t>ゲンショウ</t>
    </rPh>
    <phoneticPr fontId="2"/>
  </si>
  <si>
    <t>　　同数となっている。</t>
    <rPh sb="2" eb="4">
      <t>ドウスウ</t>
    </rPh>
    <phoneticPr fontId="2"/>
  </si>
  <si>
    <t>　　同数となっている。　</t>
    <phoneticPr fontId="2"/>
  </si>
  <si>
    <t>　  は前年度と同数となっている。</t>
    <rPh sb="4" eb="7">
      <t>ゼンネンド</t>
    </rPh>
    <rPh sb="8" eb="10">
      <t>ドウスウ</t>
    </rPh>
    <phoneticPr fontId="2"/>
  </si>
  <si>
    <t>-</t>
    <phoneticPr fontId="2"/>
  </si>
  <si>
    <t>-</t>
    <phoneticPr fontId="2"/>
  </si>
  <si>
    <r>
      <t>（１）学　校　数</t>
    </r>
    <r>
      <rPr>
        <b/>
        <sz val="13"/>
        <rFont val="ＭＳ Ｐ明朝"/>
        <family val="1"/>
        <charset val="128"/>
      </rPr>
      <t>　　　</t>
    </r>
    <r>
      <rPr>
        <sz val="13"/>
        <rFont val="ＭＳ Ｐ明朝"/>
        <family val="1"/>
        <charset val="128"/>
      </rPr>
      <t>〔Ⅰ－１－１表・統計表第２表〕</t>
    </r>
    <phoneticPr fontId="2"/>
  </si>
  <si>
    <t>　　　学校数は 399校で，前年度より5校減少している。</t>
    <phoneticPr fontId="2"/>
  </si>
  <si>
    <t>　 同数となっている。</t>
    <phoneticPr fontId="2"/>
  </si>
  <si>
    <t>　　　学級数は5,060学級で，前年度より49学級（1.0%)減少している。</t>
    <rPh sb="3" eb="5">
      <t>ガッキュウ</t>
    </rPh>
    <phoneticPr fontId="2"/>
  </si>
  <si>
    <t>　　　設置者別にみると，公立が393校で前年度より6校減少，私立が5校で前年度より1校増加，国立は前年度と</t>
    <rPh sb="3" eb="5">
      <t>セッチ</t>
    </rPh>
    <rPh sb="5" eb="6">
      <t>シャ</t>
    </rPh>
    <rPh sb="6" eb="7">
      <t>ベツ</t>
    </rPh>
    <rPh sb="12" eb="14">
      <t>コウリツ</t>
    </rPh>
    <rPh sb="18" eb="19">
      <t>コウ</t>
    </rPh>
    <rPh sb="20" eb="23">
      <t>ゼンネンド</t>
    </rPh>
    <rPh sb="26" eb="27">
      <t>コウ</t>
    </rPh>
    <rPh sb="27" eb="29">
      <t>ゲンショウ</t>
    </rPh>
    <rPh sb="34" eb="35">
      <t>コウ</t>
    </rPh>
    <rPh sb="43" eb="45">
      <t>ゾウカ</t>
    </rPh>
    <rPh sb="46" eb="48">
      <t>コクリツ</t>
    </rPh>
    <rPh sb="49" eb="52">
      <t>ゼンネンド</t>
    </rPh>
    <phoneticPr fontId="2"/>
  </si>
  <si>
    <t>　　　設置者別にみると，公立が5,000学級で前年度より52学級減少，私立が36学級で前年度より3学級増加，</t>
    <rPh sb="3" eb="5">
      <t>セッチ</t>
    </rPh>
    <rPh sb="5" eb="6">
      <t>シャ</t>
    </rPh>
    <rPh sb="6" eb="7">
      <t>ベツ</t>
    </rPh>
    <rPh sb="12" eb="14">
      <t>コウリツ</t>
    </rPh>
    <rPh sb="20" eb="22">
      <t>ガッキュウ</t>
    </rPh>
    <rPh sb="23" eb="26">
      <t>ゼンネンド</t>
    </rPh>
    <rPh sb="30" eb="32">
      <t>ガッキュウ</t>
    </rPh>
    <rPh sb="32" eb="34">
      <t>ゲンショウ</t>
    </rPh>
    <rPh sb="51" eb="53">
      <t>ゾウカ</t>
    </rPh>
    <phoneticPr fontId="2"/>
  </si>
  <si>
    <t>　 国立は前年度と同数となっている。</t>
    <phoneticPr fontId="2"/>
  </si>
  <si>
    <t>　　　児童数は118,204人で，前年度より1,602人（1.3％）減少し，調査開始以来過去最低となっている。また，この</t>
    <rPh sb="38" eb="40">
      <t>チョウサ</t>
    </rPh>
    <rPh sb="40" eb="42">
      <t>カイシ</t>
    </rPh>
    <rPh sb="42" eb="44">
      <t>イライ</t>
    </rPh>
    <rPh sb="44" eb="46">
      <t>カコ</t>
    </rPh>
    <rPh sb="46" eb="48">
      <t>サイテイ</t>
    </rPh>
    <phoneticPr fontId="2"/>
  </si>
  <si>
    <t>　１学級当たりの児童数は23.4人で，前年度と同数である。</t>
    <rPh sb="23" eb="25">
      <t>ドウスウ</t>
    </rPh>
    <phoneticPr fontId="2"/>
  </si>
  <si>
    <t>　　　教員（本務者）1人当たりの児童数は15.0人で，前年度より0.1人減少している。</t>
    <rPh sb="3" eb="5">
      <t>キョウイン</t>
    </rPh>
    <rPh sb="6" eb="8">
      <t>ホンム</t>
    </rPh>
    <rPh sb="8" eb="9">
      <t>モノ</t>
    </rPh>
    <rPh sb="11" eb="12">
      <t>ヒト</t>
    </rPh>
    <rPh sb="12" eb="13">
      <t>ア</t>
    </rPh>
    <rPh sb="16" eb="18">
      <t>ジドウ</t>
    </rPh>
    <rPh sb="18" eb="19">
      <t>スウ</t>
    </rPh>
    <rPh sb="24" eb="25">
      <t>ニン</t>
    </rPh>
    <rPh sb="27" eb="30">
      <t>ゼンネンド</t>
    </rPh>
    <rPh sb="35" eb="36">
      <t>ニン</t>
    </rPh>
    <rPh sb="36" eb="38">
      <t>ゲンショウ</t>
    </rPh>
    <phoneticPr fontId="2"/>
  </si>
  <si>
    <t>　　  教員数（本務者）は7,888人で，前年度より40人(0.5％）減少している。</t>
    <rPh sb="4" eb="6">
      <t>キョウイン</t>
    </rPh>
    <rPh sb="6" eb="7">
      <t>カズ</t>
    </rPh>
    <rPh sb="8" eb="10">
      <t>ホンム</t>
    </rPh>
    <rPh sb="10" eb="11">
      <t>モノ</t>
    </rPh>
    <rPh sb="18" eb="19">
      <t>ニン</t>
    </rPh>
    <rPh sb="28" eb="29">
      <t>ニン</t>
    </rPh>
    <rPh sb="35" eb="37">
      <t>ゲンショウ</t>
    </rPh>
    <phoneticPr fontId="2"/>
  </si>
  <si>
    <t>　　　設置者別にみると，公立が7,782人で前年度より52人減少，国立が36人で前年度と同数，私立は70人で</t>
    <rPh sb="3" eb="5">
      <t>セッチ</t>
    </rPh>
    <rPh sb="5" eb="6">
      <t>シャ</t>
    </rPh>
    <rPh sb="6" eb="7">
      <t>ベツ</t>
    </rPh>
    <rPh sb="12" eb="13">
      <t>コウ</t>
    </rPh>
    <rPh sb="13" eb="14">
      <t>リツ</t>
    </rPh>
    <rPh sb="20" eb="21">
      <t>ニン</t>
    </rPh>
    <rPh sb="22" eb="25">
      <t>ゼンネンド</t>
    </rPh>
    <rPh sb="29" eb="30">
      <t>ニン</t>
    </rPh>
    <rPh sb="30" eb="32">
      <t>ゲンショウ</t>
    </rPh>
    <rPh sb="40" eb="43">
      <t>ゼンネンド</t>
    </rPh>
    <rPh sb="44" eb="46">
      <t>ドウスウ</t>
    </rPh>
    <rPh sb="47" eb="49">
      <t>ワタクシリツ</t>
    </rPh>
    <rPh sb="52" eb="53">
      <t>ニン</t>
    </rPh>
    <phoneticPr fontId="2"/>
  </si>
  <si>
    <t>△ 0.2</t>
    <phoneticPr fontId="2"/>
  </si>
  <si>
    <t>△ 0.1</t>
    <phoneticPr fontId="2"/>
  </si>
  <si>
    <t>　　　学校数は213校で，前年度と同数である。。</t>
    <rPh sb="10" eb="11">
      <t>ガッコウ</t>
    </rPh>
    <rPh sb="13" eb="16">
      <t>ゼンネンド</t>
    </rPh>
    <rPh sb="17" eb="19">
      <t>ドウスウ</t>
    </rPh>
    <phoneticPr fontId="2"/>
  </si>
  <si>
    <t>　　  学級数は2,372学級で，前年度より4学級（0.2％）減少している。</t>
    <rPh sb="4" eb="6">
      <t>ガッキュウ</t>
    </rPh>
    <rPh sb="13" eb="15">
      <t>ガッキュウ</t>
    </rPh>
    <rPh sb="23" eb="25">
      <t>ガッキュウ</t>
    </rPh>
    <rPh sb="31" eb="33">
      <t>ゲンショウ</t>
    </rPh>
    <phoneticPr fontId="2"/>
  </si>
  <si>
    <t>　　　設置者別にみると，公立が2,310学級で前年度より3学級減少，私立が50学級で前年度より1学級減少，国立は</t>
    <rPh sb="3" eb="5">
      <t>セッチ</t>
    </rPh>
    <rPh sb="5" eb="6">
      <t>シャ</t>
    </rPh>
    <rPh sb="6" eb="7">
      <t>ベツ</t>
    </rPh>
    <rPh sb="12" eb="14">
      <t>コウリツ</t>
    </rPh>
    <rPh sb="20" eb="22">
      <t>ガッキュウ</t>
    </rPh>
    <rPh sb="23" eb="26">
      <t>ゼンネンド</t>
    </rPh>
    <rPh sb="29" eb="31">
      <t>ガッキュウ</t>
    </rPh>
    <rPh sb="34" eb="36">
      <t>シリツ</t>
    </rPh>
    <rPh sb="39" eb="41">
      <t>ガッキュウ</t>
    </rPh>
    <rPh sb="42" eb="45">
      <t>ゼンネンド</t>
    </rPh>
    <rPh sb="48" eb="50">
      <t>ガッキュウ</t>
    </rPh>
    <rPh sb="50" eb="52">
      <t>ゲンショウ</t>
    </rPh>
    <rPh sb="53" eb="55">
      <t>コクリツ</t>
    </rPh>
    <phoneticPr fontId="2"/>
  </si>
  <si>
    <t>　　　生徒数は62,855人で，前年度より927人（1.5％）減少し，調査開始以来過去最低となっている。また，この減少は</t>
    <rPh sb="3" eb="5">
      <t>セイト</t>
    </rPh>
    <rPh sb="5" eb="6">
      <t>スウ</t>
    </rPh>
    <rPh sb="13" eb="14">
      <t>ニン</t>
    </rPh>
    <rPh sb="16" eb="19">
      <t>ゼンネンド</t>
    </rPh>
    <rPh sb="24" eb="25">
      <t>ニン</t>
    </rPh>
    <rPh sb="35" eb="37">
      <t>チョウサ</t>
    </rPh>
    <rPh sb="37" eb="39">
      <t>カイシ</t>
    </rPh>
    <rPh sb="39" eb="41">
      <t>イライ</t>
    </rPh>
    <rPh sb="41" eb="43">
      <t>カコ</t>
    </rPh>
    <rPh sb="43" eb="45">
      <t>サイテイ</t>
    </rPh>
    <rPh sb="57" eb="59">
      <t>ゲンショウ</t>
    </rPh>
    <phoneticPr fontId="2"/>
  </si>
  <si>
    <t>　　　1学級当たりの生徒数は26.5人で，前年度より0.3人減少している。</t>
    <rPh sb="4" eb="6">
      <t>ガッキュウ</t>
    </rPh>
    <rPh sb="6" eb="7">
      <t>ア</t>
    </rPh>
    <rPh sb="10" eb="12">
      <t>セイト</t>
    </rPh>
    <rPh sb="12" eb="13">
      <t>スウ</t>
    </rPh>
    <rPh sb="18" eb="19">
      <t>ニン</t>
    </rPh>
    <rPh sb="21" eb="24">
      <t>ゼンネンド</t>
    </rPh>
    <rPh sb="29" eb="30">
      <t>ニン</t>
    </rPh>
    <rPh sb="30" eb="32">
      <t>ゲンショウ</t>
    </rPh>
    <phoneticPr fontId="2"/>
  </si>
  <si>
    <t>　　　教員（本務者）1人当たりの生徒数は12.6人で，前年度より0.3人減少している。</t>
    <rPh sb="3" eb="5">
      <t>キョウイン</t>
    </rPh>
    <rPh sb="6" eb="8">
      <t>ホンム</t>
    </rPh>
    <rPh sb="8" eb="9">
      <t>モノ</t>
    </rPh>
    <rPh sb="11" eb="12">
      <t>ヒト</t>
    </rPh>
    <rPh sb="12" eb="13">
      <t>ア</t>
    </rPh>
    <rPh sb="16" eb="18">
      <t>セイト</t>
    </rPh>
    <rPh sb="18" eb="19">
      <t>スウ</t>
    </rPh>
    <rPh sb="24" eb="25">
      <t>ニン</t>
    </rPh>
    <rPh sb="27" eb="30">
      <t>ゼンネンド</t>
    </rPh>
    <rPh sb="35" eb="36">
      <t>ニン</t>
    </rPh>
    <rPh sb="36" eb="38">
      <t>ゲンショウ</t>
    </rPh>
    <phoneticPr fontId="2"/>
  </si>
  <si>
    <t>　　  教員数（本務者）は4,985人で，前年度より31人増加している。</t>
    <rPh sb="4" eb="6">
      <t>キョウイン</t>
    </rPh>
    <rPh sb="6" eb="7">
      <t>カズ</t>
    </rPh>
    <rPh sb="8" eb="10">
      <t>ホンム</t>
    </rPh>
    <rPh sb="10" eb="11">
      <t>モノ</t>
    </rPh>
    <rPh sb="18" eb="19">
      <t>ニン</t>
    </rPh>
    <rPh sb="28" eb="29">
      <t>ニン</t>
    </rPh>
    <rPh sb="29" eb="31">
      <t>ゾウカ</t>
    </rPh>
    <phoneticPr fontId="2"/>
  </si>
  <si>
    <t>　　　設置者別にみると，公立が4,859人で前年度より36人増加，国立は前年度と同数，私立が103人で前年度より5人</t>
    <rPh sb="3" eb="5">
      <t>セッチ</t>
    </rPh>
    <rPh sb="5" eb="6">
      <t>シャ</t>
    </rPh>
    <rPh sb="6" eb="7">
      <t>ベツ</t>
    </rPh>
    <rPh sb="12" eb="14">
      <t>コウリツ</t>
    </rPh>
    <rPh sb="20" eb="21">
      <t>ニン</t>
    </rPh>
    <rPh sb="22" eb="25">
      <t>ゼンネンド</t>
    </rPh>
    <rPh sb="29" eb="30">
      <t>ニン</t>
    </rPh>
    <rPh sb="30" eb="32">
      <t>ゾウカ</t>
    </rPh>
    <rPh sb="33" eb="35">
      <t>コクリツ</t>
    </rPh>
    <rPh sb="36" eb="39">
      <t>ゼンネンド</t>
    </rPh>
    <rPh sb="40" eb="42">
      <t>ドウスウ</t>
    </rPh>
    <rPh sb="53" eb="54">
      <t>ド</t>
    </rPh>
    <rPh sb="57" eb="58">
      <t>ニン</t>
    </rPh>
    <phoneticPr fontId="2"/>
  </si>
  <si>
    <t xml:space="preserve">      学校数は95校で，前年度と同数である。</t>
    <rPh sb="12" eb="13">
      <t>ガッコウ</t>
    </rPh>
    <rPh sb="15" eb="18">
      <t>ゼンネンド</t>
    </rPh>
    <rPh sb="19" eb="21">
      <t>ドウスウ</t>
    </rPh>
    <phoneticPr fontId="2"/>
  </si>
  <si>
    <t>　　　生徒数は61,345人で，前年度より21人減少している。</t>
    <rPh sb="3" eb="6">
      <t>セイトスウ</t>
    </rPh>
    <rPh sb="13" eb="14">
      <t>ニン</t>
    </rPh>
    <rPh sb="16" eb="19">
      <t>ゼンネンド</t>
    </rPh>
    <rPh sb="23" eb="24">
      <t>ニン</t>
    </rPh>
    <rPh sb="24" eb="26">
      <t>ゲンショウ</t>
    </rPh>
    <phoneticPr fontId="2"/>
  </si>
  <si>
    <t>　　　設置者別にみると，公立が43,990人で前年度より349人減少，私立が17,355人で前年度より328人増加している。</t>
    <rPh sb="3" eb="5">
      <t>セッチ</t>
    </rPh>
    <rPh sb="5" eb="6">
      <t>モノ</t>
    </rPh>
    <rPh sb="6" eb="7">
      <t>ベツ</t>
    </rPh>
    <rPh sb="12" eb="14">
      <t>コウリツ</t>
    </rPh>
    <rPh sb="21" eb="22">
      <t>ニン</t>
    </rPh>
    <rPh sb="23" eb="26">
      <t>ゼンネンド</t>
    </rPh>
    <rPh sb="31" eb="32">
      <t>ニン</t>
    </rPh>
    <rPh sb="32" eb="34">
      <t>ゲンショウ</t>
    </rPh>
    <rPh sb="35" eb="37">
      <t>シリツ</t>
    </rPh>
    <rPh sb="44" eb="45">
      <t>ニン</t>
    </rPh>
    <rPh sb="46" eb="49">
      <t>ゼンネンド</t>
    </rPh>
    <rPh sb="54" eb="55">
      <t>ニン</t>
    </rPh>
    <rPh sb="55" eb="57">
      <t>ゾウカ</t>
    </rPh>
    <phoneticPr fontId="2"/>
  </si>
  <si>
    <t>　　　1校当たりの生徒数は645.7人で，前年度より0.3人減少している。</t>
    <rPh sb="4" eb="5">
      <t>コウ</t>
    </rPh>
    <rPh sb="5" eb="6">
      <t>ア</t>
    </rPh>
    <rPh sb="9" eb="11">
      <t>セイト</t>
    </rPh>
    <rPh sb="11" eb="12">
      <t>スウ</t>
    </rPh>
    <rPh sb="18" eb="19">
      <t>ニン</t>
    </rPh>
    <rPh sb="21" eb="24">
      <t>ゼンネンド</t>
    </rPh>
    <rPh sb="29" eb="30">
      <t>ニン</t>
    </rPh>
    <rPh sb="30" eb="32">
      <t>ゲンショウ</t>
    </rPh>
    <phoneticPr fontId="2"/>
  </si>
  <si>
    <t>　　　教員（本務者）1人当たりの生徒数は13.5人で，前年度より0.1人増加している。</t>
    <rPh sb="3" eb="5">
      <t>キョウイン</t>
    </rPh>
    <rPh sb="6" eb="8">
      <t>ホンム</t>
    </rPh>
    <rPh sb="8" eb="9">
      <t>モノ</t>
    </rPh>
    <rPh sb="11" eb="12">
      <t>ヒト</t>
    </rPh>
    <rPh sb="12" eb="13">
      <t>ア</t>
    </rPh>
    <rPh sb="16" eb="18">
      <t>セイト</t>
    </rPh>
    <rPh sb="18" eb="19">
      <t>スウ</t>
    </rPh>
    <rPh sb="24" eb="25">
      <t>ニン</t>
    </rPh>
    <rPh sb="27" eb="30">
      <t>ゼンネンド</t>
    </rPh>
    <rPh sb="35" eb="36">
      <t>ニン</t>
    </rPh>
    <rPh sb="36" eb="38">
      <t>ゾウカ</t>
    </rPh>
    <phoneticPr fontId="2"/>
  </si>
  <si>
    <t>　　  教員数（本務者）は4,556人で，前年度より 39人（0.8％）減少している。</t>
    <rPh sb="4" eb="6">
      <t>キョウイン</t>
    </rPh>
    <rPh sb="6" eb="7">
      <t>カズ</t>
    </rPh>
    <rPh sb="8" eb="10">
      <t>ホンム</t>
    </rPh>
    <rPh sb="10" eb="11">
      <t>モノ</t>
    </rPh>
    <rPh sb="18" eb="19">
      <t>ニン</t>
    </rPh>
    <rPh sb="36" eb="38">
      <t>ゲンショウ</t>
    </rPh>
    <phoneticPr fontId="2"/>
  </si>
  <si>
    <t>　　　設置者別にみると，公立が3,505人で前年度より44人減少，私立が1,051人で前年度より5人増加している。</t>
    <rPh sb="3" eb="5">
      <t>セッチ</t>
    </rPh>
    <rPh sb="5" eb="6">
      <t>シャ</t>
    </rPh>
    <rPh sb="6" eb="7">
      <t>ベツ</t>
    </rPh>
    <rPh sb="12" eb="14">
      <t>コウリツ</t>
    </rPh>
    <rPh sb="20" eb="21">
      <t>ニン</t>
    </rPh>
    <rPh sb="22" eb="25">
      <t>ゼンネンド</t>
    </rPh>
    <rPh sb="29" eb="30">
      <t>ニン</t>
    </rPh>
    <rPh sb="30" eb="32">
      <t>ゲンショウ</t>
    </rPh>
    <rPh sb="33" eb="35">
      <t>シリツ</t>
    </rPh>
    <rPh sb="41" eb="42">
      <t>ニン</t>
    </rPh>
    <rPh sb="43" eb="46">
      <t>ゼンネンド</t>
    </rPh>
    <rPh sb="49" eb="50">
      <t>ニン</t>
    </rPh>
    <rPh sb="50" eb="52">
      <t>ゾウカ</t>
    </rPh>
    <phoneticPr fontId="2"/>
  </si>
  <si>
    <t xml:space="preserve">      学校数は25校で，前年度より１校増加している。</t>
    <rPh sb="12" eb="13">
      <t>ガッコウ</t>
    </rPh>
    <rPh sb="15" eb="18">
      <t>ゼンネンド</t>
    </rPh>
    <rPh sb="21" eb="22">
      <t>コウ</t>
    </rPh>
    <rPh sb="22" eb="24">
      <t>ゾウカ</t>
    </rPh>
    <phoneticPr fontId="2"/>
  </si>
  <si>
    <t>　　　設置者別にみると，公立が585学級で前年度より6学級減少，国立・私立は前年度と同数となっている。</t>
    <rPh sb="3" eb="5">
      <t>セッチ</t>
    </rPh>
    <rPh sb="5" eb="6">
      <t>シャ</t>
    </rPh>
    <rPh sb="6" eb="7">
      <t>ベツ</t>
    </rPh>
    <rPh sb="12" eb="14">
      <t>コウリツ</t>
    </rPh>
    <rPh sb="18" eb="20">
      <t>ガッキュウ</t>
    </rPh>
    <rPh sb="21" eb="24">
      <t>ゼンネンド</t>
    </rPh>
    <rPh sb="27" eb="29">
      <t>ガッキュウ</t>
    </rPh>
    <rPh sb="29" eb="31">
      <t>ゲンショウ</t>
    </rPh>
    <rPh sb="32" eb="34">
      <t>コクリツ</t>
    </rPh>
    <rPh sb="35" eb="37">
      <t>シリツ</t>
    </rPh>
    <rPh sb="38" eb="41">
      <t>ゼンネンド</t>
    </rPh>
    <rPh sb="42" eb="44">
      <t>ドウスウ</t>
    </rPh>
    <phoneticPr fontId="2"/>
  </si>
  <si>
    <t>　　　在学者数は 2,528人で，前年度より32人(1.3％）減少している。</t>
    <rPh sb="3" eb="5">
      <t>ザイガク</t>
    </rPh>
    <rPh sb="5" eb="6">
      <t>シャ</t>
    </rPh>
    <rPh sb="6" eb="7">
      <t>スウ</t>
    </rPh>
    <rPh sb="14" eb="15">
      <t>ニン</t>
    </rPh>
    <rPh sb="17" eb="20">
      <t>ゼンネンド</t>
    </rPh>
    <rPh sb="24" eb="25">
      <t>ニン</t>
    </rPh>
    <rPh sb="31" eb="33">
      <t>ゲンショウ</t>
    </rPh>
    <phoneticPr fontId="2"/>
  </si>
  <si>
    <t>　  　設置者別にみると，公立が2,369人で前年度より31人減少，私立が98人で前年度より1人減少，国立は前年度</t>
    <rPh sb="4" eb="6">
      <t>セッチ</t>
    </rPh>
    <rPh sb="6" eb="7">
      <t>モノ</t>
    </rPh>
    <rPh sb="7" eb="8">
      <t>ベツ</t>
    </rPh>
    <rPh sb="13" eb="15">
      <t>コウリツ</t>
    </rPh>
    <rPh sb="21" eb="22">
      <t>ニン</t>
    </rPh>
    <rPh sb="23" eb="26">
      <t>ゼンネンド</t>
    </rPh>
    <rPh sb="30" eb="31">
      <t>ニン</t>
    </rPh>
    <rPh sb="31" eb="33">
      <t>ゲンショウ</t>
    </rPh>
    <rPh sb="34" eb="36">
      <t>ワタクシリツ</t>
    </rPh>
    <rPh sb="39" eb="40">
      <t>ニン</t>
    </rPh>
    <rPh sb="41" eb="44">
      <t>ゼンネンド</t>
    </rPh>
    <rPh sb="47" eb="48">
      <t>ニン</t>
    </rPh>
    <rPh sb="48" eb="50">
      <t>ゲンショウ</t>
    </rPh>
    <rPh sb="51" eb="53">
      <t>コクリツ</t>
    </rPh>
    <rPh sb="54" eb="57">
      <t>ゼンネンド</t>
    </rPh>
    <phoneticPr fontId="2"/>
  </si>
  <si>
    <t>　　　教員（本務者）1人当たりの在学者数は1.6人で，前年度より0.1人減少している。</t>
    <rPh sb="3" eb="5">
      <t>キョウイン</t>
    </rPh>
    <rPh sb="6" eb="8">
      <t>ホンム</t>
    </rPh>
    <rPh sb="8" eb="9">
      <t>モノ</t>
    </rPh>
    <rPh sb="11" eb="12">
      <t>ヒト</t>
    </rPh>
    <rPh sb="12" eb="13">
      <t>ア</t>
    </rPh>
    <rPh sb="16" eb="18">
      <t>ザイガク</t>
    </rPh>
    <rPh sb="18" eb="19">
      <t>シャ</t>
    </rPh>
    <rPh sb="19" eb="20">
      <t>スウ</t>
    </rPh>
    <rPh sb="24" eb="25">
      <t>ニン</t>
    </rPh>
    <rPh sb="36" eb="38">
      <t>ゲンショウ</t>
    </rPh>
    <phoneticPr fontId="2"/>
  </si>
  <si>
    <t>　　  教員数（本務者）は1,538人で，前年度より5人(0.3％）増加している。</t>
    <rPh sb="4" eb="6">
      <t>キョウイン</t>
    </rPh>
    <rPh sb="6" eb="7">
      <t>カズ</t>
    </rPh>
    <rPh sb="8" eb="10">
      <t>ホンム</t>
    </rPh>
    <rPh sb="10" eb="11">
      <t>モノ</t>
    </rPh>
    <rPh sb="18" eb="19">
      <t>ニン</t>
    </rPh>
    <rPh sb="27" eb="28">
      <t>ニン</t>
    </rPh>
    <phoneticPr fontId="2"/>
  </si>
  <si>
    <t>　　　設置者別にみると，公立が81園で前年度より6園減少，私立が172園で前年度より2園減少，国立は前年度と</t>
    <rPh sb="3" eb="5">
      <t>セッチ</t>
    </rPh>
    <rPh sb="5" eb="6">
      <t>シャ</t>
    </rPh>
    <rPh sb="6" eb="7">
      <t>ベツ</t>
    </rPh>
    <rPh sb="12" eb="14">
      <t>コウリツ</t>
    </rPh>
    <rPh sb="17" eb="18">
      <t>エン</t>
    </rPh>
    <rPh sb="19" eb="22">
      <t>ゼンネンド</t>
    </rPh>
    <rPh sb="25" eb="26">
      <t>エン</t>
    </rPh>
    <rPh sb="26" eb="28">
      <t>ゲンショウ</t>
    </rPh>
    <rPh sb="29" eb="31">
      <t>ワタクシリツ</t>
    </rPh>
    <rPh sb="35" eb="36">
      <t>エン</t>
    </rPh>
    <rPh sb="37" eb="40">
      <t>ゼンネンド</t>
    </rPh>
    <rPh sb="43" eb="44">
      <t>エン</t>
    </rPh>
    <rPh sb="44" eb="46">
      <t>ゲンショウ</t>
    </rPh>
    <rPh sb="47" eb="49">
      <t>コクリツ</t>
    </rPh>
    <rPh sb="50" eb="53">
      <t>ゼンネンド</t>
    </rPh>
    <phoneticPr fontId="2"/>
  </si>
  <si>
    <t xml:space="preserve">　　  学級数は1,346学級で，前年度より8学級（0.6％）減少している。 </t>
    <rPh sb="4" eb="6">
      <t>ガッキュウ</t>
    </rPh>
    <rPh sb="13" eb="15">
      <t>ガッキュウ</t>
    </rPh>
    <rPh sb="23" eb="25">
      <t>ガッキュウ</t>
    </rPh>
    <rPh sb="31" eb="33">
      <t>ゲンショウ</t>
    </rPh>
    <phoneticPr fontId="2"/>
  </si>
  <si>
    <t>　　　設置者別にみると，公立が260学級で前年度より3学級減少，私立が1,081学級で前年度より5学級減少，国立</t>
    <rPh sb="3" eb="5">
      <t>セッチ</t>
    </rPh>
    <rPh sb="5" eb="6">
      <t>シャ</t>
    </rPh>
    <rPh sb="6" eb="7">
      <t>ベツ</t>
    </rPh>
    <rPh sb="12" eb="14">
      <t>コウリツ</t>
    </rPh>
    <rPh sb="18" eb="20">
      <t>ガッキュウ</t>
    </rPh>
    <rPh sb="21" eb="24">
      <t>ゼンネンド</t>
    </rPh>
    <rPh sb="27" eb="29">
      <t>ガッキュウ</t>
    </rPh>
    <rPh sb="29" eb="31">
      <t>ゲンショウ</t>
    </rPh>
    <rPh sb="32" eb="34">
      <t>シリツ</t>
    </rPh>
    <rPh sb="40" eb="42">
      <t>ガッキュウ</t>
    </rPh>
    <rPh sb="43" eb="46">
      <t>ゼンネンド</t>
    </rPh>
    <rPh sb="51" eb="53">
      <t>ゲンショウ</t>
    </rPh>
    <rPh sb="54" eb="56">
      <t>コクリツ</t>
    </rPh>
    <phoneticPr fontId="2"/>
  </si>
  <si>
    <t>　　　在園者数は30,646人で，前年度より58人（0.2％）減少している。</t>
    <rPh sb="3" eb="5">
      <t>ザイエン</t>
    </rPh>
    <rPh sb="5" eb="6">
      <t>シャ</t>
    </rPh>
    <rPh sb="6" eb="7">
      <t>スウ</t>
    </rPh>
    <rPh sb="14" eb="15">
      <t>ニン</t>
    </rPh>
    <rPh sb="17" eb="20">
      <t>ゼンネンド</t>
    </rPh>
    <rPh sb="24" eb="25">
      <t>ニン</t>
    </rPh>
    <rPh sb="31" eb="33">
      <t>ゲンショウ</t>
    </rPh>
    <phoneticPr fontId="2"/>
  </si>
  <si>
    <t>　　　設置者別にみると，公立が4,319人で前年度より173人増加し，私立が26,192人で前年度より214人減少，国立</t>
    <rPh sb="3" eb="5">
      <t>セッチ</t>
    </rPh>
    <rPh sb="5" eb="6">
      <t>モノ</t>
    </rPh>
    <rPh sb="6" eb="7">
      <t>ベツ</t>
    </rPh>
    <rPh sb="12" eb="14">
      <t>コウリツ</t>
    </rPh>
    <rPh sb="20" eb="21">
      <t>ニン</t>
    </rPh>
    <rPh sb="22" eb="25">
      <t>ゼンネンド</t>
    </rPh>
    <rPh sb="30" eb="31">
      <t>ニン</t>
    </rPh>
    <rPh sb="31" eb="33">
      <t>ゾウカ</t>
    </rPh>
    <rPh sb="35" eb="37">
      <t>シリツ</t>
    </rPh>
    <rPh sb="44" eb="45">
      <t>ニン</t>
    </rPh>
    <rPh sb="46" eb="49">
      <t>ゼンネンド</t>
    </rPh>
    <rPh sb="54" eb="55">
      <t>ニン</t>
    </rPh>
    <rPh sb="55" eb="57">
      <t>ゲンショウ</t>
    </rPh>
    <rPh sb="58" eb="60">
      <t>コクリツ</t>
    </rPh>
    <phoneticPr fontId="2"/>
  </si>
  <si>
    <t xml:space="preserve"> 　は135人で前年度より17人減少している。</t>
    <rPh sb="8" eb="11">
      <t>ゼンネンド</t>
    </rPh>
    <rPh sb="15" eb="16">
      <t>ニン</t>
    </rPh>
    <rPh sb="16" eb="18">
      <t>ゲンショウ</t>
    </rPh>
    <phoneticPr fontId="2"/>
  </si>
  <si>
    <t>　　　年齢別にみると，３歳児が8,267人（構成比27.0％），４歳児が10,827人（同35.3％），５歳児が11,552人（同37.7％）</t>
    <rPh sb="3" eb="5">
      <t>ネンレイ</t>
    </rPh>
    <rPh sb="5" eb="6">
      <t>ベツ</t>
    </rPh>
    <phoneticPr fontId="2"/>
  </si>
  <si>
    <t xml:space="preserve"> 　となっている。全在園者数に占める3歳児の割合は，14年連続で増加している。</t>
    <rPh sb="9" eb="10">
      <t>ゼン</t>
    </rPh>
    <rPh sb="10" eb="11">
      <t>ザイ</t>
    </rPh>
    <rPh sb="11" eb="12">
      <t>エン</t>
    </rPh>
    <rPh sb="12" eb="13">
      <t>シャ</t>
    </rPh>
    <rPh sb="13" eb="14">
      <t>カズ</t>
    </rPh>
    <rPh sb="15" eb="16">
      <t>シ</t>
    </rPh>
    <rPh sb="19" eb="21">
      <t>サイジ</t>
    </rPh>
    <rPh sb="22" eb="24">
      <t>ワリアイ</t>
    </rPh>
    <rPh sb="28" eb="29">
      <t>ネン</t>
    </rPh>
    <rPh sb="29" eb="31">
      <t>レンゾク</t>
    </rPh>
    <rPh sb="32" eb="34">
      <t>ゾウカ</t>
    </rPh>
    <phoneticPr fontId="2"/>
  </si>
  <si>
    <t>　　　1学級当たりの在園者数は22.8人で，前年度より0.1人増加している。</t>
    <rPh sb="4" eb="6">
      <t>ガッキュウ</t>
    </rPh>
    <rPh sb="6" eb="7">
      <t>ア</t>
    </rPh>
    <rPh sb="10" eb="11">
      <t>ザイ</t>
    </rPh>
    <rPh sb="11" eb="12">
      <t>エン</t>
    </rPh>
    <rPh sb="12" eb="13">
      <t>シャ</t>
    </rPh>
    <rPh sb="13" eb="14">
      <t>スウ</t>
    </rPh>
    <rPh sb="19" eb="20">
      <t>ニン</t>
    </rPh>
    <rPh sb="22" eb="25">
      <t>ゼンネンド</t>
    </rPh>
    <rPh sb="30" eb="31">
      <t>ニン</t>
    </rPh>
    <rPh sb="31" eb="33">
      <t>ゾウカ</t>
    </rPh>
    <phoneticPr fontId="2"/>
  </si>
  <si>
    <t>　　　教員（本務者）1人当たりの在園者数は13.6人で，前年度より0.1人減少している。</t>
    <rPh sb="3" eb="5">
      <t>キョウイン</t>
    </rPh>
    <rPh sb="6" eb="8">
      <t>ホンム</t>
    </rPh>
    <rPh sb="8" eb="9">
      <t>モノ</t>
    </rPh>
    <rPh sb="11" eb="12">
      <t>ヒト</t>
    </rPh>
    <rPh sb="12" eb="13">
      <t>ア</t>
    </rPh>
    <rPh sb="16" eb="17">
      <t>ザイ</t>
    </rPh>
    <rPh sb="17" eb="18">
      <t>エン</t>
    </rPh>
    <rPh sb="18" eb="19">
      <t>モノ</t>
    </rPh>
    <rPh sb="19" eb="20">
      <t>スウ</t>
    </rPh>
    <rPh sb="25" eb="26">
      <t>ニン</t>
    </rPh>
    <rPh sb="28" eb="31">
      <t>ゼンネンド</t>
    </rPh>
    <rPh sb="36" eb="37">
      <t>ニン</t>
    </rPh>
    <rPh sb="37" eb="39">
      <t>ゲンショウ</t>
    </rPh>
    <phoneticPr fontId="2"/>
  </si>
  <si>
    <t>　　  教員数（本務者）は2,252人で，前年度より6人（0.3％）増加している。</t>
    <rPh sb="4" eb="6">
      <t>キョウイン</t>
    </rPh>
    <rPh sb="6" eb="7">
      <t>カズ</t>
    </rPh>
    <rPh sb="8" eb="10">
      <t>ホンム</t>
    </rPh>
    <rPh sb="10" eb="11">
      <t>シャ</t>
    </rPh>
    <rPh sb="18" eb="19">
      <t>ニン</t>
    </rPh>
    <rPh sb="21" eb="24">
      <t>ゼンネンド</t>
    </rPh>
    <rPh sb="27" eb="28">
      <t>ニン</t>
    </rPh>
    <rPh sb="34" eb="36">
      <t>ゾウカ</t>
    </rPh>
    <phoneticPr fontId="2"/>
  </si>
  <si>
    <t>　　　設置者別にみると，公立が443人で前年度より11人減少，私立が1,802人で前年度より17人増加，国立が前年度と</t>
    <rPh sb="3" eb="5">
      <t>セッチ</t>
    </rPh>
    <rPh sb="5" eb="6">
      <t>シャ</t>
    </rPh>
    <rPh sb="6" eb="7">
      <t>ベツ</t>
    </rPh>
    <rPh sb="12" eb="13">
      <t>コウ</t>
    </rPh>
    <rPh sb="13" eb="14">
      <t>リツ</t>
    </rPh>
    <rPh sb="18" eb="19">
      <t>ニン</t>
    </rPh>
    <rPh sb="20" eb="23">
      <t>ゼンネンド</t>
    </rPh>
    <rPh sb="27" eb="28">
      <t>ニン</t>
    </rPh>
    <rPh sb="28" eb="30">
      <t>ゲンショウ</t>
    </rPh>
    <rPh sb="31" eb="33">
      <t>シリツ</t>
    </rPh>
    <rPh sb="39" eb="40">
      <t>ニン</t>
    </rPh>
    <rPh sb="41" eb="44">
      <t>ゼンネンド</t>
    </rPh>
    <rPh sb="48" eb="49">
      <t>ヒト</t>
    </rPh>
    <rPh sb="49" eb="51">
      <t>ゾウカ</t>
    </rPh>
    <rPh sb="52" eb="54">
      <t>コクリツ</t>
    </rPh>
    <rPh sb="55" eb="58">
      <t>ゼンネンド</t>
    </rPh>
    <phoneticPr fontId="2"/>
  </si>
  <si>
    <t>　　　設置者別にみると，公立が23校で前年度より1校増加，国立・私立は前年度と同数となっている。</t>
    <rPh sb="3" eb="5">
      <t>セッチ</t>
    </rPh>
    <rPh sb="5" eb="6">
      <t>シャ</t>
    </rPh>
    <rPh sb="6" eb="7">
      <t>ベツ</t>
    </rPh>
    <rPh sb="12" eb="14">
      <t>コウリツ</t>
    </rPh>
    <rPh sb="17" eb="18">
      <t>コウ</t>
    </rPh>
    <rPh sb="19" eb="22">
      <t>ゼンネンド</t>
    </rPh>
    <rPh sb="25" eb="26">
      <t>コウ</t>
    </rPh>
    <rPh sb="26" eb="28">
      <t>ゾウカ</t>
    </rPh>
    <rPh sb="29" eb="31">
      <t>コクリツ</t>
    </rPh>
    <rPh sb="35" eb="38">
      <t>ゼンネンド</t>
    </rPh>
    <rPh sb="39" eb="41">
      <t>ドウスウ</t>
    </rPh>
    <phoneticPr fontId="2"/>
  </si>
  <si>
    <t xml:space="preserve">      設置者別にみると，私立が60校で前年度より１校減少，国立と公立は前年度と同数となっている。</t>
    <rPh sb="6" eb="8">
      <t>セッチ</t>
    </rPh>
    <rPh sb="8" eb="9">
      <t>シャ</t>
    </rPh>
    <rPh sb="9" eb="10">
      <t>ベツ</t>
    </rPh>
    <rPh sb="28" eb="29">
      <t>コウ</t>
    </rPh>
    <rPh sb="35" eb="37">
      <t>コウリツ</t>
    </rPh>
    <phoneticPr fontId="2"/>
  </si>
  <si>
    <t>　　　生徒数は15,854人で，前年度より485人（3.0％）減少している。</t>
    <rPh sb="3" eb="6">
      <t>セイトスウ</t>
    </rPh>
    <rPh sb="13" eb="14">
      <t>ニン</t>
    </rPh>
    <rPh sb="16" eb="19">
      <t>ゼンネンド</t>
    </rPh>
    <rPh sb="24" eb="25">
      <t>ニン</t>
    </rPh>
    <rPh sb="31" eb="33">
      <t>ゲンショウ</t>
    </rPh>
    <phoneticPr fontId="2"/>
  </si>
  <si>
    <t>　　　分野別では「文化・教養関係」が最も多く4,487人(構成比28.3％），次いで「医療関係」3,368人</t>
    <rPh sb="45" eb="47">
      <t>カンケイ</t>
    </rPh>
    <phoneticPr fontId="2"/>
  </si>
  <si>
    <t>　　　学科別にみると，「保育士養成」の947人（構成比6.0％）が最も多く，「看護」857人（同5.4％），「美容」</t>
    <rPh sb="5" eb="6">
      <t>ベツ</t>
    </rPh>
    <rPh sb="22" eb="23">
      <t>ニン</t>
    </rPh>
    <rPh sb="24" eb="27">
      <t>コウセイヒ</t>
    </rPh>
    <rPh sb="33" eb="34">
      <t>モット</t>
    </rPh>
    <rPh sb="35" eb="36">
      <t>オオ</t>
    </rPh>
    <rPh sb="45" eb="46">
      <t>ニン</t>
    </rPh>
    <phoneticPr fontId="2"/>
  </si>
  <si>
    <t>　　　1校当たりの生徒数は247.7人で，前年度より3.7人減少している。</t>
    <rPh sb="4" eb="5">
      <t>コウ</t>
    </rPh>
    <rPh sb="5" eb="6">
      <t>ア</t>
    </rPh>
    <rPh sb="9" eb="11">
      <t>セイト</t>
    </rPh>
    <rPh sb="11" eb="12">
      <t>スウ</t>
    </rPh>
    <rPh sb="18" eb="19">
      <t>ニン</t>
    </rPh>
    <rPh sb="21" eb="24">
      <t>ゼンネンド</t>
    </rPh>
    <rPh sb="29" eb="30">
      <t>ニン</t>
    </rPh>
    <rPh sb="30" eb="32">
      <t>ゲンショウ</t>
    </rPh>
    <phoneticPr fontId="2"/>
  </si>
  <si>
    <t>　　　教員（本務者）1人当たりの生徒数は16.5人で，前年度より0.1人減少している。</t>
    <rPh sb="3" eb="5">
      <t>キョウイン</t>
    </rPh>
    <rPh sb="6" eb="8">
      <t>ホンム</t>
    </rPh>
    <rPh sb="8" eb="9">
      <t>モノ</t>
    </rPh>
    <rPh sb="11" eb="12">
      <t>ヒト</t>
    </rPh>
    <rPh sb="12" eb="13">
      <t>ア</t>
    </rPh>
    <rPh sb="16" eb="18">
      <t>セイト</t>
    </rPh>
    <rPh sb="18" eb="19">
      <t>スウ</t>
    </rPh>
    <rPh sb="24" eb="25">
      <t>ニン</t>
    </rPh>
    <rPh sb="27" eb="30">
      <t>ゼンネンド</t>
    </rPh>
    <rPh sb="35" eb="36">
      <t>ニン</t>
    </rPh>
    <rPh sb="36" eb="38">
      <t>ゲンショウ</t>
    </rPh>
    <phoneticPr fontId="2"/>
  </si>
  <si>
    <t>　　  本務者は962人で，前年度より21人減少している。</t>
    <rPh sb="4" eb="6">
      <t>ホンム</t>
    </rPh>
    <rPh sb="6" eb="7">
      <t>モノ</t>
    </rPh>
    <rPh sb="11" eb="12">
      <t>ニン</t>
    </rPh>
    <rPh sb="21" eb="22">
      <t>ニン</t>
    </rPh>
    <rPh sb="22" eb="24">
      <t>ゲンショウ</t>
    </rPh>
    <phoneticPr fontId="2"/>
  </si>
  <si>
    <t xml:space="preserve">      学校数は22校（私立）で，前年度より１校増加している。</t>
    <rPh sb="12" eb="13">
      <t>ガッコウ</t>
    </rPh>
    <rPh sb="14" eb="16">
      <t>シリツ</t>
    </rPh>
    <rPh sb="25" eb="26">
      <t>コウ</t>
    </rPh>
    <rPh sb="26" eb="28">
      <t>ゾウカ</t>
    </rPh>
    <phoneticPr fontId="2"/>
  </si>
  <si>
    <t>　　　生徒数は1,63７人で，前年度より6人（0.4%）増加している。</t>
    <rPh sb="3" eb="6">
      <t>セイトスウ</t>
    </rPh>
    <rPh sb="12" eb="13">
      <t>ニン</t>
    </rPh>
    <rPh sb="15" eb="18">
      <t>ゼンネンド</t>
    </rPh>
    <rPh sb="21" eb="22">
      <t>ニン</t>
    </rPh>
    <rPh sb="28" eb="30">
      <t>ゾウカ</t>
    </rPh>
    <phoneticPr fontId="2"/>
  </si>
  <si>
    <t>　　　1校当たりの生徒数は74.4人で，前年度より3.3人減少している。</t>
    <rPh sb="4" eb="5">
      <t>コウ</t>
    </rPh>
    <rPh sb="5" eb="6">
      <t>ア</t>
    </rPh>
    <rPh sb="9" eb="11">
      <t>セイト</t>
    </rPh>
    <rPh sb="11" eb="12">
      <t>スウ</t>
    </rPh>
    <rPh sb="17" eb="18">
      <t>ニン</t>
    </rPh>
    <rPh sb="20" eb="23">
      <t>ゼンネンド</t>
    </rPh>
    <rPh sb="28" eb="29">
      <t>ニン</t>
    </rPh>
    <rPh sb="29" eb="31">
      <t>ゲンショウ</t>
    </rPh>
    <phoneticPr fontId="2"/>
  </si>
  <si>
    <t>　　　教員（本務者）1人当たりの生徒数は15.4人で，前年度より0.2人増加している。</t>
    <rPh sb="3" eb="5">
      <t>キョウイン</t>
    </rPh>
    <rPh sb="6" eb="8">
      <t>ホンム</t>
    </rPh>
    <rPh sb="8" eb="9">
      <t>モノ</t>
    </rPh>
    <rPh sb="11" eb="12">
      <t>ヒト</t>
    </rPh>
    <rPh sb="12" eb="13">
      <t>ア</t>
    </rPh>
    <rPh sb="16" eb="18">
      <t>セイト</t>
    </rPh>
    <rPh sb="18" eb="19">
      <t>スウ</t>
    </rPh>
    <rPh sb="24" eb="25">
      <t>ニン</t>
    </rPh>
    <rPh sb="27" eb="30">
      <t>ゼンネンド</t>
    </rPh>
    <rPh sb="35" eb="36">
      <t>ニン</t>
    </rPh>
    <rPh sb="36" eb="38">
      <t>ゾウカ</t>
    </rPh>
    <phoneticPr fontId="2"/>
  </si>
  <si>
    <t xml:space="preserve">　　  本務者は106人で，前年度より1人（0.9％）減少している。 </t>
    <rPh sb="4" eb="6">
      <t>ホンム</t>
    </rPh>
    <rPh sb="6" eb="7">
      <t>モノ</t>
    </rPh>
    <rPh sb="11" eb="12">
      <t>ニン</t>
    </rPh>
    <rPh sb="20" eb="21">
      <t>ニン</t>
    </rPh>
    <rPh sb="27" eb="29">
      <t>ゲンショウ</t>
    </rPh>
    <phoneticPr fontId="2"/>
  </si>
  <si>
    <t xml:space="preserve">　　  兼務者は418人で，前年度より29人(7.5％）増加している。 </t>
    <rPh sb="4" eb="6">
      <t>ケンム</t>
    </rPh>
    <rPh sb="6" eb="7">
      <t>モノ</t>
    </rPh>
    <rPh sb="11" eb="12">
      <t>ニン</t>
    </rPh>
    <rPh sb="21" eb="22">
      <t>ニン</t>
    </rPh>
    <rPh sb="28" eb="30">
      <t>ゾウカ</t>
    </rPh>
    <phoneticPr fontId="2"/>
  </si>
  <si>
    <t>　　　園数は254園で，前年度より8園減少している。</t>
    <phoneticPr fontId="2"/>
  </si>
  <si>
    <t>　　　設置者別にみると，私立が12園で前年度より2園増加，公立は前年度と同数となっている。</t>
    <rPh sb="3" eb="5">
      <t>セッチ</t>
    </rPh>
    <rPh sb="5" eb="6">
      <t>シャ</t>
    </rPh>
    <rPh sb="6" eb="7">
      <t>ベツ</t>
    </rPh>
    <rPh sb="12" eb="14">
      <t>ワタクシリツ</t>
    </rPh>
    <rPh sb="17" eb="18">
      <t>エン</t>
    </rPh>
    <rPh sb="19" eb="22">
      <t>ゼンネンド</t>
    </rPh>
    <rPh sb="25" eb="26">
      <t>エン</t>
    </rPh>
    <rPh sb="26" eb="28">
      <t>ゾウカ</t>
    </rPh>
    <rPh sb="32" eb="35">
      <t>ゼンネンド</t>
    </rPh>
    <phoneticPr fontId="2"/>
  </si>
  <si>
    <t xml:space="preserve">　　  学級数は94学級で，前年度より3学級（3.3％）増加している。 </t>
    <rPh sb="4" eb="6">
      <t>ガッキュウ</t>
    </rPh>
    <rPh sb="10" eb="12">
      <t>ガッキュウ</t>
    </rPh>
    <rPh sb="20" eb="22">
      <t>ガッキュウ</t>
    </rPh>
    <rPh sb="28" eb="30">
      <t>ゾウカ</t>
    </rPh>
    <phoneticPr fontId="2"/>
  </si>
  <si>
    <t>　　　設置者別にみると，公立が19学級で前年度より5学級減少，私立が75学級で前年度より8学級増加している。</t>
    <rPh sb="3" eb="5">
      <t>セッチ</t>
    </rPh>
    <rPh sb="5" eb="6">
      <t>シャ</t>
    </rPh>
    <rPh sb="6" eb="7">
      <t>ベツ</t>
    </rPh>
    <rPh sb="12" eb="14">
      <t>コウリツ</t>
    </rPh>
    <rPh sb="17" eb="19">
      <t>ガッキュウ</t>
    </rPh>
    <rPh sb="20" eb="23">
      <t>ゼンネンド</t>
    </rPh>
    <rPh sb="26" eb="28">
      <t>ガッキュウ</t>
    </rPh>
    <rPh sb="28" eb="30">
      <t>ゲンショウ</t>
    </rPh>
    <rPh sb="31" eb="33">
      <t>シリツ</t>
    </rPh>
    <rPh sb="36" eb="38">
      <t>ガッキュウ</t>
    </rPh>
    <rPh sb="39" eb="42">
      <t>ゼンネンド</t>
    </rPh>
    <rPh sb="47" eb="49">
      <t>ゾウカ</t>
    </rPh>
    <phoneticPr fontId="2"/>
  </si>
  <si>
    <t>　　　1学級当たりの在園者数は29.2人で，前年度より0.5人増加している。</t>
    <rPh sb="4" eb="6">
      <t>ガッキュウ</t>
    </rPh>
    <rPh sb="6" eb="7">
      <t>ア</t>
    </rPh>
    <rPh sb="10" eb="11">
      <t>ザイ</t>
    </rPh>
    <rPh sb="11" eb="12">
      <t>エン</t>
    </rPh>
    <rPh sb="12" eb="13">
      <t>シャ</t>
    </rPh>
    <rPh sb="13" eb="14">
      <t>スウ</t>
    </rPh>
    <rPh sb="19" eb="20">
      <t>ニン</t>
    </rPh>
    <rPh sb="22" eb="25">
      <t>ゼンネンド</t>
    </rPh>
    <rPh sb="30" eb="31">
      <t>ニン</t>
    </rPh>
    <rPh sb="31" eb="33">
      <t>ゾウカ</t>
    </rPh>
    <phoneticPr fontId="2"/>
  </si>
  <si>
    <t>　　　教員（本務者）1人当たりの在園者数は8.1人で，前年度より1.3人減少している。</t>
    <rPh sb="3" eb="5">
      <t>キョウイン</t>
    </rPh>
    <rPh sb="6" eb="8">
      <t>ホンム</t>
    </rPh>
    <rPh sb="8" eb="9">
      <t>モノ</t>
    </rPh>
    <rPh sb="11" eb="12">
      <t>ヒト</t>
    </rPh>
    <rPh sb="12" eb="13">
      <t>ア</t>
    </rPh>
    <rPh sb="16" eb="17">
      <t>ザイ</t>
    </rPh>
    <rPh sb="17" eb="18">
      <t>エン</t>
    </rPh>
    <rPh sb="18" eb="19">
      <t>モノ</t>
    </rPh>
    <rPh sb="19" eb="20">
      <t>スウ</t>
    </rPh>
    <rPh sb="24" eb="25">
      <t>ニン</t>
    </rPh>
    <rPh sb="27" eb="30">
      <t>ゼンネンド</t>
    </rPh>
    <rPh sb="35" eb="36">
      <t>ニン</t>
    </rPh>
    <rPh sb="36" eb="38">
      <t>ゲンショウ</t>
    </rPh>
    <phoneticPr fontId="2"/>
  </si>
  <si>
    <t>　　  教員数（本務者）は339人で，前年度より61人（21.9％）増加している。</t>
    <rPh sb="4" eb="6">
      <t>キョウイン</t>
    </rPh>
    <rPh sb="6" eb="7">
      <t>カズ</t>
    </rPh>
    <rPh sb="8" eb="10">
      <t>ホンム</t>
    </rPh>
    <rPh sb="10" eb="11">
      <t>シャ</t>
    </rPh>
    <rPh sb="16" eb="17">
      <t>ニン</t>
    </rPh>
    <rPh sb="19" eb="22">
      <t>ゼンネンド</t>
    </rPh>
    <rPh sb="26" eb="27">
      <t>ニン</t>
    </rPh>
    <rPh sb="34" eb="36">
      <t>ゾウカ</t>
    </rPh>
    <phoneticPr fontId="2"/>
  </si>
  <si>
    <t>　　　設置者別にみると，公立が81人で前年度より5人増加，私立が258人で前年度より56人増加している。</t>
    <rPh sb="3" eb="5">
      <t>セッチ</t>
    </rPh>
    <rPh sb="5" eb="6">
      <t>シャ</t>
    </rPh>
    <rPh sb="6" eb="7">
      <t>ベツ</t>
    </rPh>
    <rPh sb="12" eb="13">
      <t>コウ</t>
    </rPh>
    <rPh sb="13" eb="14">
      <t>リツ</t>
    </rPh>
    <rPh sb="17" eb="18">
      <t>ニン</t>
    </rPh>
    <rPh sb="19" eb="22">
      <t>ゼンネンド</t>
    </rPh>
    <rPh sb="25" eb="26">
      <t>ニン</t>
    </rPh>
    <rPh sb="26" eb="28">
      <t>ゾウカ</t>
    </rPh>
    <rPh sb="29" eb="31">
      <t>シリツ</t>
    </rPh>
    <rPh sb="35" eb="36">
      <t>ニン</t>
    </rPh>
    <rPh sb="37" eb="40">
      <t>ゼンネンド</t>
    </rPh>
    <rPh sb="44" eb="45">
      <t>ヒト</t>
    </rPh>
    <rPh sb="45" eb="47">
      <t>ゾウカ</t>
    </rPh>
    <phoneticPr fontId="2"/>
  </si>
  <si>
    <t>　　　学級数は前期課程18学級で，前年度より1学級（5.9％）増加している。</t>
    <rPh sb="23" eb="25">
      <t>ガッキュウ</t>
    </rPh>
    <rPh sb="31" eb="33">
      <t>ゾウカ</t>
    </rPh>
    <phoneticPr fontId="2"/>
  </si>
  <si>
    <t>　　　設置者別にみると，私立が6学級で前年度より1学級増加，公立は前年度と同数となっている。</t>
    <rPh sb="3" eb="5">
      <t>セッチ</t>
    </rPh>
    <rPh sb="5" eb="6">
      <t>シャ</t>
    </rPh>
    <rPh sb="6" eb="7">
      <t>ベツ</t>
    </rPh>
    <rPh sb="30" eb="32">
      <t>コウリツ</t>
    </rPh>
    <phoneticPr fontId="2"/>
  </si>
  <si>
    <t>　　　前期課程の，１学級当たりの児童数は30.6人で，前年度より1.0人減少している。</t>
    <rPh sb="3" eb="5">
      <t>ゼンキ</t>
    </rPh>
    <rPh sb="5" eb="7">
      <t>カテイ</t>
    </rPh>
    <phoneticPr fontId="2"/>
  </si>
  <si>
    <t>　　　教員（本務者）1人当たりの児童数は11.0人で，前年度より1.2人減少している。</t>
    <rPh sb="3" eb="5">
      <t>キョウイン</t>
    </rPh>
    <rPh sb="6" eb="8">
      <t>ホンム</t>
    </rPh>
    <rPh sb="8" eb="9">
      <t>モノ</t>
    </rPh>
    <rPh sb="11" eb="12">
      <t>ヒト</t>
    </rPh>
    <rPh sb="12" eb="13">
      <t>ア</t>
    </rPh>
    <rPh sb="16" eb="18">
      <t>ジドウ</t>
    </rPh>
    <rPh sb="18" eb="19">
      <t>スウ</t>
    </rPh>
    <rPh sb="24" eb="25">
      <t>ニン</t>
    </rPh>
    <rPh sb="27" eb="30">
      <t>ゼンネンド</t>
    </rPh>
    <rPh sb="35" eb="36">
      <t>ニン</t>
    </rPh>
    <rPh sb="36" eb="38">
      <t>ゲンショウ</t>
    </rPh>
    <phoneticPr fontId="2"/>
  </si>
  <si>
    <t>　　　教員数（本務者）は94人で，前年度より9人（10.6％）増加している。</t>
    <rPh sb="14" eb="15">
      <t>ニン</t>
    </rPh>
    <rPh sb="17" eb="20">
      <t>ゼンネンド</t>
    </rPh>
    <rPh sb="23" eb="24">
      <t>ニン</t>
    </rPh>
    <rPh sb="31" eb="33">
      <t>ゾウカ</t>
    </rPh>
    <phoneticPr fontId="2"/>
  </si>
  <si>
    <t>　　いる。</t>
    <phoneticPr fontId="2"/>
  </si>
  <si>
    <t>　　　設置者別にみると，公立が62人で前年度より4人増加，私立が32人で前年度より5人増加している。</t>
    <rPh sb="3" eb="5">
      <t>セッチ</t>
    </rPh>
    <rPh sb="5" eb="6">
      <t>シャ</t>
    </rPh>
    <rPh sb="6" eb="7">
      <t>ベツ</t>
    </rPh>
    <rPh sb="12" eb="14">
      <t>コウリツ</t>
    </rPh>
    <rPh sb="17" eb="18">
      <t>ニン</t>
    </rPh>
    <rPh sb="19" eb="22">
      <t>ゼンネンド</t>
    </rPh>
    <rPh sb="25" eb="26">
      <t>ニン</t>
    </rPh>
    <rPh sb="26" eb="28">
      <t>ゾウカ</t>
    </rPh>
    <rPh sb="38" eb="39">
      <t>ド</t>
    </rPh>
    <rPh sb="42" eb="43">
      <t>ニン</t>
    </rPh>
    <rPh sb="43" eb="45">
      <t>ゾウカ</t>
    </rPh>
    <phoneticPr fontId="2"/>
  </si>
  <si>
    <t xml:space="preserve">      学校数は64校で，前年度より１校減少している。</t>
    <rPh sb="12" eb="13">
      <t>ガッコウ</t>
    </rPh>
    <rPh sb="21" eb="22">
      <t>コウ</t>
    </rPh>
    <phoneticPr fontId="2"/>
  </si>
  <si>
    <t>　  　設置者別にみると，公立が279人で前年度より5人減少，私立が15,541人で前年度より480人減少，</t>
    <rPh sb="4" eb="6">
      <t>セッチ</t>
    </rPh>
    <rPh sb="6" eb="7">
      <t>モノ</t>
    </rPh>
    <rPh sb="7" eb="8">
      <t>ベツ</t>
    </rPh>
    <rPh sb="13" eb="15">
      <t>コウリツ</t>
    </rPh>
    <rPh sb="19" eb="20">
      <t>ニン</t>
    </rPh>
    <rPh sb="21" eb="24">
      <t>ゼンネンド</t>
    </rPh>
    <rPh sb="27" eb="28">
      <t>ニン</t>
    </rPh>
    <rPh sb="28" eb="30">
      <t>ゲンショウ</t>
    </rPh>
    <rPh sb="31" eb="33">
      <t>ワタクシリツ</t>
    </rPh>
    <rPh sb="40" eb="41">
      <t>ニン</t>
    </rPh>
    <rPh sb="42" eb="45">
      <t>ゼンネンド</t>
    </rPh>
    <rPh sb="50" eb="51">
      <t>ニン</t>
    </rPh>
    <rPh sb="51" eb="53">
      <t>ゲンショウ</t>
    </rPh>
    <phoneticPr fontId="2"/>
  </si>
  <si>
    <t>　 国立は前年度と同数となっている。</t>
    <phoneticPr fontId="2"/>
  </si>
  <si>
    <t>　　　設置者別にみると，私立が917人で前年度より21人減少，国立と公立は前年度と同数となっている。</t>
    <rPh sb="3" eb="5">
      <t>セッチ</t>
    </rPh>
    <rPh sb="5" eb="6">
      <t>シャ</t>
    </rPh>
    <rPh sb="6" eb="7">
      <t>ベツ</t>
    </rPh>
    <rPh sb="18" eb="19">
      <t>ニン</t>
    </rPh>
    <rPh sb="20" eb="23">
      <t>ゼンネンド</t>
    </rPh>
    <rPh sb="27" eb="28">
      <t>ニン</t>
    </rPh>
    <rPh sb="28" eb="30">
      <t>ゲンショウ</t>
    </rPh>
    <rPh sb="34" eb="36">
      <t>コウリツ</t>
    </rPh>
    <rPh sb="37" eb="40">
      <t>ゼンネンド</t>
    </rPh>
    <rPh sb="41" eb="43">
      <t>ドウスウ</t>
    </rPh>
    <phoneticPr fontId="2"/>
  </si>
  <si>
    <t>　　851人（同5.4％），「理学・作業療法」847人（同5.3％），「ビジネス」813人（同5.１％）等となっている。</t>
    <rPh sb="26" eb="27">
      <t>ニン</t>
    </rPh>
    <phoneticPr fontId="2"/>
  </si>
  <si>
    <r>
      <t>〔Ⅰ－３－１表〕　　　　　　　　</t>
    </r>
    <r>
      <rPr>
        <b/>
        <sz val="13"/>
        <rFont val="ＭＳ Ｐ明朝"/>
        <family val="1"/>
        <charset val="128"/>
      </rPr>
      <t>主　　要　　指　　標　　の　　推　　移</t>
    </r>
    <r>
      <rPr>
        <sz val="13"/>
        <rFont val="ＭＳ Ｐ明朝"/>
        <family val="1"/>
        <charset val="128"/>
      </rPr>
      <t>　</t>
    </r>
    <rPh sb="6" eb="7">
      <t>ヒョウ</t>
    </rPh>
    <phoneticPr fontId="2"/>
  </si>
  <si>
    <t>４　特 別 支 援 学 校</t>
    <rPh sb="2" eb="3">
      <t>トク</t>
    </rPh>
    <rPh sb="4" eb="5">
      <t>ベツ</t>
    </rPh>
    <rPh sb="6" eb="7">
      <t>ササ</t>
    </rPh>
    <rPh sb="8" eb="9">
      <t>エン</t>
    </rPh>
    <rPh sb="10" eb="11">
      <t>ガク</t>
    </rPh>
    <rPh sb="12" eb="13">
      <t>コウ</t>
    </rPh>
    <phoneticPr fontId="2"/>
  </si>
  <si>
    <r>
      <t>〔Ⅰ－４－１表〕　　　　　　　　</t>
    </r>
    <r>
      <rPr>
        <b/>
        <sz val="13"/>
        <rFont val="ＭＳ Ｐ明朝"/>
        <family val="1"/>
        <charset val="128"/>
      </rPr>
      <t>主　　要　　指　　標　　の　　推　　移　</t>
    </r>
    <rPh sb="6" eb="7">
      <t>ヒョウ</t>
    </rPh>
    <phoneticPr fontId="2"/>
  </si>
  <si>
    <t>　　　学級数は604学級で，前年度より6学級（1.0％）減少している。</t>
    <rPh sb="28" eb="30">
      <t>ゲンショウ</t>
    </rPh>
    <phoneticPr fontId="2"/>
  </si>
  <si>
    <t>　　　設置者別にみると，公立が1,482人で前年度より3人増加，私立が24人で前年度より2人増加，国立は前年度と</t>
    <rPh sb="3" eb="5">
      <t>セッチ</t>
    </rPh>
    <rPh sb="5" eb="6">
      <t>シャ</t>
    </rPh>
    <rPh sb="6" eb="7">
      <t>ベツ</t>
    </rPh>
    <rPh sb="12" eb="14">
      <t>コウリツ</t>
    </rPh>
    <rPh sb="20" eb="21">
      <t>ニン</t>
    </rPh>
    <rPh sb="22" eb="25">
      <t>ゼンネンド</t>
    </rPh>
    <rPh sb="28" eb="29">
      <t>ニン</t>
    </rPh>
    <rPh sb="29" eb="31">
      <t>ゾウカ</t>
    </rPh>
    <rPh sb="32" eb="34">
      <t>シリツ</t>
    </rPh>
    <rPh sb="39" eb="42">
      <t>ゼンネンド</t>
    </rPh>
    <rPh sb="45" eb="46">
      <t>ニン</t>
    </rPh>
    <rPh sb="46" eb="48">
      <t>ゾウカ</t>
    </rPh>
    <phoneticPr fontId="2"/>
  </si>
  <si>
    <r>
      <t>〔Ⅰ－５－１表〕　　　　　　　　</t>
    </r>
    <r>
      <rPr>
        <b/>
        <sz val="13"/>
        <rFont val="ＭＳ Ｐ明朝"/>
        <family val="1"/>
        <charset val="128"/>
      </rPr>
      <t>主　　要　　指　　標　　の　　推　　移</t>
    </r>
    <r>
      <rPr>
        <sz val="13"/>
        <rFont val="ＭＳ Ｐ明朝"/>
        <family val="1"/>
        <charset val="128"/>
      </rPr>
      <t>　</t>
    </r>
    <rPh sb="6" eb="7">
      <t>ヒョウ</t>
    </rPh>
    <phoneticPr fontId="2"/>
  </si>
  <si>
    <t>　　　園数は17園で，前年度より2園増加している。</t>
    <rPh sb="18" eb="20">
      <t>ゾウカ</t>
    </rPh>
    <phoneticPr fontId="2"/>
  </si>
  <si>
    <t>　　　在園者数は2,741人で，前年度より131人（5.0％）増加している。</t>
    <rPh sb="3" eb="5">
      <t>ザイエン</t>
    </rPh>
    <rPh sb="5" eb="6">
      <t>シャ</t>
    </rPh>
    <rPh sb="6" eb="7">
      <t>スウ</t>
    </rPh>
    <rPh sb="13" eb="14">
      <t>ニン</t>
    </rPh>
    <rPh sb="16" eb="19">
      <t>ゼンネンド</t>
    </rPh>
    <rPh sb="24" eb="25">
      <t>ニン</t>
    </rPh>
    <rPh sb="31" eb="33">
      <t>ゾウカ</t>
    </rPh>
    <phoneticPr fontId="2"/>
  </si>
  <si>
    <t>　　　設置者別にみると，公立が455人で前年度より116人減少，私立が2,286人で前年度より247人増加している。</t>
    <rPh sb="3" eb="5">
      <t>セッチ</t>
    </rPh>
    <rPh sb="5" eb="6">
      <t>モノ</t>
    </rPh>
    <rPh sb="6" eb="7">
      <t>ベツ</t>
    </rPh>
    <rPh sb="12" eb="14">
      <t>コウリツ</t>
    </rPh>
    <rPh sb="18" eb="19">
      <t>ニン</t>
    </rPh>
    <rPh sb="20" eb="23">
      <t>ゼンネンド</t>
    </rPh>
    <rPh sb="28" eb="29">
      <t>ニン</t>
    </rPh>
    <rPh sb="29" eb="31">
      <t>ゲンショウ</t>
    </rPh>
    <rPh sb="32" eb="34">
      <t>シリツ</t>
    </rPh>
    <rPh sb="40" eb="41">
      <t>ニン</t>
    </rPh>
    <rPh sb="42" eb="45">
      <t>ゼンネンド</t>
    </rPh>
    <rPh sb="50" eb="51">
      <t>ニン</t>
    </rPh>
    <rPh sb="51" eb="53">
      <t>ゾウカ</t>
    </rPh>
    <phoneticPr fontId="2"/>
  </si>
  <si>
    <t>　　　年齢別にみると，０歳児が43人（構成比1.6％），１歳児が202人（同7.4％），２歳児が230人（同8.4％），３歳児が</t>
    <rPh sb="3" eb="5">
      <t>ネンレイ</t>
    </rPh>
    <rPh sb="5" eb="6">
      <t>ベツ</t>
    </rPh>
    <phoneticPr fontId="2"/>
  </si>
  <si>
    <t>　 (同21.2％)，「商業実務関係」2,773人（同17.5％）の順となっている。</t>
    <phoneticPr fontId="2"/>
  </si>
  <si>
    <t>　　　分野別では，「各種学校のみにある課程」が最も多く733人(構成比44.8％），次いで「医療関係」が532人</t>
    <rPh sb="3" eb="5">
      <t>ブンヤ</t>
    </rPh>
    <rPh sb="5" eb="6">
      <t>ベツ</t>
    </rPh>
    <rPh sb="10" eb="12">
      <t>カクシュ</t>
    </rPh>
    <rPh sb="12" eb="14">
      <t>ガッコウ</t>
    </rPh>
    <rPh sb="19" eb="21">
      <t>カテイ</t>
    </rPh>
    <rPh sb="23" eb="24">
      <t>モット</t>
    </rPh>
    <rPh sb="25" eb="26">
      <t>オオ</t>
    </rPh>
    <rPh sb="30" eb="31">
      <t>ニン</t>
    </rPh>
    <rPh sb="32" eb="35">
      <t>コウセイヒ</t>
    </rPh>
    <rPh sb="42" eb="43">
      <t>ツ</t>
    </rPh>
    <rPh sb="46" eb="48">
      <t>イリョウ</t>
    </rPh>
    <rPh sb="48" eb="50">
      <t>カンケイ</t>
    </rPh>
    <rPh sb="55" eb="56">
      <t>ニン</t>
    </rPh>
    <phoneticPr fontId="2"/>
  </si>
  <si>
    <t>　（同32.5％），「文化・教養関係」368人（同22.5％）の順となっている。</t>
    <rPh sb="16" eb="18">
      <t>カンケイ</t>
    </rPh>
    <phoneticPr fontId="2"/>
  </si>
  <si>
    <t>　　　課程別にみると，「予備校」の582人（構成比35.6％）が最も多く，次いで「准看護」302人（同18.4％），</t>
    <rPh sb="3" eb="5">
      <t>カテイ</t>
    </rPh>
    <rPh sb="5" eb="6">
      <t>ベツ</t>
    </rPh>
    <phoneticPr fontId="2"/>
  </si>
  <si>
    <t>「看護」207人（同12.6％），「外国人学校」151人（同9.2％），「動物」58人（同3.5％）の順となっている。</t>
    <phoneticPr fontId="2"/>
  </si>
  <si>
    <t>　　　生徒数は前期課程が550人で前年度より12人（2.2％）増加し，後期課程が486人で前年度より11人（2.2％）減少して</t>
    <rPh sb="7" eb="9">
      <t>ゼンキ</t>
    </rPh>
    <rPh sb="9" eb="11">
      <t>カテイ</t>
    </rPh>
    <rPh sb="15" eb="16">
      <t>ニン</t>
    </rPh>
    <rPh sb="17" eb="20">
      <t>ゼンネンド</t>
    </rPh>
    <rPh sb="24" eb="25">
      <t>ニン</t>
    </rPh>
    <rPh sb="31" eb="33">
      <t>ゾウカ</t>
    </rPh>
    <rPh sb="35" eb="37">
      <t>コウキ</t>
    </rPh>
    <rPh sb="37" eb="39">
      <t>カテイ</t>
    </rPh>
    <rPh sb="43" eb="44">
      <t>ニン</t>
    </rPh>
    <rPh sb="45" eb="48">
      <t>ゼンネンド</t>
    </rPh>
    <rPh sb="52" eb="53">
      <t>ニン</t>
    </rPh>
    <rPh sb="59" eb="61">
      <t>ゲンショウ</t>
    </rPh>
    <phoneticPr fontId="2"/>
  </si>
  <si>
    <t>　　　生徒数のうち本科の生徒数は61,248人，専攻科の生徒数は97人である。</t>
    <rPh sb="30" eb="31">
      <t>スウ</t>
    </rPh>
    <phoneticPr fontId="2"/>
  </si>
  <si>
    <r>
      <t>（１）学　校　数</t>
    </r>
    <r>
      <rPr>
        <b/>
        <sz val="13"/>
        <rFont val="ＭＳ Ｐ明朝"/>
        <family val="1"/>
        <charset val="128"/>
      </rPr>
      <t>　　　</t>
    </r>
    <r>
      <rPr>
        <sz val="13"/>
        <rFont val="ＭＳ Ｐ明朝"/>
        <family val="1"/>
        <charset val="128"/>
      </rPr>
      <t>〔Ⅰ－２－１表・統計表第１３表〕</t>
    </r>
    <phoneticPr fontId="2"/>
  </si>
  <si>
    <r>
      <t>（２）学　級　数</t>
    </r>
    <r>
      <rPr>
        <b/>
        <sz val="13"/>
        <rFont val="ＭＳ Ｐ明朝"/>
        <family val="1"/>
        <charset val="128"/>
      </rPr>
      <t>　　　</t>
    </r>
    <r>
      <rPr>
        <sz val="13"/>
        <rFont val="ＭＳ Ｐ明朝"/>
        <family val="1"/>
        <charset val="128"/>
      </rPr>
      <t>〔Ⅰ－２－１表・統計表第１３表〕</t>
    </r>
    <rPh sb="3" eb="4">
      <t>ガク</t>
    </rPh>
    <rPh sb="5" eb="6">
      <t>キュウ</t>
    </rPh>
    <phoneticPr fontId="2"/>
  </si>
  <si>
    <r>
      <t>（３）生　徒　数</t>
    </r>
    <r>
      <rPr>
        <b/>
        <sz val="13"/>
        <rFont val="ＭＳ Ｐ明朝"/>
        <family val="1"/>
        <charset val="128"/>
      </rPr>
      <t>　　　</t>
    </r>
    <r>
      <rPr>
        <sz val="13"/>
        <rFont val="ＭＳ Ｐ明朝"/>
        <family val="1"/>
        <charset val="128"/>
      </rPr>
      <t>〔Ⅰ－２－１表・統計表第１６表〕</t>
    </r>
    <rPh sb="3" eb="4">
      <t>ショウ</t>
    </rPh>
    <rPh sb="5" eb="6">
      <t>タダ</t>
    </rPh>
    <phoneticPr fontId="2"/>
  </si>
  <si>
    <r>
      <t>（４）教員数（本務者）</t>
    </r>
    <r>
      <rPr>
        <b/>
        <sz val="13"/>
        <rFont val="ＭＳ Ｐ明朝"/>
        <family val="1"/>
        <charset val="128"/>
      </rPr>
      <t>　　　</t>
    </r>
    <r>
      <rPr>
        <sz val="13"/>
        <rFont val="ＭＳ Ｐ明朝"/>
        <family val="1"/>
        <charset val="128"/>
      </rPr>
      <t>〔Ⅰ－２－１表・統計表第１７表〕</t>
    </r>
    <rPh sb="3" eb="5">
      <t>キョウイン</t>
    </rPh>
    <rPh sb="5" eb="6">
      <t>スウ</t>
    </rPh>
    <rPh sb="7" eb="9">
      <t>ホンム</t>
    </rPh>
    <rPh sb="9" eb="10">
      <t>モノ</t>
    </rPh>
    <phoneticPr fontId="2"/>
  </si>
  <si>
    <t>　－全日制課程（本科・専攻科）・定時制課程（本科）－　</t>
    <rPh sb="2" eb="3">
      <t>ゼン</t>
    </rPh>
    <rPh sb="3" eb="4">
      <t>ニチ</t>
    </rPh>
    <rPh sb="4" eb="5">
      <t>セイ</t>
    </rPh>
    <rPh sb="5" eb="7">
      <t>カテイ</t>
    </rPh>
    <rPh sb="8" eb="10">
      <t>ホンカ</t>
    </rPh>
    <rPh sb="11" eb="14">
      <t>センコウカ</t>
    </rPh>
    <rPh sb="16" eb="18">
      <t>テイジ</t>
    </rPh>
    <rPh sb="18" eb="19">
      <t>セイ</t>
    </rPh>
    <rPh sb="19" eb="21">
      <t>カテイ</t>
    </rPh>
    <rPh sb="22" eb="24">
      <t>ホンカ</t>
    </rPh>
    <phoneticPr fontId="2"/>
  </si>
  <si>
    <r>
      <t>（１）学　校　数</t>
    </r>
    <r>
      <rPr>
        <b/>
        <sz val="13"/>
        <rFont val="ＭＳ Ｐ明朝"/>
        <family val="1"/>
        <charset val="128"/>
      </rPr>
      <t>　　　</t>
    </r>
    <r>
      <rPr>
        <sz val="13"/>
        <rFont val="ＭＳ Ｐ明朝"/>
        <family val="1"/>
        <charset val="128"/>
      </rPr>
      <t>〔Ⅰ－３－１表・統計表第２４表〕</t>
    </r>
    <phoneticPr fontId="2"/>
  </si>
  <si>
    <r>
      <t>（２）生　徒　数</t>
    </r>
    <r>
      <rPr>
        <b/>
        <sz val="13"/>
        <rFont val="ＭＳ Ｐ明朝"/>
        <family val="1"/>
        <charset val="128"/>
      </rPr>
      <t>　　　</t>
    </r>
    <r>
      <rPr>
        <sz val="13"/>
        <rFont val="ＭＳ Ｐ明朝"/>
        <family val="1"/>
        <charset val="128"/>
      </rPr>
      <t>〔Ⅰ－３－１表・統計表第２５表〕　　</t>
    </r>
    <rPh sb="3" eb="4">
      <t>ショウ</t>
    </rPh>
    <rPh sb="5" eb="6">
      <t>タダ</t>
    </rPh>
    <phoneticPr fontId="2"/>
  </si>
  <si>
    <r>
      <t>（３）教員数（本務者）</t>
    </r>
    <r>
      <rPr>
        <b/>
        <sz val="13"/>
        <rFont val="ＭＳ Ｐ明朝"/>
        <family val="1"/>
        <charset val="128"/>
      </rPr>
      <t>　　　</t>
    </r>
    <r>
      <rPr>
        <sz val="13"/>
        <rFont val="ＭＳ Ｐ明朝"/>
        <family val="1"/>
        <charset val="128"/>
      </rPr>
      <t>〔Ⅰ－３－１表・統計表第２６表〕</t>
    </r>
    <rPh sb="3" eb="5">
      <t>キョウイン</t>
    </rPh>
    <rPh sb="5" eb="6">
      <t>スウ</t>
    </rPh>
    <rPh sb="7" eb="9">
      <t>ホンム</t>
    </rPh>
    <rPh sb="9" eb="10">
      <t>モノ</t>
    </rPh>
    <phoneticPr fontId="2"/>
  </si>
  <si>
    <r>
      <t>（１）学　校　数</t>
    </r>
    <r>
      <rPr>
        <b/>
        <sz val="13"/>
        <rFont val="ＭＳ Ｐ明朝"/>
        <family val="1"/>
        <charset val="128"/>
      </rPr>
      <t>　　　</t>
    </r>
    <r>
      <rPr>
        <sz val="13"/>
        <rFont val="ＭＳ Ｐ明朝"/>
        <family val="1"/>
        <charset val="128"/>
      </rPr>
      <t>〔Ⅰ－４－１表・統計表第３９表〕</t>
    </r>
    <phoneticPr fontId="2"/>
  </si>
  <si>
    <r>
      <t>（２）学　級　数</t>
    </r>
    <r>
      <rPr>
        <b/>
        <sz val="13"/>
        <rFont val="ＭＳ Ｐ明朝"/>
        <family val="1"/>
        <charset val="128"/>
      </rPr>
      <t>　　　</t>
    </r>
    <r>
      <rPr>
        <sz val="13"/>
        <rFont val="ＭＳ Ｐ明朝"/>
        <family val="1"/>
        <charset val="128"/>
      </rPr>
      <t>〔Ⅰ－４－１表・統計表第３９表〕</t>
    </r>
    <rPh sb="3" eb="4">
      <t>ガク</t>
    </rPh>
    <rPh sb="5" eb="6">
      <t>キュウ</t>
    </rPh>
    <phoneticPr fontId="2"/>
  </si>
  <si>
    <r>
      <t>（３）在　学　者　数</t>
    </r>
    <r>
      <rPr>
        <b/>
        <sz val="13"/>
        <rFont val="ＭＳ Ｐ明朝"/>
        <family val="1"/>
        <charset val="128"/>
      </rPr>
      <t>　　　</t>
    </r>
    <r>
      <rPr>
        <sz val="13"/>
        <rFont val="ＭＳ Ｐ明朝"/>
        <family val="1"/>
        <charset val="128"/>
      </rPr>
      <t>〔Ⅰ－４－１表・統計表第４０表〕</t>
    </r>
    <rPh sb="3" eb="4">
      <t>ザイ</t>
    </rPh>
    <rPh sb="5" eb="6">
      <t>ガク</t>
    </rPh>
    <rPh sb="7" eb="8">
      <t>シャ</t>
    </rPh>
    <phoneticPr fontId="2"/>
  </si>
  <si>
    <r>
      <t>（４）教員数（本務者）</t>
    </r>
    <r>
      <rPr>
        <b/>
        <sz val="13"/>
        <rFont val="ＭＳ Ｐ明朝"/>
        <family val="1"/>
        <charset val="128"/>
      </rPr>
      <t>　　　</t>
    </r>
    <r>
      <rPr>
        <sz val="13"/>
        <rFont val="ＭＳ Ｐ明朝"/>
        <family val="1"/>
        <charset val="128"/>
      </rPr>
      <t>〔Ⅰ－４－１表・統計表第４２表〕</t>
    </r>
    <rPh sb="3" eb="5">
      <t>キョウイン</t>
    </rPh>
    <rPh sb="5" eb="6">
      <t>スウ</t>
    </rPh>
    <rPh sb="7" eb="9">
      <t>ホンム</t>
    </rPh>
    <rPh sb="9" eb="10">
      <t>モノ</t>
    </rPh>
    <phoneticPr fontId="2"/>
  </si>
  <si>
    <r>
      <t>（１）園　　数</t>
    </r>
    <r>
      <rPr>
        <b/>
        <sz val="13"/>
        <rFont val="ＭＳ Ｐ明朝"/>
        <family val="1"/>
        <charset val="128"/>
      </rPr>
      <t>　　　</t>
    </r>
    <r>
      <rPr>
        <sz val="13"/>
        <rFont val="ＭＳ Ｐ明朝"/>
        <family val="1"/>
        <charset val="128"/>
      </rPr>
      <t>〔Ⅰ－５－１表・統計表第４４表〕</t>
    </r>
    <rPh sb="3" eb="4">
      <t>エン</t>
    </rPh>
    <phoneticPr fontId="2"/>
  </si>
  <si>
    <r>
      <t>（２）学　級　数</t>
    </r>
    <r>
      <rPr>
        <b/>
        <sz val="13"/>
        <rFont val="ＭＳ Ｐ明朝"/>
        <family val="1"/>
        <charset val="128"/>
      </rPr>
      <t>　　　</t>
    </r>
    <r>
      <rPr>
        <sz val="13"/>
        <rFont val="ＭＳ Ｐ明朝"/>
        <family val="1"/>
        <charset val="128"/>
      </rPr>
      <t>〔Ⅰ－５－１表・統計表第４４表〕</t>
    </r>
    <rPh sb="3" eb="4">
      <t>ガク</t>
    </rPh>
    <rPh sb="5" eb="6">
      <t>キュウ</t>
    </rPh>
    <phoneticPr fontId="2"/>
  </si>
  <si>
    <r>
      <t>（３）在 園 者 数</t>
    </r>
    <r>
      <rPr>
        <b/>
        <sz val="13"/>
        <rFont val="ＭＳ Ｐ明朝"/>
        <family val="1"/>
        <charset val="128"/>
      </rPr>
      <t>　　　</t>
    </r>
    <r>
      <rPr>
        <sz val="13"/>
        <rFont val="ＭＳ Ｐ明朝"/>
        <family val="1"/>
        <charset val="128"/>
      </rPr>
      <t>〔Ⅰ－５－１表・統計表第４５表〕</t>
    </r>
    <rPh sb="3" eb="4">
      <t>ザイ</t>
    </rPh>
    <rPh sb="5" eb="6">
      <t>エン</t>
    </rPh>
    <rPh sb="7" eb="8">
      <t>モノ</t>
    </rPh>
    <phoneticPr fontId="2"/>
  </si>
  <si>
    <r>
      <t>（４）教員数（本務者）　</t>
    </r>
    <r>
      <rPr>
        <b/>
        <sz val="13"/>
        <rFont val="ＭＳ Ｐ明朝"/>
        <family val="1"/>
        <charset val="128"/>
      </rPr>
      <t>　　</t>
    </r>
    <r>
      <rPr>
        <sz val="13"/>
        <rFont val="ＭＳ Ｐ明朝"/>
        <family val="1"/>
        <charset val="128"/>
      </rPr>
      <t>〔Ⅰ－５－１表・統計表第４８表〕</t>
    </r>
    <rPh sb="3" eb="5">
      <t>キョウイン</t>
    </rPh>
    <rPh sb="5" eb="6">
      <t>スウ</t>
    </rPh>
    <rPh sb="7" eb="9">
      <t>ホンム</t>
    </rPh>
    <rPh sb="9" eb="10">
      <t>モノ</t>
    </rPh>
    <phoneticPr fontId="2"/>
  </si>
  <si>
    <r>
      <t>（５）就園率</t>
    </r>
    <r>
      <rPr>
        <b/>
        <sz val="13"/>
        <rFont val="ＭＳ Ｐ明朝"/>
        <family val="1"/>
        <charset val="128"/>
      </rPr>
      <t>　　　</t>
    </r>
    <r>
      <rPr>
        <sz val="13"/>
        <rFont val="ＭＳ Ｐ明朝"/>
        <family val="1"/>
        <charset val="128"/>
      </rPr>
      <t>〔統計表第４５表〕</t>
    </r>
    <rPh sb="3" eb="4">
      <t>シュウ</t>
    </rPh>
    <rPh sb="4" eb="5">
      <t>エン</t>
    </rPh>
    <rPh sb="5" eb="6">
      <t>リツ</t>
    </rPh>
    <phoneticPr fontId="2"/>
  </si>
  <si>
    <r>
      <t>〔Ⅰ－６－１表〕　　　　　　　　</t>
    </r>
    <r>
      <rPr>
        <b/>
        <sz val="13"/>
        <rFont val="ＭＳ Ｐ明朝"/>
        <family val="1"/>
        <charset val="128"/>
      </rPr>
      <t>主　　要　　指　　標　　の　　推　　移</t>
    </r>
    <r>
      <rPr>
        <sz val="13"/>
        <rFont val="ＭＳ Ｐ明朝"/>
        <family val="1"/>
        <charset val="128"/>
      </rPr>
      <t>　</t>
    </r>
    <rPh sb="6" eb="7">
      <t>ヒョウ</t>
    </rPh>
    <phoneticPr fontId="2"/>
  </si>
  <si>
    <r>
      <t>（１）園　　数</t>
    </r>
    <r>
      <rPr>
        <b/>
        <sz val="13"/>
        <rFont val="ＭＳ Ｐ明朝"/>
        <family val="1"/>
        <charset val="128"/>
      </rPr>
      <t>　　　</t>
    </r>
    <r>
      <rPr>
        <sz val="13"/>
        <rFont val="ＭＳ Ｐ明朝"/>
        <family val="1"/>
        <charset val="128"/>
      </rPr>
      <t>〔Ⅰ－６－１表・統計表第５０表〕</t>
    </r>
    <rPh sb="3" eb="4">
      <t>エン</t>
    </rPh>
    <phoneticPr fontId="2"/>
  </si>
  <si>
    <r>
      <t>（２）学　級　数</t>
    </r>
    <r>
      <rPr>
        <b/>
        <sz val="13"/>
        <rFont val="ＭＳ Ｐ明朝"/>
        <family val="1"/>
        <charset val="128"/>
      </rPr>
      <t>　　　</t>
    </r>
    <r>
      <rPr>
        <sz val="13"/>
        <rFont val="ＭＳ Ｐ明朝"/>
        <family val="1"/>
        <charset val="128"/>
      </rPr>
      <t>〔Ⅰ－６－１表・統計表第５０表〕</t>
    </r>
    <rPh sb="3" eb="4">
      <t>ガク</t>
    </rPh>
    <rPh sb="5" eb="6">
      <t>キュウ</t>
    </rPh>
    <phoneticPr fontId="2"/>
  </si>
  <si>
    <r>
      <t>（３）在 園 者 数</t>
    </r>
    <r>
      <rPr>
        <b/>
        <sz val="13"/>
        <rFont val="ＭＳ Ｐ明朝"/>
        <family val="1"/>
        <charset val="128"/>
      </rPr>
      <t>　　　</t>
    </r>
    <r>
      <rPr>
        <sz val="13"/>
        <rFont val="ＭＳ Ｐ明朝"/>
        <family val="1"/>
        <charset val="128"/>
      </rPr>
      <t>〔Ⅰ－６－１表・統計表第５１表〕</t>
    </r>
    <rPh sb="3" eb="4">
      <t>ザイ</t>
    </rPh>
    <rPh sb="5" eb="6">
      <t>エン</t>
    </rPh>
    <rPh sb="7" eb="8">
      <t>モノ</t>
    </rPh>
    <phoneticPr fontId="2"/>
  </si>
  <si>
    <r>
      <t>（４）教員数（本務者）　</t>
    </r>
    <r>
      <rPr>
        <b/>
        <sz val="13"/>
        <rFont val="ＭＳ Ｐ明朝"/>
        <family val="1"/>
        <charset val="128"/>
      </rPr>
      <t>　　</t>
    </r>
    <r>
      <rPr>
        <sz val="13"/>
        <rFont val="ＭＳ Ｐ明朝"/>
        <family val="1"/>
        <charset val="128"/>
      </rPr>
      <t>〔Ⅰ－６－１表・統計表第５２表〕</t>
    </r>
    <rPh sb="3" eb="5">
      <t>キョウイン</t>
    </rPh>
    <rPh sb="5" eb="6">
      <t>スウ</t>
    </rPh>
    <rPh sb="7" eb="9">
      <t>ホンム</t>
    </rPh>
    <rPh sb="9" eb="10">
      <t>モノ</t>
    </rPh>
    <phoneticPr fontId="2"/>
  </si>
  <si>
    <r>
      <t>（５）就園率</t>
    </r>
    <r>
      <rPr>
        <b/>
        <sz val="13"/>
        <rFont val="ＭＳ Ｐ明朝"/>
        <family val="1"/>
        <charset val="128"/>
      </rPr>
      <t>　　　</t>
    </r>
    <r>
      <rPr>
        <sz val="13"/>
        <rFont val="ＭＳ Ｐ明朝"/>
        <family val="1"/>
        <charset val="128"/>
      </rPr>
      <t>〔統計表第５１表〕</t>
    </r>
    <rPh sb="3" eb="4">
      <t>シュウ</t>
    </rPh>
    <rPh sb="4" eb="5">
      <t>エン</t>
    </rPh>
    <rPh sb="5" eb="6">
      <t>リツ</t>
    </rPh>
    <phoneticPr fontId="2"/>
  </si>
  <si>
    <r>
      <t>（１）学　校　数</t>
    </r>
    <r>
      <rPr>
        <b/>
        <sz val="13"/>
        <rFont val="ＭＳ Ｐ明朝"/>
        <family val="1"/>
        <charset val="128"/>
      </rPr>
      <t>　　　</t>
    </r>
    <r>
      <rPr>
        <sz val="13"/>
        <rFont val="ＭＳ Ｐ明朝"/>
        <family val="1"/>
        <charset val="128"/>
      </rPr>
      <t>〔Ⅰ－７－１表・統計表第５６表〕</t>
    </r>
    <phoneticPr fontId="2"/>
  </si>
  <si>
    <r>
      <t>（２）生　徒　数</t>
    </r>
    <r>
      <rPr>
        <b/>
        <sz val="13"/>
        <rFont val="ＭＳ Ｐ明朝"/>
        <family val="1"/>
        <charset val="128"/>
      </rPr>
      <t>　　　</t>
    </r>
    <r>
      <rPr>
        <sz val="13"/>
        <rFont val="ＭＳ Ｐ明朝"/>
        <family val="1"/>
        <charset val="128"/>
      </rPr>
      <t>〔Ⅰ－７－１表・統計表第５６表〕</t>
    </r>
    <rPh sb="3" eb="4">
      <t>ショウ</t>
    </rPh>
    <rPh sb="5" eb="6">
      <t>タダ</t>
    </rPh>
    <phoneticPr fontId="2"/>
  </si>
  <si>
    <r>
      <t>（３）教　員　数　</t>
    </r>
    <r>
      <rPr>
        <b/>
        <sz val="13"/>
        <rFont val="ＭＳ Ｐ明朝"/>
        <family val="1"/>
        <charset val="128"/>
      </rPr>
      <t>　　</t>
    </r>
    <r>
      <rPr>
        <sz val="13"/>
        <rFont val="ＭＳ Ｐ明朝"/>
        <family val="1"/>
        <charset val="128"/>
      </rPr>
      <t>〔Ⅰ－７－１表・統計表第５６表〕</t>
    </r>
    <rPh sb="3" eb="4">
      <t>キョウ</t>
    </rPh>
    <rPh sb="5" eb="6">
      <t>イン</t>
    </rPh>
    <rPh sb="7" eb="8">
      <t>スウ</t>
    </rPh>
    <phoneticPr fontId="2"/>
  </si>
  <si>
    <r>
      <t>（１）学　校　数</t>
    </r>
    <r>
      <rPr>
        <b/>
        <sz val="13"/>
        <rFont val="ＭＳ Ｐ明朝"/>
        <family val="1"/>
        <charset val="128"/>
      </rPr>
      <t>　　　</t>
    </r>
    <r>
      <rPr>
        <sz val="13"/>
        <rFont val="ＭＳ Ｐ明朝"/>
        <family val="1"/>
        <charset val="128"/>
      </rPr>
      <t>〔Ⅰ－８－１表・統計表第５８表〕</t>
    </r>
    <phoneticPr fontId="2"/>
  </si>
  <si>
    <r>
      <t>（２）生　徒　数</t>
    </r>
    <r>
      <rPr>
        <b/>
        <sz val="13"/>
        <rFont val="ＭＳ Ｐ明朝"/>
        <family val="1"/>
        <charset val="128"/>
      </rPr>
      <t>　　　</t>
    </r>
    <r>
      <rPr>
        <sz val="13"/>
        <rFont val="ＭＳ Ｐ明朝"/>
        <family val="1"/>
        <charset val="128"/>
      </rPr>
      <t>〔Ⅰ－８－１表・統計表第５９表〕</t>
    </r>
    <rPh sb="3" eb="4">
      <t>ショウ</t>
    </rPh>
    <rPh sb="5" eb="6">
      <t>タダ</t>
    </rPh>
    <phoneticPr fontId="2"/>
  </si>
  <si>
    <r>
      <t>（３）教　員　数</t>
    </r>
    <r>
      <rPr>
        <b/>
        <sz val="13"/>
        <rFont val="ＭＳ Ｐ明朝"/>
        <family val="1"/>
        <charset val="128"/>
      </rPr>
      <t>　　　</t>
    </r>
    <r>
      <rPr>
        <sz val="13"/>
        <rFont val="ＭＳ Ｐ明朝"/>
        <family val="1"/>
        <charset val="128"/>
      </rPr>
      <t>〔Ⅰ－８－１表・統計表第５８表〕　　　</t>
    </r>
    <rPh sb="3" eb="4">
      <t>キョウ</t>
    </rPh>
    <rPh sb="5" eb="6">
      <t>イン</t>
    </rPh>
    <rPh sb="7" eb="8">
      <t>スウ</t>
    </rPh>
    <phoneticPr fontId="2"/>
  </si>
  <si>
    <r>
      <t>（１）学　校　数</t>
    </r>
    <r>
      <rPr>
        <b/>
        <sz val="13"/>
        <rFont val="ＭＳ Ｐ明朝"/>
        <family val="1"/>
        <charset val="128"/>
      </rPr>
      <t>　　　</t>
    </r>
    <r>
      <rPr>
        <sz val="13"/>
        <rFont val="ＭＳ Ｐ明朝"/>
        <family val="1"/>
        <charset val="128"/>
      </rPr>
      <t>〔Ⅰ－９－１表・統計表第３６表〕</t>
    </r>
    <phoneticPr fontId="2"/>
  </si>
  <si>
    <r>
      <t>（２）学　級　数</t>
    </r>
    <r>
      <rPr>
        <b/>
        <sz val="13"/>
        <rFont val="ＭＳ Ｐ明朝"/>
        <family val="1"/>
        <charset val="128"/>
      </rPr>
      <t>　　　</t>
    </r>
    <r>
      <rPr>
        <sz val="13"/>
        <rFont val="ＭＳ Ｐ明朝"/>
        <family val="1"/>
        <charset val="128"/>
      </rPr>
      <t>〔Ⅰ－９－１表・統計表第３６表〕</t>
    </r>
    <rPh sb="3" eb="4">
      <t>ガク</t>
    </rPh>
    <rPh sb="5" eb="6">
      <t>キュウ</t>
    </rPh>
    <phoneticPr fontId="2"/>
  </si>
  <si>
    <r>
      <t>（３）生　徒　数</t>
    </r>
    <r>
      <rPr>
        <b/>
        <sz val="13"/>
        <rFont val="ＭＳ Ｐ明朝"/>
        <family val="1"/>
        <charset val="128"/>
      </rPr>
      <t>　　　</t>
    </r>
    <r>
      <rPr>
        <sz val="13"/>
        <rFont val="ＭＳ Ｐ明朝"/>
        <family val="1"/>
        <charset val="128"/>
      </rPr>
      <t>〔Ⅰ－９－１表・統計表第３６表〕</t>
    </r>
    <rPh sb="3" eb="4">
      <t>ショウ</t>
    </rPh>
    <rPh sb="5" eb="6">
      <t>タダ</t>
    </rPh>
    <phoneticPr fontId="2"/>
  </si>
  <si>
    <r>
      <t>（４）教　員　数</t>
    </r>
    <r>
      <rPr>
        <b/>
        <sz val="13"/>
        <rFont val="ＭＳ Ｐ明朝"/>
        <family val="1"/>
        <charset val="128"/>
      </rPr>
      <t>　　　</t>
    </r>
    <r>
      <rPr>
        <sz val="13"/>
        <rFont val="ＭＳ Ｐ明朝"/>
        <family val="1"/>
        <charset val="128"/>
      </rPr>
      <t>〔Ⅰ－９－１表・統計表第３７表〕</t>
    </r>
    <rPh sb="3" eb="4">
      <t>キョウ</t>
    </rPh>
    <rPh sb="5" eb="6">
      <t>イン</t>
    </rPh>
    <rPh sb="7" eb="8">
      <t>スウ</t>
    </rPh>
    <phoneticPr fontId="2"/>
  </si>
  <si>
    <t>　 私立は815人で前年度より59人増加している。</t>
    <rPh sb="10" eb="13">
      <t>ゼンネンド</t>
    </rPh>
    <rPh sb="17" eb="18">
      <t>リ</t>
    </rPh>
    <rPh sb="18" eb="20">
      <t>ゾウカ</t>
    </rPh>
    <phoneticPr fontId="2"/>
  </si>
  <si>
    <t>　  前年度より12人増加している。</t>
    <rPh sb="3" eb="6">
      <t>ゼンネンド</t>
    </rPh>
    <rPh sb="10" eb="11">
      <t>ニン</t>
    </rPh>
    <rPh sb="11" eb="13">
      <t>ゾウカ</t>
    </rPh>
    <phoneticPr fontId="2"/>
  </si>
  <si>
    <t>　　　設置者別にみると，公立が61,026人で前年度より857人減少，国立が454人で前年度より2人減少，私立が1,375人</t>
    <rPh sb="3" eb="5">
      <t>セッチ</t>
    </rPh>
    <rPh sb="5" eb="6">
      <t>モノ</t>
    </rPh>
    <rPh sb="6" eb="7">
      <t>ベツ</t>
    </rPh>
    <rPh sb="12" eb="13">
      <t>コウ</t>
    </rPh>
    <rPh sb="13" eb="14">
      <t>リツ</t>
    </rPh>
    <rPh sb="23" eb="26">
      <t>ゼンネンド</t>
    </rPh>
    <rPh sb="32" eb="34">
      <t>ゲンショウ</t>
    </rPh>
    <rPh sb="35" eb="37">
      <t>コクリツ</t>
    </rPh>
    <rPh sb="41" eb="42">
      <t>ニン</t>
    </rPh>
    <rPh sb="43" eb="46">
      <t>ゼンネンド</t>
    </rPh>
    <rPh sb="49" eb="50">
      <t>ニン</t>
    </rPh>
    <rPh sb="50" eb="52">
      <t>ゲンショウ</t>
    </rPh>
    <rPh sb="53" eb="55">
      <t>シリツ</t>
    </rPh>
    <phoneticPr fontId="2"/>
  </si>
  <si>
    <t>　 で前年度より68人減少している。</t>
    <rPh sb="10" eb="11">
      <t>ニン</t>
    </rPh>
    <rPh sb="11" eb="13">
      <t>ゲンショウ</t>
    </rPh>
    <phoneticPr fontId="2"/>
  </si>
  <si>
    <t>　　704人（同25.7％），４歳児が749人（同27.3％），５歳児が813人（同29.7％）となっている。</t>
    <phoneticPr fontId="2"/>
  </si>
  <si>
    <t>７ 　専　修　学　校</t>
    <rPh sb="3" eb="4">
      <t>セン</t>
    </rPh>
    <rPh sb="5" eb="6">
      <t>オサム</t>
    </rPh>
    <rPh sb="7" eb="8">
      <t>ガク</t>
    </rPh>
    <rPh sb="9" eb="10">
      <t>コウ</t>
    </rPh>
    <phoneticPr fontId="2"/>
  </si>
  <si>
    <t>６  幼保連携型認定こども園</t>
    <rPh sb="3" eb="5">
      <t>ヨウホ</t>
    </rPh>
    <rPh sb="5" eb="7">
      <t>レンケイ</t>
    </rPh>
    <rPh sb="7" eb="8">
      <t>ガタ</t>
    </rPh>
    <rPh sb="8" eb="10">
      <t>ニンテイ</t>
    </rPh>
    <rPh sb="13" eb="14">
      <t>エン</t>
    </rPh>
    <phoneticPr fontId="2"/>
  </si>
  <si>
    <t>５　 幼　稚　園</t>
    <rPh sb="3" eb="4">
      <t>ヨウ</t>
    </rPh>
    <rPh sb="5" eb="6">
      <t>チ</t>
    </rPh>
    <rPh sb="7" eb="8">
      <t>エン</t>
    </rPh>
    <phoneticPr fontId="2"/>
  </si>
  <si>
    <t>３ 　高　等　学　校</t>
    <rPh sb="3" eb="4">
      <t>タカ</t>
    </rPh>
    <rPh sb="5" eb="6">
      <t>トウ</t>
    </rPh>
    <rPh sb="7" eb="8">
      <t>ガク</t>
    </rPh>
    <rPh sb="9" eb="10">
      <t>コウ</t>
    </rPh>
    <phoneticPr fontId="2"/>
  </si>
  <si>
    <t>２　 中　学　校</t>
    <rPh sb="3" eb="4">
      <t>チュウ</t>
    </rPh>
    <phoneticPr fontId="2"/>
  </si>
  <si>
    <t>１　 小　学　校</t>
    <phoneticPr fontId="2"/>
  </si>
  <si>
    <r>
      <t xml:space="preserve"> </t>
    </r>
    <r>
      <rPr>
        <sz val="11"/>
        <rFont val="ＭＳ Ｐゴシック"/>
        <family val="3"/>
        <charset val="128"/>
      </rPr>
      <t xml:space="preserve">       </t>
    </r>
    <r>
      <rPr>
        <sz val="11"/>
        <rFont val="ＭＳ Ｐゴシック"/>
        <family val="3"/>
        <charset val="128"/>
      </rPr>
      <t>〔Ⅰ－１－１図〕　児童数・１学級当たりの児童数・本務教員１人当たりの児童数の推移</t>
    </r>
    <rPh sb="14" eb="15">
      <t>ズ</t>
    </rPh>
    <rPh sb="17" eb="20">
      <t>ジドウスウ</t>
    </rPh>
    <rPh sb="32" eb="34">
      <t>ホンム</t>
    </rPh>
    <rPh sb="34" eb="36">
      <t>キョウイン</t>
    </rPh>
    <rPh sb="36" eb="38">
      <t>ヒトリ</t>
    </rPh>
    <rPh sb="38" eb="39">
      <t>ア</t>
    </rPh>
    <rPh sb="42" eb="45">
      <t>ジドウスウ</t>
    </rPh>
    <phoneticPr fontId="2"/>
  </si>
  <si>
    <t>（男）</t>
    <rPh sb="1" eb="2">
      <t>オトコ</t>
    </rPh>
    <phoneticPr fontId="2"/>
  </si>
  <si>
    <t>（女）</t>
    <rPh sb="1" eb="2">
      <t>オンナ</t>
    </rPh>
    <phoneticPr fontId="2"/>
  </si>
  <si>
    <t>教員１人当り児童数</t>
    <rPh sb="1" eb="2">
      <t>イン</t>
    </rPh>
    <rPh sb="6" eb="8">
      <t>ジドウ</t>
    </rPh>
    <rPh sb="8" eb="9">
      <t>スウ</t>
    </rPh>
    <phoneticPr fontId="2"/>
  </si>
  <si>
    <t>１学級当り児童数</t>
    <rPh sb="5" eb="7">
      <t>ジドウ</t>
    </rPh>
    <rPh sb="7" eb="8">
      <t>スウ</t>
    </rPh>
    <phoneticPr fontId="2"/>
  </si>
  <si>
    <t>元</t>
    <rPh sb="0" eb="1">
      <t>ガン</t>
    </rPh>
    <phoneticPr fontId="2"/>
  </si>
  <si>
    <t>　　〔Ⅰ－１－２図〕　学校数・学級数・本務教員数の推移</t>
    <rPh sb="8" eb="9">
      <t>ズ</t>
    </rPh>
    <rPh sb="11" eb="13">
      <t>ガッコウ</t>
    </rPh>
    <rPh sb="13" eb="14">
      <t>カズ</t>
    </rPh>
    <rPh sb="15" eb="17">
      <t>ガッキュウ</t>
    </rPh>
    <rPh sb="17" eb="18">
      <t>カズ</t>
    </rPh>
    <rPh sb="19" eb="21">
      <t>ホンム</t>
    </rPh>
    <rPh sb="21" eb="23">
      <t>キョウイン</t>
    </rPh>
    <rPh sb="23" eb="24">
      <t>カズ</t>
    </rPh>
    <rPh sb="25" eb="27">
      <t>スイイ</t>
    </rPh>
    <phoneticPr fontId="22"/>
  </si>
  <si>
    <t>学級数</t>
    <rPh sb="0" eb="2">
      <t>ガッキュウ</t>
    </rPh>
    <rPh sb="2" eb="3">
      <t>スウ</t>
    </rPh>
    <phoneticPr fontId="22"/>
  </si>
  <si>
    <t>本務教員</t>
  </si>
  <si>
    <t>学校数</t>
    <rPh sb="0" eb="2">
      <t>ガッコウ</t>
    </rPh>
    <rPh sb="2" eb="3">
      <t>スウ</t>
    </rPh>
    <phoneticPr fontId="22"/>
  </si>
  <si>
    <t>元</t>
    <phoneticPr fontId="22"/>
  </si>
  <si>
    <r>
      <t xml:space="preserve"> </t>
    </r>
    <r>
      <rPr>
        <sz val="11"/>
        <rFont val="ＭＳ Ｐゴシック"/>
        <family val="3"/>
        <charset val="128"/>
      </rPr>
      <t xml:space="preserve">       </t>
    </r>
    <r>
      <rPr>
        <sz val="11"/>
        <rFont val="ＭＳ Ｐゴシック"/>
        <family val="3"/>
        <charset val="128"/>
      </rPr>
      <t>〔Ⅰ－２－１図〕　生徒数・１学級当たりの生徒数・本務教員１人当たりの生徒数の推移</t>
    </r>
    <rPh sb="14" eb="15">
      <t>ズ</t>
    </rPh>
    <rPh sb="17" eb="20">
      <t>セイトスウ</t>
    </rPh>
    <rPh sb="32" eb="34">
      <t>ホンム</t>
    </rPh>
    <rPh sb="34" eb="36">
      <t>キョウイン</t>
    </rPh>
    <rPh sb="36" eb="38">
      <t>ヒトリ</t>
    </rPh>
    <rPh sb="38" eb="39">
      <t>ア</t>
    </rPh>
    <rPh sb="42" eb="45">
      <t>セイトスウ</t>
    </rPh>
    <rPh sb="46" eb="48">
      <t>スイイ</t>
    </rPh>
    <phoneticPr fontId="2"/>
  </si>
  <si>
    <t>教員１人当り生徒数</t>
    <rPh sb="1" eb="2">
      <t>イン</t>
    </rPh>
    <rPh sb="6" eb="8">
      <t>セイト</t>
    </rPh>
    <rPh sb="8" eb="9">
      <t>スウ</t>
    </rPh>
    <phoneticPr fontId="2"/>
  </si>
  <si>
    <t>１学級当り生徒数</t>
    <rPh sb="5" eb="7">
      <t>セイト</t>
    </rPh>
    <rPh sb="7" eb="8">
      <t>スウ</t>
    </rPh>
    <phoneticPr fontId="2"/>
  </si>
  <si>
    <t>　　〔Ⅰ－２－２図〕　学校数・学級数・本務教員数の推移</t>
    <rPh sb="8" eb="9">
      <t>ズ</t>
    </rPh>
    <rPh sb="11" eb="13">
      <t>ガッコウ</t>
    </rPh>
    <rPh sb="13" eb="14">
      <t>カズ</t>
    </rPh>
    <rPh sb="15" eb="17">
      <t>ガッキュウ</t>
    </rPh>
    <rPh sb="17" eb="18">
      <t>カズ</t>
    </rPh>
    <rPh sb="19" eb="21">
      <t>ホンム</t>
    </rPh>
    <rPh sb="21" eb="23">
      <t>キョウイン</t>
    </rPh>
    <rPh sb="23" eb="24">
      <t>カズ</t>
    </rPh>
    <rPh sb="25" eb="27">
      <t>スイイ</t>
    </rPh>
    <phoneticPr fontId="22"/>
  </si>
  <si>
    <t>元</t>
    <phoneticPr fontId="22"/>
  </si>
  <si>
    <t>〔Ⅰ－３－１図〕　生徒数・本務教員一人当たりの生徒数</t>
    <rPh sb="6" eb="7">
      <t>ズ</t>
    </rPh>
    <rPh sb="9" eb="12">
      <t>セイトスウ</t>
    </rPh>
    <rPh sb="13" eb="15">
      <t>ホンム</t>
    </rPh>
    <rPh sb="15" eb="17">
      <t>キョウイン</t>
    </rPh>
    <rPh sb="17" eb="19">
      <t>ヒトリ</t>
    </rPh>
    <rPh sb="19" eb="20">
      <t>ア</t>
    </rPh>
    <rPh sb="23" eb="26">
      <t>セイトスウ</t>
    </rPh>
    <phoneticPr fontId="22"/>
  </si>
  <si>
    <t>〔Ⅰ－３－１図〕　生徒数・本務教員一人当たりの生徒数</t>
    <phoneticPr fontId="2"/>
  </si>
  <si>
    <t>生徒数</t>
  </si>
  <si>
    <t>男</t>
    <rPh sb="0" eb="1">
      <t>オトコ</t>
    </rPh>
    <phoneticPr fontId="2"/>
  </si>
  <si>
    <t>女</t>
    <rPh sb="0" eb="1">
      <t>オンナ</t>
    </rPh>
    <phoneticPr fontId="2"/>
  </si>
  <si>
    <t>本教１当生</t>
    <rPh sb="0" eb="1">
      <t>ホンム</t>
    </rPh>
    <rPh sb="1" eb="2">
      <t>キョウイン</t>
    </rPh>
    <rPh sb="3" eb="4">
      <t>ア</t>
    </rPh>
    <rPh sb="4" eb="5">
      <t>セイト</t>
    </rPh>
    <phoneticPr fontId="22"/>
  </si>
  <si>
    <t>元</t>
    <phoneticPr fontId="22"/>
  </si>
  <si>
    <t>〔Ⅰ－３－２図〕　学科別生徒割合（全日制・定時制の本科）</t>
    <rPh sb="6" eb="7">
      <t>ズ</t>
    </rPh>
    <rPh sb="9" eb="11">
      <t>ガッカ</t>
    </rPh>
    <rPh sb="11" eb="12">
      <t>ベツ</t>
    </rPh>
    <rPh sb="12" eb="14">
      <t>セイト</t>
    </rPh>
    <rPh sb="14" eb="16">
      <t>ワリアイ</t>
    </rPh>
    <rPh sb="17" eb="20">
      <t>ゼンニチセイ</t>
    </rPh>
    <rPh sb="21" eb="24">
      <t>テイジセイ</t>
    </rPh>
    <rPh sb="25" eb="27">
      <t>ホンカ</t>
    </rPh>
    <phoneticPr fontId="22"/>
  </si>
  <si>
    <t>〔Ⅰ－３－２図〕　学科別生徒割合（全日制・定時制の本科）</t>
    <phoneticPr fontId="2"/>
  </si>
  <si>
    <t>全日制</t>
    <rPh sb="0" eb="3">
      <t>ゼンニチセイ</t>
    </rPh>
    <phoneticPr fontId="22"/>
  </si>
  <si>
    <t>定時制</t>
    <rPh sb="0" eb="3">
      <t>テイジセイ</t>
    </rPh>
    <phoneticPr fontId="22"/>
  </si>
  <si>
    <t>普通科</t>
    <rPh sb="2" eb="3">
      <t>カ</t>
    </rPh>
    <phoneticPr fontId="2"/>
  </si>
  <si>
    <t>工業</t>
    <rPh sb="0" eb="2">
      <t>コウギョウ</t>
    </rPh>
    <phoneticPr fontId="2"/>
  </si>
  <si>
    <t>工業</t>
  </si>
  <si>
    <t>商業</t>
    <rPh sb="0" eb="2">
      <t>ショウギョウ</t>
    </rPh>
    <phoneticPr fontId="2"/>
  </si>
  <si>
    <t>商業</t>
  </si>
  <si>
    <t>総合</t>
  </si>
  <si>
    <t>農業</t>
  </si>
  <si>
    <t>水産</t>
  </si>
  <si>
    <t>家庭</t>
  </si>
  <si>
    <t>看護</t>
  </si>
  <si>
    <t>福祉</t>
  </si>
  <si>
    <t>情報</t>
  </si>
  <si>
    <t xml:space="preserve"> 〔Ⅰ－５－１図〕　学校種別在学者数・特別支援学校数の推移</t>
    <phoneticPr fontId="26"/>
  </si>
  <si>
    <t>(単位：人）</t>
    <rPh sb="1" eb="3">
      <t>タンイ</t>
    </rPh>
    <rPh sb="4" eb="5">
      <t>ニン</t>
    </rPh>
    <phoneticPr fontId="26"/>
  </si>
  <si>
    <t xml:space="preserve">       　　　　　 〔Ⅰ－４－１図〕　学校種別在学者数・特別支援学校数の推移</t>
    <rPh sb="19" eb="20">
      <t>ズ</t>
    </rPh>
    <rPh sb="22" eb="24">
      <t>ガッコウ</t>
    </rPh>
    <rPh sb="24" eb="26">
      <t>シュベツ</t>
    </rPh>
    <rPh sb="26" eb="28">
      <t>ザイガク</t>
    </rPh>
    <rPh sb="28" eb="29">
      <t>シャ</t>
    </rPh>
    <rPh sb="29" eb="30">
      <t>スウ</t>
    </rPh>
    <rPh sb="31" eb="33">
      <t>トクベツ</t>
    </rPh>
    <rPh sb="33" eb="35">
      <t>シエン</t>
    </rPh>
    <rPh sb="35" eb="37">
      <t>ガッコウ</t>
    </rPh>
    <rPh sb="37" eb="38">
      <t>スウ</t>
    </rPh>
    <rPh sb="39" eb="41">
      <t>スイイ</t>
    </rPh>
    <phoneticPr fontId="2"/>
  </si>
  <si>
    <t>盲学校</t>
  </si>
  <si>
    <t>聾学校</t>
  </si>
  <si>
    <t>養護学校</t>
  </si>
  <si>
    <t>特別支援学校</t>
    <rPh sb="0" eb="2">
      <t>トクベツ</t>
    </rPh>
    <rPh sb="2" eb="4">
      <t>シエン</t>
    </rPh>
    <rPh sb="4" eb="6">
      <t>ガッコウ</t>
    </rPh>
    <phoneticPr fontId="26"/>
  </si>
  <si>
    <t>特殊合計</t>
    <rPh sb="0" eb="2">
      <t>トクシュ</t>
    </rPh>
    <rPh sb="2" eb="4">
      <t>ゴウケイ</t>
    </rPh>
    <phoneticPr fontId="26"/>
  </si>
  <si>
    <t>年度</t>
    <rPh sb="0" eb="2">
      <t>ネンド</t>
    </rPh>
    <phoneticPr fontId="26"/>
  </si>
  <si>
    <t>生徒数</t>
    <rPh sb="0" eb="3">
      <t>セイトスウ</t>
    </rPh>
    <phoneticPr fontId="26"/>
  </si>
  <si>
    <t>増減数</t>
    <phoneticPr fontId="26"/>
  </si>
  <si>
    <t>増減数</t>
    <rPh sb="0" eb="2">
      <t>ゾウゲン</t>
    </rPh>
    <rPh sb="2" eb="3">
      <t>スウ</t>
    </rPh>
    <phoneticPr fontId="26"/>
  </si>
  <si>
    <t>国立</t>
    <rPh sb="0" eb="2">
      <t>コクリツ</t>
    </rPh>
    <phoneticPr fontId="26"/>
  </si>
  <si>
    <t>公立</t>
    <rPh sb="0" eb="2">
      <t>コウリツ</t>
    </rPh>
    <phoneticPr fontId="26"/>
  </si>
  <si>
    <t>私立</t>
    <rPh sb="0" eb="2">
      <t>シリツ</t>
    </rPh>
    <phoneticPr fontId="26"/>
  </si>
  <si>
    <t>特別支援学校数</t>
    <rPh sb="0" eb="2">
      <t>トクベツ</t>
    </rPh>
    <rPh sb="2" eb="4">
      <t>シエン</t>
    </rPh>
    <rPh sb="4" eb="6">
      <t>ガッコウ</t>
    </rPh>
    <rPh sb="6" eb="7">
      <t>スウ</t>
    </rPh>
    <phoneticPr fontId="26"/>
  </si>
  <si>
    <t>　昭和30</t>
    <rPh sb="1" eb="3">
      <t>ショウワ</t>
    </rPh>
    <phoneticPr fontId="26"/>
  </si>
  <si>
    <t>…</t>
    <phoneticPr fontId="26"/>
  </si>
  <si>
    <t>　　30</t>
  </si>
  <si>
    <t>　　　31</t>
  </si>
  <si>
    <t>　　31</t>
  </si>
  <si>
    <t>　　　32</t>
  </si>
  <si>
    <t>　　32</t>
  </si>
  <si>
    <t>　　　33</t>
  </si>
  <si>
    <t>　　33</t>
  </si>
  <si>
    <t>　　　34</t>
  </si>
  <si>
    <t>　　34</t>
  </si>
  <si>
    <t>　　　35</t>
  </si>
  <si>
    <t>　　35</t>
  </si>
  <si>
    <t>　　　36</t>
  </si>
  <si>
    <t>　　36</t>
  </si>
  <si>
    <t>　　　37</t>
  </si>
  <si>
    <t>　　37</t>
  </si>
  <si>
    <t>　　　38</t>
  </si>
  <si>
    <t>　　38</t>
  </si>
  <si>
    <t>　　　39</t>
  </si>
  <si>
    <t>　　39</t>
  </si>
  <si>
    <t>　　　40</t>
  </si>
  <si>
    <t>　　40</t>
  </si>
  <si>
    <t>　　　41</t>
  </si>
  <si>
    <t>　　41</t>
  </si>
  <si>
    <t>　　　42</t>
  </si>
  <si>
    <t>　　42</t>
  </si>
  <si>
    <t>　　　43</t>
  </si>
  <si>
    <t>　　43</t>
  </si>
  <si>
    <t>　　　44</t>
  </si>
  <si>
    <t>　　44</t>
  </si>
  <si>
    <t>　　　45</t>
  </si>
  <si>
    <t>　　45</t>
  </si>
  <si>
    <t>　　　46</t>
  </si>
  <si>
    <t>　　46</t>
  </si>
  <si>
    <t>　　　47</t>
  </si>
  <si>
    <t>　　47</t>
  </si>
  <si>
    <t>　　　48</t>
  </si>
  <si>
    <t>　　48</t>
  </si>
  <si>
    <t>　　　49</t>
  </si>
  <si>
    <t>　　49</t>
  </si>
  <si>
    <t>　　　50</t>
  </si>
  <si>
    <t>　　50</t>
  </si>
  <si>
    <t xml:space="preserve"> 〔Ⅰ－５－２図〕　幼・小・中・高等部別在学者数の推移</t>
    <phoneticPr fontId="2"/>
  </si>
  <si>
    <t>　　　51</t>
  </si>
  <si>
    <t>　　51</t>
  </si>
  <si>
    <t>　　　52</t>
  </si>
  <si>
    <t>　　52</t>
  </si>
  <si>
    <t>特別支援学校在学者数</t>
    <rPh sb="0" eb="2">
      <t>トクベツ</t>
    </rPh>
    <rPh sb="2" eb="4">
      <t>シエン</t>
    </rPh>
    <rPh sb="4" eb="6">
      <t>ガッコウ</t>
    </rPh>
    <rPh sb="6" eb="8">
      <t>ザイガク</t>
    </rPh>
    <rPh sb="8" eb="9">
      <t>シャ</t>
    </rPh>
    <rPh sb="9" eb="10">
      <t>スウ</t>
    </rPh>
    <phoneticPr fontId="2"/>
  </si>
  <si>
    <t>　　　53</t>
  </si>
  <si>
    <t>　　53</t>
  </si>
  <si>
    <t>幼稚部</t>
    <rPh sb="0" eb="3">
      <t>ヨウチブ</t>
    </rPh>
    <phoneticPr fontId="2"/>
  </si>
  <si>
    <t>小学部</t>
    <rPh sb="0" eb="2">
      <t>ショウガク</t>
    </rPh>
    <rPh sb="2" eb="3">
      <t>ブ</t>
    </rPh>
    <phoneticPr fontId="2"/>
  </si>
  <si>
    <t>中学部</t>
    <rPh sb="0" eb="2">
      <t>チュウガク</t>
    </rPh>
    <rPh sb="2" eb="3">
      <t>ブ</t>
    </rPh>
    <phoneticPr fontId="2"/>
  </si>
  <si>
    <t>高等部</t>
    <rPh sb="0" eb="3">
      <t>コウトウブ</t>
    </rPh>
    <phoneticPr fontId="2"/>
  </si>
  <si>
    <t>計</t>
    <rPh sb="0" eb="1">
      <t>ケイ</t>
    </rPh>
    <phoneticPr fontId="2"/>
  </si>
  <si>
    <t>　　　54</t>
  </si>
  <si>
    <t>　　54</t>
  </si>
  <si>
    <t>　　　55</t>
  </si>
  <si>
    <t>　　55</t>
  </si>
  <si>
    <t>　　　56</t>
  </si>
  <si>
    <t>　　56</t>
  </si>
  <si>
    <t>　　　57</t>
  </si>
  <si>
    <t>　　57</t>
  </si>
  <si>
    <t>　　　58</t>
  </si>
  <si>
    <t>　　58</t>
  </si>
  <si>
    <t>H2</t>
    <phoneticPr fontId="2"/>
  </si>
  <si>
    <t>　　　59</t>
  </si>
  <si>
    <t>　　59</t>
  </si>
  <si>
    <t>　　　60</t>
  </si>
  <si>
    <t>　　60</t>
  </si>
  <si>
    <t>　　　61</t>
  </si>
  <si>
    <t>　　61</t>
  </si>
  <si>
    <t xml:space="preserve">       　　　　　 〔Ⅰ－４－２図〕　幼・小・中・高等部別在学者数の推移</t>
    <rPh sb="19" eb="20">
      <t>ズ</t>
    </rPh>
    <rPh sb="22" eb="23">
      <t>ヨウ</t>
    </rPh>
    <rPh sb="24" eb="25">
      <t>ショウ</t>
    </rPh>
    <rPh sb="26" eb="27">
      <t>チュウ</t>
    </rPh>
    <rPh sb="28" eb="30">
      <t>コウトウ</t>
    </rPh>
    <rPh sb="30" eb="31">
      <t>ブ</t>
    </rPh>
    <rPh sb="31" eb="32">
      <t>ベツ</t>
    </rPh>
    <rPh sb="32" eb="34">
      <t>ザイガク</t>
    </rPh>
    <rPh sb="34" eb="35">
      <t>シャ</t>
    </rPh>
    <rPh sb="35" eb="36">
      <t>スウ</t>
    </rPh>
    <rPh sb="37" eb="39">
      <t>スイイ</t>
    </rPh>
    <phoneticPr fontId="2"/>
  </si>
  <si>
    <t>　　　62</t>
  </si>
  <si>
    <t>　　62</t>
  </si>
  <si>
    <t>　　　63</t>
  </si>
  <si>
    <t>　　63</t>
  </si>
  <si>
    <t>　平成元年</t>
  </si>
  <si>
    <t>平成元年</t>
  </si>
  <si>
    <t>　平成2</t>
    <rPh sb="1" eb="3">
      <t>ヘイセイ</t>
    </rPh>
    <phoneticPr fontId="26"/>
  </si>
  <si>
    <t>　　２</t>
  </si>
  <si>
    <t>　　　３</t>
  </si>
  <si>
    <t>　　３</t>
  </si>
  <si>
    <t>　　　４</t>
  </si>
  <si>
    <t>　　４</t>
  </si>
  <si>
    <t>　　　５</t>
  </si>
  <si>
    <t>　　５</t>
  </si>
  <si>
    <t>　　　６</t>
  </si>
  <si>
    <t>　　６</t>
  </si>
  <si>
    <t>　　　7</t>
    <phoneticPr fontId="26"/>
  </si>
  <si>
    <t>　　７</t>
  </si>
  <si>
    <t>　　　８</t>
  </si>
  <si>
    <t>　　８</t>
  </si>
  <si>
    <t>　　９</t>
  </si>
  <si>
    <t>平成10</t>
    <rPh sb="0" eb="2">
      <t>ヘイセイ</t>
    </rPh>
    <phoneticPr fontId="26"/>
  </si>
  <si>
    <t>　　10</t>
    <phoneticPr fontId="26"/>
  </si>
  <si>
    <t>　　　11</t>
    <phoneticPr fontId="26"/>
  </si>
  <si>
    <t>　　11</t>
    <phoneticPr fontId="26"/>
  </si>
  <si>
    <t>　　　12</t>
    <phoneticPr fontId="26"/>
  </si>
  <si>
    <t>　　12</t>
    <phoneticPr fontId="26"/>
  </si>
  <si>
    <t>　　　13</t>
    <phoneticPr fontId="26"/>
  </si>
  <si>
    <t>　　13</t>
    <phoneticPr fontId="26"/>
  </si>
  <si>
    <t>　　　14</t>
    <phoneticPr fontId="26"/>
  </si>
  <si>
    <t>　　14</t>
    <phoneticPr fontId="26"/>
  </si>
  <si>
    <t>　　　15</t>
    <phoneticPr fontId="26"/>
  </si>
  <si>
    <t>　　15</t>
    <phoneticPr fontId="26"/>
  </si>
  <si>
    <t>　　16</t>
    <phoneticPr fontId="26"/>
  </si>
  <si>
    <t>　　17</t>
    <phoneticPr fontId="26"/>
  </si>
  <si>
    <t>　　18</t>
    <phoneticPr fontId="26"/>
  </si>
  <si>
    <t>　　19</t>
    <phoneticPr fontId="26"/>
  </si>
  <si>
    <t>　　20</t>
  </si>
  <si>
    <t>　　21</t>
  </si>
  <si>
    <t>　　22</t>
  </si>
  <si>
    <t>　　23</t>
  </si>
  <si>
    <t>　　24</t>
  </si>
  <si>
    <t>　　25</t>
  </si>
  <si>
    <t>　　26</t>
  </si>
  <si>
    <t>　　27</t>
    <phoneticPr fontId="26"/>
  </si>
  <si>
    <t>28</t>
    <phoneticPr fontId="26"/>
  </si>
  <si>
    <t>養護学校の在学者数の増減（小学部・中学部・高等部別）</t>
    <rPh sb="0" eb="2">
      <t>ヨウゴ</t>
    </rPh>
    <rPh sb="2" eb="4">
      <t>ガッコウ</t>
    </rPh>
    <rPh sb="5" eb="7">
      <t>ザイガク</t>
    </rPh>
    <rPh sb="7" eb="8">
      <t>シャ</t>
    </rPh>
    <rPh sb="8" eb="9">
      <t>スウ</t>
    </rPh>
    <rPh sb="10" eb="12">
      <t>ゾウゲン</t>
    </rPh>
    <rPh sb="13" eb="15">
      <t>ショウガク</t>
    </rPh>
    <rPh sb="15" eb="16">
      <t>ブ</t>
    </rPh>
    <rPh sb="17" eb="19">
      <t>チュウガク</t>
    </rPh>
    <rPh sb="19" eb="20">
      <t>ブ</t>
    </rPh>
    <rPh sb="21" eb="23">
      <t>コウトウ</t>
    </rPh>
    <rPh sb="23" eb="24">
      <t>ブ</t>
    </rPh>
    <rPh sb="24" eb="25">
      <t>ベツ</t>
    </rPh>
    <phoneticPr fontId="26"/>
  </si>
  <si>
    <t>在学者総数</t>
    <rPh sb="0" eb="2">
      <t>ザイガク</t>
    </rPh>
    <rPh sb="2" eb="3">
      <t>シャ</t>
    </rPh>
    <rPh sb="3" eb="5">
      <t>ソウスウ</t>
    </rPh>
    <phoneticPr fontId="26"/>
  </si>
  <si>
    <t>小学部</t>
    <rPh sb="0" eb="2">
      <t>ショウガク</t>
    </rPh>
    <rPh sb="2" eb="3">
      <t>ブ</t>
    </rPh>
    <phoneticPr fontId="26"/>
  </si>
  <si>
    <t>中学部</t>
    <rPh sb="0" eb="2">
      <t>チュウガク</t>
    </rPh>
    <rPh sb="2" eb="3">
      <t>ブ</t>
    </rPh>
    <phoneticPr fontId="26"/>
  </si>
  <si>
    <t>高等部</t>
    <rPh sb="0" eb="3">
      <t>コウトウブ</t>
    </rPh>
    <phoneticPr fontId="26"/>
  </si>
  <si>
    <t>　備考</t>
    <rPh sb="1" eb="3">
      <t>ビコウ</t>
    </rPh>
    <phoneticPr fontId="26"/>
  </si>
  <si>
    <t>平成６</t>
    <rPh sb="0" eb="2">
      <t>ヘイセイ</t>
    </rPh>
    <phoneticPr fontId="26"/>
  </si>
  <si>
    <t>岩沼高等学園〔高等部開学〕</t>
    <rPh sb="0" eb="2">
      <t>イワヌマ</t>
    </rPh>
    <rPh sb="2" eb="4">
      <t>コウトウ</t>
    </rPh>
    <rPh sb="4" eb="6">
      <t>ガクエン</t>
    </rPh>
    <rPh sb="7" eb="9">
      <t>コウトウ</t>
    </rPh>
    <rPh sb="9" eb="10">
      <t>ブ</t>
    </rPh>
    <rPh sb="10" eb="12">
      <t>カイガク</t>
    </rPh>
    <phoneticPr fontId="26"/>
  </si>
  <si>
    <t>角田養護学校白石校〔小学部〕</t>
    <rPh sb="0" eb="2">
      <t>カクダ</t>
    </rPh>
    <rPh sb="2" eb="4">
      <t>ヨウゴ</t>
    </rPh>
    <rPh sb="4" eb="6">
      <t>ガッコウ</t>
    </rPh>
    <rPh sb="6" eb="8">
      <t>シロイシ</t>
    </rPh>
    <rPh sb="8" eb="9">
      <t>コウ</t>
    </rPh>
    <rPh sb="10" eb="12">
      <t>ショウガク</t>
    </rPh>
    <rPh sb="12" eb="13">
      <t>ブ</t>
    </rPh>
    <phoneticPr fontId="26"/>
  </si>
  <si>
    <t>角田養護学校白石校〔中学部〕</t>
    <rPh sb="0" eb="2">
      <t>カクダ</t>
    </rPh>
    <rPh sb="2" eb="4">
      <t>ヨウゴ</t>
    </rPh>
    <rPh sb="4" eb="6">
      <t>ガッコウ</t>
    </rPh>
    <rPh sb="6" eb="7">
      <t>シロ</t>
    </rPh>
    <rPh sb="7" eb="8">
      <t>イシ</t>
    </rPh>
    <rPh sb="8" eb="9">
      <t>コウ</t>
    </rPh>
    <rPh sb="10" eb="12">
      <t>チュウガク</t>
    </rPh>
    <rPh sb="12" eb="13">
      <t>ブ</t>
    </rPh>
    <phoneticPr fontId="26"/>
  </si>
  <si>
    <t>１６－６</t>
    <phoneticPr fontId="26"/>
  </si>
  <si>
    <t>備考）</t>
    <rPh sb="0" eb="2">
      <t>ビコウ</t>
    </rPh>
    <phoneticPr fontId="26"/>
  </si>
  <si>
    <t>宮城県立養護学校岩沼高等学園</t>
    <rPh sb="0" eb="4">
      <t>ミヤギケンリツ</t>
    </rPh>
    <rPh sb="4" eb="6">
      <t>ヨウゴ</t>
    </rPh>
    <rPh sb="6" eb="8">
      <t>ガッコウ</t>
    </rPh>
    <rPh sb="8" eb="10">
      <t>イワヌマ</t>
    </rPh>
    <rPh sb="10" eb="12">
      <t>コウトウ</t>
    </rPh>
    <rPh sb="12" eb="14">
      <t>ガクエン</t>
    </rPh>
    <phoneticPr fontId="26"/>
  </si>
  <si>
    <t>・　平成13年度新設</t>
    <rPh sb="2" eb="4">
      <t>ヘイセイ</t>
    </rPh>
    <rPh sb="6" eb="8">
      <t>ネンド</t>
    </rPh>
    <rPh sb="8" eb="10">
      <t>シンセツ</t>
    </rPh>
    <phoneticPr fontId="26"/>
  </si>
  <si>
    <t>・　生徒数の定員は１学年４０人（４０人×３学年＝１２０人）</t>
    <rPh sb="2" eb="4">
      <t>セイト</t>
    </rPh>
    <rPh sb="4" eb="5">
      <t>スウ</t>
    </rPh>
    <rPh sb="6" eb="8">
      <t>テイイン</t>
    </rPh>
    <rPh sb="10" eb="12">
      <t>ガクネン</t>
    </rPh>
    <rPh sb="14" eb="15">
      <t>ニン</t>
    </rPh>
    <rPh sb="18" eb="19">
      <t>ニン</t>
    </rPh>
    <rPh sb="21" eb="23">
      <t>ガクネン</t>
    </rPh>
    <rPh sb="27" eb="28">
      <t>ニン</t>
    </rPh>
    <phoneticPr fontId="26"/>
  </si>
  <si>
    <t>　　養護学校では岩沼高等学園と小牛田養護学校だけが、定員が決まっており、入学者の選抜試験を実施している。</t>
    <rPh sb="2" eb="4">
      <t>ヨウゴ</t>
    </rPh>
    <rPh sb="4" eb="6">
      <t>ガッコウ</t>
    </rPh>
    <rPh sb="8" eb="10">
      <t>イワヌマ</t>
    </rPh>
    <rPh sb="10" eb="12">
      <t>コウトウ</t>
    </rPh>
    <rPh sb="12" eb="14">
      <t>ガクエン</t>
    </rPh>
    <rPh sb="15" eb="18">
      <t>コゴタ</t>
    </rPh>
    <rPh sb="18" eb="20">
      <t>ヨウゴ</t>
    </rPh>
    <rPh sb="20" eb="22">
      <t>ガッコウ</t>
    </rPh>
    <rPh sb="26" eb="28">
      <t>テイイン</t>
    </rPh>
    <rPh sb="29" eb="30">
      <t>キ</t>
    </rPh>
    <rPh sb="36" eb="39">
      <t>ニュウガクシャ</t>
    </rPh>
    <rPh sb="40" eb="42">
      <t>センバツ</t>
    </rPh>
    <rPh sb="42" eb="44">
      <t>シケン</t>
    </rPh>
    <rPh sb="45" eb="47">
      <t>ジッシ</t>
    </rPh>
    <phoneticPr fontId="26"/>
  </si>
  <si>
    <t>　その他の養護学校では、試験等は実施せずに高等部に進学を希望する者は全て受け入れている。</t>
    <rPh sb="3" eb="4">
      <t>ホカ</t>
    </rPh>
    <rPh sb="5" eb="7">
      <t>ヨウゴ</t>
    </rPh>
    <rPh sb="7" eb="9">
      <t>ガッコウ</t>
    </rPh>
    <rPh sb="12" eb="14">
      <t>シケン</t>
    </rPh>
    <rPh sb="14" eb="15">
      <t>トウ</t>
    </rPh>
    <rPh sb="16" eb="18">
      <t>ジッシ</t>
    </rPh>
    <rPh sb="21" eb="24">
      <t>コウトウブ</t>
    </rPh>
    <rPh sb="25" eb="27">
      <t>シンガク</t>
    </rPh>
    <rPh sb="28" eb="30">
      <t>キボウ</t>
    </rPh>
    <rPh sb="32" eb="33">
      <t>モノ</t>
    </rPh>
    <rPh sb="34" eb="35">
      <t>スベ</t>
    </rPh>
    <rPh sb="36" eb="37">
      <t>ウ</t>
    </rPh>
    <rPh sb="38" eb="39">
      <t>イ</t>
    </rPh>
    <phoneticPr fontId="26"/>
  </si>
  <si>
    <t>　したがって、高等部の学生数の増加の要因は、学校数の増加に加えて、高等部への進学希望者</t>
    <rPh sb="7" eb="9">
      <t>コウトウ</t>
    </rPh>
    <rPh sb="9" eb="10">
      <t>ブ</t>
    </rPh>
    <rPh sb="11" eb="13">
      <t>ガクセイ</t>
    </rPh>
    <rPh sb="13" eb="14">
      <t>スウ</t>
    </rPh>
    <rPh sb="15" eb="17">
      <t>ゾウカ</t>
    </rPh>
    <rPh sb="18" eb="20">
      <t>ヨウイン</t>
    </rPh>
    <rPh sb="22" eb="24">
      <t>ガッコウ</t>
    </rPh>
    <rPh sb="24" eb="25">
      <t>スウ</t>
    </rPh>
    <rPh sb="26" eb="28">
      <t>ゾウカ</t>
    </rPh>
    <rPh sb="29" eb="30">
      <t>クワ</t>
    </rPh>
    <rPh sb="33" eb="35">
      <t>コウトウ</t>
    </rPh>
    <rPh sb="35" eb="36">
      <t>ブ</t>
    </rPh>
    <rPh sb="38" eb="40">
      <t>シンガク</t>
    </rPh>
    <rPh sb="40" eb="42">
      <t>キボウ</t>
    </rPh>
    <rPh sb="42" eb="43">
      <t>シャ</t>
    </rPh>
    <phoneticPr fontId="26"/>
  </si>
  <si>
    <t>　が増えているものと考えられる。</t>
    <rPh sb="2" eb="3">
      <t>フ</t>
    </rPh>
    <rPh sb="10" eb="11">
      <t>カンガ</t>
    </rPh>
    <phoneticPr fontId="26"/>
  </si>
  <si>
    <t>学級数の推移</t>
    <rPh sb="0" eb="2">
      <t>ガッキュウ</t>
    </rPh>
    <rPh sb="2" eb="3">
      <t>スウ</t>
    </rPh>
    <rPh sb="4" eb="6">
      <t>スイイ</t>
    </rPh>
    <phoneticPr fontId="26"/>
  </si>
  <si>
    <t>学級数</t>
    <rPh sb="0" eb="2">
      <t>ガッキュウ</t>
    </rPh>
    <rPh sb="2" eb="3">
      <t>カズ</t>
    </rPh>
    <phoneticPr fontId="26"/>
  </si>
  <si>
    <t>元年</t>
    <rPh sb="0" eb="2">
      <t>ガンネン</t>
    </rPh>
    <phoneticPr fontId="26"/>
  </si>
  <si>
    <t>２年</t>
    <rPh sb="1" eb="2">
      <t>ネン</t>
    </rPh>
    <phoneticPr fontId="26"/>
  </si>
  <si>
    <t>３年</t>
    <rPh sb="1" eb="2">
      <t>ネン</t>
    </rPh>
    <phoneticPr fontId="26"/>
  </si>
  <si>
    <t>４年</t>
    <rPh sb="1" eb="2">
      <t>ネン</t>
    </rPh>
    <phoneticPr fontId="26"/>
  </si>
  <si>
    <t>５年</t>
    <rPh sb="1" eb="2">
      <t>ネン</t>
    </rPh>
    <phoneticPr fontId="26"/>
  </si>
  <si>
    <t>６年</t>
    <rPh sb="1" eb="2">
      <t>ネン</t>
    </rPh>
    <phoneticPr fontId="26"/>
  </si>
  <si>
    <t>７年</t>
    <rPh sb="1" eb="2">
      <t>ネン</t>
    </rPh>
    <phoneticPr fontId="26"/>
  </si>
  <si>
    <t>８年</t>
    <rPh sb="1" eb="2">
      <t>ネン</t>
    </rPh>
    <phoneticPr fontId="26"/>
  </si>
  <si>
    <t>９年</t>
    <rPh sb="1" eb="2">
      <t>ネン</t>
    </rPh>
    <phoneticPr fontId="26"/>
  </si>
  <si>
    <t>１０年</t>
    <rPh sb="2" eb="3">
      <t>ネン</t>
    </rPh>
    <phoneticPr fontId="26"/>
  </si>
  <si>
    <t>１１年</t>
    <rPh sb="2" eb="3">
      <t>ネン</t>
    </rPh>
    <phoneticPr fontId="26"/>
  </si>
  <si>
    <t>１２年</t>
    <rPh sb="2" eb="3">
      <t>ネン</t>
    </rPh>
    <phoneticPr fontId="26"/>
  </si>
  <si>
    <t>１３年</t>
    <rPh sb="2" eb="3">
      <t>ネン</t>
    </rPh>
    <phoneticPr fontId="26"/>
  </si>
  <si>
    <t>１４年</t>
    <rPh sb="2" eb="3">
      <t>ネン</t>
    </rPh>
    <phoneticPr fontId="26"/>
  </si>
  <si>
    <t>１５年</t>
    <rPh sb="2" eb="3">
      <t>ネン</t>
    </rPh>
    <phoneticPr fontId="26"/>
  </si>
  <si>
    <t>１６年</t>
    <rPh sb="2" eb="3">
      <t>ネン</t>
    </rPh>
    <phoneticPr fontId="26"/>
  </si>
  <si>
    <t xml:space="preserve">       　　　　　 〔Ⅰ－５－１図〕　学校種別在学者数・特別支援学校数の推移</t>
    <rPh sb="19" eb="20">
      <t>ズ</t>
    </rPh>
    <rPh sb="22" eb="24">
      <t>ガッコウ</t>
    </rPh>
    <rPh sb="24" eb="26">
      <t>シュベツ</t>
    </rPh>
    <rPh sb="26" eb="28">
      <t>ザイガク</t>
    </rPh>
    <rPh sb="28" eb="29">
      <t>シャ</t>
    </rPh>
    <rPh sb="29" eb="30">
      <t>スウ</t>
    </rPh>
    <rPh sb="31" eb="33">
      <t>トクベツ</t>
    </rPh>
    <rPh sb="33" eb="35">
      <t>シエン</t>
    </rPh>
    <rPh sb="35" eb="37">
      <t>ガッコウ</t>
    </rPh>
    <rPh sb="37" eb="38">
      <t>スウ</t>
    </rPh>
    <rPh sb="39" eb="41">
      <t>スイイ</t>
    </rPh>
    <phoneticPr fontId="2"/>
  </si>
  <si>
    <t>　　　　　　〔Ⅰ－５－１図〕　設置者別園数の割合</t>
    <rPh sb="12" eb="13">
      <t>ズ</t>
    </rPh>
    <rPh sb="15" eb="18">
      <t>セッチシャ</t>
    </rPh>
    <rPh sb="18" eb="19">
      <t>ベツ</t>
    </rPh>
    <rPh sb="19" eb="20">
      <t>エン</t>
    </rPh>
    <rPh sb="20" eb="21">
      <t>ガッコウスウ</t>
    </rPh>
    <rPh sb="22" eb="24">
      <t>ワリアイ</t>
    </rPh>
    <phoneticPr fontId="2"/>
  </si>
  <si>
    <t>　　　　　　　〔Ⅰ－５－２図〕　就園率の推移</t>
    <rPh sb="13" eb="14">
      <t>ズ</t>
    </rPh>
    <rPh sb="16" eb="17">
      <t>シュウ</t>
    </rPh>
    <rPh sb="17" eb="18">
      <t>エン</t>
    </rPh>
    <rPh sb="18" eb="19">
      <t>リツ</t>
    </rPh>
    <rPh sb="20" eb="22">
      <t>スイイ</t>
    </rPh>
    <phoneticPr fontId="2"/>
  </si>
  <si>
    <t>国公立</t>
    <rPh sb="0" eb="1">
      <t>クニ</t>
    </rPh>
    <phoneticPr fontId="2"/>
  </si>
  <si>
    <t>学校法人</t>
  </si>
  <si>
    <t>宗教法人</t>
  </si>
  <si>
    <t>個人</t>
    <phoneticPr fontId="2"/>
  </si>
  <si>
    <t>その他の法人</t>
    <rPh sb="2" eb="3">
      <t>ホカ</t>
    </rPh>
    <rPh sb="4" eb="6">
      <t>ホウジン</t>
    </rPh>
    <phoneticPr fontId="2"/>
  </si>
  <si>
    <t>学校数</t>
    <rPh sb="0" eb="2">
      <t>ガッコウ</t>
    </rPh>
    <rPh sb="2" eb="3">
      <t>スウ</t>
    </rPh>
    <phoneticPr fontId="2"/>
  </si>
  <si>
    <t>割合</t>
    <rPh sb="0" eb="2">
      <t>ワリアイ</t>
    </rPh>
    <phoneticPr fontId="2"/>
  </si>
  <si>
    <t>〔Ⅰ－５－３表〕就園率の推移</t>
    <rPh sb="6" eb="7">
      <t>ヒョウ</t>
    </rPh>
    <rPh sb="8" eb="9">
      <t>ツ</t>
    </rPh>
    <rPh sb="9" eb="10">
      <t>エン</t>
    </rPh>
    <rPh sb="10" eb="11">
      <t>リツ</t>
    </rPh>
    <rPh sb="12" eb="14">
      <t>スイイ</t>
    </rPh>
    <phoneticPr fontId="2"/>
  </si>
  <si>
    <t>（単位：人、％）</t>
    <rPh sb="1" eb="3">
      <t>タンイ</t>
    </rPh>
    <rPh sb="4" eb="5">
      <t>ニン</t>
    </rPh>
    <phoneticPr fontId="2"/>
  </si>
  <si>
    <t>幼稚園修了</t>
    <rPh sb="0" eb="3">
      <t>ヨウチエン</t>
    </rPh>
    <rPh sb="3" eb="5">
      <t>シュウリョウ</t>
    </rPh>
    <phoneticPr fontId="2"/>
  </si>
  <si>
    <t>小学校第１学年</t>
    <rPh sb="0" eb="3">
      <t>ショウガッコウ</t>
    </rPh>
    <rPh sb="3" eb="4">
      <t>ダイ</t>
    </rPh>
    <rPh sb="5" eb="7">
      <t>ガクネン</t>
    </rPh>
    <phoneticPr fontId="2"/>
  </si>
  <si>
    <t>注１）　　　就園率＝</t>
    <rPh sb="0" eb="1">
      <t>チュウ</t>
    </rPh>
    <rPh sb="6" eb="7">
      <t>ツ</t>
    </rPh>
    <rPh sb="7" eb="8">
      <t>エン</t>
    </rPh>
    <rPh sb="8" eb="9">
      <t>リツ</t>
    </rPh>
    <phoneticPr fontId="2"/>
  </si>
  <si>
    <t>幼稚園修了園児数</t>
    <rPh sb="0" eb="3">
      <t>ヨウチエン</t>
    </rPh>
    <rPh sb="3" eb="5">
      <t>シュウリョウ</t>
    </rPh>
    <rPh sb="5" eb="7">
      <t>エンジ</t>
    </rPh>
    <rPh sb="7" eb="8">
      <t>スウ</t>
    </rPh>
    <phoneticPr fontId="2"/>
  </si>
  <si>
    <t>×100</t>
    <phoneticPr fontId="2"/>
  </si>
  <si>
    <t>年度</t>
    <rPh sb="0" eb="2">
      <t>ネンド</t>
    </rPh>
    <phoneticPr fontId="2"/>
  </si>
  <si>
    <t>園児数</t>
    <rPh sb="0" eb="2">
      <t>エンジ</t>
    </rPh>
    <rPh sb="2" eb="3">
      <t>スウ</t>
    </rPh>
    <phoneticPr fontId="2"/>
  </si>
  <si>
    <t>児童数</t>
    <rPh sb="0" eb="2">
      <t>ジドウ</t>
    </rPh>
    <rPh sb="2" eb="3">
      <t>スウ</t>
    </rPh>
    <phoneticPr fontId="2"/>
  </si>
  <si>
    <t>就園率</t>
    <rPh sb="0" eb="1">
      <t>ツ</t>
    </rPh>
    <rPh sb="1" eb="2">
      <t>エン</t>
    </rPh>
    <rPh sb="2" eb="3">
      <t>リツ</t>
    </rPh>
    <phoneticPr fontId="2"/>
  </si>
  <si>
    <t>小学校第１学年児童数</t>
    <rPh sb="0" eb="3">
      <t>ショウガッコウ</t>
    </rPh>
    <rPh sb="3" eb="5">
      <t>ダイイチ</t>
    </rPh>
    <rPh sb="5" eb="7">
      <t>ガクネン</t>
    </rPh>
    <rPh sb="7" eb="9">
      <t>ジドウ</t>
    </rPh>
    <rPh sb="9" eb="10">
      <t>スウ</t>
    </rPh>
    <phoneticPr fontId="2"/>
  </si>
  <si>
    <t>H19.3</t>
    <phoneticPr fontId="2"/>
  </si>
  <si>
    <t>注２）幼稚園修了園児数は各年３月修了者</t>
    <rPh sb="0" eb="1">
      <t>チュウ</t>
    </rPh>
    <rPh sb="3" eb="6">
      <t>ヨウチエン</t>
    </rPh>
    <rPh sb="6" eb="8">
      <t>シュウリョウ</t>
    </rPh>
    <rPh sb="8" eb="10">
      <t>エンジ</t>
    </rPh>
    <rPh sb="10" eb="11">
      <t>スウ</t>
    </rPh>
    <rPh sb="12" eb="14">
      <t>カクネン</t>
    </rPh>
    <rPh sb="15" eb="16">
      <t>ガツ</t>
    </rPh>
    <rPh sb="16" eb="18">
      <t>シュウリョウ</t>
    </rPh>
    <rPh sb="18" eb="19">
      <t>シャ</t>
    </rPh>
    <phoneticPr fontId="2"/>
  </si>
  <si>
    <t>注３）小学校第１学年児童数は各年５月１日在籍者</t>
    <rPh sb="0" eb="1">
      <t>チュウ</t>
    </rPh>
    <rPh sb="3" eb="6">
      <t>ショウガッコウ</t>
    </rPh>
    <rPh sb="6" eb="7">
      <t>ダイ</t>
    </rPh>
    <rPh sb="8" eb="10">
      <t>ガクネン</t>
    </rPh>
    <rPh sb="10" eb="12">
      <t>ジドウ</t>
    </rPh>
    <rPh sb="12" eb="13">
      <t>スウ</t>
    </rPh>
    <rPh sb="14" eb="16">
      <t>カクネン</t>
    </rPh>
    <rPh sb="17" eb="18">
      <t>ガツ</t>
    </rPh>
    <rPh sb="19" eb="20">
      <t>ニチ</t>
    </rPh>
    <rPh sb="20" eb="23">
      <t>ザイセキシャ</t>
    </rPh>
    <phoneticPr fontId="2"/>
  </si>
  <si>
    <t>　　　　幼稚園修了園児数は各年３月修了者</t>
    <rPh sb="4" eb="7">
      <t>ヨウチエン</t>
    </rPh>
    <rPh sb="7" eb="9">
      <t>シュウリョウ</t>
    </rPh>
    <rPh sb="9" eb="11">
      <t>エンジ</t>
    </rPh>
    <rPh sb="11" eb="12">
      <t>スウ</t>
    </rPh>
    <rPh sb="13" eb="15">
      <t>カクネン</t>
    </rPh>
    <rPh sb="16" eb="17">
      <t>ガツ</t>
    </rPh>
    <rPh sb="17" eb="19">
      <t>シュウリョウ</t>
    </rPh>
    <rPh sb="19" eb="20">
      <t>シャ</t>
    </rPh>
    <phoneticPr fontId="2"/>
  </si>
  <si>
    <t>　〔Ⅰ－５－３図〕　年齢別在園者数の推移</t>
    <rPh sb="7" eb="8">
      <t>ズ</t>
    </rPh>
    <rPh sb="10" eb="13">
      <t>ネンレイベツ</t>
    </rPh>
    <rPh sb="13" eb="14">
      <t>ザイ</t>
    </rPh>
    <rPh sb="14" eb="15">
      <t>エン</t>
    </rPh>
    <rPh sb="15" eb="16">
      <t>シャ</t>
    </rPh>
    <rPh sb="16" eb="17">
      <t>カズ</t>
    </rPh>
    <rPh sb="18" eb="20">
      <t>スイイ</t>
    </rPh>
    <phoneticPr fontId="2"/>
  </si>
  <si>
    <t>年齢別在園者数</t>
    <rPh sb="0" eb="2">
      <t>ネンレイ</t>
    </rPh>
    <rPh sb="2" eb="3">
      <t>ベツ</t>
    </rPh>
    <rPh sb="3" eb="4">
      <t>ザイ</t>
    </rPh>
    <rPh sb="4" eb="5">
      <t>エン</t>
    </rPh>
    <rPh sb="5" eb="6">
      <t>シャ</t>
    </rPh>
    <rPh sb="6" eb="7">
      <t>カズ</t>
    </rPh>
    <phoneticPr fontId="2"/>
  </si>
  <si>
    <t>３歳児</t>
  </si>
  <si>
    <t>４歳児</t>
  </si>
  <si>
    <t>５歳児</t>
  </si>
  <si>
    <t>本務教員数</t>
    <rPh sb="4" eb="5">
      <t>スウ</t>
    </rPh>
    <phoneticPr fontId="2"/>
  </si>
  <si>
    <t>H10</t>
    <phoneticPr fontId="2"/>
  </si>
  <si>
    <t>　〔Ⅰ－５－４図〕　入園年齢別 在園者数 ・ 本務教員数の推移</t>
    <rPh sb="7" eb="8">
      <t>ズ</t>
    </rPh>
    <rPh sb="10" eb="12">
      <t>ニュウエン</t>
    </rPh>
    <rPh sb="12" eb="14">
      <t>ネンレイ</t>
    </rPh>
    <rPh sb="14" eb="15">
      <t>ベツ</t>
    </rPh>
    <rPh sb="16" eb="17">
      <t>ザイ</t>
    </rPh>
    <rPh sb="17" eb="18">
      <t>エン</t>
    </rPh>
    <rPh sb="18" eb="19">
      <t>シャ</t>
    </rPh>
    <rPh sb="19" eb="20">
      <t>カズ</t>
    </rPh>
    <rPh sb="23" eb="25">
      <t>ホンム</t>
    </rPh>
    <rPh sb="25" eb="28">
      <t>キョウインスウ</t>
    </rPh>
    <rPh sb="29" eb="31">
      <t>スイイ</t>
    </rPh>
    <phoneticPr fontId="2"/>
  </si>
  <si>
    <t>入園年齢別在園者数</t>
    <rPh sb="0" eb="2">
      <t>ニュウエン</t>
    </rPh>
    <rPh sb="2" eb="4">
      <t>ネンレイ</t>
    </rPh>
    <rPh sb="4" eb="5">
      <t>ベツ</t>
    </rPh>
    <rPh sb="5" eb="6">
      <t>ザイ</t>
    </rPh>
    <rPh sb="6" eb="7">
      <t>エン</t>
    </rPh>
    <rPh sb="7" eb="8">
      <t>シャ</t>
    </rPh>
    <rPh sb="8" eb="9">
      <t>スウ</t>
    </rPh>
    <phoneticPr fontId="2"/>
  </si>
  <si>
    <t>３歳児入園</t>
    <rPh sb="3" eb="5">
      <t>ニュウエン</t>
    </rPh>
    <phoneticPr fontId="2"/>
  </si>
  <si>
    <t>４歳児入園</t>
    <rPh sb="3" eb="5">
      <t>ニュウエン</t>
    </rPh>
    <phoneticPr fontId="2"/>
  </si>
  <si>
    <t>５歳児入園</t>
    <rPh sb="3" eb="5">
      <t>ニュウエン</t>
    </rPh>
    <phoneticPr fontId="2"/>
  </si>
  <si>
    <t>H10</t>
    <phoneticPr fontId="2"/>
  </si>
  <si>
    <t>　　　　　　〔Ⅰ－６－１図〕　設置者別園数の割合</t>
    <rPh sb="12" eb="13">
      <t>ズ</t>
    </rPh>
    <rPh sb="15" eb="18">
      <t>セッチシャ</t>
    </rPh>
    <rPh sb="18" eb="19">
      <t>ベツ</t>
    </rPh>
    <rPh sb="19" eb="20">
      <t>エン</t>
    </rPh>
    <rPh sb="20" eb="21">
      <t>ガッコウスウ</t>
    </rPh>
    <rPh sb="22" eb="24">
      <t>ワリアイ</t>
    </rPh>
    <phoneticPr fontId="2"/>
  </si>
  <si>
    <t xml:space="preserve"> 国公立</t>
    <rPh sb="1" eb="2">
      <t>クニ</t>
    </rPh>
    <phoneticPr fontId="2"/>
  </si>
  <si>
    <t>社会福祉法人</t>
    <rPh sb="0" eb="2">
      <t>シャカイ</t>
    </rPh>
    <rPh sb="2" eb="4">
      <t>フクシ</t>
    </rPh>
    <rPh sb="4" eb="6">
      <t>ホウジン</t>
    </rPh>
    <phoneticPr fontId="2"/>
  </si>
  <si>
    <t>個    人</t>
  </si>
  <si>
    <t>園児数</t>
    <rPh sb="0" eb="3">
      <t>エンジスウ</t>
    </rPh>
    <phoneticPr fontId="2"/>
  </si>
  <si>
    <t>×100</t>
    <phoneticPr fontId="2"/>
  </si>
  <si>
    <t>幼保修了</t>
    <rPh sb="0" eb="2">
      <t>ヨウホ</t>
    </rPh>
    <rPh sb="2" eb="4">
      <t>シュウリョウ</t>
    </rPh>
    <phoneticPr fontId="2"/>
  </si>
  <si>
    <t>幼稚園</t>
    <rPh sb="0" eb="3">
      <t>ヨウチエン</t>
    </rPh>
    <phoneticPr fontId="2"/>
  </si>
  <si>
    <t>左記以外</t>
    <rPh sb="0" eb="2">
      <t>サキ</t>
    </rPh>
    <rPh sb="2" eb="4">
      <t>イガイ</t>
    </rPh>
    <phoneticPr fontId="2"/>
  </si>
  <si>
    <t>H28.3</t>
    <phoneticPr fontId="2"/>
  </si>
  <si>
    <t>０歳児</t>
    <phoneticPr fontId="2"/>
  </si>
  <si>
    <t>１歳児</t>
    <phoneticPr fontId="2"/>
  </si>
  <si>
    <t>２歳児</t>
    <phoneticPr fontId="2"/>
  </si>
  <si>
    <t>H27</t>
    <phoneticPr fontId="2"/>
  </si>
  <si>
    <t>　　　　　　〔Ⅰ－６－３図〕　年齢別在園者数の推移</t>
    <rPh sb="12" eb="13">
      <t>ズ</t>
    </rPh>
    <rPh sb="15" eb="18">
      <t>ネンレイベツ</t>
    </rPh>
    <rPh sb="18" eb="19">
      <t>ザイ</t>
    </rPh>
    <rPh sb="19" eb="20">
      <t>エン</t>
    </rPh>
    <rPh sb="20" eb="21">
      <t>シャ</t>
    </rPh>
    <rPh sb="21" eb="22">
      <t>カズ</t>
    </rPh>
    <rPh sb="23" eb="25">
      <t>スイイ</t>
    </rPh>
    <phoneticPr fontId="2"/>
  </si>
  <si>
    <t>〔Ⅰ－６－４図〕　入園年齢別 在園者数</t>
    <rPh sb="6" eb="7">
      <t>ズ</t>
    </rPh>
    <rPh sb="9" eb="11">
      <t>ニュウエン</t>
    </rPh>
    <rPh sb="11" eb="13">
      <t>ネンレイ</t>
    </rPh>
    <rPh sb="13" eb="14">
      <t>ベツ</t>
    </rPh>
    <rPh sb="15" eb="16">
      <t>ザイ</t>
    </rPh>
    <rPh sb="16" eb="17">
      <t>エン</t>
    </rPh>
    <rPh sb="17" eb="18">
      <t>シャ</t>
    </rPh>
    <rPh sb="18" eb="19">
      <t>カズ</t>
    </rPh>
    <phoneticPr fontId="2"/>
  </si>
  <si>
    <t>　　　　　 ・本務教員数の推移</t>
    <phoneticPr fontId="2"/>
  </si>
  <si>
    <t>０～２歳児入園</t>
    <rPh sb="5" eb="7">
      <t>ニュウエン</t>
    </rPh>
    <phoneticPr fontId="2"/>
  </si>
  <si>
    <t>H27</t>
    <phoneticPr fontId="2"/>
  </si>
  <si>
    <t>〔Ⅰ－７－１図〕</t>
    <phoneticPr fontId="2"/>
  </si>
  <si>
    <t>分野別生徒数の割合</t>
  </si>
  <si>
    <t>４１２-０１-０１</t>
    <phoneticPr fontId="2"/>
  </si>
  <si>
    <t>〔Ⅰ－７－１図〕分野別生徒数の割合</t>
    <phoneticPr fontId="2"/>
  </si>
  <si>
    <t>実数</t>
    <rPh sb="0" eb="2">
      <t>ジッスウ</t>
    </rPh>
    <phoneticPr fontId="2"/>
  </si>
  <si>
    <t>比率</t>
    <rPh sb="0" eb="2">
      <t>ヒリツ</t>
    </rPh>
    <phoneticPr fontId="2"/>
  </si>
  <si>
    <t>工業関係</t>
  </si>
  <si>
    <t>農業関係</t>
    <rPh sb="0" eb="2">
      <t>ノウギョウ</t>
    </rPh>
    <rPh sb="2" eb="4">
      <t>カンケイ</t>
    </rPh>
    <phoneticPr fontId="2"/>
  </si>
  <si>
    <t>医療関係</t>
  </si>
  <si>
    <t>衛生関係</t>
  </si>
  <si>
    <t>教育・社会福祉関係</t>
    <rPh sb="3" eb="5">
      <t>シャカイ</t>
    </rPh>
    <rPh sb="5" eb="7">
      <t>フクシ</t>
    </rPh>
    <phoneticPr fontId="2"/>
  </si>
  <si>
    <t>商業実務関係</t>
    <rPh sb="2" eb="4">
      <t>ジツム</t>
    </rPh>
    <phoneticPr fontId="2"/>
  </si>
  <si>
    <t>服飾・家政関係</t>
    <rPh sb="0" eb="2">
      <t>フクショク</t>
    </rPh>
    <phoneticPr fontId="2"/>
  </si>
  <si>
    <t>文化・教養関係</t>
    <rPh sb="3" eb="5">
      <t>キョウヨウ</t>
    </rPh>
    <phoneticPr fontId="2"/>
  </si>
  <si>
    <t>計</t>
  </si>
  <si>
    <t>28年</t>
    <rPh sb="2" eb="3">
      <t>ネン</t>
    </rPh>
    <phoneticPr fontId="2"/>
  </si>
  <si>
    <t>27年</t>
    <rPh sb="2" eb="3">
      <t>ネン</t>
    </rPh>
    <phoneticPr fontId="2"/>
  </si>
  <si>
    <t>26年</t>
    <rPh sb="2" eb="3">
      <t>ネン</t>
    </rPh>
    <phoneticPr fontId="2"/>
  </si>
  <si>
    <t>25年</t>
    <rPh sb="2" eb="3">
      <t>ネン</t>
    </rPh>
    <phoneticPr fontId="2"/>
  </si>
  <si>
    <t>24年</t>
    <rPh sb="2" eb="3">
      <t>ネン</t>
    </rPh>
    <phoneticPr fontId="2"/>
  </si>
  <si>
    <t>23年</t>
    <rPh sb="2" eb="3">
      <t>ネン</t>
    </rPh>
    <phoneticPr fontId="2"/>
  </si>
  <si>
    <t>22年</t>
  </si>
  <si>
    <t>21年</t>
  </si>
  <si>
    <t>20年</t>
  </si>
  <si>
    <t>19年</t>
  </si>
  <si>
    <t>18年</t>
  </si>
  <si>
    <t>〔Ⅰ－７－２図〕学科別生徒数の割合</t>
    <phoneticPr fontId="2"/>
  </si>
  <si>
    <t>(1)工業関係</t>
  </si>
  <si>
    <t>(６)文化・教養関係</t>
    <rPh sb="3" eb="5">
      <t>ブンカ</t>
    </rPh>
    <rPh sb="6" eb="8">
      <t>キョウヨウ</t>
    </rPh>
    <phoneticPr fontId="2"/>
  </si>
  <si>
    <t>自動車整備</t>
  </si>
  <si>
    <t>受験・補習</t>
  </si>
  <si>
    <t>情報処理</t>
  </si>
  <si>
    <t>動物</t>
    <rPh sb="0" eb="1">
      <t>ドウ</t>
    </rPh>
    <rPh sb="1" eb="2">
      <t>ブツ</t>
    </rPh>
    <phoneticPr fontId="1"/>
  </si>
  <si>
    <t>土木・建築</t>
  </si>
  <si>
    <t xml:space="preserve"> デザイン</t>
  </si>
  <si>
    <t>電子計算機</t>
  </si>
  <si>
    <t>スポーツ</t>
  </si>
  <si>
    <t>電気・電子</t>
  </si>
  <si>
    <t>外 国 語</t>
  </si>
  <si>
    <t>無線・通信</t>
  </si>
  <si>
    <t>法律行政</t>
    <rPh sb="0" eb="2">
      <t>ホウリツ</t>
    </rPh>
    <rPh sb="2" eb="4">
      <t>ギョウセイ</t>
    </rPh>
    <phoneticPr fontId="1"/>
  </si>
  <si>
    <t>機械</t>
  </si>
  <si>
    <t>音楽</t>
    <phoneticPr fontId="2"/>
  </si>
  <si>
    <t>測量</t>
    <rPh sb="0" eb="2">
      <t>ソクリョウ</t>
    </rPh>
    <phoneticPr fontId="2"/>
  </si>
  <si>
    <t>演劇・映画</t>
  </si>
  <si>
    <t>美術</t>
    <phoneticPr fontId="2"/>
  </si>
  <si>
    <t>茶 華 道</t>
  </si>
  <si>
    <t>写真</t>
    <phoneticPr fontId="2"/>
  </si>
  <si>
    <t>通訳・ガイド</t>
  </si>
  <si>
    <t>そ の 他</t>
  </si>
  <si>
    <t>〔Ⅰ－７－２図〕</t>
    <phoneticPr fontId="2"/>
  </si>
  <si>
    <t>主な学科別生徒数の割合</t>
    <rPh sb="0" eb="1">
      <t>オモ</t>
    </rPh>
    <phoneticPr fontId="2"/>
  </si>
  <si>
    <t>(２)医療関係</t>
    <rPh sb="3" eb="5">
      <t>イリョウ</t>
    </rPh>
    <rPh sb="5" eb="7">
      <t>カンケイ</t>
    </rPh>
    <phoneticPr fontId="2"/>
  </si>
  <si>
    <t>(３)衛生関係</t>
    <rPh sb="3" eb="5">
      <t>エイセイ</t>
    </rPh>
    <rPh sb="5" eb="7">
      <t>カンケイ</t>
    </rPh>
    <phoneticPr fontId="2"/>
  </si>
  <si>
    <t>看護</t>
    <rPh sb="0" eb="2">
      <t>カンゴ</t>
    </rPh>
    <phoneticPr fontId="2"/>
  </si>
  <si>
    <t>美容</t>
  </si>
  <si>
    <t>理学・作業</t>
  </si>
  <si>
    <t>調理</t>
  </si>
  <si>
    <t>柔道整復</t>
  </si>
  <si>
    <t>製菓・製パン</t>
    <rPh sb="0" eb="2">
      <t>セイカ</t>
    </rPh>
    <rPh sb="3" eb="4">
      <t>セイ</t>
    </rPh>
    <phoneticPr fontId="2"/>
  </si>
  <si>
    <t>はり･きゅう</t>
  </si>
  <si>
    <t>理容</t>
    <rPh sb="0" eb="2">
      <t>リヨウ</t>
    </rPh>
    <phoneticPr fontId="2"/>
  </si>
  <si>
    <t>歯科衛生</t>
  </si>
  <si>
    <t>栄養</t>
  </si>
  <si>
    <t>准看護</t>
  </si>
  <si>
    <t>歯科技工</t>
  </si>
  <si>
    <t>臨床検査</t>
  </si>
  <si>
    <t>診療放射線</t>
  </si>
  <si>
    <t>(４)教育・社会福祉関係</t>
    <rPh sb="3" eb="5">
      <t>キョウイク</t>
    </rPh>
    <rPh sb="6" eb="8">
      <t>シャカイ</t>
    </rPh>
    <rPh sb="8" eb="10">
      <t>フクシ</t>
    </rPh>
    <rPh sb="10" eb="12">
      <t>カンケイ</t>
    </rPh>
    <phoneticPr fontId="2"/>
  </si>
  <si>
    <t>(５)商業実務関係</t>
    <rPh sb="3" eb="5">
      <t>ショウギョウ</t>
    </rPh>
    <rPh sb="5" eb="7">
      <t>ジツム</t>
    </rPh>
    <rPh sb="7" eb="9">
      <t>カンケイ</t>
    </rPh>
    <phoneticPr fontId="2"/>
  </si>
  <si>
    <t>保育士養成</t>
  </si>
  <si>
    <t>ビジネス</t>
    <phoneticPr fontId="2"/>
  </si>
  <si>
    <t>介護福祉</t>
    <rPh sb="0" eb="2">
      <t>カイゴ</t>
    </rPh>
    <rPh sb="2" eb="4">
      <t>フクシ</t>
    </rPh>
    <phoneticPr fontId="2"/>
  </si>
  <si>
    <t>旅行</t>
    <rPh sb="0" eb="2">
      <t>リョコウ</t>
    </rPh>
    <phoneticPr fontId="2"/>
  </si>
  <si>
    <t>社会福祉</t>
    <rPh sb="0" eb="2">
      <t>シャカイ</t>
    </rPh>
    <rPh sb="2" eb="4">
      <t>フクシ</t>
    </rPh>
    <phoneticPr fontId="2"/>
  </si>
  <si>
    <t>教員養成</t>
  </si>
  <si>
    <t>経理・簿記</t>
  </si>
  <si>
    <t>情報</t>
    <rPh sb="0" eb="2">
      <t>ジョウホウ</t>
    </rPh>
    <phoneticPr fontId="2"/>
  </si>
  <si>
    <t>秘書</t>
    <rPh sb="0" eb="2">
      <t>ヒショ</t>
    </rPh>
    <phoneticPr fontId="2"/>
  </si>
  <si>
    <t>経営</t>
  </si>
  <si>
    <t>タイピスト</t>
  </si>
  <si>
    <t>〔Ⅰ－７－３図〕　　　入学志願者数が多い学科（上位５位）と入学定員</t>
    <phoneticPr fontId="2"/>
  </si>
  <si>
    <t>入　学　定　員</t>
    <rPh sb="0" eb="1">
      <t>イリ</t>
    </rPh>
    <rPh sb="2" eb="3">
      <t>ガク</t>
    </rPh>
    <rPh sb="4" eb="5">
      <t>サダム</t>
    </rPh>
    <rPh sb="6" eb="7">
      <t>イン</t>
    </rPh>
    <phoneticPr fontId="2"/>
  </si>
  <si>
    <t>入学志願者</t>
    <rPh sb="0" eb="2">
      <t>ニュウガク</t>
    </rPh>
    <rPh sb="2" eb="5">
      <t>シガンシャ</t>
    </rPh>
    <phoneticPr fontId="2"/>
  </si>
  <si>
    <t>うち春期募集分</t>
    <rPh sb="2" eb="4">
      <t>シュンキ</t>
    </rPh>
    <rPh sb="4" eb="6">
      <t>ボシュウ</t>
    </rPh>
    <rPh sb="6" eb="7">
      <t>ブン</t>
    </rPh>
    <phoneticPr fontId="2"/>
  </si>
  <si>
    <t>志願者順位</t>
    <rPh sb="0" eb="3">
      <t>シガンシャ</t>
    </rPh>
    <rPh sb="3" eb="5">
      <t>ジュンイ</t>
    </rPh>
    <phoneticPr fontId="2"/>
  </si>
  <si>
    <t xml:space="preserve"> </t>
  </si>
  <si>
    <t>ビジネス</t>
  </si>
  <si>
    <t>入学定員</t>
    <rPh sb="0" eb="2">
      <t>ニュウガク</t>
    </rPh>
    <rPh sb="2" eb="4">
      <t>テイイン</t>
    </rPh>
    <phoneticPr fontId="2"/>
  </si>
  <si>
    <t>志願者</t>
    <rPh sb="0" eb="3">
      <t>シガンシャ</t>
    </rPh>
    <phoneticPr fontId="2"/>
  </si>
  <si>
    <t>志願者順位</t>
    <rPh sb="0" eb="2">
      <t>シガン</t>
    </rPh>
    <rPh sb="2" eb="3">
      <t>シャ</t>
    </rPh>
    <rPh sb="3" eb="5">
      <t>ジュンイ</t>
    </rPh>
    <phoneticPr fontId="2"/>
  </si>
  <si>
    <t>理学・作業療法</t>
  </si>
  <si>
    <t>動物</t>
  </si>
  <si>
    <t>デザイン</t>
  </si>
  <si>
    <t>法律行政</t>
  </si>
  <si>
    <t>旅行</t>
  </si>
  <si>
    <t>外国語</t>
  </si>
  <si>
    <t>製菓・製パン</t>
  </si>
  <si>
    <t>音楽</t>
  </si>
  <si>
    <t>はり・きゅう・あんま</t>
  </si>
  <si>
    <t>和洋裁</t>
  </si>
  <si>
    <t>介護福祉</t>
  </si>
  <si>
    <t>秘書</t>
  </si>
  <si>
    <t>社会福祉</t>
  </si>
  <si>
    <t>測量</t>
  </si>
  <si>
    <t>園芸</t>
  </si>
  <si>
    <t>ファッションビジネス</t>
  </si>
  <si>
    <t>美術</t>
  </si>
  <si>
    <t>理容</t>
  </si>
  <si>
    <t>家政</t>
  </si>
  <si>
    <t>料理</t>
  </si>
  <si>
    <t>編物・手芸</t>
  </si>
  <si>
    <t>茶華道</t>
  </si>
  <si>
    <t>写真</t>
  </si>
  <si>
    <t>受験・補修</t>
  </si>
  <si>
    <t>　　〔Ⅰ－７－３図〕</t>
    <phoneticPr fontId="2"/>
  </si>
  <si>
    <t>　　　入学志願者数が多い学科（上位５位）と 入学定員</t>
    <phoneticPr fontId="2"/>
  </si>
  <si>
    <t xml:space="preserve">       </t>
    <phoneticPr fontId="2"/>
  </si>
  <si>
    <t>　　　　　　〔Ⅰ－６－２図〕　就園率</t>
    <rPh sb="12" eb="13">
      <t>ズ</t>
    </rPh>
    <rPh sb="15" eb="16">
      <t>シュウ</t>
    </rPh>
    <rPh sb="16" eb="17">
      <t>エン</t>
    </rPh>
    <rPh sb="17" eb="18">
      <t>リツ</t>
    </rPh>
    <phoneticPr fontId="2"/>
  </si>
  <si>
    <t>〔Ⅰ－８－１図〕</t>
    <phoneticPr fontId="2"/>
  </si>
  <si>
    <t>分野別生徒数の割合</t>
    <rPh sb="0" eb="2">
      <t>ブンヤ</t>
    </rPh>
    <rPh sb="2" eb="3">
      <t>ベツ</t>
    </rPh>
    <phoneticPr fontId="2"/>
  </si>
  <si>
    <t>〔Ⅰ－８－１図〕分野別生徒数の割合</t>
    <phoneticPr fontId="2"/>
  </si>
  <si>
    <t>並び替え後</t>
    <rPh sb="0" eb="1">
      <t>ナラ</t>
    </rPh>
    <rPh sb="2" eb="3">
      <t>カ</t>
    </rPh>
    <rPh sb="4" eb="5">
      <t>ゴ</t>
    </rPh>
    <phoneticPr fontId="2"/>
  </si>
  <si>
    <t>H20</t>
    <phoneticPr fontId="2"/>
  </si>
  <si>
    <t>工業関係</t>
    <rPh sb="0" eb="2">
      <t>コウギョウ</t>
    </rPh>
    <rPh sb="2" eb="4">
      <t>カンケイ</t>
    </rPh>
    <phoneticPr fontId="2"/>
  </si>
  <si>
    <t>医療関係</t>
    <rPh sb="0" eb="2">
      <t>イリョウ</t>
    </rPh>
    <rPh sb="2" eb="4">
      <t>カンケイ</t>
    </rPh>
    <phoneticPr fontId="2"/>
  </si>
  <si>
    <t>予備校・外国人学校</t>
    <rPh sb="0" eb="3">
      <t>ヨビコウ</t>
    </rPh>
    <rPh sb="4" eb="6">
      <t>ガイコク</t>
    </rPh>
    <rPh sb="6" eb="7">
      <t>ジン</t>
    </rPh>
    <rPh sb="7" eb="9">
      <t>ガッコウ</t>
    </rPh>
    <phoneticPr fontId="2"/>
  </si>
  <si>
    <t>文化・教養関係</t>
    <rPh sb="0" eb="2">
      <t>ブンカ</t>
    </rPh>
    <rPh sb="3" eb="5">
      <t>キョウヨウ</t>
    </rPh>
    <rPh sb="5" eb="7">
      <t>カンケイ</t>
    </rPh>
    <phoneticPr fontId="2"/>
  </si>
  <si>
    <t>衛生関係</t>
    <rPh sb="0" eb="2">
      <t>エイセイ</t>
    </rPh>
    <rPh sb="2" eb="4">
      <t>カンケイ</t>
    </rPh>
    <phoneticPr fontId="2"/>
  </si>
  <si>
    <t>家政関係</t>
    <rPh sb="0" eb="2">
      <t>カセイ</t>
    </rPh>
    <rPh sb="2" eb="4">
      <t>カンケイ</t>
    </rPh>
    <phoneticPr fontId="2"/>
  </si>
  <si>
    <t>商業実務関係</t>
    <rPh sb="0" eb="2">
      <t>ショウギョウ</t>
    </rPh>
    <rPh sb="2" eb="4">
      <t>ジツム</t>
    </rPh>
    <rPh sb="4" eb="6">
      <t>カンケイ</t>
    </rPh>
    <phoneticPr fontId="2"/>
  </si>
  <si>
    <t>予備校・外国人学校等</t>
    <rPh sb="0" eb="3">
      <t>ヨビコウ</t>
    </rPh>
    <rPh sb="4" eb="6">
      <t>ガイコク</t>
    </rPh>
    <rPh sb="6" eb="7">
      <t>ジン</t>
    </rPh>
    <rPh sb="7" eb="9">
      <t>ガッコウ</t>
    </rPh>
    <rPh sb="9" eb="10">
      <t>ナド</t>
    </rPh>
    <phoneticPr fontId="2"/>
  </si>
  <si>
    <t>〔Ⅰ－８－２図〕</t>
    <phoneticPr fontId="2"/>
  </si>
  <si>
    <t>生徒数の多い課程（上位５位）の推移（構成比）</t>
    <rPh sb="0" eb="3">
      <t>セイトスウ</t>
    </rPh>
    <rPh sb="4" eb="5">
      <t>オオ</t>
    </rPh>
    <rPh sb="6" eb="8">
      <t>カテイ</t>
    </rPh>
    <rPh sb="9" eb="11">
      <t>ジョウイ</t>
    </rPh>
    <rPh sb="12" eb="13">
      <t>イ</t>
    </rPh>
    <rPh sb="15" eb="17">
      <t>スイイ</t>
    </rPh>
    <rPh sb="18" eb="21">
      <t>コウセイヒ</t>
    </rPh>
    <phoneticPr fontId="2"/>
  </si>
  <si>
    <t>〔Ⅰ－８－２図〕生徒数の多い課程（上位５位）の推移（構成比）</t>
    <phoneticPr fontId="2"/>
  </si>
  <si>
    <t>構成比</t>
  </si>
  <si>
    <t>准 看 護</t>
  </si>
  <si>
    <t>予 備 校</t>
  </si>
  <si>
    <t>看     護</t>
  </si>
  <si>
    <t>外国人学校</t>
  </si>
  <si>
    <t>動物</t>
    <rPh sb="0" eb="2">
      <t>ドウブツ</t>
    </rPh>
    <phoneticPr fontId="2"/>
  </si>
  <si>
    <t>外国語</t>
    <rPh sb="0" eb="3">
      <t>ガイコクゴ</t>
    </rPh>
    <phoneticPr fontId="2"/>
  </si>
  <si>
    <t>編物・手芸</t>
    <rPh sb="0" eb="1">
      <t>ア</t>
    </rPh>
    <rPh sb="1" eb="2">
      <t>モノ</t>
    </rPh>
    <rPh sb="3" eb="5">
      <t>シュゲイ</t>
    </rPh>
    <phoneticPr fontId="2"/>
  </si>
  <si>
    <t>和洋裁</t>
    <rPh sb="0" eb="1">
      <t>ワ</t>
    </rPh>
    <rPh sb="1" eb="3">
      <t>ヨウサイ</t>
    </rPh>
    <phoneticPr fontId="2"/>
  </si>
  <si>
    <t>音楽</t>
    <rPh sb="0" eb="2">
      <t>オンガク</t>
    </rPh>
    <phoneticPr fontId="2"/>
  </si>
  <si>
    <t>経理・簿記</t>
    <rPh sb="0" eb="2">
      <t>ケイリ</t>
    </rPh>
    <rPh sb="3" eb="5">
      <t>ボキ</t>
    </rPh>
    <phoneticPr fontId="2"/>
  </si>
  <si>
    <t>家政</t>
    <rPh sb="0" eb="2">
      <t>カセイ</t>
    </rPh>
    <phoneticPr fontId="2"/>
  </si>
  <si>
    <t>医療その他</t>
    <rPh sb="0" eb="2">
      <t>イリョウ</t>
    </rPh>
    <rPh sb="4" eb="5">
      <t>タ</t>
    </rPh>
    <phoneticPr fontId="2"/>
  </si>
  <si>
    <t>全体数</t>
    <rPh sb="0" eb="2">
      <t>ゼンタイ</t>
    </rPh>
    <rPh sb="2" eb="3">
      <t>カズ</t>
    </rPh>
    <phoneticPr fontId="2"/>
  </si>
  <si>
    <t>　　　</t>
    <phoneticPr fontId="2"/>
  </si>
  <si>
    <t xml:space="preserve">  </t>
    <phoneticPr fontId="2"/>
  </si>
  <si>
    <t>園　　数</t>
    <rPh sb="0" eb="1">
      <t>エン</t>
    </rPh>
    <rPh sb="3" eb="4">
      <t>カズ</t>
    </rPh>
    <phoneticPr fontId="2"/>
  </si>
  <si>
    <t>学　級　数</t>
    <phoneticPr fontId="2"/>
  </si>
  <si>
    <t>在　園　者　数</t>
    <rPh sb="0" eb="1">
      <t>ザイ</t>
    </rPh>
    <rPh sb="2" eb="3">
      <t>エン</t>
    </rPh>
    <rPh sb="4" eb="5">
      <t>モノ</t>
    </rPh>
    <phoneticPr fontId="2"/>
  </si>
  <si>
    <t>教員数(本務者)</t>
    <phoneticPr fontId="2"/>
  </si>
  <si>
    <t>　  　設置者別にみると，公立が116,666人で前年度より1,630人，国立が723人で前年度より31人，共に減少し，</t>
    <rPh sb="4" eb="6">
      <t>セッチ</t>
    </rPh>
    <rPh sb="6" eb="7">
      <t>モノ</t>
    </rPh>
    <rPh sb="7" eb="8">
      <t>ベツ</t>
    </rPh>
    <rPh sb="13" eb="15">
      <t>コウリツ</t>
    </rPh>
    <rPh sb="23" eb="24">
      <t>ニン</t>
    </rPh>
    <rPh sb="25" eb="28">
      <t>ゼンネンド</t>
    </rPh>
    <rPh sb="35" eb="36">
      <t>ニン</t>
    </rPh>
    <rPh sb="37" eb="39">
      <t>コクリツ</t>
    </rPh>
    <rPh sb="43" eb="44">
      <t>ニン</t>
    </rPh>
    <rPh sb="45" eb="48">
      <t>ゼンネンド</t>
    </rPh>
    <rPh sb="52" eb="53">
      <t>ニン</t>
    </rPh>
    <rPh sb="54" eb="55">
      <t>トモ</t>
    </rPh>
    <rPh sb="56" eb="58">
      <t>ゲンショウ</t>
    </rPh>
    <phoneticPr fontId="2"/>
  </si>
  <si>
    <t xml:space="preserve">  </t>
    <phoneticPr fontId="2"/>
  </si>
  <si>
    <r>
      <rPr>
        <sz val="9"/>
        <color theme="0"/>
        <rFont val="ＭＳ Ｐゴシック"/>
        <family val="3"/>
        <charset val="128"/>
      </rPr>
      <t>S</t>
    </r>
    <r>
      <rPr>
        <sz val="11"/>
        <color theme="0"/>
        <rFont val="ＭＳ Ｐゴシック"/>
        <family val="3"/>
        <charset val="128"/>
      </rPr>
      <t>45</t>
    </r>
    <phoneticPr fontId="2"/>
  </si>
  <si>
    <t>　 前年度より5.0ポイント低下している。</t>
    <phoneticPr fontId="2"/>
  </si>
  <si>
    <t>　　　就園率（小学校及び特別支援学校（小学部）第1学年児童数に対する幼稚園修了者の比率）は60.3％で，</t>
    <rPh sb="3" eb="5">
      <t>シュウエン</t>
    </rPh>
    <rPh sb="5" eb="6">
      <t>リツ</t>
    </rPh>
    <rPh sb="7" eb="10">
      <t>ショウガッコウ</t>
    </rPh>
    <rPh sb="10" eb="11">
      <t>オヨ</t>
    </rPh>
    <rPh sb="12" eb="14">
      <t>トクベツ</t>
    </rPh>
    <rPh sb="14" eb="16">
      <t>シエン</t>
    </rPh>
    <rPh sb="16" eb="18">
      <t>ガッコウ</t>
    </rPh>
    <rPh sb="19" eb="21">
      <t>ショウガク</t>
    </rPh>
    <rPh sb="21" eb="22">
      <t>ブ</t>
    </rPh>
    <rPh sb="23" eb="24">
      <t>ダイ</t>
    </rPh>
    <rPh sb="25" eb="27">
      <t>ガクネン</t>
    </rPh>
    <rPh sb="27" eb="29">
      <t>ジドウ</t>
    </rPh>
    <rPh sb="29" eb="30">
      <t>スウ</t>
    </rPh>
    <rPh sb="31" eb="32">
      <t>タイ</t>
    </rPh>
    <rPh sb="34" eb="37">
      <t>ヨウチエン</t>
    </rPh>
    <rPh sb="37" eb="40">
      <t>シュウリョウシャ</t>
    </rPh>
    <rPh sb="41" eb="43">
      <t>ヒリツ</t>
    </rPh>
    <phoneticPr fontId="2"/>
  </si>
  <si>
    <t>特別校第1学年</t>
    <rPh sb="0" eb="3">
      <t>トクベツコウ</t>
    </rPh>
    <rPh sb="3" eb="4">
      <t>ダイ</t>
    </rPh>
    <rPh sb="5" eb="7">
      <t>ガクネン</t>
    </rPh>
    <phoneticPr fontId="2"/>
  </si>
  <si>
    <t>　（注）就園率＝幼稚園修了園児数/小学校及び特別支援学校</t>
    <rPh sb="2" eb="3">
      <t>チュウ</t>
    </rPh>
    <rPh sb="4" eb="5">
      <t>ツ</t>
    </rPh>
    <rPh sb="5" eb="6">
      <t>エン</t>
    </rPh>
    <rPh sb="6" eb="7">
      <t>リツ</t>
    </rPh>
    <phoneticPr fontId="2"/>
  </si>
  <si>
    <t>　　　　（小学部）第１学年児童数×１００</t>
    <phoneticPr fontId="2"/>
  </si>
  <si>
    <t>　　　　小学校及び特別支援学校（小学部）第１学年児童数は</t>
    <rPh sb="4" eb="7">
      <t>ショウガッコウ</t>
    </rPh>
    <rPh sb="20" eb="21">
      <t>ダイ</t>
    </rPh>
    <rPh sb="22" eb="24">
      <t>ガクネン</t>
    </rPh>
    <rPh sb="24" eb="26">
      <t>ジドウ</t>
    </rPh>
    <rPh sb="26" eb="27">
      <t>スウ</t>
    </rPh>
    <phoneticPr fontId="2"/>
  </si>
  <si>
    <t>　　　　各年５月１日在籍者</t>
    <rPh sb="4" eb="6">
      <t>カクトシ</t>
    </rPh>
    <rPh sb="7" eb="8">
      <t>ガツ</t>
    </rPh>
    <rPh sb="9" eb="10">
      <t>ニチ</t>
    </rPh>
    <rPh sb="10" eb="13">
      <t>ザイセキシャ</t>
    </rPh>
    <phoneticPr fontId="2"/>
  </si>
  <si>
    <t>　　　就園率（小学校及び特別支援学校（小学部）第1学年児童数に対する幼保連携型認定こども園修了者の比率）</t>
    <rPh sb="3" eb="5">
      <t>シュウエン</t>
    </rPh>
    <rPh sb="5" eb="6">
      <t>リツ</t>
    </rPh>
    <rPh sb="7" eb="10">
      <t>ショウガッコウ</t>
    </rPh>
    <rPh sb="10" eb="11">
      <t>オヨ</t>
    </rPh>
    <rPh sb="12" eb="14">
      <t>トクベツ</t>
    </rPh>
    <rPh sb="14" eb="16">
      <t>シエン</t>
    </rPh>
    <rPh sb="16" eb="18">
      <t>ガッコウ</t>
    </rPh>
    <rPh sb="19" eb="21">
      <t>ショウガク</t>
    </rPh>
    <rPh sb="21" eb="22">
      <t>ブ</t>
    </rPh>
    <rPh sb="23" eb="24">
      <t>ダイ</t>
    </rPh>
    <rPh sb="25" eb="27">
      <t>ガクネン</t>
    </rPh>
    <rPh sb="27" eb="29">
      <t>ジドウ</t>
    </rPh>
    <rPh sb="29" eb="30">
      <t>スウ</t>
    </rPh>
    <rPh sb="31" eb="32">
      <t>タイ</t>
    </rPh>
    <rPh sb="34" eb="36">
      <t>ヨウホ</t>
    </rPh>
    <rPh sb="36" eb="38">
      <t>レンケイ</t>
    </rPh>
    <rPh sb="38" eb="39">
      <t>ガタ</t>
    </rPh>
    <rPh sb="39" eb="41">
      <t>ニンテイ</t>
    </rPh>
    <rPh sb="44" eb="45">
      <t>エン</t>
    </rPh>
    <rPh sb="45" eb="48">
      <t>シュウリョウシャ</t>
    </rPh>
    <rPh sb="49" eb="51">
      <t>ヒリツ</t>
    </rPh>
    <phoneticPr fontId="2"/>
  </si>
  <si>
    <t>　 は3.9％である。</t>
    <phoneticPr fontId="2"/>
  </si>
  <si>
    <t>小学校及び特別支援学校（小学部）第１学年</t>
    <rPh sb="0" eb="3">
      <t>ショウガッコウ</t>
    </rPh>
    <rPh sb="3" eb="4">
      <t>オヨ</t>
    </rPh>
    <rPh sb="5" eb="7">
      <t>トクベツ</t>
    </rPh>
    <rPh sb="7" eb="9">
      <t>シエン</t>
    </rPh>
    <rPh sb="9" eb="11">
      <t>ガッコウ</t>
    </rPh>
    <rPh sb="16" eb="17">
      <t>ダイ</t>
    </rPh>
    <rPh sb="18" eb="20">
      <t>ガクネン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</si>
</sst>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
    <numFmt numFmtId="178" formatCode="#,##0.0"/>
    <numFmt numFmtId="179" formatCode="#,##0.0;[Red]\-#,##0.0"/>
    <numFmt numFmtId="180" formatCode="#,##0_);[Red]\(#,##0\)"/>
    <numFmt numFmtId="181" formatCode="0.0;&quot;△ &quot;0.0"/>
    <numFmt numFmtId="182" formatCode="0;&quot;△ &quot;0"/>
    <numFmt numFmtId="183" formatCode="0.0_);[Red]\(0.0\)"/>
    <numFmt numFmtId="184" formatCode="#,##0;[Red]#,##0"/>
    <numFmt numFmtId="185" formatCode="#,##0.0;[Red]#,##0.0"/>
    <numFmt numFmtId="186" formatCode="#,##0;&quot;△ &quot;#,##0"/>
    <numFmt numFmtId="187" formatCode="#,##0.0;&quot;△ &quot;#,##0.0"/>
    <numFmt numFmtId="188" formatCode="#,##0;0;&quot;－&quot;"/>
    <numFmt numFmtId="189" formatCode="0.0;&quot;△&quot;0.0"/>
    <numFmt numFmtId="190" formatCode="0_);[Red]\(0\)"/>
    <numFmt numFmtId="191" formatCode="#,##0_);\(#,##0\)"/>
    <numFmt numFmtId="192" formatCode="#,##0.0;0.0;&quot;－&quot;"/>
    <numFmt numFmtId="193" formatCode="#,##0.0;&quot;△&quot;#,##0.0;\-"/>
    <numFmt numFmtId="194" formatCode="0_ "/>
    <numFmt numFmtId="195" formatCode="#,##0;\-#,##0;\-"/>
    <numFmt numFmtId="196" formatCode="0.0%"/>
    <numFmt numFmtId="197" formatCode="#,##0.0_);\(#,##0.0\)"/>
  </numFmts>
  <fonts count="63">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20"/>
      <name val="ＭＳ Ｐ明朝"/>
      <family val="1"/>
      <charset val="128"/>
    </font>
    <font>
      <sz val="13"/>
      <name val="ＭＳ Ｐ明朝"/>
      <family val="1"/>
      <charset val="128"/>
    </font>
    <font>
      <sz val="12"/>
      <name val="ＭＳ Ｐ明朝"/>
      <family val="1"/>
      <charset val="128"/>
    </font>
    <font>
      <sz val="14"/>
      <name val="ＭＳ Ｐ明朝"/>
      <family val="1"/>
      <charset val="128"/>
    </font>
    <font>
      <b/>
      <sz val="24"/>
      <name val="ＭＳ Ｐ明朝"/>
      <family val="1"/>
      <charset val="128"/>
    </font>
    <font>
      <b/>
      <sz val="13"/>
      <name val="ＭＳ Ｐ明朝"/>
      <family val="1"/>
      <charset val="128"/>
    </font>
    <font>
      <sz val="24"/>
      <name val="ＭＳ Ｐ明朝"/>
      <family val="1"/>
      <charset val="128"/>
    </font>
    <font>
      <sz val="12"/>
      <name val="書院細明朝体"/>
      <family val="1"/>
      <charset val="128"/>
    </font>
    <font>
      <sz val="11"/>
      <name val="ＭＳ Ｐゴシック"/>
      <family val="3"/>
      <charset val="128"/>
    </font>
    <font>
      <b/>
      <sz val="13"/>
      <name val="ＭＳ Ｐゴシック"/>
      <family val="3"/>
      <charset val="128"/>
    </font>
    <font>
      <b/>
      <sz val="24"/>
      <name val="ＭＳ Ｐゴシック"/>
      <family val="3"/>
      <charset val="128"/>
    </font>
    <font>
      <b/>
      <sz val="26"/>
      <name val="ＭＳ Ｐゴシック"/>
      <family val="3"/>
      <charset val="128"/>
    </font>
    <font>
      <sz val="12"/>
      <name val="ＭＳ ゴシック"/>
      <family val="3"/>
      <charset val="128"/>
    </font>
    <font>
      <sz val="11"/>
      <name val="ＭＳ ゴシック"/>
      <family val="3"/>
      <charset val="128"/>
    </font>
    <font>
      <sz val="13"/>
      <name val="System"/>
      <charset val="128"/>
    </font>
    <font>
      <sz val="14"/>
      <name val="Terminal"/>
      <charset val="128"/>
    </font>
    <font>
      <sz val="10"/>
      <name val="ＭＳ Ｐゴシック"/>
      <family val="3"/>
      <charset val="128"/>
    </font>
    <font>
      <sz val="11"/>
      <name val="Arial"/>
      <family val="2"/>
    </font>
    <font>
      <sz val="10"/>
      <name val="書院細明朝体"/>
      <family val="1"/>
      <charset val="128"/>
    </font>
    <font>
      <sz val="9"/>
      <name val="ＭＳ ゴシック"/>
      <family val="3"/>
      <charset val="128"/>
    </font>
    <font>
      <sz val="10"/>
      <name val="ＭＳ 明朝"/>
      <family val="1"/>
      <charset val="128"/>
    </font>
    <font>
      <sz val="6"/>
      <name val="ＭＳ Ｐ明朝"/>
      <family val="1"/>
      <charset val="128"/>
    </font>
    <font>
      <sz val="9"/>
      <name val="書院細明朝体"/>
      <family val="1"/>
      <charset val="128"/>
    </font>
    <font>
      <sz val="10"/>
      <color indexed="12"/>
      <name val="書院細明朝体"/>
      <family val="1"/>
      <charset val="128"/>
    </font>
    <font>
      <b/>
      <sz val="11"/>
      <name val="ＭＳ ゴシック"/>
      <family val="3"/>
      <charset val="128"/>
    </font>
    <font>
      <sz val="8"/>
      <name val="ＭＳ ゴシック"/>
      <family val="3"/>
      <charset val="128"/>
    </font>
    <font>
      <sz val="13"/>
      <name val="ＭＳ Ｐゴシック"/>
      <family val="3"/>
      <charset val="128"/>
    </font>
    <font>
      <sz val="11"/>
      <color indexed="12"/>
      <name val="ＭＳ Ｐゴシック"/>
      <family val="3"/>
      <charset val="128"/>
    </font>
    <font>
      <sz val="10"/>
      <color indexed="12"/>
      <name val="ＭＳ Ｐゴシック"/>
      <family val="3"/>
      <charset val="128"/>
    </font>
    <font>
      <sz val="11"/>
      <color indexed="56"/>
      <name val="ＭＳ Ｐゴシック"/>
      <family val="3"/>
      <charset val="128"/>
    </font>
    <font>
      <sz val="11"/>
      <name val="ＭＳ 明朝"/>
      <family val="1"/>
      <charset val="128"/>
    </font>
    <font>
      <sz val="12"/>
      <name val="ＭＳ Ｐゴシック"/>
      <family val="3"/>
      <charset val="128"/>
    </font>
    <font>
      <sz val="12"/>
      <name val="ＭＳ 明朝"/>
      <family val="1"/>
      <charset val="128"/>
    </font>
    <font>
      <sz val="11"/>
      <color theme="1"/>
      <name val="ＭＳ Ｐゴシック"/>
      <family val="3"/>
      <charset val="128"/>
      <scheme val="minor"/>
    </font>
    <font>
      <sz val="11"/>
      <color theme="0"/>
      <name val="ＭＳ Ｐゴシック"/>
      <family val="3"/>
      <charset val="128"/>
    </font>
    <font>
      <sz val="10"/>
      <color theme="0"/>
      <name val="ＭＳ Ｐゴシック"/>
      <family val="3"/>
      <charset val="128"/>
    </font>
    <font>
      <sz val="10"/>
      <color theme="0"/>
      <name val="書院細明朝体"/>
      <family val="1"/>
      <charset val="128"/>
    </font>
    <font>
      <sz val="9"/>
      <color theme="0"/>
      <name val="ＭＳ ゴシック"/>
      <family val="3"/>
      <charset val="128"/>
    </font>
    <font>
      <sz val="10"/>
      <color theme="0"/>
      <name val="ＭＳ 明朝"/>
      <family val="1"/>
      <charset val="128"/>
    </font>
    <font>
      <sz val="9"/>
      <color theme="0"/>
      <name val="書院細明朝体"/>
      <family val="1"/>
      <charset val="128"/>
    </font>
    <font>
      <b/>
      <sz val="10"/>
      <color theme="0"/>
      <name val="ＭＳ 明朝"/>
      <family val="1"/>
      <charset val="128"/>
    </font>
    <font>
      <sz val="11"/>
      <color theme="0"/>
      <name val="ＭＳ ゴシック"/>
      <family val="3"/>
      <charset val="128"/>
    </font>
    <font>
      <b/>
      <sz val="11"/>
      <color theme="0"/>
      <name val="ＭＳ ゴシック"/>
      <family val="3"/>
      <charset val="128"/>
    </font>
    <font>
      <sz val="10"/>
      <color theme="0"/>
      <name val="ＭＳ ゴシック"/>
      <family val="3"/>
      <charset val="128"/>
    </font>
    <font>
      <sz val="8"/>
      <color theme="0"/>
      <name val="ＭＳ ゴシック"/>
      <family val="3"/>
      <charset val="128"/>
    </font>
    <font>
      <sz val="12"/>
      <color theme="0"/>
      <name val="ＭＳ Ｐゴシック"/>
      <family val="3"/>
      <charset val="128"/>
    </font>
    <font>
      <sz val="11"/>
      <color theme="0"/>
      <name val="ＭＳ 明朝"/>
      <family val="1"/>
      <charset val="128"/>
    </font>
    <font>
      <b/>
      <sz val="11"/>
      <color theme="0"/>
      <name val="ＭＳ Ｐゴシック"/>
      <family val="3"/>
      <charset val="128"/>
    </font>
    <font>
      <sz val="11"/>
      <color theme="0"/>
      <name val="書院細明朝体"/>
      <family val="1"/>
      <charset val="128"/>
    </font>
    <font>
      <b/>
      <sz val="12"/>
      <color theme="0"/>
      <name val="ＭＳ 明朝"/>
      <family val="1"/>
      <charset val="128"/>
    </font>
    <font>
      <sz val="11"/>
      <color theme="0"/>
      <name val="ＭＳ Ｐ明朝"/>
      <family val="1"/>
      <charset val="128"/>
    </font>
    <font>
      <sz val="9"/>
      <color theme="0"/>
      <name val="ＭＳ Ｐゴシック"/>
      <family val="3"/>
      <charset val="128"/>
    </font>
    <font>
      <sz val="11"/>
      <color rgb="FFFF0000"/>
      <name val="ＭＳ Ｐゴシック"/>
      <family val="3"/>
      <charset val="128"/>
    </font>
    <font>
      <sz val="8"/>
      <color rgb="FFFF0000"/>
      <name val="ＭＳ ゴシック"/>
      <family val="3"/>
      <charset val="128"/>
    </font>
    <font>
      <sz val="9"/>
      <color rgb="FFFF0000"/>
      <name val="ＭＳ ゴシック"/>
      <family val="3"/>
      <charset val="128"/>
    </font>
    <font>
      <sz val="6"/>
      <color theme="0"/>
      <name val="ＭＳ ゴシック"/>
      <family val="3"/>
      <charset val="128"/>
    </font>
    <font>
      <sz val="11"/>
      <color theme="1"/>
      <name val="ＭＳ Ｐ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s>
  <cellStyleXfs count="10">
    <xf numFmtId="0" fontId="0" fillId="0" borderId="0"/>
    <xf numFmtId="0" fontId="1" fillId="0" borderId="0"/>
    <xf numFmtId="38" fontId="1" fillId="0" borderId="0" applyFont="0" applyFill="0" applyBorder="0" applyAlignment="0" applyProtection="0"/>
    <xf numFmtId="38" fontId="13" fillId="0" borderId="0" applyFont="0" applyFill="0" applyBorder="0" applyAlignment="0" applyProtection="0"/>
    <xf numFmtId="38" fontId="1" fillId="0" borderId="0" applyFont="0" applyFill="0" applyBorder="0" applyAlignment="0" applyProtection="0"/>
    <xf numFmtId="38" fontId="19" fillId="0" borderId="0" applyFont="0" applyFill="0" applyBorder="0" applyAlignment="0" applyProtection="0"/>
    <xf numFmtId="0" fontId="38" fillId="0" borderId="0">
      <alignment vertical="center"/>
    </xf>
    <xf numFmtId="0" fontId="20" fillId="0" borderId="0"/>
    <xf numFmtId="0" fontId="25" fillId="0" borderId="0"/>
    <xf numFmtId="37" fontId="20" fillId="0" borderId="0"/>
  </cellStyleXfs>
  <cellXfs count="533">
    <xf numFmtId="0" fontId="0" fillId="0" borderId="0" xfId="0"/>
    <xf numFmtId="181" fontId="6" fillId="0" borderId="0" xfId="2" quotePrefix="1" applyNumberFormat="1" applyFont="1" applyFill="1" applyAlignment="1">
      <alignment horizontal="right" vertical="center"/>
    </xf>
    <xf numFmtId="0" fontId="6" fillId="0" borderId="1" xfId="2" applyNumberFormat="1" applyFont="1" applyFill="1" applyBorder="1" applyAlignment="1">
      <alignment vertical="center"/>
    </xf>
    <xf numFmtId="38" fontId="6" fillId="0" borderId="2" xfId="2" applyFont="1" applyFill="1" applyBorder="1" applyAlignment="1">
      <alignment vertical="center"/>
    </xf>
    <xf numFmtId="181" fontId="6" fillId="0" borderId="2" xfId="2" applyNumberFormat="1" applyFont="1" applyFill="1" applyBorder="1" applyAlignment="1">
      <alignment horizontal="right" vertical="center"/>
    </xf>
    <xf numFmtId="0" fontId="6" fillId="0" borderId="0" xfId="2" quotePrefix="1" applyNumberFormat="1" applyFont="1" applyFill="1" applyAlignment="1">
      <alignment horizontal="right" vertical="center"/>
    </xf>
    <xf numFmtId="181" fontId="6" fillId="0" borderId="0" xfId="2" applyNumberFormat="1" applyFont="1" applyFill="1" applyBorder="1" applyAlignment="1">
      <alignment horizontal="right" vertical="center"/>
    </xf>
    <xf numFmtId="0" fontId="6" fillId="0" borderId="3" xfId="2" quotePrefix="1" applyNumberFormat="1" applyFont="1" applyFill="1" applyBorder="1" applyAlignment="1">
      <alignment horizontal="right" vertical="center"/>
    </xf>
    <xf numFmtId="177" fontId="6" fillId="0" borderId="2" xfId="2" applyNumberFormat="1" applyFont="1" applyFill="1" applyBorder="1" applyAlignment="1">
      <alignment vertical="center"/>
    </xf>
    <xf numFmtId="0" fontId="6" fillId="0" borderId="0" xfId="0" applyFont="1" applyFill="1" applyAlignment="1">
      <alignment vertical="center"/>
    </xf>
    <xf numFmtId="182" fontId="6" fillId="0" borderId="0" xfId="2" quotePrefix="1" applyNumberFormat="1" applyFont="1" applyFill="1" applyAlignment="1">
      <alignment horizontal="right" vertical="center"/>
    </xf>
    <xf numFmtId="0" fontId="6" fillId="0" borderId="0" xfId="2" applyNumberFormat="1" applyFont="1" applyFill="1" applyAlignment="1">
      <alignment horizontal="right" vertical="center"/>
    </xf>
    <xf numFmtId="38" fontId="6" fillId="0" borderId="0" xfId="2" applyFont="1" applyFill="1" applyAlignment="1">
      <alignment horizontal="right" vertical="center"/>
    </xf>
    <xf numFmtId="177" fontId="6" fillId="0" borderId="0" xfId="2" applyNumberFormat="1" applyFont="1" applyFill="1" applyBorder="1" applyAlignment="1">
      <alignment horizontal="right" vertical="center"/>
    </xf>
    <xf numFmtId="0" fontId="6" fillId="0" borderId="2" xfId="2" applyNumberFormat="1" applyFont="1" applyFill="1" applyBorder="1" applyAlignment="1">
      <alignment horizontal="right" vertical="center"/>
    </xf>
    <xf numFmtId="182" fontId="6" fillId="0" borderId="2" xfId="2" quotePrefix="1" applyNumberFormat="1" applyFont="1" applyFill="1" applyBorder="1" applyAlignment="1">
      <alignment horizontal="right" vertical="center"/>
    </xf>
    <xf numFmtId="0" fontId="14"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horizontal="right" vertical="center"/>
    </xf>
    <xf numFmtId="3" fontId="6" fillId="0" borderId="0" xfId="0" applyNumberFormat="1" applyFont="1" applyFill="1"/>
    <xf numFmtId="0" fontId="6" fillId="0" borderId="0" xfId="0" applyFont="1" applyFill="1"/>
    <xf numFmtId="0" fontId="4" fillId="0" borderId="0" xfId="0" applyFont="1" applyFill="1" applyAlignment="1">
      <alignment horizontal="left" vertical="center"/>
    </xf>
    <xf numFmtId="0" fontId="15" fillId="0" borderId="0" xfId="0" applyFont="1" applyFill="1" applyAlignment="1">
      <alignment vertical="center"/>
    </xf>
    <xf numFmtId="0" fontId="5" fillId="0" borderId="0" xfId="0" applyFont="1" applyFill="1" applyAlignment="1">
      <alignment vertical="center"/>
    </xf>
    <xf numFmtId="0" fontId="6" fillId="0" borderId="2" xfId="0" applyFont="1" applyFill="1" applyBorder="1" applyAlignment="1">
      <alignment horizontal="left" vertical="center"/>
    </xf>
    <xf numFmtId="0" fontId="3" fillId="0" borderId="0" xfId="0" applyFont="1" applyFill="1" applyAlignment="1">
      <alignment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1" xfId="0" applyFont="1" applyFill="1" applyBorder="1" applyAlignment="1">
      <alignment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0" xfId="0" applyFont="1" applyFill="1" applyBorder="1" applyAlignment="1">
      <alignment horizontal="right" vertical="center"/>
    </xf>
    <xf numFmtId="0" fontId="6" fillId="0" borderId="0" xfId="0" quotePrefix="1" applyFont="1" applyFill="1" applyAlignment="1">
      <alignment horizontal="center" vertical="center"/>
    </xf>
    <xf numFmtId="3" fontId="6" fillId="0" borderId="0" xfId="0" applyNumberFormat="1" applyFont="1" applyFill="1" applyAlignment="1">
      <alignment vertical="center"/>
    </xf>
    <xf numFmtId="187" fontId="6" fillId="0" borderId="0" xfId="3" applyNumberFormat="1" applyFont="1" applyFill="1" applyAlignment="1">
      <alignment horizontal="right" vertical="center"/>
    </xf>
    <xf numFmtId="181" fontId="6" fillId="0" borderId="0" xfId="3" applyNumberFormat="1" applyFont="1" applyFill="1" applyAlignment="1">
      <alignment horizontal="right" vertical="center"/>
    </xf>
    <xf numFmtId="176" fontId="6" fillId="0" borderId="0" xfId="3" applyNumberFormat="1" applyFont="1" applyFill="1" applyBorder="1" applyAlignment="1">
      <alignment horizontal="right" vertical="center"/>
    </xf>
    <xf numFmtId="0" fontId="6" fillId="0" borderId="0" xfId="0" quotePrefix="1" applyFont="1" applyFill="1" applyAlignment="1">
      <alignment vertical="center"/>
    </xf>
    <xf numFmtId="38" fontId="6" fillId="0" borderId="0" xfId="0" applyNumberFormat="1" applyFont="1" applyFill="1" applyAlignment="1">
      <alignment vertical="center"/>
    </xf>
    <xf numFmtId="181" fontId="6" fillId="0" borderId="0" xfId="3" quotePrefix="1" applyNumberFormat="1" applyFont="1" applyFill="1" applyAlignment="1">
      <alignment horizontal="right" vertical="center"/>
    </xf>
    <xf numFmtId="0" fontId="6" fillId="0" borderId="3" xfId="3" applyNumberFormat="1" applyFont="1" applyFill="1" applyBorder="1" applyAlignment="1">
      <alignment vertical="center"/>
    </xf>
    <xf numFmtId="38" fontId="6" fillId="0" borderId="0" xfId="3" applyFont="1" applyFill="1" applyBorder="1" applyAlignment="1">
      <alignment vertical="center"/>
    </xf>
    <xf numFmtId="181" fontId="6" fillId="0" borderId="0" xfId="3" quotePrefix="1" applyNumberFormat="1" applyFont="1" applyFill="1" applyBorder="1" applyAlignment="1">
      <alignment horizontal="right" vertical="center"/>
    </xf>
    <xf numFmtId="189" fontId="6" fillId="0" borderId="0" xfId="3" applyNumberFormat="1" applyFont="1" applyFill="1" applyAlignment="1">
      <alignment horizontal="right" vertical="center"/>
    </xf>
    <xf numFmtId="0" fontId="6" fillId="0" borderId="0" xfId="3" applyNumberFormat="1" applyFont="1" applyFill="1" applyAlignment="1">
      <alignment horizontal="right" vertical="center"/>
    </xf>
    <xf numFmtId="38" fontId="6" fillId="0" borderId="0" xfId="3" applyNumberFormat="1" applyFont="1" applyFill="1" applyAlignment="1">
      <alignment horizontal="right" vertical="center"/>
    </xf>
    <xf numFmtId="0" fontId="6" fillId="0" borderId="0" xfId="3" applyNumberFormat="1" applyFont="1" applyFill="1" applyBorder="1" applyAlignment="1">
      <alignment horizontal="right" vertical="center"/>
    </xf>
    <xf numFmtId="0" fontId="6" fillId="0" borderId="0" xfId="3" quotePrefix="1" applyNumberFormat="1" applyFont="1" applyFill="1" applyBorder="1" applyAlignment="1">
      <alignment horizontal="right" vertical="center"/>
    </xf>
    <xf numFmtId="0" fontId="10" fillId="0" borderId="0" xfId="0" quotePrefix="1" applyFont="1" applyFill="1" applyAlignment="1">
      <alignment vertical="center"/>
    </xf>
    <xf numFmtId="0" fontId="6" fillId="0" borderId="0" xfId="0" applyFont="1" applyFill="1" applyAlignment="1">
      <alignment horizontal="center" vertical="center"/>
    </xf>
    <xf numFmtId="38" fontId="6" fillId="0" borderId="0" xfId="3" applyFont="1" applyFill="1" applyAlignment="1">
      <alignment vertical="center"/>
    </xf>
    <xf numFmtId="0" fontId="6"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quotePrefix="1" applyFont="1" applyFill="1" applyBorder="1" applyAlignment="1">
      <alignment horizontal="center" vertical="center"/>
    </xf>
    <xf numFmtId="0" fontId="7" fillId="0" borderId="0" xfId="3" applyNumberFormat="1" applyFont="1" applyFill="1" applyBorder="1" applyAlignment="1">
      <alignment vertical="center"/>
    </xf>
    <xf numFmtId="38" fontId="7" fillId="0" borderId="0" xfId="3" applyFont="1" applyFill="1" applyBorder="1" applyAlignment="1">
      <alignment vertical="center"/>
    </xf>
    <xf numFmtId="0" fontId="7" fillId="0" borderId="0" xfId="3" applyNumberFormat="1" applyFont="1" applyFill="1" applyBorder="1" applyAlignment="1">
      <alignment horizontal="right" vertical="center"/>
    </xf>
    <xf numFmtId="0" fontId="7" fillId="0" borderId="0" xfId="3" quotePrefix="1" applyNumberFormat="1" applyFont="1" applyFill="1" applyBorder="1" applyAlignment="1">
      <alignment horizontal="right" vertical="center"/>
    </xf>
    <xf numFmtId="0" fontId="7" fillId="0" borderId="0" xfId="0" quotePrefix="1"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quotePrefix="1" applyFont="1" applyFill="1" applyBorder="1" applyAlignment="1">
      <alignment vertical="center"/>
    </xf>
    <xf numFmtId="0" fontId="7" fillId="0" borderId="0" xfId="0" applyFont="1" applyFill="1" applyBorder="1" applyAlignment="1">
      <alignment horizontal="center"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1"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13" xfId="0" applyFont="1" applyFill="1" applyBorder="1" applyAlignment="1">
      <alignment vertical="center"/>
    </xf>
    <xf numFmtId="0" fontId="4" fillId="0" borderId="11" xfId="0" applyFont="1" applyFill="1" applyBorder="1" applyAlignment="1">
      <alignment horizontal="left" vertical="center"/>
    </xf>
    <xf numFmtId="0" fontId="4" fillId="0" borderId="0" xfId="0" applyFont="1" applyFill="1" applyAlignment="1">
      <alignment horizontal="center" vertical="center"/>
    </xf>
    <xf numFmtId="0" fontId="4" fillId="0" borderId="11" xfId="0" quotePrefix="1" applyFont="1" applyFill="1" applyBorder="1" applyAlignment="1">
      <alignment vertical="center"/>
    </xf>
    <xf numFmtId="0" fontId="4" fillId="0" borderId="0" xfId="0" quotePrefix="1" applyFont="1" applyFill="1" applyAlignment="1">
      <alignment vertical="center"/>
    </xf>
    <xf numFmtId="0" fontId="4" fillId="0" borderId="11" xfId="0" quotePrefix="1" applyFont="1" applyFill="1" applyBorder="1" applyAlignment="1">
      <alignment horizontal="left" vertical="center"/>
    </xf>
    <xf numFmtId="0" fontId="4" fillId="0" borderId="0" xfId="0" quotePrefix="1" applyFont="1" applyFill="1" applyAlignment="1">
      <alignment horizontal="left" vertical="center"/>
    </xf>
    <xf numFmtId="0" fontId="4" fillId="0" borderId="0" xfId="0" quotePrefix="1" applyFont="1" applyFill="1" applyBorder="1" applyAlignment="1">
      <alignment horizontal="left" vertical="center"/>
    </xf>
    <xf numFmtId="0" fontId="4" fillId="0" borderId="13" xfId="0" quotePrefix="1" applyFont="1" applyFill="1" applyBorder="1" applyAlignment="1">
      <alignment horizontal="left" vertical="center"/>
    </xf>
    <xf numFmtId="0" fontId="4" fillId="0" borderId="12" xfId="0" quotePrefix="1" applyFont="1" applyFill="1" applyBorder="1" applyAlignment="1">
      <alignment horizontal="left" vertical="center"/>
    </xf>
    <xf numFmtId="0" fontId="4" fillId="0" borderId="12" xfId="0" quotePrefix="1" applyFont="1" applyFill="1" applyBorder="1" applyAlignment="1">
      <alignment horizontal="right" vertical="center"/>
    </xf>
    <xf numFmtId="182" fontId="6" fillId="0" borderId="0" xfId="3" applyNumberFormat="1" applyFont="1" applyFill="1" applyAlignment="1">
      <alignment horizontal="right" vertical="center"/>
    </xf>
    <xf numFmtId="182" fontId="6" fillId="0" borderId="0" xfId="3" applyNumberFormat="1" applyFont="1" applyFill="1" applyBorder="1" applyAlignment="1">
      <alignment horizontal="right" vertical="center"/>
    </xf>
    <xf numFmtId="3" fontId="6" fillId="0" borderId="0" xfId="3" applyNumberFormat="1" applyFont="1" applyFill="1" applyAlignment="1">
      <alignment vertical="center"/>
    </xf>
    <xf numFmtId="3" fontId="6" fillId="0" borderId="0" xfId="3" applyNumberFormat="1" applyFont="1" applyFill="1" applyAlignment="1">
      <alignment horizontal="right" vertical="center"/>
    </xf>
    <xf numFmtId="0" fontId="6" fillId="0" borderId="0" xfId="3" applyNumberFormat="1" applyFont="1" applyFill="1" applyAlignment="1">
      <alignment vertical="center"/>
    </xf>
    <xf numFmtId="183" fontId="6" fillId="0" borderId="0" xfId="3" applyNumberFormat="1" applyFont="1" applyFill="1" applyAlignment="1">
      <alignment vertical="center"/>
    </xf>
    <xf numFmtId="38" fontId="6" fillId="0" borderId="0" xfId="3" applyFont="1" applyFill="1" applyAlignment="1">
      <alignment horizontal="right" vertical="center"/>
    </xf>
    <xf numFmtId="0" fontId="6" fillId="0" borderId="0" xfId="3" applyNumberFormat="1" applyFont="1" applyFill="1" applyBorder="1" applyAlignment="1">
      <alignment vertical="center"/>
    </xf>
    <xf numFmtId="182" fontId="6" fillId="0" borderId="0" xfId="3" quotePrefix="1" applyNumberFormat="1" applyFont="1" applyFill="1" applyBorder="1" applyAlignment="1">
      <alignment horizontal="right" vertical="center"/>
    </xf>
    <xf numFmtId="182" fontId="6" fillId="0" borderId="0" xfId="3" applyNumberFormat="1" applyFont="1" applyFill="1" applyAlignment="1">
      <alignment vertical="center"/>
    </xf>
    <xf numFmtId="181" fontId="6" fillId="0" borderId="0" xfId="3" applyNumberFormat="1" applyFont="1" applyFill="1" applyAlignment="1">
      <alignment vertical="center"/>
    </xf>
    <xf numFmtId="38" fontId="6" fillId="0" borderId="0" xfId="3" applyFont="1" applyFill="1" applyAlignment="1">
      <alignment horizontal="left" vertical="center"/>
    </xf>
    <xf numFmtId="0" fontId="7" fillId="0" borderId="0" xfId="0" applyFont="1" applyFill="1" applyAlignment="1">
      <alignment vertical="center"/>
    </xf>
    <xf numFmtId="0" fontId="7" fillId="0" borderId="0" xfId="2" applyNumberFormat="1" applyFont="1" applyFill="1" applyBorder="1" applyAlignment="1">
      <alignment horizontal="right" vertical="center"/>
    </xf>
    <xf numFmtId="0" fontId="7" fillId="0" borderId="0" xfId="2" applyNumberFormat="1" applyFont="1" applyFill="1" applyBorder="1" applyAlignment="1">
      <alignment vertical="center"/>
    </xf>
    <xf numFmtId="38" fontId="7" fillId="0" borderId="0" xfId="2" applyFont="1" applyFill="1" applyBorder="1" applyAlignment="1">
      <alignment vertical="center"/>
    </xf>
    <xf numFmtId="0" fontId="6" fillId="0" borderId="0" xfId="0" applyFont="1" applyFill="1" applyAlignment="1">
      <alignment horizontal="left" vertical="center" indent="1"/>
    </xf>
    <xf numFmtId="0" fontId="11" fillId="0" borderId="0" xfId="0" applyFont="1" applyFill="1" applyAlignment="1">
      <alignment vertical="center"/>
    </xf>
    <xf numFmtId="0" fontId="6" fillId="0" borderId="0" xfId="0" quotePrefix="1" applyFont="1" applyFill="1" applyBorder="1" applyAlignment="1">
      <alignment horizontal="center" vertical="center"/>
    </xf>
    <xf numFmtId="0" fontId="6" fillId="0" borderId="0" xfId="2"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2" xfId="0" applyFont="1" applyFill="1" applyBorder="1" applyAlignment="1">
      <alignment vertical="center"/>
    </xf>
    <xf numFmtId="182" fontId="6" fillId="0" borderId="0" xfId="2" applyNumberFormat="1" applyFont="1" applyFill="1" applyBorder="1" applyAlignment="1">
      <alignment horizontal="right" vertical="center"/>
    </xf>
    <xf numFmtId="181" fontId="6" fillId="0" borderId="0" xfId="2" applyNumberFormat="1" applyFont="1" applyFill="1" applyAlignment="1">
      <alignment horizontal="right" vertical="center"/>
    </xf>
    <xf numFmtId="176" fontId="6" fillId="0" borderId="0" xfId="0" applyNumberFormat="1" applyFont="1" applyFill="1" applyAlignment="1">
      <alignment vertical="center"/>
    </xf>
    <xf numFmtId="0" fontId="6" fillId="0" borderId="3" xfId="2" applyNumberFormat="1" applyFont="1" applyFill="1" applyBorder="1" applyAlignment="1">
      <alignment vertical="center"/>
    </xf>
    <xf numFmtId="38" fontId="6" fillId="0" borderId="0" xfId="2" applyFont="1" applyFill="1" applyBorder="1" applyAlignment="1">
      <alignment vertical="center"/>
    </xf>
    <xf numFmtId="189" fontId="6" fillId="0" borderId="0" xfId="2" applyNumberFormat="1" applyFont="1" applyFill="1" applyBorder="1" applyAlignment="1">
      <alignment horizontal="right" vertical="center"/>
    </xf>
    <xf numFmtId="189" fontId="6" fillId="0" borderId="0" xfId="2" applyNumberFormat="1" applyFont="1" applyFill="1" applyAlignment="1">
      <alignment horizontal="right" vertical="center"/>
    </xf>
    <xf numFmtId="0" fontId="10" fillId="0" borderId="3" xfId="2" applyNumberFormat="1" applyFont="1" applyFill="1" applyBorder="1" applyAlignment="1">
      <alignment vertical="center"/>
    </xf>
    <xf numFmtId="181" fontId="10" fillId="0" borderId="0" xfId="2" applyNumberFormat="1" applyFont="1" applyFill="1" applyAlignment="1">
      <alignment horizontal="right" vertical="center"/>
    </xf>
    <xf numFmtId="38" fontId="6" fillId="0" borderId="0" xfId="2" applyFont="1" applyFill="1" applyAlignment="1">
      <alignment vertical="center"/>
    </xf>
    <xf numFmtId="0" fontId="6" fillId="0" borderId="0" xfId="2" applyNumberFormat="1" applyFont="1" applyFill="1" applyAlignment="1">
      <alignment vertical="center"/>
    </xf>
    <xf numFmtId="181" fontId="6" fillId="0" borderId="0" xfId="2" applyNumberFormat="1" applyFont="1" applyFill="1" applyAlignment="1">
      <alignment vertical="center"/>
    </xf>
    <xf numFmtId="0" fontId="7" fillId="0" borderId="0" xfId="2" quotePrefix="1" applyNumberFormat="1" applyFont="1" applyFill="1" applyBorder="1" applyAlignment="1">
      <alignment horizontal="right" vertical="center"/>
    </xf>
    <xf numFmtId="0" fontId="16" fillId="0" borderId="0" xfId="0" applyFont="1" applyFill="1" applyAlignment="1">
      <alignment vertical="center"/>
    </xf>
    <xf numFmtId="0" fontId="6" fillId="0" borderId="3" xfId="0" applyFont="1" applyFill="1" applyBorder="1" applyAlignment="1">
      <alignment horizontal="center" vertical="center"/>
    </xf>
    <xf numFmtId="0" fontId="6" fillId="0" borderId="14" xfId="0" applyFont="1" applyFill="1" applyBorder="1" applyAlignment="1">
      <alignment vertical="center"/>
    </xf>
    <xf numFmtId="0" fontId="6" fillId="0" borderId="1" xfId="0" applyFont="1" applyFill="1" applyBorder="1" applyAlignment="1">
      <alignment horizontal="right" vertical="center"/>
    </xf>
    <xf numFmtId="0" fontId="6" fillId="0" borderId="8" xfId="0" applyFont="1" applyFill="1" applyBorder="1" applyAlignment="1">
      <alignment horizontal="right" vertical="center"/>
    </xf>
    <xf numFmtId="0" fontId="6" fillId="0" borderId="2" xfId="0" applyFont="1" applyFill="1" applyBorder="1" applyAlignment="1">
      <alignment horizontal="right" vertical="center"/>
    </xf>
    <xf numFmtId="181" fontId="6" fillId="0" borderId="0" xfId="0" applyNumberFormat="1" applyFont="1" applyFill="1" applyAlignment="1">
      <alignment horizontal="right" vertical="center"/>
    </xf>
    <xf numFmtId="180" fontId="6" fillId="0" borderId="0" xfId="2" applyNumberFormat="1" applyFont="1" applyFill="1" applyAlignment="1">
      <alignment vertical="center"/>
    </xf>
    <xf numFmtId="181" fontId="6" fillId="0" borderId="0" xfId="0" quotePrefix="1" applyNumberFormat="1" applyFont="1" applyFill="1" applyAlignment="1">
      <alignment horizontal="right" vertical="center"/>
    </xf>
    <xf numFmtId="3" fontId="6" fillId="0" borderId="0" xfId="2" applyNumberFormat="1" applyFont="1" applyFill="1" applyAlignment="1">
      <alignment vertical="center"/>
    </xf>
    <xf numFmtId="181" fontId="6" fillId="0" borderId="0" xfId="0" applyNumberFormat="1" applyFont="1" applyFill="1" applyAlignment="1">
      <alignment vertical="center"/>
    </xf>
    <xf numFmtId="0" fontId="6" fillId="0" borderId="0" xfId="2" applyNumberFormat="1" applyFont="1" applyFill="1" applyBorder="1" applyAlignment="1">
      <alignment vertical="center"/>
    </xf>
    <xf numFmtId="3" fontId="6" fillId="0" borderId="0" xfId="2" applyNumberFormat="1" applyFont="1" applyFill="1" applyAlignment="1">
      <alignment horizontal="right" vertical="center"/>
    </xf>
    <xf numFmtId="187" fontId="6" fillId="0" borderId="0" xfId="2" quotePrefix="1" applyNumberFormat="1" applyFont="1" applyFill="1" applyAlignment="1">
      <alignment horizontal="right" vertical="center"/>
    </xf>
    <xf numFmtId="0" fontId="10" fillId="0" borderId="0" xfId="2" applyNumberFormat="1" applyFont="1" applyFill="1" applyBorder="1" applyAlignment="1">
      <alignment horizontal="right" vertical="center"/>
    </xf>
    <xf numFmtId="0" fontId="6" fillId="0" borderId="0" xfId="2" quotePrefix="1" applyNumberFormat="1" applyFont="1" applyFill="1" applyBorder="1" applyAlignment="1">
      <alignment horizontal="right" vertical="center"/>
    </xf>
    <xf numFmtId="181" fontId="6" fillId="0" borderId="0" xfId="2" quotePrefix="1" applyNumberFormat="1" applyFont="1" applyFill="1" applyBorder="1" applyAlignment="1">
      <alignment horizontal="right" vertical="center"/>
    </xf>
    <xf numFmtId="186" fontId="6" fillId="0" borderId="0" xfId="2" applyNumberFormat="1" applyFont="1" applyFill="1" applyBorder="1" applyAlignment="1">
      <alignment horizontal="right" vertical="center"/>
    </xf>
    <xf numFmtId="0" fontId="6" fillId="0" borderId="0" xfId="0" quotePrefix="1" applyFont="1" applyFill="1" applyAlignment="1">
      <alignment horizontal="right" vertical="center"/>
    </xf>
    <xf numFmtId="186" fontId="6" fillId="0" borderId="0" xfId="2" quotePrefix="1" applyNumberFormat="1" applyFont="1" applyFill="1" applyAlignment="1">
      <alignment horizontal="right" vertical="center"/>
    </xf>
    <xf numFmtId="38" fontId="10" fillId="0" borderId="0" xfId="2" applyFont="1" applyFill="1" applyAlignment="1">
      <alignment vertical="center"/>
    </xf>
    <xf numFmtId="177" fontId="10" fillId="0" borderId="0" xfId="2" applyNumberFormat="1" applyFont="1" applyFill="1" applyBorder="1" applyAlignment="1">
      <alignment horizontal="right" vertical="center"/>
    </xf>
    <xf numFmtId="182" fontId="6" fillId="0" borderId="0" xfId="2" applyNumberFormat="1" applyFont="1" applyFill="1" applyAlignment="1">
      <alignment horizontal="right" vertical="center"/>
    </xf>
    <xf numFmtId="177" fontId="6" fillId="0" borderId="0" xfId="0" applyNumberFormat="1" applyFont="1" applyFill="1" applyAlignment="1">
      <alignment vertical="center"/>
    </xf>
    <xf numFmtId="183" fontId="6" fillId="0" borderId="0" xfId="0" applyNumberFormat="1" applyFont="1" applyFill="1" applyAlignment="1">
      <alignment vertical="center"/>
    </xf>
    <xf numFmtId="183" fontId="6" fillId="0" borderId="0" xfId="0" applyNumberFormat="1" applyFont="1" applyFill="1" applyAlignment="1">
      <alignment horizontal="right" vertical="center"/>
    </xf>
    <xf numFmtId="184" fontId="6" fillId="0" borderId="0" xfId="2" applyNumberFormat="1" applyFont="1" applyFill="1" applyBorder="1" applyAlignment="1">
      <alignment horizontal="right" vertical="center"/>
    </xf>
    <xf numFmtId="185" fontId="6" fillId="0" borderId="0" xfId="2" applyNumberFormat="1" applyFont="1" applyFill="1" applyBorder="1" applyAlignment="1">
      <alignment horizontal="right" vertical="center"/>
    </xf>
    <xf numFmtId="185" fontId="6" fillId="0" borderId="0" xfId="2" quotePrefix="1" applyNumberFormat="1" applyFont="1" applyFill="1" applyBorder="1" applyAlignment="1">
      <alignment horizontal="right" vertical="center"/>
    </xf>
    <xf numFmtId="0" fontId="6" fillId="0" borderId="3" xfId="0" quotePrefix="1" applyFont="1" applyFill="1" applyBorder="1" applyAlignment="1">
      <alignment horizontal="right" vertical="center"/>
    </xf>
    <xf numFmtId="3" fontId="6" fillId="0" borderId="0" xfId="0" quotePrefix="1" applyNumberFormat="1" applyFont="1" applyFill="1" applyAlignment="1">
      <alignment horizontal="right" vertical="center"/>
    </xf>
    <xf numFmtId="182" fontId="6" fillId="0" borderId="0" xfId="0" quotePrefix="1" applyNumberFormat="1" applyFont="1" applyFill="1" applyAlignment="1">
      <alignment horizontal="right" vertical="center"/>
    </xf>
    <xf numFmtId="183" fontId="6" fillId="0" borderId="0" xfId="0" quotePrefix="1" applyNumberFormat="1" applyFont="1" applyFill="1" applyAlignment="1">
      <alignment horizontal="right" vertical="center"/>
    </xf>
    <xf numFmtId="38" fontId="6" fillId="0" borderId="0" xfId="0" quotePrefix="1" applyNumberFormat="1" applyFont="1" applyFill="1" applyAlignment="1">
      <alignment horizontal="right" vertical="center"/>
    </xf>
    <xf numFmtId="192" fontId="6" fillId="0" borderId="0" xfId="2" applyNumberFormat="1" applyFont="1" applyFill="1" applyAlignment="1">
      <alignment horizontal="right" vertical="center"/>
    </xf>
    <xf numFmtId="0" fontId="12" fillId="0" borderId="0" xfId="0" applyFont="1" applyFill="1" applyAlignment="1">
      <alignment vertical="center"/>
    </xf>
    <xf numFmtId="0" fontId="11" fillId="0" borderId="0" xfId="0" applyFont="1" applyFill="1"/>
    <xf numFmtId="0" fontId="9" fillId="0" borderId="0" xfId="0" applyFont="1" applyFill="1" applyAlignment="1">
      <alignment vertical="center"/>
    </xf>
    <xf numFmtId="0" fontId="7" fillId="0" borderId="2" xfId="0" applyFont="1" applyFill="1" applyBorder="1" applyAlignment="1">
      <alignment horizontal="centerContinuous"/>
    </xf>
    <xf numFmtId="0" fontId="3" fillId="0" borderId="0" xfId="0" applyFont="1" applyFill="1"/>
    <xf numFmtId="0" fontId="6" fillId="0" borderId="3" xfId="0" applyFont="1" applyFill="1" applyBorder="1"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4" fillId="0" borderId="0" xfId="0" applyFont="1" applyFill="1"/>
    <xf numFmtId="0" fontId="6" fillId="0" borderId="0" xfId="0" applyFont="1" applyFill="1" applyBorder="1" applyAlignment="1">
      <alignment horizontal="center"/>
    </xf>
    <xf numFmtId="0" fontId="6" fillId="0" borderId="0" xfId="2" applyNumberFormat="1" applyFont="1" applyFill="1" applyBorder="1" applyAlignment="1">
      <alignment horizontal="right"/>
    </xf>
    <xf numFmtId="181" fontId="6" fillId="0" borderId="0" xfId="2" applyNumberFormat="1" applyFont="1" applyFill="1" applyBorder="1" applyAlignment="1">
      <alignment horizontal="right"/>
    </xf>
    <xf numFmtId="0" fontId="6" fillId="0" borderId="0" xfId="0" applyFont="1" applyFill="1" applyBorder="1"/>
    <xf numFmtId="181" fontId="6" fillId="0" borderId="0" xfId="2" quotePrefix="1" applyNumberFormat="1" applyFont="1" applyFill="1" applyBorder="1" applyAlignment="1">
      <alignment horizontal="right"/>
    </xf>
    <xf numFmtId="38" fontId="6" fillId="0" borderId="0" xfId="2" applyFont="1" applyFill="1" applyBorder="1" applyAlignment="1">
      <alignment horizontal="right"/>
    </xf>
    <xf numFmtId="0" fontId="6" fillId="0" borderId="3" xfId="0" applyFont="1" applyFill="1" applyBorder="1"/>
    <xf numFmtId="38" fontId="6" fillId="0" borderId="0" xfId="2" applyFont="1" applyFill="1" applyBorder="1"/>
    <xf numFmtId="0" fontId="6" fillId="0" borderId="0" xfId="2" applyNumberFormat="1" applyFont="1" applyFill="1" applyBorder="1"/>
    <xf numFmtId="3" fontId="6" fillId="0" borderId="0" xfId="0" applyNumberFormat="1" applyFont="1" applyFill="1" applyBorder="1"/>
    <xf numFmtId="0" fontId="10" fillId="0" borderId="0" xfId="0" quotePrefix="1" applyFont="1" applyFill="1" applyBorder="1"/>
    <xf numFmtId="0" fontId="14" fillId="0" borderId="0" xfId="0" applyFont="1" applyFill="1"/>
    <xf numFmtId="0" fontId="6" fillId="0" borderId="0" xfId="0" applyFont="1" applyFill="1" applyAlignment="1">
      <alignment vertical="top"/>
    </xf>
    <xf numFmtId="0" fontId="6" fillId="0" borderId="0" xfId="0" applyFont="1" applyFill="1" applyAlignment="1">
      <alignment horizontal="centerContinuous"/>
    </xf>
    <xf numFmtId="0" fontId="6" fillId="0" borderId="0" xfId="0" applyFont="1" applyFill="1" applyAlignment="1">
      <alignment horizontal="centerContinuous" vertical="center"/>
    </xf>
    <xf numFmtId="177" fontId="6" fillId="0" borderId="0" xfId="3" applyNumberFormat="1" applyFont="1" applyFill="1" applyBorder="1" applyAlignment="1">
      <alignment horizontal="right" vertical="center"/>
    </xf>
    <xf numFmtId="183" fontId="6" fillId="0" borderId="0" xfId="3" quotePrefix="1" applyNumberFormat="1" applyFont="1" applyFill="1" applyBorder="1" applyAlignment="1">
      <alignment vertical="center"/>
    </xf>
    <xf numFmtId="186" fontId="6" fillId="0" borderId="0" xfId="2" applyNumberFormat="1" applyFont="1" applyFill="1" applyBorder="1" applyAlignment="1">
      <alignment horizontal="right"/>
    </xf>
    <xf numFmtId="177" fontId="6" fillId="0" borderId="0" xfId="2" applyNumberFormat="1" applyFont="1" applyFill="1" applyBorder="1" applyAlignment="1">
      <alignment horizontal="right"/>
    </xf>
    <xf numFmtId="0" fontId="6"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0" xfId="0" applyFont="1" applyFill="1"/>
    <xf numFmtId="0" fontId="17" fillId="0" borderId="0" xfId="0" quotePrefix="1" applyFont="1" applyFill="1" applyAlignment="1">
      <alignment horizontal="center"/>
    </xf>
    <xf numFmtId="0" fontId="17" fillId="0" borderId="3" xfId="0" applyFont="1" applyFill="1" applyBorder="1"/>
    <xf numFmtId="182" fontId="17" fillId="0" borderId="0" xfId="2" applyNumberFormat="1" applyFont="1" applyFill="1" applyBorder="1" applyAlignment="1">
      <alignment horizontal="right"/>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7" fillId="0" borderId="0" xfId="2" applyNumberFormat="1" applyFont="1" applyFill="1" applyBorder="1"/>
    <xf numFmtId="38" fontId="17" fillId="0" borderId="0" xfId="2" applyFont="1" applyFill="1" applyBorder="1"/>
    <xf numFmtId="181" fontId="17" fillId="0" borderId="0" xfId="2" applyNumberFormat="1" applyFont="1" applyFill="1" applyBorder="1" applyAlignment="1">
      <alignment horizontal="right"/>
    </xf>
    <xf numFmtId="177" fontId="17" fillId="0" borderId="0" xfId="2" applyNumberFormat="1" applyFont="1" applyFill="1" applyBorder="1" applyAlignment="1"/>
    <xf numFmtId="181" fontId="17" fillId="0" borderId="0" xfId="2" quotePrefix="1" applyNumberFormat="1" applyFont="1" applyFill="1" applyBorder="1" applyAlignment="1">
      <alignment horizontal="right"/>
    </xf>
    <xf numFmtId="0" fontId="18" fillId="0" borderId="0" xfId="0" applyFont="1" applyFill="1"/>
    <xf numFmtId="0" fontId="0" fillId="0" borderId="0" xfId="0" applyFont="1" applyFill="1"/>
    <xf numFmtId="181" fontId="10" fillId="0" borderId="0" xfId="2" quotePrefix="1" applyNumberFormat="1" applyFont="1" applyFill="1" applyAlignment="1">
      <alignment horizontal="right" vertical="center"/>
    </xf>
    <xf numFmtId="191" fontId="6" fillId="0" borderId="0" xfId="2" quotePrefix="1" applyNumberFormat="1" applyFont="1" applyFill="1" applyAlignment="1">
      <alignment horizontal="right" vertical="center"/>
    </xf>
    <xf numFmtId="3" fontId="6" fillId="0" borderId="0" xfId="2" quotePrefix="1" applyNumberFormat="1" applyFont="1" applyFill="1" applyAlignment="1">
      <alignment horizontal="right" vertical="center"/>
    </xf>
    <xf numFmtId="188" fontId="6" fillId="0" borderId="0" xfId="2" quotePrefix="1" applyNumberFormat="1" applyFont="1" applyFill="1" applyAlignment="1">
      <alignment horizontal="right" vertical="center"/>
    </xf>
    <xf numFmtId="177" fontId="6" fillId="0" borderId="0" xfId="2" quotePrefix="1" applyNumberFormat="1" applyFont="1" applyFill="1" applyAlignment="1">
      <alignment horizontal="right" vertical="center"/>
    </xf>
    <xf numFmtId="188" fontId="6" fillId="0" borderId="0" xfId="2" applyNumberFormat="1" applyFont="1" applyFill="1" applyAlignment="1">
      <alignment vertical="center"/>
    </xf>
    <xf numFmtId="0" fontId="6" fillId="0" borderId="2" xfId="2" applyNumberFormat="1" applyFont="1" applyFill="1" applyBorder="1" applyAlignment="1">
      <alignment vertical="center"/>
    </xf>
    <xf numFmtId="181" fontId="6" fillId="0" borderId="2" xfId="0" applyNumberFormat="1" applyFont="1" applyFill="1" applyBorder="1" applyAlignment="1">
      <alignment horizontal="right" vertical="center"/>
    </xf>
    <xf numFmtId="191" fontId="6" fillId="0" borderId="2" xfId="2" quotePrefix="1" applyNumberFormat="1" applyFont="1" applyFill="1" applyBorder="1" applyAlignment="1">
      <alignment horizontal="right" vertical="center"/>
    </xf>
    <xf numFmtId="181" fontId="6" fillId="0" borderId="2" xfId="2" quotePrefix="1" applyNumberFormat="1" applyFont="1" applyFill="1" applyBorder="1" applyAlignment="1">
      <alignment horizontal="right" vertical="center"/>
    </xf>
    <xf numFmtId="0" fontId="6" fillId="0" borderId="2" xfId="2" quotePrefix="1" applyNumberFormat="1" applyFont="1" applyFill="1" applyBorder="1" applyAlignment="1">
      <alignment horizontal="right" vertical="center"/>
    </xf>
    <xf numFmtId="3" fontId="6" fillId="0" borderId="2" xfId="2" applyNumberFormat="1" applyFont="1" applyFill="1" applyBorder="1" applyAlignment="1">
      <alignment horizontal="right" vertical="center"/>
    </xf>
    <xf numFmtId="188" fontId="6" fillId="0" borderId="2" xfId="2" applyNumberFormat="1" applyFont="1" applyFill="1" applyBorder="1" applyAlignment="1">
      <alignment vertical="center"/>
    </xf>
    <xf numFmtId="182" fontId="10" fillId="0" borderId="0" xfId="2" applyNumberFormat="1" applyFont="1" applyFill="1" applyBorder="1" applyAlignment="1">
      <alignment horizontal="right" vertical="center"/>
    </xf>
    <xf numFmtId="181" fontId="10" fillId="0" borderId="0" xfId="2" quotePrefix="1" applyNumberFormat="1" applyFont="1" applyFill="1" applyBorder="1" applyAlignment="1">
      <alignment horizontal="right" vertical="center"/>
    </xf>
    <xf numFmtId="182" fontId="6" fillId="0" borderId="2" xfId="2" applyNumberFormat="1" applyFont="1" applyFill="1" applyBorder="1" applyAlignment="1">
      <alignment horizontal="right" vertical="center"/>
    </xf>
    <xf numFmtId="182" fontId="6" fillId="0" borderId="3" xfId="2" quotePrefix="1" applyNumberFormat="1" applyFont="1" applyFill="1" applyBorder="1" applyAlignment="1">
      <alignment horizontal="right" vertical="center"/>
    </xf>
    <xf numFmtId="0" fontId="10" fillId="0" borderId="3" xfId="2" applyNumberFormat="1" applyFont="1" applyFill="1" applyBorder="1"/>
    <xf numFmtId="38" fontId="10" fillId="0" borderId="0" xfId="2" applyFont="1" applyFill="1" applyBorder="1"/>
    <xf numFmtId="181" fontId="10" fillId="0" borderId="0" xfId="2" applyNumberFormat="1" applyFont="1" applyFill="1" applyBorder="1" applyAlignment="1">
      <alignment horizontal="right"/>
    </xf>
    <xf numFmtId="0" fontId="10" fillId="0" borderId="0" xfId="2" applyNumberFormat="1" applyFont="1" applyFill="1" applyBorder="1" applyAlignment="1">
      <alignment horizontal="right"/>
    </xf>
    <xf numFmtId="0" fontId="6" fillId="0" borderId="3" xfId="2" applyNumberFormat="1" applyFont="1" applyFill="1" applyBorder="1" applyAlignment="1">
      <alignment horizontal="right"/>
    </xf>
    <xf numFmtId="182" fontId="6" fillId="0" borderId="0" xfId="2" applyNumberFormat="1" applyFont="1" applyFill="1" applyBorder="1" applyAlignment="1">
      <alignment horizontal="right"/>
    </xf>
    <xf numFmtId="179" fontId="6" fillId="0" borderId="0" xfId="2" applyNumberFormat="1" applyFont="1" applyFill="1" applyBorder="1" applyAlignment="1"/>
    <xf numFmtId="177" fontId="6" fillId="0" borderId="0" xfId="2" applyNumberFormat="1" applyFont="1" applyFill="1" applyBorder="1"/>
    <xf numFmtId="0" fontId="6" fillId="0" borderId="1" xfId="2" applyNumberFormat="1" applyFont="1" applyFill="1" applyBorder="1"/>
    <xf numFmtId="0" fontId="6" fillId="0" borderId="2" xfId="2" applyNumberFormat="1" applyFont="1" applyFill="1" applyBorder="1" applyAlignment="1">
      <alignment horizontal="right"/>
    </xf>
    <xf numFmtId="38" fontId="6" fillId="0" borderId="2" xfId="2" applyFont="1" applyFill="1" applyBorder="1"/>
    <xf numFmtId="181" fontId="6" fillId="0" borderId="2" xfId="2" applyNumberFormat="1" applyFont="1" applyFill="1" applyBorder="1" applyAlignment="1">
      <alignment horizontal="right"/>
    </xf>
    <xf numFmtId="179" fontId="6" fillId="0" borderId="2" xfId="2" applyNumberFormat="1" applyFont="1" applyFill="1" applyBorder="1" applyAlignment="1"/>
    <xf numFmtId="177" fontId="6" fillId="0" borderId="2" xfId="2" applyNumberFormat="1" applyFont="1" applyFill="1" applyBorder="1"/>
    <xf numFmtId="0" fontId="12" fillId="0" borderId="5" xfId="0" applyFont="1" applyFill="1" applyBorder="1" applyAlignment="1">
      <alignment horizontal="right"/>
    </xf>
    <xf numFmtId="0" fontId="12" fillId="0" borderId="4" xfId="0" applyFont="1" applyFill="1" applyBorder="1" applyAlignment="1">
      <alignment horizontal="right"/>
    </xf>
    <xf numFmtId="3" fontId="17" fillId="0" borderId="0" xfId="0" applyNumberFormat="1" applyFont="1" applyFill="1" applyBorder="1"/>
    <xf numFmtId="181" fontId="17" fillId="0" borderId="0" xfId="0" quotePrefix="1" applyNumberFormat="1" applyFont="1" applyFill="1" applyBorder="1" applyAlignment="1">
      <alignment horizontal="right"/>
    </xf>
    <xf numFmtId="0" fontId="17" fillId="0" borderId="0" xfId="0" applyFont="1" applyFill="1" applyBorder="1"/>
    <xf numFmtId="0" fontId="17" fillId="0" borderId="0" xfId="2" quotePrefix="1" applyNumberFormat="1" applyFont="1" applyFill="1" applyBorder="1" applyAlignment="1">
      <alignment horizontal="right"/>
    </xf>
    <xf numFmtId="187" fontId="6" fillId="0" borderId="0" xfId="2" applyNumberFormat="1" applyFont="1" applyFill="1" applyAlignment="1">
      <alignment horizontal="right" vertical="center"/>
    </xf>
    <xf numFmtId="181" fontId="6" fillId="0" borderId="0" xfId="2" applyNumberFormat="1" applyFont="1" applyFill="1" applyBorder="1" applyAlignment="1"/>
    <xf numFmtId="186" fontId="6" fillId="0" borderId="0" xfId="3" applyNumberFormat="1" applyFont="1" applyFill="1" applyAlignment="1">
      <alignment horizontal="right" vertical="center"/>
    </xf>
    <xf numFmtId="186" fontId="6" fillId="0" borderId="0" xfId="3" quotePrefix="1" applyNumberFormat="1" applyFont="1" applyFill="1" applyAlignment="1">
      <alignment horizontal="right" vertical="center"/>
    </xf>
    <xf numFmtId="0" fontId="10" fillId="0" borderId="0" xfId="0" quotePrefix="1" applyFont="1" applyFill="1" applyAlignment="1">
      <alignment horizontal="center" vertical="center"/>
    </xf>
    <xf numFmtId="0" fontId="10" fillId="0" borderId="3" xfId="3" applyNumberFormat="1" applyFont="1" applyFill="1" applyBorder="1" applyAlignment="1">
      <alignment vertical="center"/>
    </xf>
    <xf numFmtId="186" fontId="10" fillId="0" borderId="0" xfId="3" applyNumberFormat="1" applyFont="1" applyFill="1" applyAlignment="1">
      <alignment horizontal="right" vertical="center"/>
    </xf>
    <xf numFmtId="38" fontId="10" fillId="0" borderId="0" xfId="3" applyFont="1" applyFill="1" applyBorder="1" applyAlignment="1">
      <alignment vertical="center"/>
    </xf>
    <xf numFmtId="181" fontId="10" fillId="0" borderId="0" xfId="3" applyNumberFormat="1" applyFont="1" applyFill="1" applyAlignment="1">
      <alignment horizontal="right" vertical="center"/>
    </xf>
    <xf numFmtId="176" fontId="10" fillId="0" borderId="0" xfId="3" applyNumberFormat="1" applyFont="1" applyFill="1" applyBorder="1" applyAlignment="1">
      <alignment horizontal="right" vertical="center"/>
    </xf>
    <xf numFmtId="181" fontId="10" fillId="0" borderId="0" xfId="3" quotePrefix="1" applyNumberFormat="1" applyFont="1" applyFill="1" applyBorder="1" applyAlignment="1">
      <alignment horizontal="right" vertical="center"/>
    </xf>
    <xf numFmtId="0" fontId="0" fillId="0" borderId="0" xfId="0" applyFont="1" applyFill="1" applyAlignment="1">
      <alignment vertical="center"/>
    </xf>
    <xf numFmtId="176" fontId="6" fillId="0" borderId="0" xfId="3" quotePrefix="1" applyNumberFormat="1" applyFont="1" applyFill="1" applyAlignment="1">
      <alignment horizontal="right" vertical="center"/>
    </xf>
    <xf numFmtId="0" fontId="6" fillId="0" borderId="1" xfId="3" applyNumberFormat="1" applyFont="1" applyFill="1" applyBorder="1" applyAlignment="1">
      <alignment vertical="center"/>
    </xf>
    <xf numFmtId="186" fontId="6" fillId="0" borderId="2" xfId="3" applyNumberFormat="1" applyFont="1" applyFill="1" applyBorder="1" applyAlignment="1">
      <alignment horizontal="right" vertical="center"/>
    </xf>
    <xf numFmtId="38" fontId="6" fillId="0" borderId="2" xfId="3" applyFont="1" applyFill="1" applyBorder="1" applyAlignment="1">
      <alignment vertical="center"/>
    </xf>
    <xf numFmtId="181" fontId="6" fillId="0" borderId="2" xfId="3" quotePrefix="1" applyNumberFormat="1" applyFont="1" applyFill="1" applyBorder="1" applyAlignment="1">
      <alignment horizontal="right" vertical="center"/>
    </xf>
    <xf numFmtId="181" fontId="6" fillId="0" borderId="2" xfId="3" applyNumberFormat="1" applyFont="1" applyFill="1" applyBorder="1" applyAlignment="1">
      <alignment horizontal="right" vertical="center"/>
    </xf>
    <xf numFmtId="176" fontId="6" fillId="0" borderId="2" xfId="3" quotePrefix="1" applyNumberFormat="1" applyFont="1" applyFill="1" applyBorder="1" applyAlignment="1">
      <alignment horizontal="right" vertical="center"/>
    </xf>
    <xf numFmtId="0" fontId="6" fillId="0" borderId="0" xfId="0" applyFont="1" applyFill="1" applyAlignment="1">
      <alignment horizontal="left" vertical="center" indent="2"/>
    </xf>
    <xf numFmtId="182" fontId="10" fillId="0" borderId="0" xfId="3" applyNumberFormat="1" applyFont="1" applyFill="1" applyBorder="1" applyAlignment="1">
      <alignment horizontal="right" vertical="center"/>
    </xf>
    <xf numFmtId="177" fontId="10" fillId="0" borderId="0" xfId="3" applyNumberFormat="1" applyFont="1" applyFill="1" applyBorder="1" applyAlignment="1">
      <alignment horizontal="right" vertical="center"/>
    </xf>
    <xf numFmtId="177" fontId="6" fillId="0" borderId="0" xfId="3" applyNumberFormat="1" applyFont="1" applyFill="1" applyBorder="1" applyAlignment="1">
      <alignment vertical="center"/>
    </xf>
    <xf numFmtId="178" fontId="6" fillId="0" borderId="0" xfId="3" quotePrefix="1" applyNumberFormat="1" applyFont="1" applyFill="1" applyAlignment="1">
      <alignment vertical="center"/>
    </xf>
    <xf numFmtId="182" fontId="6" fillId="0" borderId="2" xfId="3" applyNumberFormat="1" applyFont="1" applyFill="1" applyBorder="1" applyAlignment="1">
      <alignment horizontal="right" vertical="center"/>
    </xf>
    <xf numFmtId="177" fontId="6" fillId="0" borderId="2" xfId="3" applyNumberFormat="1" applyFont="1" applyFill="1" applyBorder="1" applyAlignment="1">
      <alignment vertical="center"/>
    </xf>
    <xf numFmtId="38" fontId="10" fillId="0" borderId="0" xfId="2" applyFont="1" applyFill="1" applyBorder="1" applyAlignment="1">
      <alignment vertical="center"/>
    </xf>
    <xf numFmtId="181" fontId="10" fillId="0" borderId="0" xfId="2" applyNumberFormat="1" applyFont="1" applyFill="1" applyAlignment="1">
      <alignment vertical="center"/>
    </xf>
    <xf numFmtId="179" fontId="6" fillId="0" borderId="2" xfId="2" applyNumberFormat="1" applyFont="1" applyFill="1" applyBorder="1" applyAlignment="1">
      <alignment vertical="center"/>
    </xf>
    <xf numFmtId="181" fontId="6" fillId="0" borderId="2" xfId="2" applyNumberFormat="1" applyFont="1" applyFill="1" applyBorder="1" applyAlignment="1">
      <alignment vertical="center"/>
    </xf>
    <xf numFmtId="187" fontId="6" fillId="0" borderId="2" xfId="2" quotePrefix="1" applyNumberFormat="1" applyFont="1" applyFill="1" applyBorder="1" applyAlignment="1">
      <alignment horizontal="right" vertical="center"/>
    </xf>
    <xf numFmtId="0" fontId="10" fillId="0" borderId="0" xfId="2" applyNumberFormat="1" applyFont="1" applyFill="1" applyBorder="1" applyAlignment="1">
      <alignment vertical="center"/>
    </xf>
    <xf numFmtId="181" fontId="10" fillId="0" borderId="0" xfId="0" applyNumberFormat="1" applyFont="1" applyFill="1" applyAlignment="1">
      <alignment horizontal="right" vertical="center"/>
    </xf>
    <xf numFmtId="180" fontId="10" fillId="0" borderId="0" xfId="2" applyNumberFormat="1" applyFont="1" applyFill="1" applyAlignment="1">
      <alignment vertical="center"/>
    </xf>
    <xf numFmtId="0" fontId="10" fillId="0" borderId="0" xfId="2" applyNumberFormat="1" applyFont="1" applyFill="1" applyAlignment="1">
      <alignment horizontal="right" vertical="center"/>
    </xf>
    <xf numFmtId="3" fontId="10" fillId="0" borderId="0" xfId="2" applyNumberFormat="1" applyFont="1" applyFill="1" applyAlignment="1">
      <alignment horizontal="right" vertical="center"/>
    </xf>
    <xf numFmtId="38" fontId="10" fillId="0" borderId="0" xfId="2" applyFont="1" applyFill="1" applyAlignment="1">
      <alignment horizontal="right" vertical="center"/>
    </xf>
    <xf numFmtId="181" fontId="10" fillId="0" borderId="0" xfId="2" applyNumberFormat="1" applyFont="1" applyFill="1" applyBorder="1" applyAlignment="1">
      <alignment horizontal="right" vertical="center"/>
    </xf>
    <xf numFmtId="183" fontId="10" fillId="0" borderId="0" xfId="2" applyNumberFormat="1" applyFont="1" applyFill="1" applyBorder="1" applyAlignment="1">
      <alignment horizontal="right" vertical="center"/>
    </xf>
    <xf numFmtId="177" fontId="6" fillId="0" borderId="0" xfId="2" applyNumberFormat="1" applyFont="1" applyFill="1" applyAlignment="1">
      <alignment vertical="center"/>
    </xf>
    <xf numFmtId="183" fontId="6" fillId="0" borderId="0" xfId="2" quotePrefix="1" applyNumberFormat="1" applyFont="1" applyFill="1" applyBorder="1" applyAlignment="1">
      <alignment horizontal="right" vertical="center"/>
    </xf>
    <xf numFmtId="183" fontId="6" fillId="0" borderId="0" xfId="2" applyNumberFormat="1" applyFont="1" applyFill="1" applyAlignment="1">
      <alignment horizontal="right" vertical="center"/>
    </xf>
    <xf numFmtId="183" fontId="6" fillId="0" borderId="2" xfId="0" applyNumberFormat="1" applyFont="1" applyFill="1" applyBorder="1" applyAlignment="1">
      <alignment vertical="center"/>
    </xf>
    <xf numFmtId="0" fontId="10" fillId="0" borderId="0" xfId="0" quotePrefix="1" applyFont="1" applyFill="1" applyBorder="1" applyAlignment="1">
      <alignment horizontal="center"/>
    </xf>
    <xf numFmtId="0" fontId="7" fillId="0" borderId="0" xfId="2" applyNumberFormat="1" applyFont="1" applyFill="1" applyBorder="1"/>
    <xf numFmtId="0" fontId="7" fillId="0" borderId="0" xfId="2" quotePrefix="1" applyNumberFormat="1" applyFont="1" applyFill="1" applyBorder="1" applyAlignment="1">
      <alignment horizontal="right"/>
    </xf>
    <xf numFmtId="38" fontId="7" fillId="0" borderId="0" xfId="2" applyFont="1" applyFill="1" applyBorder="1"/>
    <xf numFmtId="181" fontId="7" fillId="0" borderId="0" xfId="2" quotePrefix="1" applyNumberFormat="1" applyFont="1" applyFill="1" applyBorder="1" applyAlignment="1">
      <alignment horizontal="right"/>
    </xf>
    <xf numFmtId="179" fontId="7" fillId="0" borderId="0" xfId="2" applyNumberFormat="1" applyFont="1" applyFill="1" applyBorder="1" applyAlignment="1"/>
    <xf numFmtId="180" fontId="10" fillId="0" borderId="0" xfId="2" applyNumberFormat="1" applyFont="1" applyFill="1" applyBorder="1" applyAlignment="1">
      <alignment vertical="center" shrinkToFit="1"/>
    </xf>
    <xf numFmtId="182" fontId="6" fillId="0" borderId="0" xfId="2" quotePrefix="1" applyNumberFormat="1" applyFont="1" applyFill="1" applyBorder="1" applyAlignment="1">
      <alignment horizontal="right" vertical="center"/>
    </xf>
    <xf numFmtId="180" fontId="6" fillId="0" borderId="0" xfId="2" applyNumberFormat="1" applyFont="1" applyFill="1" applyBorder="1" applyAlignment="1">
      <alignment vertical="center"/>
    </xf>
    <xf numFmtId="180" fontId="6" fillId="0" borderId="2" xfId="2" applyNumberFormat="1" applyFont="1" applyFill="1" applyBorder="1" applyAlignment="1">
      <alignment vertical="center"/>
    </xf>
    <xf numFmtId="178" fontId="6" fillId="0" borderId="0" xfId="2" quotePrefix="1" applyNumberFormat="1" applyFont="1" applyFill="1" applyBorder="1" applyAlignment="1">
      <alignment horizontal="right" vertical="center"/>
    </xf>
    <xf numFmtId="182" fontId="10" fillId="0" borderId="3" xfId="2" applyNumberFormat="1" applyFont="1" applyFill="1" applyBorder="1" applyAlignment="1">
      <alignment vertical="center"/>
    </xf>
    <xf numFmtId="182" fontId="10" fillId="0" borderId="0" xfId="2" applyNumberFormat="1" applyFont="1" applyFill="1" applyBorder="1" applyAlignment="1">
      <alignment vertical="center"/>
    </xf>
    <xf numFmtId="182" fontId="10" fillId="0" borderId="0" xfId="2" quotePrefix="1" applyNumberFormat="1" applyFont="1" applyFill="1" applyBorder="1" applyAlignment="1">
      <alignment horizontal="right" vertical="center"/>
    </xf>
    <xf numFmtId="193" fontId="6" fillId="0" borderId="0" xfId="2" applyNumberFormat="1" applyFont="1" applyFill="1" applyBorder="1" applyAlignment="1">
      <alignment vertical="center"/>
    </xf>
    <xf numFmtId="193" fontId="6" fillId="0" borderId="2" xfId="2" applyNumberFormat="1" applyFont="1" applyFill="1" applyBorder="1" applyAlignment="1">
      <alignment vertical="center"/>
    </xf>
    <xf numFmtId="3" fontId="6" fillId="0" borderId="0" xfId="0" applyNumberFormat="1" applyFont="1" applyFill="1" applyAlignment="1"/>
    <xf numFmtId="0" fontId="6" fillId="0" borderId="0" xfId="0" applyFont="1" applyFill="1" applyAlignment="1"/>
    <xf numFmtId="0" fontId="4" fillId="0" borderId="0" xfId="0" applyFont="1" applyFill="1" applyAlignment="1"/>
    <xf numFmtId="178" fontId="10" fillId="0" borderId="0" xfId="2" applyNumberFormat="1" applyFont="1" applyFill="1" applyBorder="1"/>
    <xf numFmtId="178" fontId="6" fillId="0" borderId="2" xfId="2" applyNumberFormat="1" applyFont="1" applyFill="1" applyBorder="1" applyAlignment="1">
      <alignment horizontal="right"/>
    </xf>
    <xf numFmtId="0" fontId="0" fillId="0" borderId="0" xfId="0" applyBorder="1" applyAlignment="1">
      <alignment horizontal="center" vertical="center"/>
    </xf>
    <xf numFmtId="0" fontId="0" fillId="0" borderId="0" xfId="0" applyAlignment="1"/>
    <xf numFmtId="0" fontId="0" fillId="0" borderId="0" xfId="0" applyBorder="1"/>
    <xf numFmtId="38" fontId="0" fillId="0" borderId="0" xfId="2" applyFont="1" applyBorder="1"/>
    <xf numFmtId="176" fontId="0" fillId="0" borderId="0" xfId="0" applyNumberFormat="1" applyBorder="1"/>
    <xf numFmtId="38" fontId="0" fillId="0" borderId="0" xfId="2" applyNumberFormat="1" applyFont="1" applyBorder="1"/>
    <xf numFmtId="0" fontId="0" fillId="0" borderId="0" xfId="0" applyAlignment="1">
      <alignment horizontal="center"/>
    </xf>
    <xf numFmtId="0" fontId="0" fillId="0" borderId="0" xfId="0" applyFill="1" applyBorder="1"/>
    <xf numFmtId="38" fontId="1" fillId="0" borderId="0" xfId="2" applyFont="1" applyBorder="1"/>
    <xf numFmtId="0" fontId="0" fillId="2" borderId="0" xfId="0" applyFill="1" applyBorder="1"/>
    <xf numFmtId="0" fontId="0" fillId="2" borderId="0" xfId="0" applyFill="1"/>
    <xf numFmtId="0" fontId="39" fillId="2" borderId="0" xfId="0" applyFont="1" applyFill="1" applyBorder="1"/>
    <xf numFmtId="38" fontId="39" fillId="2" borderId="0" xfId="2" applyFont="1" applyFill="1" applyBorder="1"/>
    <xf numFmtId="0" fontId="39" fillId="2" borderId="0" xfId="0" applyFont="1" applyFill="1" applyBorder="1" applyAlignment="1">
      <alignment horizontal="center" vertical="center"/>
    </xf>
    <xf numFmtId="0" fontId="39" fillId="2" borderId="0" xfId="0" quotePrefix="1" applyFont="1" applyFill="1" applyBorder="1"/>
    <xf numFmtId="176" fontId="39" fillId="2" borderId="0" xfId="0" applyNumberFormat="1" applyFont="1" applyFill="1" applyBorder="1"/>
    <xf numFmtId="0" fontId="40" fillId="2" borderId="0" xfId="0" applyFont="1" applyFill="1" applyBorder="1" applyAlignment="1">
      <alignment horizontal="right"/>
    </xf>
    <xf numFmtId="38" fontId="39" fillId="2" borderId="0" xfId="2" applyNumberFormat="1" applyFont="1" applyFill="1" applyBorder="1"/>
    <xf numFmtId="38" fontId="39" fillId="2" borderId="0" xfId="2" applyFont="1" applyFill="1" applyBorder="1" applyAlignment="1">
      <alignment horizontal="right"/>
    </xf>
    <xf numFmtId="176" fontId="39" fillId="2" borderId="0" xfId="0" applyNumberFormat="1" applyFont="1" applyFill="1" applyBorder="1" applyAlignment="1">
      <alignment horizontal="right"/>
    </xf>
    <xf numFmtId="190" fontId="39" fillId="2" borderId="0" xfId="0" applyNumberFormat="1" applyFont="1" applyFill="1" applyBorder="1"/>
    <xf numFmtId="0" fontId="39" fillId="2" borderId="0" xfId="0" applyFont="1" applyFill="1" applyBorder="1" applyAlignment="1">
      <alignment horizontal="right"/>
    </xf>
    <xf numFmtId="3" fontId="39" fillId="2" borderId="0" xfId="0" applyNumberFormat="1" applyFont="1" applyFill="1" applyBorder="1"/>
    <xf numFmtId="38" fontId="1" fillId="0" borderId="0" xfId="2" applyNumberFormat="1" applyFont="1" applyBorder="1"/>
    <xf numFmtId="177" fontId="39" fillId="2" borderId="0" xfId="0" applyNumberFormat="1" applyFont="1" applyFill="1" applyBorder="1"/>
    <xf numFmtId="190" fontId="39" fillId="2" borderId="0" xfId="2" applyNumberFormat="1" applyFont="1" applyFill="1" applyBorder="1"/>
    <xf numFmtId="0" fontId="24" fillId="0" borderId="0" xfId="0" applyFont="1" applyAlignment="1">
      <alignment vertical="center" shrinkToFit="1"/>
    </xf>
    <xf numFmtId="0" fontId="40" fillId="2" borderId="0" xfId="0" applyFont="1" applyFill="1" applyBorder="1" applyAlignment="1">
      <alignment horizontal="center"/>
    </xf>
    <xf numFmtId="0" fontId="0" fillId="0" borderId="0" xfId="0" applyFont="1" applyAlignment="1"/>
    <xf numFmtId="0" fontId="4" fillId="0" borderId="0" xfId="0" applyFont="1"/>
    <xf numFmtId="0" fontId="43" fillId="2" borderId="0" xfId="8" applyFont="1" applyFill="1" applyBorder="1" applyAlignment="1">
      <alignment vertical="center"/>
    </xf>
    <xf numFmtId="186" fontId="43" fillId="2" borderId="0" xfId="2" applyNumberFormat="1" applyFont="1" applyFill="1" applyBorder="1" applyAlignment="1">
      <alignment vertical="center"/>
    </xf>
    <xf numFmtId="0" fontId="45" fillId="2" borderId="0" xfId="8" applyFont="1" applyFill="1" applyBorder="1" applyAlignment="1">
      <alignment vertical="center"/>
    </xf>
    <xf numFmtId="0" fontId="29" fillId="0" borderId="0" xfId="0" applyFont="1"/>
    <xf numFmtId="0" fontId="30" fillId="0" borderId="0" xfId="0" applyFont="1" applyAlignment="1">
      <alignment horizontal="left" vertical="center"/>
    </xf>
    <xf numFmtId="0" fontId="30" fillId="0" borderId="0" xfId="0" applyFont="1"/>
    <xf numFmtId="0" fontId="30" fillId="0" borderId="0" xfId="0" applyFont="1" applyBorder="1" applyAlignment="1">
      <alignment horizontal="left"/>
    </xf>
    <xf numFmtId="0" fontId="24" fillId="0" borderId="0" xfId="0" applyFont="1"/>
    <xf numFmtId="0" fontId="31" fillId="0" borderId="0" xfId="0" applyFont="1"/>
    <xf numFmtId="0" fontId="0" fillId="0" borderId="0" xfId="0" quotePrefix="1"/>
    <xf numFmtId="0" fontId="0" fillId="0" borderId="0" xfId="0" applyAlignment="1">
      <alignment horizontal="right"/>
    </xf>
    <xf numFmtId="0" fontId="32" fillId="0" borderId="0" xfId="0" applyFont="1"/>
    <xf numFmtId="0" fontId="0" fillId="0" borderId="0" xfId="0" quotePrefix="1" applyAlignment="1">
      <alignment horizontal="right"/>
    </xf>
    <xf numFmtId="195" fontId="28" fillId="0" borderId="0" xfId="9" applyNumberFormat="1" applyFont="1" applyBorder="1" applyAlignment="1" applyProtection="1">
      <alignment vertical="center"/>
    </xf>
    <xf numFmtId="195" fontId="28" fillId="0" borderId="0" xfId="9" applyNumberFormat="1" applyFont="1" applyBorder="1" applyAlignment="1">
      <alignment vertical="center"/>
    </xf>
    <xf numFmtId="195" fontId="28" fillId="0" borderId="0" xfId="9" applyNumberFormat="1" applyFont="1" applyFill="1" applyBorder="1" applyAlignment="1" applyProtection="1">
      <alignment vertical="center"/>
    </xf>
    <xf numFmtId="195" fontId="23" fillId="0" borderId="0" xfId="9" applyNumberFormat="1" applyFont="1" applyFill="1" applyBorder="1" applyAlignment="1">
      <alignment horizontal="center" vertical="center"/>
    </xf>
    <xf numFmtId="195" fontId="23" fillId="0" borderId="0" xfId="9" applyNumberFormat="1" applyFont="1" applyFill="1" applyBorder="1" applyAlignment="1" applyProtection="1">
      <alignment horizontal="center" vertical="center"/>
    </xf>
    <xf numFmtId="195" fontId="23" fillId="0" borderId="0" xfId="9" quotePrefix="1" applyNumberFormat="1" applyFont="1" applyFill="1" applyBorder="1" applyAlignment="1" applyProtection="1">
      <alignment horizontal="center" vertical="center"/>
    </xf>
    <xf numFmtId="195" fontId="23" fillId="0" borderId="0" xfId="9" quotePrefix="1" applyNumberFormat="1" applyFont="1" applyFill="1" applyBorder="1" applyAlignment="1">
      <alignment horizontal="center" vertical="center"/>
    </xf>
    <xf numFmtId="0" fontId="33" fillId="0" borderId="0" xfId="0" applyFont="1" applyBorder="1"/>
    <xf numFmtId="176" fontId="1" fillId="0" borderId="0" xfId="0" applyNumberFormat="1" applyFont="1"/>
    <xf numFmtId="195" fontId="27" fillId="0" borderId="0" xfId="9" applyNumberFormat="1" applyFont="1" applyFill="1" applyBorder="1" applyAlignment="1" applyProtection="1">
      <alignment horizontal="center" vertical="center"/>
    </xf>
    <xf numFmtId="0" fontId="35" fillId="0" borderId="0" xfId="0" applyFont="1"/>
    <xf numFmtId="0" fontId="36" fillId="0" borderId="0" xfId="0" applyFont="1"/>
    <xf numFmtId="0" fontId="34" fillId="0" borderId="0" xfId="0" applyFont="1"/>
    <xf numFmtId="0" fontId="36" fillId="0" borderId="0" xfId="0" applyFont="1" applyAlignment="1">
      <alignment horizontal="center"/>
    </xf>
    <xf numFmtId="0" fontId="21" fillId="0" borderId="0" xfId="0" applyFont="1"/>
    <xf numFmtId="0" fontId="39" fillId="2" borderId="0" xfId="0" applyFont="1" applyFill="1" applyBorder="1" applyAlignment="1">
      <alignment horizontal="center"/>
    </xf>
    <xf numFmtId="0" fontId="46" fillId="2" borderId="0" xfId="0" applyFont="1" applyFill="1" applyBorder="1"/>
    <xf numFmtId="0" fontId="47" fillId="2" borderId="0" xfId="0" applyFont="1" applyFill="1" applyBorder="1"/>
    <xf numFmtId="0" fontId="46" fillId="2" borderId="0" xfId="0" applyFont="1" applyFill="1" applyBorder="1" applyAlignment="1">
      <alignment horizontal="right"/>
    </xf>
    <xf numFmtId="0" fontId="46" fillId="2" borderId="0" xfId="0" applyFont="1" applyFill="1" applyBorder="1" applyAlignment="1">
      <alignment horizontal="center"/>
    </xf>
    <xf numFmtId="0" fontId="48" fillId="2" borderId="0" xfId="0" applyFont="1" applyFill="1" applyBorder="1" applyAlignment="1">
      <alignment horizontal="center"/>
    </xf>
    <xf numFmtId="0" fontId="48" fillId="2" borderId="0" xfId="0" applyFont="1" applyFill="1" applyBorder="1" applyAlignment="1">
      <alignment shrinkToFit="1"/>
    </xf>
    <xf numFmtId="0" fontId="46" fillId="2" borderId="0" xfId="0" applyFont="1" applyFill="1" applyBorder="1" applyAlignment="1">
      <alignment horizontal="left" vertical="center"/>
    </xf>
    <xf numFmtId="0" fontId="46" fillId="2" borderId="0" xfId="0" applyFont="1" applyFill="1" applyBorder="1" applyAlignment="1"/>
    <xf numFmtId="0" fontId="48" fillId="2" borderId="0" xfId="0" applyFont="1" applyFill="1" applyBorder="1" applyAlignment="1">
      <alignment horizontal="center" vertical="top"/>
    </xf>
    <xf numFmtId="0" fontId="46" fillId="2" borderId="0" xfId="0" quotePrefix="1" applyFont="1" applyFill="1" applyBorder="1" applyAlignment="1">
      <alignment horizontal="center"/>
    </xf>
    <xf numFmtId="180" fontId="46" fillId="2" borderId="0" xfId="0" applyNumberFormat="1" applyFont="1" applyFill="1" applyBorder="1"/>
    <xf numFmtId="38" fontId="46" fillId="2" borderId="0" xfId="2" applyFont="1" applyFill="1" applyBorder="1"/>
    <xf numFmtId="183" fontId="46" fillId="2" borderId="0" xfId="0" applyNumberFormat="1" applyFont="1" applyFill="1" applyBorder="1"/>
    <xf numFmtId="180" fontId="46" fillId="2" borderId="0" xfId="2" applyNumberFormat="1" applyFont="1" applyFill="1" applyBorder="1"/>
    <xf numFmtId="0" fontId="49" fillId="2" borderId="0" xfId="0" applyFont="1" applyFill="1" applyBorder="1" applyAlignment="1">
      <alignment horizontal="left"/>
    </xf>
    <xf numFmtId="0" fontId="42" fillId="2" borderId="0" xfId="0" applyFont="1" applyFill="1" applyBorder="1"/>
    <xf numFmtId="0" fontId="39" fillId="2" borderId="0" xfId="0" quotePrefix="1" applyFont="1" applyFill="1" applyBorder="1" applyAlignment="1">
      <alignment horizontal="right"/>
    </xf>
    <xf numFmtId="183" fontId="39" fillId="2" borderId="0" xfId="0" applyNumberFormat="1" applyFont="1" applyFill="1" applyBorder="1"/>
    <xf numFmtId="195" fontId="41" fillId="2" borderId="0" xfId="9" applyNumberFormat="1" applyFont="1" applyFill="1" applyBorder="1" applyAlignment="1" applyProtection="1">
      <alignment vertical="center"/>
    </xf>
    <xf numFmtId="195" fontId="41" fillId="2" borderId="0" xfId="9" applyNumberFormat="1" applyFont="1" applyFill="1" applyBorder="1" applyAlignment="1" applyProtection="1">
      <alignment horizontal="center" vertical="center"/>
    </xf>
    <xf numFmtId="195" fontId="41" fillId="2" borderId="0" xfId="9" applyNumberFormat="1" applyFont="1" applyFill="1" applyBorder="1" applyAlignment="1">
      <alignment horizontal="center" vertical="center"/>
    </xf>
    <xf numFmtId="195" fontId="41" fillId="2" borderId="0" xfId="9" applyNumberFormat="1" applyFont="1" applyFill="1" applyBorder="1" applyAlignment="1">
      <alignment vertical="center"/>
    </xf>
    <xf numFmtId="195" fontId="44" fillId="2" borderId="0" xfId="9" applyNumberFormat="1" applyFont="1" applyFill="1" applyBorder="1" applyAlignment="1" applyProtection="1">
      <alignment horizontal="center" vertical="center"/>
    </xf>
    <xf numFmtId="195" fontId="41" fillId="2" borderId="0" xfId="9" quotePrefix="1" applyNumberFormat="1" applyFont="1" applyFill="1" applyBorder="1" applyAlignment="1">
      <alignment horizontal="center" vertical="center"/>
    </xf>
    <xf numFmtId="195" fontId="41" fillId="2" borderId="0" xfId="9" applyNumberFormat="1" applyFont="1" applyFill="1" applyBorder="1" applyAlignment="1" applyProtection="1">
      <alignment horizontal="left" vertical="center"/>
    </xf>
    <xf numFmtId="195" fontId="41" fillId="2" borderId="0" xfId="9" quotePrefix="1" applyNumberFormat="1" applyFont="1" applyFill="1" applyBorder="1" applyAlignment="1" applyProtection="1">
      <alignment horizontal="center" vertical="center"/>
    </xf>
    <xf numFmtId="0" fontId="40" fillId="2" borderId="0" xfId="0" applyFont="1" applyFill="1" applyBorder="1"/>
    <xf numFmtId="194" fontId="39" fillId="2" borderId="0" xfId="0" applyNumberFormat="1" applyFont="1" applyFill="1" applyBorder="1"/>
    <xf numFmtId="0" fontId="50" fillId="2" borderId="0" xfId="0" applyFont="1" applyFill="1" applyBorder="1" applyAlignment="1">
      <alignment horizontal="center"/>
    </xf>
    <xf numFmtId="0" fontId="37" fillId="0" borderId="0" xfId="0" applyFont="1"/>
    <xf numFmtId="0" fontId="36" fillId="0" borderId="0" xfId="0" applyFont="1" applyAlignment="1"/>
    <xf numFmtId="3" fontId="37" fillId="0" borderId="0" xfId="0" applyNumberFormat="1" applyFont="1"/>
    <xf numFmtId="0" fontId="35" fillId="0" borderId="0" xfId="0" applyFont="1" applyBorder="1" applyAlignment="1">
      <alignment vertical="center"/>
    </xf>
    <xf numFmtId="0" fontId="35" fillId="0" borderId="0" xfId="0" applyFont="1" applyBorder="1"/>
    <xf numFmtId="0" fontId="35" fillId="0" borderId="0" xfId="0" quotePrefix="1" applyFont="1" applyBorder="1"/>
    <xf numFmtId="0" fontId="0" fillId="0" borderId="0" xfId="0" applyAlignment="1">
      <alignment vertical="center"/>
    </xf>
    <xf numFmtId="0" fontId="39" fillId="2" borderId="0" xfId="0" applyFont="1" applyFill="1" applyBorder="1" applyAlignment="1">
      <alignment horizontal="center" shrinkToFit="1"/>
    </xf>
    <xf numFmtId="0" fontId="39" fillId="2" borderId="0" xfId="0" applyFont="1" applyFill="1" applyBorder="1" applyAlignment="1">
      <alignment shrinkToFit="1"/>
    </xf>
    <xf numFmtId="0" fontId="39" fillId="2" borderId="0" xfId="0" applyFont="1" applyFill="1" applyBorder="1" applyAlignment="1">
      <alignment horizontal="left"/>
    </xf>
    <xf numFmtId="0" fontId="51" fillId="2" borderId="0" xfId="0" applyFont="1" applyFill="1" applyBorder="1" applyAlignment="1">
      <alignment vertical="center"/>
    </xf>
    <xf numFmtId="0" fontId="51" fillId="2" borderId="0" xfId="0" applyFont="1" applyFill="1" applyBorder="1" applyAlignment="1">
      <alignment horizontal="center" vertical="center"/>
    </xf>
    <xf numFmtId="0" fontId="51" fillId="2" borderId="0" xfId="0" applyFont="1" applyFill="1" applyBorder="1"/>
    <xf numFmtId="0" fontId="51" fillId="2" borderId="0" xfId="0" applyFont="1" applyFill="1" applyBorder="1" applyAlignment="1">
      <alignment horizontal="left"/>
    </xf>
    <xf numFmtId="38" fontId="51" fillId="2" borderId="0" xfId="2" applyFont="1" applyFill="1" applyBorder="1"/>
    <xf numFmtId="0" fontId="51" fillId="2" borderId="0" xfId="0" quotePrefix="1" applyFont="1" applyFill="1" applyBorder="1"/>
    <xf numFmtId="0" fontId="52" fillId="2" borderId="0" xfId="0" applyFont="1" applyFill="1" applyBorder="1" applyAlignment="1">
      <alignment horizontal="center"/>
    </xf>
    <xf numFmtId="38" fontId="52" fillId="2" borderId="0" xfId="2" applyFont="1" applyFill="1" applyBorder="1" applyAlignment="1">
      <alignment horizontal="right"/>
    </xf>
    <xf numFmtId="197" fontId="39" fillId="2" borderId="0" xfId="2" applyNumberFormat="1" applyFont="1" applyFill="1" applyBorder="1" applyAlignment="1">
      <alignment horizontal="right"/>
    </xf>
    <xf numFmtId="0" fontId="52" fillId="2" borderId="0" xfId="0" applyFont="1" applyFill="1" applyBorder="1"/>
    <xf numFmtId="0" fontId="39" fillId="2" borderId="0" xfId="0" applyFont="1" applyFill="1" applyBorder="1" applyAlignment="1">
      <alignment vertical="center"/>
    </xf>
    <xf numFmtId="0" fontId="39" fillId="2" borderId="0" xfId="0" applyFont="1" applyFill="1" applyBorder="1" applyAlignment="1"/>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ont="1"/>
    <xf numFmtId="176" fontId="0" fillId="0" borderId="0" xfId="0" applyNumberFormat="1" applyFont="1"/>
    <xf numFmtId="0" fontId="39" fillId="0" borderId="0" xfId="0" applyFont="1"/>
    <xf numFmtId="176" fontId="39" fillId="0" borderId="0" xfId="0" applyNumberFormat="1" applyFont="1"/>
    <xf numFmtId="0" fontId="50" fillId="0" borderId="0" xfId="0" applyFont="1" applyAlignment="1">
      <alignment horizontal="center"/>
    </xf>
    <xf numFmtId="0" fontId="0" fillId="2" borderId="0" xfId="0" applyFont="1" applyFill="1" applyBorder="1"/>
    <xf numFmtId="0" fontId="0" fillId="2" borderId="0" xfId="0" applyFont="1" applyFill="1" applyBorder="1" applyAlignment="1">
      <alignment horizontal="right"/>
    </xf>
    <xf numFmtId="0" fontId="0" fillId="2" borderId="0" xfId="0" applyFont="1" applyFill="1" applyBorder="1" applyAlignment="1"/>
    <xf numFmtId="176" fontId="0" fillId="2" borderId="0" xfId="0" applyNumberFormat="1" applyFont="1" applyFill="1" applyBorder="1"/>
    <xf numFmtId="0" fontId="0" fillId="2" borderId="0" xfId="0" quotePrefix="1" applyFont="1" applyFill="1" applyBorder="1" applyAlignment="1">
      <alignment horizontal="right"/>
    </xf>
    <xf numFmtId="194" fontId="0" fillId="2" borderId="0" xfId="0" applyNumberFormat="1" applyFont="1" applyFill="1" applyBorder="1"/>
    <xf numFmtId="195" fontId="0" fillId="2" borderId="0" xfId="0" applyNumberFormat="1" applyFont="1" applyFill="1" applyBorder="1"/>
    <xf numFmtId="195" fontId="23" fillId="2" borderId="0" xfId="9" applyNumberFormat="1" applyFont="1" applyFill="1" applyBorder="1" applyAlignment="1" applyProtection="1">
      <alignment vertical="center"/>
    </xf>
    <xf numFmtId="195" fontId="23" fillId="2" borderId="0" xfId="9" applyNumberFormat="1" applyFont="1" applyFill="1" applyBorder="1" applyAlignment="1">
      <alignment horizontal="center" vertical="center"/>
    </xf>
    <xf numFmtId="195" fontId="23" fillId="2" borderId="0" xfId="9" applyNumberFormat="1" applyFont="1" applyFill="1" applyBorder="1" applyAlignment="1">
      <alignment vertical="center"/>
    </xf>
    <xf numFmtId="195" fontId="23" fillId="2" borderId="0" xfId="9" applyNumberFormat="1" applyFont="1" applyFill="1" applyBorder="1" applyAlignment="1" applyProtection="1">
      <alignment horizontal="center" vertical="center"/>
    </xf>
    <xf numFmtId="195" fontId="27" fillId="2" borderId="0" xfId="9" applyNumberFormat="1" applyFont="1" applyFill="1" applyBorder="1" applyAlignment="1" applyProtection="1">
      <alignment horizontal="center" vertical="center"/>
    </xf>
    <xf numFmtId="196" fontId="0" fillId="2" borderId="0" xfId="0" applyNumberFormat="1" applyFont="1" applyFill="1" applyBorder="1"/>
    <xf numFmtId="49" fontId="24" fillId="2" borderId="0" xfId="6" applyNumberFormat="1" applyFont="1" applyFill="1" applyBorder="1">
      <alignment vertical="center"/>
    </xf>
    <xf numFmtId="0" fontId="24" fillId="2" borderId="0" xfId="6" applyFont="1" applyFill="1" applyBorder="1" applyAlignment="1">
      <alignment horizontal="center" vertical="center" wrapText="1"/>
    </xf>
    <xf numFmtId="49" fontId="24" fillId="2" borderId="0" xfId="6" applyNumberFormat="1" applyFont="1" applyFill="1" applyBorder="1" applyAlignment="1">
      <alignment vertical="center" shrinkToFit="1"/>
    </xf>
    <xf numFmtId="0" fontId="24" fillId="2" borderId="0" xfId="6" applyFont="1" applyFill="1" applyBorder="1" applyAlignment="1">
      <alignment vertical="center" shrinkToFit="1"/>
    </xf>
    <xf numFmtId="0" fontId="0" fillId="0" borderId="0" xfId="0" applyFont="1" applyBorder="1"/>
    <xf numFmtId="0" fontId="0" fillId="0" borderId="0" xfId="0" applyFont="1" applyBorder="1" applyAlignment="1">
      <alignment horizontal="center"/>
    </xf>
    <xf numFmtId="49" fontId="0" fillId="0" borderId="0" xfId="0" applyNumberFormat="1" applyFont="1" applyBorder="1" applyAlignment="1">
      <alignment horizontal="center" vertical="center"/>
    </xf>
    <xf numFmtId="0" fontId="24" fillId="2" borderId="0" xfId="0" applyFont="1" applyFill="1" applyBorder="1" applyAlignment="1">
      <alignment vertical="center" shrinkToFit="1"/>
    </xf>
    <xf numFmtId="0" fontId="46" fillId="2" borderId="0" xfId="0" applyFont="1" applyFill="1" applyBorder="1" applyAlignment="1">
      <alignment horizontal="left" vertical="center"/>
    </xf>
    <xf numFmtId="0" fontId="39" fillId="0" borderId="0" xfId="0" applyFont="1" applyBorder="1"/>
    <xf numFmtId="0" fontId="39" fillId="0" borderId="0" xfId="0" quotePrefix="1" applyFont="1" applyBorder="1"/>
    <xf numFmtId="38" fontId="39" fillId="0" borderId="0" xfId="2" applyFont="1" applyBorder="1"/>
    <xf numFmtId="176" fontId="39" fillId="0" borderId="0" xfId="0" applyNumberFormat="1" applyFont="1" applyBorder="1"/>
    <xf numFmtId="0" fontId="39" fillId="0" borderId="0" xfId="0" applyFont="1" applyBorder="1" applyAlignment="1">
      <alignment horizontal="right"/>
    </xf>
    <xf numFmtId="0" fontId="39" fillId="0" borderId="0" xfId="0" applyFont="1" applyFill="1" applyBorder="1"/>
    <xf numFmtId="38" fontId="39" fillId="0" borderId="0" xfId="2" applyFont="1" applyFill="1" applyBorder="1"/>
    <xf numFmtId="176" fontId="39" fillId="0" borderId="0" xfId="0" applyNumberFormat="1" applyFont="1" applyFill="1" applyBorder="1"/>
    <xf numFmtId="195" fontId="41" fillId="2" borderId="0" xfId="0" applyNumberFormat="1" applyFont="1" applyFill="1" applyBorder="1" applyAlignment="1" applyProtection="1">
      <alignment horizontal="center" vertical="center"/>
    </xf>
    <xf numFmtId="195" fontId="41" fillId="2" borderId="0" xfId="0" applyNumberFormat="1" applyFont="1" applyFill="1" applyBorder="1" applyAlignment="1">
      <alignment horizontal="center" vertical="center"/>
    </xf>
    <xf numFmtId="0" fontId="53" fillId="2" borderId="0" xfId="0" applyFont="1" applyFill="1" applyBorder="1"/>
    <xf numFmtId="0" fontId="41" fillId="2" borderId="0" xfId="8" applyFont="1" applyFill="1" applyBorder="1" applyAlignment="1">
      <alignment horizontal="center" vertical="center"/>
    </xf>
    <xf numFmtId="0" fontId="41" fillId="2" borderId="0" xfId="8" applyFont="1" applyFill="1" applyBorder="1" applyAlignment="1">
      <alignment horizontal="centerContinuous" vertical="center"/>
    </xf>
    <xf numFmtId="0" fontId="41" fillId="2" borderId="0" xfId="8" applyFont="1" applyFill="1" applyBorder="1" applyAlignment="1">
      <alignment vertical="center"/>
    </xf>
    <xf numFmtId="0" fontId="44" fillId="2" borderId="0" xfId="8" applyFont="1" applyFill="1" applyBorder="1" applyAlignment="1">
      <alignment horizontal="center" vertical="center"/>
    </xf>
    <xf numFmtId="0" fontId="44" fillId="2" borderId="0" xfId="8" applyFont="1" applyFill="1" applyBorder="1" applyAlignment="1">
      <alignment horizontal="center" vertical="center" wrapText="1"/>
    </xf>
    <xf numFmtId="0" fontId="41" fillId="2" borderId="0" xfId="8" quotePrefix="1" applyFont="1" applyFill="1" applyBorder="1" applyAlignment="1">
      <alignment horizontal="center" vertical="center"/>
    </xf>
    <xf numFmtId="38" fontId="41" fillId="2" borderId="0" xfId="2" applyFont="1" applyFill="1" applyBorder="1" applyAlignment="1">
      <alignment vertical="center"/>
    </xf>
    <xf numFmtId="186" fontId="41" fillId="2" borderId="0" xfId="2" applyNumberFormat="1" applyFont="1" applyFill="1" applyBorder="1" applyAlignment="1">
      <alignment vertical="center"/>
    </xf>
    <xf numFmtId="195" fontId="41" fillId="2" borderId="0" xfId="8" applyNumberFormat="1" applyFont="1" applyFill="1" applyBorder="1" applyAlignment="1" applyProtection="1">
      <alignment horizontal="right" vertical="center"/>
      <protection locked="0"/>
    </xf>
    <xf numFmtId="190" fontId="41" fillId="2" borderId="0" xfId="8" applyNumberFormat="1" applyFont="1" applyFill="1" applyBorder="1" applyAlignment="1" applyProtection="1">
      <alignment horizontal="right" vertical="center"/>
      <protection locked="0"/>
    </xf>
    <xf numFmtId="0" fontId="41" fillId="2" borderId="0" xfId="8" quotePrefix="1" applyFont="1" applyFill="1" applyBorder="1" applyAlignment="1">
      <alignment vertical="center"/>
    </xf>
    <xf numFmtId="38" fontId="43" fillId="2" borderId="0" xfId="8" applyNumberFormat="1" applyFont="1" applyFill="1" applyBorder="1" applyAlignment="1">
      <alignment vertical="center"/>
    </xf>
    <xf numFmtId="180" fontId="39" fillId="2" borderId="0" xfId="0" applyNumberFormat="1" applyFont="1" applyFill="1" applyBorder="1"/>
    <xf numFmtId="186" fontId="41" fillId="2" borderId="0" xfId="8" applyNumberFormat="1" applyFont="1" applyFill="1" applyBorder="1" applyAlignment="1">
      <alignment vertical="center"/>
    </xf>
    <xf numFmtId="0" fontId="41" fillId="2" borderId="0" xfId="8" quotePrefix="1" applyFont="1" applyFill="1" applyBorder="1" applyAlignment="1">
      <alignment horizontal="left" vertical="center"/>
    </xf>
    <xf numFmtId="0" fontId="41" fillId="2" borderId="0" xfId="2" applyNumberFormat="1" applyFont="1" applyFill="1" applyBorder="1" applyAlignment="1">
      <alignment horizontal="center" vertical="center"/>
    </xf>
    <xf numFmtId="0" fontId="43" fillId="2" borderId="0" xfId="8" applyFont="1" applyFill="1" applyBorder="1" applyAlignment="1">
      <alignment horizontal="center" vertical="center"/>
    </xf>
    <xf numFmtId="0" fontId="43" fillId="2" borderId="0" xfId="8" quotePrefix="1" applyFont="1" applyFill="1" applyBorder="1" applyAlignment="1">
      <alignment horizontal="center" vertical="center"/>
    </xf>
    <xf numFmtId="0" fontId="54" fillId="2" borderId="0" xfId="8" applyFont="1" applyFill="1" applyBorder="1" applyAlignment="1">
      <alignment vertical="center"/>
    </xf>
    <xf numFmtId="186" fontId="43" fillId="2" borderId="0" xfId="8" applyNumberFormat="1" applyFont="1" applyFill="1" applyBorder="1" applyAlignment="1">
      <alignment horizontal="center" vertical="center"/>
    </xf>
    <xf numFmtId="186" fontId="43" fillId="2" borderId="0" xfId="8" applyNumberFormat="1" applyFont="1" applyFill="1" applyBorder="1" applyAlignment="1">
      <alignment vertical="center"/>
    </xf>
    <xf numFmtId="0" fontId="45" fillId="2" borderId="0" xfId="8" applyFont="1" applyFill="1" applyBorder="1" applyAlignment="1">
      <alignment horizontal="center" vertical="center"/>
    </xf>
    <xf numFmtId="56" fontId="45" fillId="2" borderId="0" xfId="8" quotePrefix="1" applyNumberFormat="1" applyFont="1" applyFill="1" applyBorder="1" applyAlignment="1">
      <alignment vertical="center"/>
    </xf>
    <xf numFmtId="186" fontId="45" fillId="2" borderId="0" xfId="8" applyNumberFormat="1" applyFont="1" applyFill="1" applyBorder="1" applyAlignment="1">
      <alignment vertical="center"/>
    </xf>
    <xf numFmtId="186" fontId="43" fillId="2" borderId="0" xfId="8" applyNumberFormat="1" applyFont="1" applyFill="1" applyBorder="1" applyAlignment="1">
      <alignment horizontal="right" vertical="center"/>
    </xf>
    <xf numFmtId="0" fontId="55" fillId="2" borderId="0" xfId="0" applyFont="1" applyFill="1" applyBorder="1"/>
    <xf numFmtId="0" fontId="39" fillId="0" borderId="0" xfId="0" applyFont="1" applyAlignment="1"/>
    <xf numFmtId="0" fontId="6" fillId="0" borderId="0" xfId="0" applyFont="1" applyAlignment="1">
      <alignment vertical="center"/>
    </xf>
    <xf numFmtId="0" fontId="57" fillId="0" borderId="0" xfId="0" applyFont="1"/>
    <xf numFmtId="0" fontId="57" fillId="2" borderId="0" xfId="0" applyFont="1" applyFill="1" applyBorder="1"/>
    <xf numFmtId="0" fontId="57" fillId="2" borderId="0" xfId="0" applyFont="1" applyFill="1" applyBorder="1" applyAlignment="1">
      <alignment horizontal="center"/>
    </xf>
    <xf numFmtId="0" fontId="58" fillId="0" borderId="0" xfId="0" applyFont="1" applyBorder="1" applyAlignment="1">
      <alignment horizontal="left"/>
    </xf>
    <xf numFmtId="0" fontId="58" fillId="2" borderId="0" xfId="0" applyFont="1" applyFill="1" applyBorder="1" applyAlignment="1">
      <alignment horizontal="left"/>
    </xf>
    <xf numFmtId="0" fontId="59" fillId="0" borderId="0" xfId="0" applyFont="1"/>
    <xf numFmtId="0" fontId="59" fillId="2" borderId="0" xfId="0" applyFont="1" applyFill="1" applyBorder="1"/>
    <xf numFmtId="0" fontId="60" fillId="0" borderId="0" xfId="0" applyFont="1" applyBorder="1" applyAlignment="1">
      <alignment horizontal="center"/>
    </xf>
    <xf numFmtId="0" fontId="48" fillId="0" borderId="0" xfId="0" applyFont="1" applyBorder="1" applyAlignment="1">
      <alignment horizontal="center" vertical="top"/>
    </xf>
    <xf numFmtId="183" fontId="46" fillId="0" borderId="0" xfId="0" applyNumberFormat="1" applyFont="1" applyBorder="1"/>
    <xf numFmtId="0" fontId="61" fillId="0" borderId="0" xfId="0" applyFont="1"/>
    <xf numFmtId="0" fontId="61" fillId="2" borderId="0" xfId="0" applyFont="1" applyFill="1" applyBorder="1"/>
    <xf numFmtId="0" fontId="61" fillId="2" borderId="0" xfId="0" applyFont="1" applyFill="1" applyBorder="1" applyAlignment="1">
      <alignment horizontal="center"/>
    </xf>
    <xf numFmtId="0" fontId="61" fillId="2" borderId="0" xfId="0" quotePrefix="1" applyFont="1" applyFill="1" applyBorder="1"/>
    <xf numFmtId="0" fontId="62" fillId="0" borderId="0" xfId="0" applyFont="1"/>
    <xf numFmtId="38" fontId="61" fillId="2" borderId="0" xfId="2" applyFont="1" applyFill="1" applyBorder="1"/>
    <xf numFmtId="0" fontId="4" fillId="0" borderId="10" xfId="0" applyFont="1" applyFill="1" applyBorder="1" applyAlignment="1">
      <alignment horizontal="center" vertical="center"/>
    </xf>
    <xf numFmtId="0" fontId="4" fillId="0" borderId="13" xfId="0" applyFont="1" applyFill="1" applyBorder="1" applyAlignment="1">
      <alignment vertical="center"/>
    </xf>
    <xf numFmtId="0" fontId="6" fillId="0" borderId="2" xfId="0" applyFont="1" applyFill="1" applyBorder="1" applyAlignment="1">
      <alignment horizontal="left" vertical="center"/>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vertical="center"/>
    </xf>
    <xf numFmtId="0" fontId="6" fillId="0" borderId="6" xfId="0" applyFont="1" applyFill="1" applyBorder="1" applyAlignment="1">
      <alignment vertical="center"/>
    </xf>
    <xf numFmtId="0" fontId="6" fillId="0" borderId="0" xfId="0" applyFont="1" applyFill="1" applyBorder="1" applyAlignment="1">
      <alignment vertical="center"/>
    </xf>
    <xf numFmtId="0" fontId="4" fillId="0" borderId="16" xfId="0" applyFont="1" applyFill="1" applyBorder="1" applyAlignment="1">
      <alignment horizontal="center" vertical="center"/>
    </xf>
    <xf numFmtId="0" fontId="4" fillId="0" borderId="17" xfId="0" applyFont="1" applyFill="1" applyBorder="1" applyAlignment="1">
      <alignment vertical="center"/>
    </xf>
    <xf numFmtId="0" fontId="4" fillId="0" borderId="17" xfId="0" applyFont="1" applyFill="1" applyBorder="1" applyAlignment="1">
      <alignment horizontal="center" vertical="center"/>
    </xf>
    <xf numFmtId="0" fontId="1" fillId="0" borderId="0" xfId="0" applyFont="1" applyAlignment="1"/>
    <xf numFmtId="0" fontId="0" fillId="0" borderId="0" xfId="0" applyAlignment="1"/>
    <xf numFmtId="0" fontId="0" fillId="0" borderId="0" xfId="0" applyAlignment="1">
      <alignment horizontal="center"/>
    </xf>
    <xf numFmtId="0" fontId="8"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Alignment="1">
      <alignment horizontal="center" vertical="center"/>
    </xf>
    <xf numFmtId="0" fontId="6" fillId="0" borderId="3" xfId="0" applyFont="1" applyFill="1" applyBorder="1" applyAlignment="1">
      <alignment horizontal="center" vertical="center"/>
    </xf>
    <xf numFmtId="0" fontId="41" fillId="2" borderId="0" xfId="8" applyFont="1" applyFill="1" applyBorder="1" applyAlignment="1">
      <alignment horizontal="center" vertical="center"/>
    </xf>
    <xf numFmtId="0" fontId="41" fillId="2" borderId="0" xfId="8" applyFont="1" applyFill="1" applyBorder="1" applyAlignment="1">
      <alignment vertical="center"/>
    </xf>
    <xf numFmtId="0" fontId="0" fillId="0" borderId="0" xfId="0" applyFont="1" applyAlignment="1"/>
    <xf numFmtId="0" fontId="39" fillId="2" borderId="0" xfId="0" applyFont="1" applyFill="1" applyBorder="1" applyAlignment="1"/>
    <xf numFmtId="0" fontId="46" fillId="2" borderId="0" xfId="0" applyFont="1" applyFill="1" applyBorder="1" applyAlignment="1">
      <alignment horizontal="left" vertical="center"/>
    </xf>
    <xf numFmtId="0" fontId="60" fillId="2" borderId="0" xfId="0" applyFont="1" applyFill="1" applyBorder="1" applyAlignment="1">
      <alignment horizontal="center" wrapText="1" shrinkToFit="1"/>
    </xf>
    <xf numFmtId="0" fontId="31" fillId="0" borderId="0" xfId="0" applyFont="1" applyAlignment="1"/>
    <xf numFmtId="0" fontId="24" fillId="2" borderId="0" xfId="6" applyFont="1" applyFill="1" applyBorder="1" applyAlignment="1">
      <alignment horizontal="center" vertical="center" wrapText="1"/>
    </xf>
    <xf numFmtId="0" fontId="36" fillId="0" borderId="0" xfId="0" applyFont="1" applyAlignment="1"/>
    <xf numFmtId="0" fontId="4" fillId="0" borderId="18" xfId="0" applyFont="1" applyFill="1" applyBorder="1" applyAlignment="1">
      <alignment horizontal="center" vertical="center" wrapText="1"/>
    </xf>
    <xf numFmtId="0" fontId="0" fillId="0" borderId="8" xfId="0" applyFont="1" applyFill="1" applyBorder="1" applyAlignment="1">
      <alignment vertical="center" wrapText="1"/>
    </xf>
  </cellXfs>
  <cellStyles count="10">
    <cellStyle name="スタイル 1" xfId="1" xr:uid="{00000000-0005-0000-0000-000000000000}"/>
    <cellStyle name="桁区切り" xfId="2" builtinId="6"/>
    <cellStyle name="桁区切り 2" xfId="3" xr:uid="{00000000-0005-0000-0000-000002000000}"/>
    <cellStyle name="桁区切り 2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_H13第55表" xfId="8" xr:uid="{00000000-0005-0000-0000-000008000000}"/>
    <cellStyle name="標準_第37表 H14"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小学校・ｸﾞﾗﾌ!#REF!</c:v>
          </c:tx>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86D2-4536-8349-2873BD0D9311}"/>
            </c:ext>
          </c:extLst>
        </c:ser>
        <c:ser>
          <c:idx val="1"/>
          <c:order val="1"/>
          <c:tx>
            <c:v>小学校・ｸﾞﾗﾌ!#REF!</c:v>
          </c:tx>
          <c:spPr>
            <a:ln w="25400">
              <a:solidFill>
                <a:srgbClr val="FF00FF"/>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86D2-4536-8349-2873BD0D9311}"/>
            </c:ext>
          </c:extLst>
        </c:ser>
        <c:ser>
          <c:idx val="2"/>
          <c:order val="2"/>
          <c:tx>
            <c:v>小学校・ｸﾞﾗﾌ!#REF!</c:v>
          </c:tx>
          <c:spPr>
            <a:ln w="12700">
              <a:solidFill>
                <a:srgbClr val="FFFF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86D2-4536-8349-2873BD0D9311}"/>
            </c:ext>
          </c:extLst>
        </c:ser>
        <c:dLbls>
          <c:showLegendKey val="0"/>
          <c:showVal val="0"/>
          <c:showCatName val="0"/>
          <c:showSerName val="0"/>
          <c:showPercent val="0"/>
          <c:showBubbleSize val="0"/>
        </c:dLbls>
        <c:smooth val="0"/>
        <c:axId val="282231496"/>
        <c:axId val="282232280"/>
      </c:lineChart>
      <c:catAx>
        <c:axId val="282231496"/>
        <c:scaling>
          <c:orientation val="minMax"/>
        </c:scaling>
        <c:delete val="1"/>
        <c:axPos val="b"/>
        <c:majorTickMark val="out"/>
        <c:minorTickMark val="none"/>
        <c:tickLblPos val="nextTo"/>
        <c:crossAx val="282232280"/>
        <c:crosses val="autoZero"/>
        <c:auto val="1"/>
        <c:lblAlgn val="ctr"/>
        <c:lblOffset val="100"/>
        <c:noMultiLvlLbl val="0"/>
      </c:catAx>
      <c:valAx>
        <c:axId val="282232280"/>
        <c:scaling>
          <c:orientation val="minMax"/>
          <c:min val="4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282231496"/>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5063692629485"/>
          <c:y val="0.11403533193558957"/>
          <c:w val="0.83146124436367375"/>
          <c:h val="0.79386134924391205"/>
        </c:manualLayout>
      </c:layout>
      <c:barChart>
        <c:barDir val="col"/>
        <c:grouping val="clustered"/>
        <c:varyColors val="0"/>
        <c:ser>
          <c:idx val="1"/>
          <c:order val="0"/>
          <c:tx>
            <c:strRef>
              <c:f>中学校・ｸﾞﾗﾌ!$X$37</c:f>
              <c:strCache>
                <c:ptCount val="1"/>
                <c:pt idx="0">
                  <c:v>学級数</c:v>
                </c:pt>
              </c:strCache>
            </c:strRef>
          </c:tx>
          <c:spPr>
            <a:solidFill>
              <a:srgbClr val="CC99FF"/>
            </a:solidFill>
            <a:ln w="12700">
              <a:solidFill>
                <a:srgbClr val="000000"/>
              </a:solidFill>
              <a:prstDash val="solid"/>
            </a:ln>
          </c:spPr>
          <c:invertIfNegative val="0"/>
          <c:cat>
            <c:strRef>
              <c:f>中学校・ｸﾞﾗﾌ!$W$38:$W$72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中学校・ｸﾞﾗﾌ!$X$38:$X$72</c:f>
              <c:numCache>
                <c:formatCode>#,##0_);[Red]\(#,##0\)</c:formatCode>
                <c:ptCount val="35"/>
                <c:pt idx="0">
                  <c:v>2439</c:v>
                </c:pt>
                <c:pt idx="1">
                  <c:v>2492</c:v>
                </c:pt>
                <c:pt idx="2">
                  <c:v>3137</c:v>
                </c:pt>
                <c:pt idx="3">
                  <c:v>2761</c:v>
                </c:pt>
                <c:pt idx="4">
                  <c:v>2417</c:v>
                </c:pt>
                <c:pt idx="5">
                  <c:v>2366</c:v>
                </c:pt>
                <c:pt idx="6">
                  <c:v>2671</c:v>
                </c:pt>
                <c:pt idx="7">
                  <c:v>2816</c:v>
                </c:pt>
                <c:pt idx="8">
                  <c:v>2864</c:v>
                </c:pt>
                <c:pt idx="9">
                  <c:v>2920</c:v>
                </c:pt>
                <c:pt idx="10">
                  <c:v>2912</c:v>
                </c:pt>
                <c:pt idx="11">
                  <c:v>2873</c:v>
                </c:pt>
                <c:pt idx="12">
                  <c:v>2838</c:v>
                </c:pt>
                <c:pt idx="13">
                  <c:v>2826</c:v>
                </c:pt>
                <c:pt idx="14">
                  <c:v>2816</c:v>
                </c:pt>
                <c:pt idx="15">
                  <c:v>2789</c:v>
                </c:pt>
                <c:pt idx="16">
                  <c:v>2744</c:v>
                </c:pt>
                <c:pt idx="17">
                  <c:v>2703</c:v>
                </c:pt>
                <c:pt idx="18">
                  <c:v>2648</c:v>
                </c:pt>
                <c:pt idx="19">
                  <c:v>2591</c:v>
                </c:pt>
                <c:pt idx="20">
                  <c:v>2535</c:v>
                </c:pt>
                <c:pt idx="21">
                  <c:v>2452</c:v>
                </c:pt>
                <c:pt idx="22">
                  <c:v>2419</c:v>
                </c:pt>
                <c:pt idx="23">
                  <c:v>2393</c:v>
                </c:pt>
                <c:pt idx="24">
                  <c:v>2353</c:v>
                </c:pt>
                <c:pt idx="25">
                  <c:v>2379</c:v>
                </c:pt>
                <c:pt idx="26">
                  <c:v>2406</c:v>
                </c:pt>
                <c:pt idx="27">
                  <c:v>2415</c:v>
                </c:pt>
                <c:pt idx="28">
                  <c:v>2384</c:v>
                </c:pt>
                <c:pt idx="29">
                  <c:v>2404</c:v>
                </c:pt>
                <c:pt idx="30">
                  <c:v>2387</c:v>
                </c:pt>
                <c:pt idx="31">
                  <c:v>2378</c:v>
                </c:pt>
                <c:pt idx="32">
                  <c:v>2385</c:v>
                </c:pt>
                <c:pt idx="33" formatCode="General">
                  <c:v>2376</c:v>
                </c:pt>
                <c:pt idx="34" formatCode="General">
                  <c:v>2372</c:v>
                </c:pt>
              </c:numCache>
            </c:numRef>
          </c:val>
          <c:extLst>
            <c:ext xmlns:c16="http://schemas.microsoft.com/office/drawing/2014/chart" uri="{C3380CC4-5D6E-409C-BE32-E72D297353CC}">
              <c16:uniqueId val="{00000000-AA10-418B-A0FF-C0EBFB2A5E3E}"/>
            </c:ext>
          </c:extLst>
        </c:ser>
        <c:dLbls>
          <c:showLegendKey val="0"/>
          <c:showVal val="0"/>
          <c:showCatName val="0"/>
          <c:showSerName val="0"/>
          <c:showPercent val="0"/>
          <c:showBubbleSize val="0"/>
        </c:dLbls>
        <c:gapWidth val="25"/>
        <c:axId val="399331024"/>
        <c:axId val="399331416"/>
      </c:barChart>
      <c:lineChart>
        <c:grouping val="standard"/>
        <c:varyColors val="0"/>
        <c:ser>
          <c:idx val="0"/>
          <c:order val="1"/>
          <c:tx>
            <c:strRef>
              <c:f>中学校・ｸﾞﾗﾌ!$Y$37</c:f>
              <c:strCache>
                <c:ptCount val="1"/>
                <c:pt idx="0">
                  <c:v>本務教員</c:v>
                </c:pt>
              </c:strCache>
            </c:strRef>
          </c:tx>
          <c:spPr>
            <a:ln w="25400">
              <a:solidFill>
                <a:srgbClr val="000000"/>
              </a:solidFill>
              <a:prstDash val="solid"/>
            </a:ln>
          </c:spPr>
          <c:marker>
            <c:symbol val="square"/>
            <c:size val="5"/>
            <c:spPr>
              <a:solidFill>
                <a:srgbClr val="000000"/>
              </a:solidFill>
              <a:ln w="9525">
                <a:noFill/>
              </a:ln>
            </c:spPr>
          </c:marker>
          <c:cat>
            <c:strRef>
              <c:f>中学校・ｸﾞﾗﾌ!$W$38:$W$72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中学校・ｸﾞﾗﾌ!$Y$38:$Y$72</c:f>
              <c:numCache>
                <c:formatCode>#,##0_);[Red]\(#,##0\)</c:formatCode>
                <c:ptCount val="35"/>
                <c:pt idx="0">
                  <c:v>4107</c:v>
                </c:pt>
                <c:pt idx="1">
                  <c:v>3987</c:v>
                </c:pt>
                <c:pt idx="2">
                  <c:v>4971</c:v>
                </c:pt>
                <c:pt idx="3">
                  <c:v>4790</c:v>
                </c:pt>
                <c:pt idx="4">
                  <c:v>4354</c:v>
                </c:pt>
                <c:pt idx="5">
                  <c:v>4392</c:v>
                </c:pt>
                <c:pt idx="6">
                  <c:v>4908</c:v>
                </c:pt>
                <c:pt idx="7">
                  <c:v>5185</c:v>
                </c:pt>
                <c:pt idx="8">
                  <c:v>5399</c:v>
                </c:pt>
                <c:pt idx="9">
                  <c:v>5458</c:v>
                </c:pt>
                <c:pt idx="10">
                  <c:v>5481</c:v>
                </c:pt>
                <c:pt idx="11">
                  <c:v>5454</c:v>
                </c:pt>
                <c:pt idx="12">
                  <c:v>5438</c:v>
                </c:pt>
                <c:pt idx="13">
                  <c:v>5466</c:v>
                </c:pt>
                <c:pt idx="14">
                  <c:v>5465</c:v>
                </c:pt>
                <c:pt idx="15">
                  <c:v>5445</c:v>
                </c:pt>
                <c:pt idx="16">
                  <c:v>5334</c:v>
                </c:pt>
                <c:pt idx="17">
                  <c:v>5302</c:v>
                </c:pt>
                <c:pt idx="18">
                  <c:v>5195</c:v>
                </c:pt>
                <c:pt idx="19">
                  <c:v>5186</c:v>
                </c:pt>
                <c:pt idx="20">
                  <c:v>5167</c:v>
                </c:pt>
                <c:pt idx="21">
                  <c:v>5070</c:v>
                </c:pt>
                <c:pt idx="22">
                  <c:v>5025</c:v>
                </c:pt>
                <c:pt idx="23">
                  <c:v>4989</c:v>
                </c:pt>
                <c:pt idx="24">
                  <c:v>4904</c:v>
                </c:pt>
                <c:pt idx="25">
                  <c:v>4888</c:v>
                </c:pt>
                <c:pt idx="26">
                  <c:v>4888</c:v>
                </c:pt>
                <c:pt idx="27">
                  <c:v>4900</c:v>
                </c:pt>
                <c:pt idx="28">
                  <c:v>4860</c:v>
                </c:pt>
                <c:pt idx="29">
                  <c:v>4918</c:v>
                </c:pt>
                <c:pt idx="30">
                  <c:v>4921</c:v>
                </c:pt>
                <c:pt idx="31">
                  <c:v>4921</c:v>
                </c:pt>
                <c:pt idx="32">
                  <c:v>4930</c:v>
                </c:pt>
                <c:pt idx="33" formatCode="General">
                  <c:v>4954</c:v>
                </c:pt>
                <c:pt idx="34" formatCode="General">
                  <c:v>4985</c:v>
                </c:pt>
              </c:numCache>
            </c:numRef>
          </c:val>
          <c:smooth val="0"/>
          <c:extLst>
            <c:ext xmlns:c16="http://schemas.microsoft.com/office/drawing/2014/chart" uri="{C3380CC4-5D6E-409C-BE32-E72D297353CC}">
              <c16:uniqueId val="{00000001-AA10-418B-A0FF-C0EBFB2A5E3E}"/>
            </c:ext>
          </c:extLst>
        </c:ser>
        <c:dLbls>
          <c:showLegendKey val="0"/>
          <c:showVal val="0"/>
          <c:showCatName val="0"/>
          <c:showSerName val="0"/>
          <c:showPercent val="0"/>
          <c:showBubbleSize val="0"/>
        </c:dLbls>
        <c:marker val="1"/>
        <c:smooth val="0"/>
        <c:axId val="399331024"/>
        <c:axId val="399331416"/>
      </c:lineChart>
      <c:lineChart>
        <c:grouping val="standard"/>
        <c:varyColors val="0"/>
        <c:ser>
          <c:idx val="2"/>
          <c:order val="2"/>
          <c:tx>
            <c:strRef>
              <c:f>中学校・ｸﾞﾗﾌ!$Z$37</c:f>
              <c:strCache>
                <c:ptCount val="1"/>
                <c:pt idx="0">
                  <c:v>学校数</c:v>
                </c:pt>
              </c:strCache>
            </c:strRef>
          </c:tx>
          <c:spPr>
            <a:ln w="25400">
              <a:solidFill>
                <a:srgbClr val="000000"/>
              </a:solidFill>
              <a:prstDash val="solid"/>
            </a:ln>
          </c:spPr>
          <c:marker>
            <c:symbol val="triangle"/>
            <c:size val="6"/>
            <c:spPr>
              <a:solidFill>
                <a:srgbClr val="000000"/>
              </a:solidFill>
              <a:ln w="9525">
                <a:noFill/>
              </a:ln>
            </c:spPr>
          </c:marker>
          <c:cat>
            <c:strRef>
              <c:f>中学校・ｸﾞﾗﾌ!$W$38:$W$72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中学校・ｸﾞﾗﾌ!$Z$38:$Z$72</c:f>
              <c:numCache>
                <c:formatCode>0_);[Red]\(0\)</c:formatCode>
                <c:ptCount val="35"/>
                <c:pt idx="0">
                  <c:v>236</c:v>
                </c:pt>
                <c:pt idx="1">
                  <c:v>242</c:v>
                </c:pt>
                <c:pt idx="2">
                  <c:v>236</c:v>
                </c:pt>
                <c:pt idx="3">
                  <c:v>217</c:v>
                </c:pt>
                <c:pt idx="4">
                  <c:v>206</c:v>
                </c:pt>
                <c:pt idx="5">
                  <c:v>212</c:v>
                </c:pt>
                <c:pt idx="6">
                  <c:v>221</c:v>
                </c:pt>
                <c:pt idx="7">
                  <c:v>221</c:v>
                </c:pt>
                <c:pt idx="8">
                  <c:v>226</c:v>
                </c:pt>
                <c:pt idx="9">
                  <c:v>228</c:v>
                </c:pt>
                <c:pt idx="10">
                  <c:v>231</c:v>
                </c:pt>
                <c:pt idx="11">
                  <c:v>231</c:v>
                </c:pt>
                <c:pt idx="12">
                  <c:v>232</c:v>
                </c:pt>
                <c:pt idx="13">
                  <c:v>233</c:v>
                </c:pt>
                <c:pt idx="14">
                  <c:v>234</c:v>
                </c:pt>
                <c:pt idx="15">
                  <c:v>233</c:v>
                </c:pt>
                <c:pt idx="16">
                  <c:v>233</c:v>
                </c:pt>
                <c:pt idx="17">
                  <c:v>233</c:v>
                </c:pt>
                <c:pt idx="18">
                  <c:v>232</c:v>
                </c:pt>
                <c:pt idx="19">
                  <c:v>232</c:v>
                </c:pt>
                <c:pt idx="20">
                  <c:v>233</c:v>
                </c:pt>
                <c:pt idx="21">
                  <c:v>232</c:v>
                </c:pt>
                <c:pt idx="22">
                  <c:v>232</c:v>
                </c:pt>
                <c:pt idx="23">
                  <c:v>234</c:v>
                </c:pt>
                <c:pt idx="24">
                  <c:v>233</c:v>
                </c:pt>
                <c:pt idx="25">
                  <c:v>229</c:v>
                </c:pt>
                <c:pt idx="26">
                  <c:v>228</c:v>
                </c:pt>
                <c:pt idx="27">
                  <c:v>226</c:v>
                </c:pt>
                <c:pt idx="28">
                  <c:v>224</c:v>
                </c:pt>
                <c:pt idx="29">
                  <c:v>224</c:v>
                </c:pt>
                <c:pt idx="30">
                  <c:v>220</c:v>
                </c:pt>
                <c:pt idx="31">
                  <c:v>216</c:v>
                </c:pt>
                <c:pt idx="32">
                  <c:v>215</c:v>
                </c:pt>
                <c:pt idx="33">
                  <c:v>213</c:v>
                </c:pt>
                <c:pt idx="34">
                  <c:v>213</c:v>
                </c:pt>
              </c:numCache>
            </c:numRef>
          </c:val>
          <c:smooth val="0"/>
          <c:extLst>
            <c:ext xmlns:c16="http://schemas.microsoft.com/office/drawing/2014/chart" uri="{C3380CC4-5D6E-409C-BE32-E72D297353CC}">
              <c16:uniqueId val="{00000002-AA10-418B-A0FF-C0EBFB2A5E3E}"/>
            </c:ext>
          </c:extLst>
        </c:ser>
        <c:dLbls>
          <c:showLegendKey val="0"/>
          <c:showVal val="0"/>
          <c:showCatName val="0"/>
          <c:showSerName val="0"/>
          <c:showPercent val="0"/>
          <c:showBubbleSize val="0"/>
        </c:dLbls>
        <c:marker val="1"/>
        <c:smooth val="0"/>
        <c:axId val="399331808"/>
        <c:axId val="399332200"/>
      </c:lineChart>
      <c:catAx>
        <c:axId val="399331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1416"/>
        <c:crosses val="autoZero"/>
        <c:auto val="0"/>
        <c:lblAlgn val="ctr"/>
        <c:lblOffset val="100"/>
        <c:tickLblSkip val="1"/>
        <c:tickMarkSkip val="1"/>
        <c:noMultiLvlLbl val="0"/>
      </c:catAx>
      <c:valAx>
        <c:axId val="399331416"/>
        <c:scaling>
          <c:orientation val="minMax"/>
          <c:max val="6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1024"/>
        <c:crosses val="autoZero"/>
        <c:crossBetween val="between"/>
        <c:majorUnit val="1000"/>
        <c:minorUnit val="1000"/>
      </c:valAx>
      <c:catAx>
        <c:axId val="399331808"/>
        <c:scaling>
          <c:orientation val="minMax"/>
        </c:scaling>
        <c:delete val="1"/>
        <c:axPos val="b"/>
        <c:numFmt formatCode="General" sourceLinked="1"/>
        <c:majorTickMark val="out"/>
        <c:minorTickMark val="none"/>
        <c:tickLblPos val="nextTo"/>
        <c:crossAx val="399332200"/>
        <c:crosses val="autoZero"/>
        <c:auto val="0"/>
        <c:lblAlgn val="ctr"/>
        <c:lblOffset val="100"/>
        <c:noMultiLvlLbl val="0"/>
      </c:catAx>
      <c:valAx>
        <c:axId val="399332200"/>
        <c:scaling>
          <c:orientation val="minMax"/>
          <c:max val="300"/>
          <c:min val="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1808"/>
        <c:crosses val="max"/>
        <c:crossBetween val="between"/>
        <c:majorUnit val="100"/>
        <c:minorUnit val="5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2758620689656"/>
          <c:y val="0.12087912087912088"/>
          <c:w val="0.77567043893843313"/>
          <c:h val="0.78681318681318679"/>
        </c:manualLayout>
      </c:layout>
      <c:barChart>
        <c:barDir val="col"/>
        <c:grouping val="stacked"/>
        <c:varyColors val="0"/>
        <c:ser>
          <c:idx val="1"/>
          <c:order val="0"/>
          <c:tx>
            <c:v>男</c:v>
          </c:tx>
          <c:spPr>
            <a:solidFill>
              <a:schemeClr val="accent2">
                <a:lumMod val="40000"/>
                <a:lumOff val="60000"/>
              </a:schemeClr>
            </a:solidFill>
            <a:ln w="12700">
              <a:solidFill>
                <a:srgbClr val="000000"/>
              </a:solidFill>
              <a:prstDash val="solid"/>
            </a:ln>
          </c:spPr>
          <c:invertIfNegative val="0"/>
          <c:cat>
            <c:strLit>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Lit>
          </c:cat>
          <c:val>
            <c:numLit>
              <c:formatCode>General</c:formatCode>
              <c:ptCount val="35"/>
              <c:pt idx="0">
                <c:v>31503</c:v>
              </c:pt>
              <c:pt idx="1">
                <c:v>32462</c:v>
              </c:pt>
              <c:pt idx="2">
                <c:v>47764</c:v>
              </c:pt>
              <c:pt idx="3">
                <c:v>42749</c:v>
              </c:pt>
              <c:pt idx="4">
                <c:v>42211</c:v>
              </c:pt>
              <c:pt idx="5">
                <c:v>41132</c:v>
              </c:pt>
              <c:pt idx="6">
                <c:v>43155</c:v>
              </c:pt>
              <c:pt idx="7">
                <c:v>46697</c:v>
              </c:pt>
              <c:pt idx="8">
                <c:v>47255</c:v>
              </c:pt>
              <c:pt idx="9">
                <c:v>47480</c:v>
              </c:pt>
              <c:pt idx="10">
                <c:v>47491</c:v>
              </c:pt>
              <c:pt idx="11">
                <c:v>47341</c:v>
              </c:pt>
              <c:pt idx="12">
                <c:v>47150</c:v>
              </c:pt>
              <c:pt idx="13">
                <c:v>46725</c:v>
              </c:pt>
              <c:pt idx="14">
                <c:v>45531</c:v>
              </c:pt>
              <c:pt idx="15">
                <c:v>44123</c:v>
              </c:pt>
              <c:pt idx="16">
                <c:v>43484</c:v>
              </c:pt>
              <c:pt idx="17">
                <c:v>42971</c:v>
              </c:pt>
              <c:pt idx="18">
                <c:v>42620</c:v>
              </c:pt>
              <c:pt idx="19">
                <c:v>41321</c:v>
              </c:pt>
              <c:pt idx="20">
                <c:v>40266</c:v>
              </c:pt>
              <c:pt idx="21">
                <c:v>38956</c:v>
              </c:pt>
              <c:pt idx="22">
                <c:v>37770</c:v>
              </c:pt>
              <c:pt idx="23">
                <c:v>36319</c:v>
              </c:pt>
              <c:pt idx="24">
                <c:v>35040</c:v>
              </c:pt>
              <c:pt idx="25">
                <c:v>33850</c:v>
              </c:pt>
              <c:pt idx="26">
                <c:v>32984</c:v>
              </c:pt>
              <c:pt idx="27">
                <c:v>32202</c:v>
              </c:pt>
              <c:pt idx="28">
                <c:v>31935</c:v>
              </c:pt>
              <c:pt idx="29">
                <c:v>31547</c:v>
              </c:pt>
              <c:pt idx="30">
                <c:v>31496</c:v>
              </c:pt>
              <c:pt idx="31">
                <c:v>31145</c:v>
              </c:pt>
              <c:pt idx="32">
                <c:v>31100</c:v>
              </c:pt>
              <c:pt idx="33">
                <c:v>31083</c:v>
              </c:pt>
              <c:pt idx="34">
                <c:v>31088</c:v>
              </c:pt>
            </c:numLit>
          </c:val>
          <c:extLst>
            <c:ext xmlns:c16="http://schemas.microsoft.com/office/drawing/2014/chart" uri="{C3380CC4-5D6E-409C-BE32-E72D297353CC}">
              <c16:uniqueId val="{00000000-4234-41FE-BDAE-58CCADB03742}"/>
            </c:ext>
          </c:extLst>
        </c:ser>
        <c:ser>
          <c:idx val="0"/>
          <c:order val="1"/>
          <c:tx>
            <c:v>女</c:v>
          </c:tx>
          <c:spPr>
            <a:solidFill>
              <a:schemeClr val="tx2">
                <a:lumMod val="20000"/>
                <a:lumOff val="80000"/>
              </a:schemeClr>
            </a:solidFill>
            <a:ln w="12700">
              <a:solidFill>
                <a:srgbClr val="000000"/>
              </a:solidFill>
              <a:prstDash val="solid"/>
            </a:ln>
          </c:spPr>
          <c:invertIfNegative val="0"/>
          <c:cat>
            <c:strLit>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Lit>
          </c:cat>
          <c:val>
            <c:numLit>
              <c:formatCode>General</c:formatCode>
              <c:ptCount val="35"/>
              <c:pt idx="0">
                <c:v>23760</c:v>
              </c:pt>
              <c:pt idx="1">
                <c:v>28380</c:v>
              </c:pt>
              <c:pt idx="2">
                <c:v>44768</c:v>
              </c:pt>
              <c:pt idx="3">
                <c:v>40710</c:v>
              </c:pt>
              <c:pt idx="4">
                <c:v>41220</c:v>
              </c:pt>
              <c:pt idx="5">
                <c:v>40261</c:v>
              </c:pt>
              <c:pt idx="6">
                <c:v>42232</c:v>
              </c:pt>
              <c:pt idx="7">
                <c:v>46280</c:v>
              </c:pt>
              <c:pt idx="8">
                <c:v>46819</c:v>
              </c:pt>
              <c:pt idx="9">
                <c:v>46618</c:v>
              </c:pt>
              <c:pt idx="10">
                <c:v>46239</c:v>
              </c:pt>
              <c:pt idx="11">
                <c:v>45555</c:v>
              </c:pt>
              <c:pt idx="12">
                <c:v>45471</c:v>
              </c:pt>
              <c:pt idx="13">
                <c:v>45273</c:v>
              </c:pt>
              <c:pt idx="14">
                <c:v>44735</c:v>
              </c:pt>
              <c:pt idx="15">
                <c:v>43947</c:v>
              </c:pt>
              <c:pt idx="16">
                <c:v>43265</c:v>
              </c:pt>
              <c:pt idx="17">
                <c:v>43021</c:v>
              </c:pt>
              <c:pt idx="18">
                <c:v>42373</c:v>
              </c:pt>
              <c:pt idx="19">
                <c:v>41084</c:v>
              </c:pt>
              <c:pt idx="20">
                <c:v>39456</c:v>
              </c:pt>
              <c:pt idx="21">
                <c:v>37956</c:v>
              </c:pt>
              <c:pt idx="22">
                <c:v>36717</c:v>
              </c:pt>
              <c:pt idx="23">
                <c:v>35458</c:v>
              </c:pt>
              <c:pt idx="24">
                <c:v>34097</c:v>
              </c:pt>
              <c:pt idx="25">
                <c:v>33268</c:v>
              </c:pt>
              <c:pt idx="26">
                <c:v>32551</c:v>
              </c:pt>
              <c:pt idx="27">
                <c:v>31846</c:v>
              </c:pt>
              <c:pt idx="28">
                <c:v>31512</c:v>
              </c:pt>
              <c:pt idx="29">
                <c:v>31008</c:v>
              </c:pt>
              <c:pt idx="30">
                <c:v>30928</c:v>
              </c:pt>
              <c:pt idx="31">
                <c:v>30427</c:v>
              </c:pt>
              <c:pt idx="32">
                <c:v>30483</c:v>
              </c:pt>
              <c:pt idx="33">
                <c:v>30283</c:v>
              </c:pt>
              <c:pt idx="34">
                <c:v>30257</c:v>
              </c:pt>
            </c:numLit>
          </c:val>
          <c:extLst>
            <c:ext xmlns:c16="http://schemas.microsoft.com/office/drawing/2014/chart" uri="{C3380CC4-5D6E-409C-BE32-E72D297353CC}">
              <c16:uniqueId val="{00000001-4234-41FE-BDAE-58CCADB03742}"/>
            </c:ext>
          </c:extLst>
        </c:ser>
        <c:dLbls>
          <c:showLegendKey val="0"/>
          <c:showVal val="0"/>
          <c:showCatName val="0"/>
          <c:showSerName val="0"/>
          <c:showPercent val="0"/>
          <c:showBubbleSize val="0"/>
        </c:dLbls>
        <c:gapWidth val="25"/>
        <c:overlap val="100"/>
        <c:axId val="399332984"/>
        <c:axId val="399333376"/>
      </c:barChart>
      <c:lineChart>
        <c:grouping val="standard"/>
        <c:varyColors val="0"/>
        <c:ser>
          <c:idx val="2"/>
          <c:order val="2"/>
          <c:tx>
            <c:v>一人当たりの生徒数</c:v>
          </c:tx>
          <c:spPr>
            <a:ln w="25400">
              <a:solidFill>
                <a:srgbClr val="000000"/>
              </a:solidFill>
              <a:prstDash val="solid"/>
            </a:ln>
          </c:spPr>
          <c:marker>
            <c:symbol val="triangle"/>
            <c:size val="6"/>
            <c:spPr>
              <a:solidFill>
                <a:srgbClr val="000000"/>
              </a:solidFill>
              <a:ln>
                <a:solidFill>
                  <a:srgbClr val="000000"/>
                </a:solidFill>
                <a:prstDash val="solid"/>
              </a:ln>
            </c:spPr>
          </c:marker>
          <c:val>
            <c:numLit>
              <c:formatCode>General</c:formatCode>
              <c:ptCount val="35"/>
              <c:pt idx="0">
                <c:v>23.576365187713311</c:v>
              </c:pt>
              <c:pt idx="1">
                <c:v>23.600465477114042</c:v>
              </c:pt>
              <c:pt idx="2">
                <c:v>25.36513157894737</c:v>
              </c:pt>
              <c:pt idx="3">
                <c:v>21.49343291269637</c:v>
              </c:pt>
              <c:pt idx="4">
                <c:v>19.836186400380409</c:v>
              </c:pt>
              <c:pt idx="5">
                <c:v>18.659559834938101</c:v>
              </c:pt>
              <c:pt idx="6">
                <c:v>18.522125813449023</c:v>
              </c:pt>
              <c:pt idx="7">
                <c:v>19.017590509306608</c:v>
              </c:pt>
              <c:pt idx="8">
                <c:v>19.024064711830132</c:v>
              </c:pt>
              <c:pt idx="9">
                <c:v>18.65543219666931</c:v>
              </c:pt>
              <c:pt idx="10">
                <c:v>18.33170350088011</c:v>
              </c:pt>
              <c:pt idx="11">
                <c:v>17.902486028136444</c:v>
              </c:pt>
              <c:pt idx="12">
                <c:v>17.578477889542608</c:v>
              </c:pt>
              <c:pt idx="13">
                <c:v>17.141419787590834</c:v>
              </c:pt>
              <c:pt idx="14">
                <c:v>16.862693816551467</c:v>
              </c:pt>
              <c:pt idx="15">
                <c:v>16.237094395280234</c:v>
              </c:pt>
              <c:pt idx="16">
                <c:v>15.923091042584435</c:v>
              </c:pt>
              <c:pt idx="17">
                <c:v>15.862755949086884</c:v>
              </c:pt>
              <c:pt idx="18">
                <c:v>15.833271236959762</c:v>
              </c:pt>
              <c:pt idx="19">
                <c:v>15.460600375234522</c:v>
              </c:pt>
              <c:pt idx="20">
                <c:v>15.096004544593827</c:v>
              </c:pt>
              <c:pt idx="21">
                <c:v>14.7</c:v>
              </c:pt>
              <c:pt idx="22">
                <c:v>14.3</c:v>
              </c:pt>
              <c:pt idx="23">
                <c:v>14</c:v>
              </c:pt>
              <c:pt idx="24">
                <c:v>13.7</c:v>
              </c:pt>
              <c:pt idx="25">
                <c:v>13.5</c:v>
              </c:pt>
              <c:pt idx="26">
                <c:v>13.5</c:v>
              </c:pt>
              <c:pt idx="27">
                <c:v>13.5</c:v>
              </c:pt>
              <c:pt idx="28">
                <c:v>13.594814656095993</c:v>
              </c:pt>
              <c:pt idx="29">
                <c:v>13.516637856525497</c:v>
              </c:pt>
              <c:pt idx="30">
                <c:v>13.488331892826276</c:v>
              </c:pt>
              <c:pt idx="31">
                <c:v>13.359080060750705</c:v>
              </c:pt>
              <c:pt idx="32">
                <c:v>13.466652088344631</c:v>
              </c:pt>
              <c:pt idx="33">
                <c:v>13.354951033732318</c:v>
              </c:pt>
              <c:pt idx="34">
                <c:v>13.464661984196663</c:v>
              </c:pt>
            </c:numLit>
          </c:val>
          <c:smooth val="0"/>
          <c:extLst>
            <c:ext xmlns:c16="http://schemas.microsoft.com/office/drawing/2014/chart" uri="{C3380CC4-5D6E-409C-BE32-E72D297353CC}">
              <c16:uniqueId val="{00000002-4234-41FE-BDAE-58CCADB03742}"/>
            </c:ext>
          </c:extLst>
        </c:ser>
        <c:dLbls>
          <c:showLegendKey val="0"/>
          <c:showVal val="0"/>
          <c:showCatName val="0"/>
          <c:showSerName val="0"/>
          <c:showPercent val="0"/>
          <c:showBubbleSize val="0"/>
        </c:dLbls>
        <c:marker val="1"/>
        <c:smooth val="0"/>
        <c:axId val="399333768"/>
        <c:axId val="399334160"/>
      </c:lineChart>
      <c:catAx>
        <c:axId val="399332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3376"/>
        <c:crosses val="autoZero"/>
        <c:auto val="0"/>
        <c:lblAlgn val="ctr"/>
        <c:lblOffset val="100"/>
        <c:tickLblSkip val="1"/>
        <c:tickMarkSkip val="1"/>
        <c:noMultiLvlLbl val="0"/>
      </c:catAx>
      <c:valAx>
        <c:axId val="399333376"/>
        <c:scaling>
          <c:orientation val="minMax"/>
          <c:max val="12000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2984"/>
        <c:crosses val="autoZero"/>
        <c:crossBetween val="between"/>
      </c:valAx>
      <c:catAx>
        <c:axId val="399333768"/>
        <c:scaling>
          <c:orientation val="minMax"/>
        </c:scaling>
        <c:delete val="1"/>
        <c:axPos val="b"/>
        <c:majorTickMark val="out"/>
        <c:minorTickMark val="none"/>
        <c:tickLblPos val="nextTo"/>
        <c:crossAx val="399334160"/>
        <c:crosses val="autoZero"/>
        <c:auto val="0"/>
        <c:lblAlgn val="ctr"/>
        <c:lblOffset val="100"/>
        <c:noMultiLvlLbl val="0"/>
      </c:catAx>
      <c:valAx>
        <c:axId val="39933416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333768"/>
        <c:crosses val="max"/>
        <c:crossBetween val="between"/>
      </c:valAx>
      <c:spPr>
        <a:solidFill>
          <a:srgbClr val="FFFFFF"/>
        </a:solidFill>
        <a:ln w="12700">
          <a:solidFill>
            <a:srgbClr val="FFFFFF"/>
          </a:solidFill>
          <a:prstDash val="solid"/>
        </a:ln>
      </c:spPr>
    </c:plotArea>
    <c:legend>
      <c:legendPos val="r"/>
      <c:legendEntry>
        <c:idx val="0"/>
        <c:txPr>
          <a:bodyPr/>
          <a:lstStyle/>
          <a:p>
            <a:pPr>
              <a:defRPr sz="900"/>
            </a:pPr>
            <a:endParaRPr lang="ja-JP"/>
          </a:p>
        </c:txPr>
      </c:legendEntry>
      <c:legendEntry>
        <c:idx val="1"/>
        <c:txPr>
          <a:bodyPr/>
          <a:lstStyle/>
          <a:p>
            <a:pPr>
              <a:defRPr sz="900"/>
            </a:pPr>
            <a:endParaRPr lang="ja-JP"/>
          </a:p>
        </c:txPr>
      </c:legendEntry>
      <c:legendEntry>
        <c:idx val="2"/>
        <c:txPr>
          <a:bodyPr/>
          <a:lstStyle/>
          <a:p>
            <a:pPr>
              <a:defRPr sz="900"/>
            </a:pPr>
            <a:endParaRPr lang="ja-JP"/>
          </a:p>
        </c:txPr>
      </c:legendEntry>
      <c:layout>
        <c:manualLayout>
          <c:xMode val="edge"/>
          <c:yMode val="edge"/>
          <c:x val="0.61471267431486443"/>
          <c:y val="0.11220512820512821"/>
          <c:w val="0.19863902061607608"/>
          <c:h val="0.13107692307692306"/>
        </c:manualLayout>
      </c:layout>
      <c:overlay val="0"/>
    </c:legend>
    <c:plotVisOnly val="1"/>
    <c:dispBlanksAs val="gap"/>
    <c:showDLblsOverMax val="0"/>
  </c:chart>
  <c:spPr>
    <a:solidFill>
      <a:srgbClr val="FFFFFF"/>
    </a:solidFill>
    <a:ln w="12700">
      <a:solidFill>
        <a:srgbClr val="FFFFFF"/>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60773480662985"/>
          <c:y val="0.21802325581395349"/>
          <c:w val="0.72928176795580113"/>
          <c:h val="0.76744186046511631"/>
        </c:manualLayout>
      </c:layout>
      <c:pieChart>
        <c:varyColors val="1"/>
        <c:ser>
          <c:idx val="1"/>
          <c:order val="0"/>
          <c:spPr>
            <a:pattFill prst="pct5"/>
            <a:ln>
              <a:solidFill>
                <a:schemeClr val="tx1"/>
              </a:solidFill>
            </a:ln>
          </c:spPr>
          <c:dPt>
            <c:idx val="0"/>
            <c:bubble3D val="0"/>
            <c:spPr>
              <a:solidFill>
                <a:schemeClr val="tx2">
                  <a:lumMod val="20000"/>
                  <a:lumOff val="80000"/>
                </a:schemeClr>
              </a:solidFill>
              <a:ln>
                <a:solidFill>
                  <a:schemeClr val="tx1"/>
                </a:solidFill>
              </a:ln>
            </c:spPr>
            <c:extLst>
              <c:ext xmlns:c16="http://schemas.microsoft.com/office/drawing/2014/chart" uri="{C3380CC4-5D6E-409C-BE32-E72D297353CC}">
                <c16:uniqueId val="{00000001-9B5D-4965-8047-0B22C9147D72}"/>
              </c:ext>
            </c:extLst>
          </c:dPt>
          <c:dPt>
            <c:idx val="1"/>
            <c:bubble3D val="0"/>
            <c:extLst>
              <c:ext xmlns:c16="http://schemas.microsoft.com/office/drawing/2014/chart" uri="{C3380CC4-5D6E-409C-BE32-E72D297353CC}">
                <c16:uniqueId val="{00000002-9B5D-4965-8047-0B22C9147D72}"/>
              </c:ext>
            </c:extLst>
          </c:dPt>
          <c:dPt>
            <c:idx val="2"/>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04-9B5D-4965-8047-0B22C9147D72}"/>
              </c:ext>
            </c:extLst>
          </c:dPt>
          <c:dPt>
            <c:idx val="3"/>
            <c:bubble3D val="0"/>
            <c:spPr>
              <a:pattFill prst="openDmnd"/>
              <a:ln>
                <a:solidFill>
                  <a:schemeClr val="tx1"/>
                </a:solidFill>
              </a:ln>
            </c:spPr>
            <c:extLst>
              <c:ext xmlns:c16="http://schemas.microsoft.com/office/drawing/2014/chart" uri="{C3380CC4-5D6E-409C-BE32-E72D297353CC}">
                <c16:uniqueId val="{00000006-9B5D-4965-8047-0B22C9147D72}"/>
              </c:ext>
            </c:extLst>
          </c:dPt>
          <c:dPt>
            <c:idx val="4"/>
            <c:bubble3D val="0"/>
            <c:spPr>
              <a:pattFill prst="pct70"/>
              <a:ln>
                <a:solidFill>
                  <a:schemeClr val="tx1"/>
                </a:solidFill>
              </a:ln>
            </c:spPr>
            <c:extLst>
              <c:ext xmlns:c16="http://schemas.microsoft.com/office/drawing/2014/chart" uri="{C3380CC4-5D6E-409C-BE32-E72D297353CC}">
                <c16:uniqueId val="{00000008-9B5D-4965-8047-0B22C9147D72}"/>
              </c:ext>
            </c:extLst>
          </c:dPt>
          <c:dPt>
            <c:idx val="5"/>
            <c:bubble3D val="0"/>
            <c:spPr>
              <a:pattFill prst="horz"/>
              <a:ln>
                <a:solidFill>
                  <a:schemeClr val="tx1"/>
                </a:solidFill>
              </a:ln>
            </c:spPr>
            <c:extLst>
              <c:ext xmlns:c16="http://schemas.microsoft.com/office/drawing/2014/chart" uri="{C3380CC4-5D6E-409C-BE32-E72D297353CC}">
                <c16:uniqueId val="{0000000A-9B5D-4965-8047-0B22C9147D72}"/>
              </c:ext>
            </c:extLst>
          </c:dPt>
          <c:dPt>
            <c:idx val="6"/>
            <c:bubble3D val="0"/>
            <c:spPr>
              <a:pattFill prst="ltDnDiag"/>
              <a:ln>
                <a:solidFill>
                  <a:schemeClr val="tx1"/>
                </a:solidFill>
              </a:ln>
            </c:spPr>
            <c:extLst>
              <c:ext xmlns:c16="http://schemas.microsoft.com/office/drawing/2014/chart" uri="{C3380CC4-5D6E-409C-BE32-E72D297353CC}">
                <c16:uniqueId val="{0000000C-9B5D-4965-8047-0B22C9147D72}"/>
              </c:ext>
            </c:extLst>
          </c:dPt>
          <c:dPt>
            <c:idx val="7"/>
            <c:bubble3D val="0"/>
            <c:spPr>
              <a:solidFill>
                <a:schemeClr val="accent3">
                  <a:lumMod val="50000"/>
                </a:schemeClr>
              </a:solidFill>
              <a:ln>
                <a:solidFill>
                  <a:schemeClr val="tx1"/>
                </a:solidFill>
              </a:ln>
            </c:spPr>
            <c:extLst>
              <c:ext xmlns:c16="http://schemas.microsoft.com/office/drawing/2014/chart" uri="{C3380CC4-5D6E-409C-BE32-E72D297353CC}">
                <c16:uniqueId val="{0000000E-9B5D-4965-8047-0B22C9147D72}"/>
              </c:ext>
            </c:extLst>
          </c:dPt>
          <c:dPt>
            <c:idx val="8"/>
            <c:bubble3D val="0"/>
            <c:spPr>
              <a:pattFill prst="upDiag"/>
              <a:ln>
                <a:solidFill>
                  <a:schemeClr val="tx1"/>
                </a:solidFill>
              </a:ln>
            </c:spPr>
            <c:extLst>
              <c:ext xmlns:c16="http://schemas.microsoft.com/office/drawing/2014/chart" uri="{C3380CC4-5D6E-409C-BE32-E72D297353CC}">
                <c16:uniqueId val="{00000010-9B5D-4965-8047-0B22C9147D72}"/>
              </c:ext>
            </c:extLst>
          </c:dPt>
          <c:dPt>
            <c:idx val="9"/>
            <c:bubble3D val="0"/>
            <c:extLst>
              <c:ext xmlns:c16="http://schemas.microsoft.com/office/drawing/2014/chart" uri="{C3380CC4-5D6E-409C-BE32-E72D297353CC}">
                <c16:uniqueId val="{00000011-9B5D-4965-8047-0B22C9147D72}"/>
              </c:ext>
            </c:extLst>
          </c:dPt>
          <c:dLbls>
            <c:dLbl>
              <c:idx val="0"/>
              <c:layout>
                <c:manualLayout>
                  <c:x val="-0.20626151012891344"/>
                  <c:y val="-7.9473615521816685E-2"/>
                </c:manualLayout>
              </c:layout>
              <c:tx>
                <c:rich>
                  <a:bodyPr/>
                  <a:lstStyle/>
                  <a:p>
                    <a:fld id="{65A8BA30-D37A-4C6C-9A65-6FBBC55CD6B9}" type="CATEGORYNAME">
                      <a:rPr lang="ja-JP" altLang="en-US"/>
                      <a:pPr/>
                      <a:t>[分類名]</a:t>
                    </a:fld>
                    <a:r>
                      <a:rPr lang="en-US" altLang="ja-JP" baseline="0"/>
                      <a:t>, </a:t>
                    </a:r>
                  </a:p>
                  <a:p>
                    <a:fld id="{3ABE7037-21DE-4BB7-9134-33ACBD546AD9}" type="VALUE">
                      <a:rPr lang="en-US" altLang="ja-JP" baseline="0"/>
                      <a:pPr/>
                      <a:t>[値]</a:t>
                    </a:fld>
                    <a:r>
                      <a:rPr lang="ja-JP" altLang="en-US" baseline="0"/>
                      <a:t>人</a:t>
                    </a:r>
                    <a:r>
                      <a:rPr lang="en-US" altLang="ja-JP" baseline="0"/>
                      <a:t>, </a:t>
                    </a:r>
                  </a:p>
                  <a:p>
                    <a:r>
                      <a:rPr lang="en-US" altLang="ja-JP"/>
                      <a:t>72.9%</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1694290976058932"/>
                      <c:h val="0.12430939226519337"/>
                    </c:manualLayout>
                  </c15:layout>
                  <c15:dlblFieldTable/>
                  <c15:showDataLabelsRange val="0"/>
                </c:ext>
                <c:ext xmlns:c16="http://schemas.microsoft.com/office/drawing/2014/chart" uri="{C3380CC4-5D6E-409C-BE32-E72D297353CC}">
                  <c16:uniqueId val="{00000001-9B5D-4965-8047-0B22C9147D72}"/>
                </c:ext>
              </c:extLst>
            </c:dLbl>
            <c:dLbl>
              <c:idx val="1"/>
              <c:layout>
                <c:manualLayout>
                  <c:x val="-2.2996621278693757E-2"/>
                  <c:y val="0.12455764852597852"/>
                </c:manualLayout>
              </c:layout>
              <c:tx>
                <c:rich>
                  <a:bodyPr/>
                  <a:lstStyle/>
                  <a:p>
                    <a:fld id="{A9FF14EA-9AFC-458B-A59A-99029A326DE5}" type="CATEGORYNAME">
                      <a:rPr lang="ja-JP" altLang="en-US"/>
                      <a:pPr/>
                      <a:t>[分類名]</a:t>
                    </a:fld>
                    <a:r>
                      <a:rPr lang="en-US" altLang="ja-JP" baseline="0"/>
                      <a:t>,</a:t>
                    </a:r>
                  </a:p>
                  <a:p>
                    <a:r>
                      <a:rPr lang="en-US" altLang="ja-JP" baseline="0"/>
                      <a:t> </a:t>
                    </a:r>
                    <a:fld id="{168402F7-ABD5-4578-9DE1-0AA0EC810EFD}" type="VALUE">
                      <a:rPr lang="en-US" altLang="ja-JP" baseline="0"/>
                      <a:pPr/>
                      <a:t>[値]</a:t>
                    </a:fld>
                    <a:r>
                      <a:rPr lang="ja-JP" altLang="en-US" baseline="0"/>
                      <a:t>人</a:t>
                    </a:r>
                    <a:r>
                      <a:rPr lang="en-US" altLang="ja-JP" baseline="0"/>
                      <a:t>, </a:t>
                    </a:r>
                  </a:p>
                  <a:p>
                    <a:r>
                      <a:rPr lang="en-US" altLang="ja-JP"/>
                      <a:t>8.3%</a:t>
                    </a:r>
                  </a:p>
                  <a:p>
                    <a:endParaRPr lang="ja-JP" alt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9B5D-4965-8047-0B22C9147D72}"/>
                </c:ext>
              </c:extLst>
            </c:dLbl>
            <c:dLbl>
              <c:idx val="2"/>
              <c:layout>
                <c:manualLayout>
                  <c:x val="-6.9393570278853262E-2"/>
                  <c:y val="8.9717086469163737E-2"/>
                </c:manualLayout>
              </c:layout>
              <c:tx>
                <c:rich>
                  <a:bodyPr/>
                  <a:lstStyle/>
                  <a:p>
                    <a:fld id="{97440130-D77E-4E13-9130-F3679A9C6F8C}" type="CATEGORYNAME">
                      <a:rPr lang="ja-JP" altLang="en-US"/>
                      <a:pPr/>
                      <a:t>[分類名]</a:t>
                    </a:fld>
                    <a:r>
                      <a:rPr lang="en-US" altLang="ja-JP" baseline="0"/>
                      <a:t>,</a:t>
                    </a:r>
                  </a:p>
                  <a:p>
                    <a:r>
                      <a:rPr lang="en-US" altLang="ja-JP" baseline="0"/>
                      <a:t> </a:t>
                    </a:r>
                    <a:fld id="{15F79DDE-3B5B-4F78-BC9F-D6899FA6EB73}" type="VALUE">
                      <a:rPr lang="en-US" altLang="ja-JP" baseline="0"/>
                      <a:pPr/>
                      <a:t>[値]</a:t>
                    </a:fld>
                    <a:r>
                      <a:rPr lang="ja-JP" altLang="en-US" baseline="0"/>
                      <a:t>人</a:t>
                    </a:r>
                    <a:r>
                      <a:rPr lang="en-US" altLang="ja-JP" baseline="0"/>
                      <a:t>,</a:t>
                    </a:r>
                  </a:p>
                  <a:p>
                    <a:r>
                      <a:rPr lang="en-US" altLang="ja-JP" baseline="0"/>
                      <a:t> 6.0%</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9B5D-4965-8047-0B22C9147D72}"/>
                </c:ext>
              </c:extLst>
            </c:dLbl>
            <c:dLbl>
              <c:idx val="3"/>
              <c:layout>
                <c:manualLayout>
                  <c:x val="-4.5426980467220601E-2"/>
                  <c:y val="5.1917750612665133E-2"/>
                </c:manualLayout>
              </c:layout>
              <c:tx>
                <c:rich>
                  <a:bodyPr/>
                  <a:lstStyle/>
                  <a:p>
                    <a:fld id="{2AF33175-7E99-4A72-9688-D65E9F0E145F}" type="CATEGORYNAME">
                      <a:rPr lang="ja-JP" altLang="en-US"/>
                      <a:pPr/>
                      <a:t>[分類名]</a:t>
                    </a:fld>
                    <a:r>
                      <a:rPr lang="en-US" altLang="ja-JP" baseline="0"/>
                      <a:t>,</a:t>
                    </a:r>
                  </a:p>
                  <a:p>
                    <a:r>
                      <a:rPr lang="en-US" altLang="ja-JP" baseline="0"/>
                      <a:t> </a:t>
                    </a:r>
                    <a:fld id="{FD385B9C-00D5-4366-AB5C-165D77C0CB53}" type="VALUE">
                      <a:rPr lang="en-US" altLang="ja-JP" baseline="0"/>
                      <a:pPr/>
                      <a:t>[値]</a:t>
                    </a:fld>
                    <a:r>
                      <a:rPr lang="ja-JP" altLang="en-US" baseline="0"/>
                      <a:t>人</a:t>
                    </a:r>
                    <a:r>
                      <a:rPr lang="en-US" altLang="ja-JP" baseline="0"/>
                      <a:t>,</a:t>
                    </a:r>
                  </a:p>
                  <a:p>
                    <a:r>
                      <a:rPr lang="en-US" altLang="ja-JP" baseline="0"/>
                      <a:t> 4.4%</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9B5D-4965-8047-0B22C9147D72}"/>
                </c:ext>
              </c:extLst>
            </c:dLbl>
            <c:dLbl>
              <c:idx val="4"/>
              <c:layout>
                <c:manualLayout>
                  <c:x val="-0.20467945650440103"/>
                  <c:y val="-6.289380954452517E-2"/>
                </c:manualLayout>
              </c:layout>
              <c:tx>
                <c:rich>
                  <a:bodyPr/>
                  <a:lstStyle/>
                  <a:p>
                    <a:fld id="{702C88F5-B9FA-4414-AE2E-D5F7719C0267}" type="CATEGORYNAME">
                      <a:rPr lang="ja-JP" altLang="en-US"/>
                      <a:pPr/>
                      <a:t>[分類名]</a:t>
                    </a:fld>
                    <a:r>
                      <a:rPr lang="en-US" altLang="ja-JP" baseline="0"/>
                      <a:t>, </a:t>
                    </a:r>
                  </a:p>
                  <a:p>
                    <a:fld id="{B1EDE608-8A03-4BD8-B60A-B28BACC20660}" type="VALUE">
                      <a:rPr lang="en-US" altLang="ja-JP" baseline="0"/>
                      <a:pPr/>
                      <a:t>[値]</a:t>
                    </a:fld>
                    <a:r>
                      <a:rPr lang="ja-JP" altLang="en-US" baseline="0"/>
                      <a:t>人</a:t>
                    </a:r>
                    <a:r>
                      <a:rPr lang="en-US" altLang="ja-JP" baseline="0"/>
                      <a:t>, </a:t>
                    </a:r>
                  </a:p>
                  <a:p>
                    <a:r>
                      <a:rPr lang="en-US" altLang="ja-JP"/>
                      <a:t>3.2%</a:t>
                    </a:r>
                  </a:p>
                  <a:p>
                    <a:endParaRPr lang="ja-JP" alt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9B5D-4965-8047-0B22C9147D72}"/>
                </c:ext>
              </c:extLst>
            </c:dLbl>
            <c:dLbl>
              <c:idx val="5"/>
              <c:layout>
                <c:manualLayout>
                  <c:x val="-9.6171459230579598E-2"/>
                  <c:y val="-8.0774060700975911E-2"/>
                </c:manualLayout>
              </c:layout>
              <c:tx>
                <c:rich>
                  <a:bodyPr/>
                  <a:lstStyle/>
                  <a:p>
                    <a:fld id="{BA586780-A33D-45E0-BA21-231940627E42}" type="CATEGORYNAME">
                      <a:rPr lang="ja-JP" altLang="en-US"/>
                      <a:pPr/>
                      <a:t>[分類名]</a:t>
                    </a:fld>
                    <a:r>
                      <a:rPr lang="en-US" altLang="ja-JP" baseline="0"/>
                      <a:t>,</a:t>
                    </a:r>
                  </a:p>
                  <a:p>
                    <a:r>
                      <a:rPr lang="en-US" altLang="ja-JP" baseline="0"/>
                      <a:t> </a:t>
                    </a:r>
                    <a:fld id="{2D1C5CA7-326B-4647-9373-7F893145E299}" type="VALUE">
                      <a:rPr lang="en-US" altLang="ja-JP" baseline="0"/>
                      <a:pPr/>
                      <a:t>[値]</a:t>
                    </a:fld>
                    <a:r>
                      <a:rPr lang="ja-JP" altLang="en-US" baseline="0"/>
                      <a:t>人</a:t>
                    </a:r>
                    <a:r>
                      <a:rPr lang="en-US" altLang="ja-JP" baseline="0"/>
                      <a:t>,</a:t>
                    </a:r>
                  </a:p>
                  <a:p>
                    <a:r>
                      <a:rPr lang="en-US" altLang="ja-JP" baseline="0"/>
                      <a:t> 1.0%</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9B5D-4965-8047-0B22C9147D72}"/>
                </c:ext>
              </c:extLst>
            </c:dLbl>
            <c:dLbl>
              <c:idx val="6"/>
              <c:layout>
                <c:manualLayout>
                  <c:x val="1.1826974666840004E-3"/>
                  <c:y val="-4.5850553211235344E-2"/>
                </c:manualLayout>
              </c:layout>
              <c:tx>
                <c:rich>
                  <a:bodyPr/>
                  <a:lstStyle/>
                  <a:p>
                    <a:fld id="{914D2BE5-A802-480B-AEC2-F18AC915BE4A}" type="CATEGORYNAME">
                      <a:rPr lang="ja-JP" altLang="en-US"/>
                      <a:pPr/>
                      <a:t>[分類名]</a:t>
                    </a:fld>
                    <a:r>
                      <a:rPr lang="en-US" altLang="ja-JP" baseline="0"/>
                      <a:t>, </a:t>
                    </a:r>
                  </a:p>
                  <a:p>
                    <a:fld id="{A54538D0-7443-4909-992D-35C12AB3031C}" type="VALUE">
                      <a:rPr lang="en-US" altLang="ja-JP" baseline="0"/>
                      <a:pPr/>
                      <a:t>[値]</a:t>
                    </a:fld>
                    <a:r>
                      <a:rPr lang="ja-JP" altLang="en-US" baseline="0"/>
                      <a:t>人</a:t>
                    </a:r>
                    <a:r>
                      <a:rPr lang="en-US" altLang="ja-JP" baseline="0"/>
                      <a:t>, </a:t>
                    </a:r>
                  </a:p>
                  <a:p>
                    <a:r>
                      <a:rPr lang="en-US" altLang="ja-JP"/>
                      <a:t>1.0%</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B5D-4965-8047-0B22C9147D72}"/>
                </c:ext>
              </c:extLst>
            </c:dLbl>
            <c:dLbl>
              <c:idx val="7"/>
              <c:layout>
                <c:manualLayout>
                  <c:x val="0.11069764069546549"/>
                  <c:y val="-5.4609706935804296E-2"/>
                </c:manualLayout>
              </c:layout>
              <c:tx>
                <c:rich>
                  <a:bodyPr/>
                  <a:lstStyle/>
                  <a:p>
                    <a:fld id="{3C2FF01F-75EF-445D-9455-8E6D113AEEC4}" type="CATEGORYNAME">
                      <a:rPr lang="ja-JP" altLang="en-US"/>
                      <a:pPr/>
                      <a:t>[分類名]</a:t>
                    </a:fld>
                    <a:r>
                      <a:rPr lang="en-US" altLang="ja-JP" baseline="0"/>
                      <a:t>,</a:t>
                    </a:r>
                  </a:p>
                  <a:p>
                    <a:r>
                      <a:rPr lang="en-US" altLang="ja-JP" baseline="0"/>
                      <a:t> </a:t>
                    </a:r>
                    <a:fld id="{BFD58FDD-66A4-44EA-BA6C-6306798EF848}" type="VALUE">
                      <a:rPr lang="en-US" altLang="ja-JP" baseline="0"/>
                      <a:pPr/>
                      <a:t>[値]</a:t>
                    </a:fld>
                    <a:r>
                      <a:rPr lang="ja-JP" altLang="en-US" baseline="0"/>
                      <a:t>人</a:t>
                    </a:r>
                    <a:r>
                      <a:rPr lang="en-US" altLang="ja-JP" baseline="0"/>
                      <a:t>,</a:t>
                    </a:r>
                  </a:p>
                  <a:p>
                    <a:r>
                      <a:rPr lang="en-US" altLang="ja-JP" baseline="0"/>
                      <a:t> 0.3%</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9B5D-4965-8047-0B22C9147D72}"/>
                </c:ext>
              </c:extLst>
            </c:dLbl>
            <c:dLbl>
              <c:idx val="8"/>
              <c:layout>
                <c:manualLayout>
                  <c:x val="0.2562738359362538"/>
                  <c:y val="-6.186656225982802E-2"/>
                </c:manualLayout>
              </c:layout>
              <c:tx>
                <c:rich>
                  <a:bodyPr/>
                  <a:lstStyle/>
                  <a:p>
                    <a:fld id="{24502836-0EB9-4F63-8329-82547D930481}" type="CATEGORYNAME">
                      <a:rPr lang="ja-JP" altLang="en-US"/>
                      <a:pPr/>
                      <a:t>[分類名]</a:t>
                    </a:fld>
                    <a:r>
                      <a:rPr lang="en-US" altLang="ja-JP" baseline="0"/>
                      <a:t>,</a:t>
                    </a:r>
                  </a:p>
                  <a:p>
                    <a:r>
                      <a:rPr lang="en-US" altLang="ja-JP" baseline="0"/>
                      <a:t> </a:t>
                    </a:r>
                    <a:fld id="{B357FEA0-D4A0-445A-B7B1-147BFFBEFCF5}" type="VALUE">
                      <a:rPr lang="en-US" altLang="ja-JP" baseline="0"/>
                      <a:pPr/>
                      <a:t>[値]</a:t>
                    </a:fld>
                    <a:r>
                      <a:rPr lang="ja-JP" altLang="en-US" baseline="0"/>
                      <a:t>人</a:t>
                    </a:r>
                    <a:r>
                      <a:rPr lang="en-US" altLang="ja-JP" baseline="0"/>
                      <a:t>, </a:t>
                    </a:r>
                  </a:p>
                  <a:p>
                    <a:r>
                      <a:rPr lang="en-US" altLang="ja-JP"/>
                      <a:t>0.2%</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9B5D-4965-8047-0B22C9147D72}"/>
                </c:ext>
              </c:extLst>
            </c:dLbl>
            <c:dLbl>
              <c:idx val="9"/>
              <c:layout>
                <c:manualLayout>
                  <c:x val="0.35638636330679657"/>
                  <c:y val="1.4277635185104625E-3"/>
                </c:manualLayout>
              </c:layout>
              <c:tx>
                <c:rich>
                  <a:bodyPr/>
                  <a:lstStyle/>
                  <a:p>
                    <a:fld id="{6A3898AB-5540-4986-9D07-584F3A373243}" type="CATEGORYNAME">
                      <a:rPr lang="ja-JP" altLang="en-US"/>
                      <a:pPr/>
                      <a:t>[分類名]</a:t>
                    </a:fld>
                    <a:r>
                      <a:rPr lang="en-US" altLang="ja-JP" baseline="0"/>
                      <a:t>,</a:t>
                    </a:r>
                  </a:p>
                  <a:p>
                    <a:r>
                      <a:rPr lang="en-US" altLang="ja-JP" baseline="0"/>
                      <a:t> </a:t>
                    </a:r>
                    <a:fld id="{430028CF-63C2-4F2B-A641-FE3120978CA1}" type="VALUE">
                      <a:rPr lang="en-US" altLang="ja-JP" baseline="0"/>
                      <a:pPr/>
                      <a:t>[値]</a:t>
                    </a:fld>
                    <a:r>
                      <a:rPr lang="ja-JP" altLang="en-US" baseline="0"/>
                      <a:t>人</a:t>
                    </a:r>
                    <a:r>
                      <a:rPr lang="en-US" altLang="ja-JP" baseline="0"/>
                      <a:t>, </a:t>
                    </a:r>
                  </a:p>
                  <a:p>
                    <a:r>
                      <a:rPr lang="en-US" altLang="ja-JP"/>
                      <a:t>2.7%</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9B5D-4965-8047-0B22C9147D72}"/>
                </c:ext>
              </c:extLst>
            </c:dLbl>
            <c:spPr>
              <a:noFill/>
              <a:ln>
                <a:noFill/>
              </a:ln>
              <a:effectLst/>
            </c:spPr>
            <c:txPr>
              <a:bodyPr wrap="square" lIns="38100" tIns="19050" rIns="38100" bIns="19050" anchor="ctr">
                <a:spAutoFit/>
              </a:bodyPr>
              <a:lstStyle/>
              <a:p>
                <a:pPr>
                  <a:defRPr sz="800"/>
                </a:pPr>
                <a:endParaRPr lang="ja-JP"/>
              </a:p>
            </c:txPr>
            <c:dLblPos val="bestFit"/>
            <c:showLegendKey val="0"/>
            <c:showVal val="1"/>
            <c:showCatName val="1"/>
            <c:showSerName val="0"/>
            <c:showPercent val="0"/>
            <c:showBubbleSize val="0"/>
            <c:showLeaderLines val="1"/>
            <c:extLst>
              <c:ext xmlns:c15="http://schemas.microsoft.com/office/drawing/2012/chart" uri="{CE6537A1-D6FC-4f65-9D91-7224C49458BB}"/>
            </c:extLst>
          </c:dLbls>
          <c:cat>
            <c:strLit>
              <c:ptCount val="10"/>
              <c:pt idx="0">
                <c:v>普通科</c:v>
              </c:pt>
              <c:pt idx="1">
                <c:v>工業</c:v>
              </c:pt>
              <c:pt idx="2">
                <c:v>商業</c:v>
              </c:pt>
              <c:pt idx="3">
                <c:v>総合</c:v>
              </c:pt>
              <c:pt idx="4">
                <c:v>農業</c:v>
              </c:pt>
              <c:pt idx="5">
                <c:v>家庭</c:v>
              </c:pt>
              <c:pt idx="6">
                <c:v>水産</c:v>
              </c:pt>
              <c:pt idx="7">
                <c:v>福祉</c:v>
              </c:pt>
              <c:pt idx="8">
                <c:v>看護</c:v>
              </c:pt>
              <c:pt idx="9">
                <c:v>その他</c:v>
              </c:pt>
            </c:strLit>
          </c:cat>
          <c:val>
            <c:numLit>
              <c:formatCode>General</c:formatCode>
              <c:ptCount val="10"/>
              <c:pt idx="0">
                <c:v>43508</c:v>
              </c:pt>
              <c:pt idx="1">
                <c:v>4956</c:v>
              </c:pt>
              <c:pt idx="2">
                <c:v>3570</c:v>
              </c:pt>
              <c:pt idx="3">
                <c:v>2621</c:v>
              </c:pt>
              <c:pt idx="4">
                <c:v>1930</c:v>
              </c:pt>
              <c:pt idx="5">
                <c:v>626</c:v>
              </c:pt>
              <c:pt idx="6">
                <c:v>609</c:v>
              </c:pt>
              <c:pt idx="7">
                <c:v>167</c:v>
              </c:pt>
              <c:pt idx="8">
                <c:v>120</c:v>
              </c:pt>
              <c:pt idx="9">
                <c:v>1587</c:v>
              </c:pt>
            </c:numLit>
          </c:val>
          <c:extLst>
            <c:ext xmlns:c16="http://schemas.microsoft.com/office/drawing/2014/chart" uri="{C3380CC4-5D6E-409C-BE32-E72D297353CC}">
              <c16:uniqueId val="{00000012-9B5D-4965-8047-0B22C9147D72}"/>
            </c:ext>
          </c:extLst>
        </c:ser>
        <c:ser>
          <c:idx val="2"/>
          <c:order val="1"/>
          <c:spPr>
            <a:pattFill prst="pct5"/>
            <a:ln>
              <a:solidFill>
                <a:schemeClr val="tx1"/>
              </a:solidFill>
            </a:ln>
          </c:spPr>
          <c:dPt>
            <c:idx val="0"/>
            <c:bubble3D val="0"/>
            <c:spPr>
              <a:solidFill>
                <a:schemeClr val="accent1">
                  <a:lumMod val="60000"/>
                  <a:lumOff val="40000"/>
                </a:schemeClr>
              </a:solidFill>
              <a:ln>
                <a:solidFill>
                  <a:schemeClr val="tx1"/>
                </a:solidFill>
              </a:ln>
            </c:spPr>
            <c:extLst>
              <c:ext xmlns:c16="http://schemas.microsoft.com/office/drawing/2014/chart" uri="{C3380CC4-5D6E-409C-BE32-E72D297353CC}">
                <c16:uniqueId val="{00000014-9B5D-4965-8047-0B22C9147D72}"/>
              </c:ext>
            </c:extLst>
          </c:dPt>
          <c:dPt>
            <c:idx val="1"/>
            <c:bubble3D val="0"/>
            <c:extLst>
              <c:ext xmlns:c16="http://schemas.microsoft.com/office/drawing/2014/chart" uri="{C3380CC4-5D6E-409C-BE32-E72D297353CC}">
                <c16:uniqueId val="{00000015-9B5D-4965-8047-0B22C9147D72}"/>
              </c:ext>
            </c:extLst>
          </c:dPt>
          <c:dPt>
            <c:idx val="2"/>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17-9B5D-4965-8047-0B22C9147D72}"/>
              </c:ext>
            </c:extLst>
          </c:dPt>
          <c:dPt>
            <c:idx val="3"/>
            <c:bubble3D val="0"/>
            <c:spPr>
              <a:pattFill prst="openDmnd"/>
              <a:ln>
                <a:solidFill>
                  <a:schemeClr val="tx1"/>
                </a:solidFill>
              </a:ln>
            </c:spPr>
            <c:extLst>
              <c:ext xmlns:c16="http://schemas.microsoft.com/office/drawing/2014/chart" uri="{C3380CC4-5D6E-409C-BE32-E72D297353CC}">
                <c16:uniqueId val="{00000019-9B5D-4965-8047-0B22C9147D72}"/>
              </c:ext>
            </c:extLst>
          </c:dPt>
          <c:dPt>
            <c:idx val="4"/>
            <c:bubble3D val="0"/>
            <c:spPr>
              <a:pattFill prst="pct70"/>
              <a:ln>
                <a:solidFill>
                  <a:schemeClr val="tx1"/>
                </a:solidFill>
              </a:ln>
            </c:spPr>
            <c:extLst>
              <c:ext xmlns:c16="http://schemas.microsoft.com/office/drawing/2014/chart" uri="{C3380CC4-5D6E-409C-BE32-E72D297353CC}">
                <c16:uniqueId val="{0000001B-9B5D-4965-8047-0B22C9147D72}"/>
              </c:ext>
            </c:extLst>
          </c:dPt>
          <c:dPt>
            <c:idx val="5"/>
            <c:bubble3D val="0"/>
            <c:spPr>
              <a:pattFill prst="horz"/>
              <a:ln>
                <a:solidFill>
                  <a:schemeClr val="tx1"/>
                </a:solidFill>
              </a:ln>
            </c:spPr>
            <c:extLst>
              <c:ext xmlns:c16="http://schemas.microsoft.com/office/drawing/2014/chart" uri="{C3380CC4-5D6E-409C-BE32-E72D297353CC}">
                <c16:uniqueId val="{0000001D-9B5D-4965-8047-0B22C9147D72}"/>
              </c:ext>
            </c:extLst>
          </c:dPt>
          <c:dPt>
            <c:idx val="6"/>
            <c:bubble3D val="0"/>
            <c:spPr>
              <a:pattFill prst="ltDnDiag"/>
              <a:ln>
                <a:solidFill>
                  <a:schemeClr val="tx1"/>
                </a:solidFill>
              </a:ln>
            </c:spPr>
            <c:extLst>
              <c:ext xmlns:c16="http://schemas.microsoft.com/office/drawing/2014/chart" uri="{C3380CC4-5D6E-409C-BE32-E72D297353CC}">
                <c16:uniqueId val="{0000001F-9B5D-4965-8047-0B22C9147D72}"/>
              </c:ext>
            </c:extLst>
          </c:dPt>
          <c:dPt>
            <c:idx val="7"/>
            <c:bubble3D val="0"/>
            <c:spPr>
              <a:solidFill>
                <a:schemeClr val="accent3">
                  <a:lumMod val="50000"/>
                </a:schemeClr>
              </a:solidFill>
              <a:ln>
                <a:solidFill>
                  <a:schemeClr val="tx1"/>
                </a:solidFill>
              </a:ln>
            </c:spPr>
            <c:extLst>
              <c:ext xmlns:c16="http://schemas.microsoft.com/office/drawing/2014/chart" uri="{C3380CC4-5D6E-409C-BE32-E72D297353CC}">
                <c16:uniqueId val="{00000021-9B5D-4965-8047-0B22C9147D72}"/>
              </c:ext>
            </c:extLst>
          </c:dPt>
          <c:dPt>
            <c:idx val="8"/>
            <c:bubble3D val="0"/>
            <c:spPr>
              <a:pattFill prst="upDiag"/>
              <a:ln>
                <a:solidFill>
                  <a:schemeClr val="tx1"/>
                </a:solidFill>
              </a:ln>
            </c:spPr>
            <c:extLst>
              <c:ext xmlns:c16="http://schemas.microsoft.com/office/drawing/2014/chart" uri="{C3380CC4-5D6E-409C-BE32-E72D297353CC}">
                <c16:uniqueId val="{00000023-9B5D-4965-8047-0B22C9147D72}"/>
              </c:ext>
            </c:extLst>
          </c:dPt>
          <c:dPt>
            <c:idx val="9"/>
            <c:bubble3D val="0"/>
            <c:extLst>
              <c:ext xmlns:c16="http://schemas.microsoft.com/office/drawing/2014/chart" uri="{C3380CC4-5D6E-409C-BE32-E72D297353CC}">
                <c16:uniqueId val="{00000024-9B5D-4965-8047-0B22C9147D72}"/>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Lit>
              <c:ptCount val="10"/>
              <c:pt idx="0">
                <c:v>普通科</c:v>
              </c:pt>
              <c:pt idx="1">
                <c:v>工業</c:v>
              </c:pt>
              <c:pt idx="2">
                <c:v>商業</c:v>
              </c:pt>
              <c:pt idx="3">
                <c:v>総合</c:v>
              </c:pt>
              <c:pt idx="4">
                <c:v>農業</c:v>
              </c:pt>
              <c:pt idx="5">
                <c:v>家庭</c:v>
              </c:pt>
              <c:pt idx="6">
                <c:v>水産</c:v>
              </c:pt>
              <c:pt idx="7">
                <c:v>福祉</c:v>
              </c:pt>
              <c:pt idx="8">
                <c:v>看護</c:v>
              </c:pt>
              <c:pt idx="9">
                <c:v>その他</c:v>
              </c:pt>
            </c:strLit>
          </c:cat>
          <c:val>
            <c:numLit>
              <c:formatCode>General</c:formatCode>
              <c:ptCount val="10"/>
              <c:pt idx="0">
                <c:v>43508</c:v>
              </c:pt>
              <c:pt idx="1">
                <c:v>4956</c:v>
              </c:pt>
              <c:pt idx="2">
                <c:v>3570</c:v>
              </c:pt>
              <c:pt idx="3">
                <c:v>2621</c:v>
              </c:pt>
              <c:pt idx="4">
                <c:v>1930</c:v>
              </c:pt>
              <c:pt idx="5">
                <c:v>626</c:v>
              </c:pt>
              <c:pt idx="6">
                <c:v>609</c:v>
              </c:pt>
              <c:pt idx="7">
                <c:v>167</c:v>
              </c:pt>
              <c:pt idx="8">
                <c:v>120</c:v>
              </c:pt>
              <c:pt idx="9">
                <c:v>1587</c:v>
              </c:pt>
            </c:numLit>
          </c:val>
          <c:extLst>
            <c:ext xmlns:c16="http://schemas.microsoft.com/office/drawing/2014/chart" uri="{C3380CC4-5D6E-409C-BE32-E72D297353CC}">
              <c16:uniqueId val="{00000025-9B5D-4965-8047-0B22C9147D72}"/>
            </c:ext>
          </c:extLst>
        </c:ser>
        <c:ser>
          <c:idx val="3"/>
          <c:order val="2"/>
          <c:spPr>
            <a:pattFill prst="pct5"/>
            <a:ln>
              <a:solidFill>
                <a:schemeClr val="tx1"/>
              </a:solidFill>
            </a:ln>
          </c:spPr>
          <c:dPt>
            <c:idx val="0"/>
            <c:bubble3D val="0"/>
            <c:spPr>
              <a:solidFill>
                <a:schemeClr val="accent1">
                  <a:lumMod val="60000"/>
                  <a:lumOff val="40000"/>
                </a:schemeClr>
              </a:solidFill>
              <a:ln>
                <a:solidFill>
                  <a:schemeClr val="tx1"/>
                </a:solidFill>
              </a:ln>
            </c:spPr>
            <c:extLst>
              <c:ext xmlns:c16="http://schemas.microsoft.com/office/drawing/2014/chart" uri="{C3380CC4-5D6E-409C-BE32-E72D297353CC}">
                <c16:uniqueId val="{00000027-9B5D-4965-8047-0B22C9147D72}"/>
              </c:ext>
            </c:extLst>
          </c:dPt>
          <c:dPt>
            <c:idx val="1"/>
            <c:bubble3D val="0"/>
            <c:extLst>
              <c:ext xmlns:c16="http://schemas.microsoft.com/office/drawing/2014/chart" uri="{C3380CC4-5D6E-409C-BE32-E72D297353CC}">
                <c16:uniqueId val="{00000028-9B5D-4965-8047-0B22C9147D72}"/>
              </c:ext>
            </c:extLst>
          </c:dPt>
          <c:dPt>
            <c:idx val="2"/>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2A-9B5D-4965-8047-0B22C9147D72}"/>
              </c:ext>
            </c:extLst>
          </c:dPt>
          <c:dPt>
            <c:idx val="3"/>
            <c:bubble3D val="0"/>
            <c:spPr>
              <a:pattFill prst="openDmnd"/>
              <a:ln>
                <a:solidFill>
                  <a:schemeClr val="tx1"/>
                </a:solidFill>
              </a:ln>
            </c:spPr>
            <c:extLst>
              <c:ext xmlns:c16="http://schemas.microsoft.com/office/drawing/2014/chart" uri="{C3380CC4-5D6E-409C-BE32-E72D297353CC}">
                <c16:uniqueId val="{0000002C-9B5D-4965-8047-0B22C9147D72}"/>
              </c:ext>
            </c:extLst>
          </c:dPt>
          <c:dPt>
            <c:idx val="4"/>
            <c:bubble3D val="0"/>
            <c:spPr>
              <a:pattFill prst="pct70"/>
              <a:ln>
                <a:solidFill>
                  <a:schemeClr val="tx1"/>
                </a:solidFill>
              </a:ln>
            </c:spPr>
            <c:extLst>
              <c:ext xmlns:c16="http://schemas.microsoft.com/office/drawing/2014/chart" uri="{C3380CC4-5D6E-409C-BE32-E72D297353CC}">
                <c16:uniqueId val="{0000002E-9B5D-4965-8047-0B22C9147D72}"/>
              </c:ext>
            </c:extLst>
          </c:dPt>
          <c:dPt>
            <c:idx val="5"/>
            <c:bubble3D val="0"/>
            <c:spPr>
              <a:pattFill prst="horz"/>
              <a:ln>
                <a:solidFill>
                  <a:schemeClr val="tx1"/>
                </a:solidFill>
              </a:ln>
            </c:spPr>
            <c:extLst>
              <c:ext xmlns:c16="http://schemas.microsoft.com/office/drawing/2014/chart" uri="{C3380CC4-5D6E-409C-BE32-E72D297353CC}">
                <c16:uniqueId val="{00000030-9B5D-4965-8047-0B22C9147D72}"/>
              </c:ext>
            </c:extLst>
          </c:dPt>
          <c:dPt>
            <c:idx val="6"/>
            <c:bubble3D val="0"/>
            <c:spPr>
              <a:pattFill prst="ltDnDiag"/>
              <a:ln>
                <a:solidFill>
                  <a:schemeClr val="tx1"/>
                </a:solidFill>
              </a:ln>
            </c:spPr>
            <c:extLst>
              <c:ext xmlns:c16="http://schemas.microsoft.com/office/drawing/2014/chart" uri="{C3380CC4-5D6E-409C-BE32-E72D297353CC}">
                <c16:uniqueId val="{00000032-9B5D-4965-8047-0B22C9147D72}"/>
              </c:ext>
            </c:extLst>
          </c:dPt>
          <c:dPt>
            <c:idx val="7"/>
            <c:bubble3D val="0"/>
            <c:spPr>
              <a:solidFill>
                <a:schemeClr val="accent3">
                  <a:lumMod val="50000"/>
                </a:schemeClr>
              </a:solidFill>
              <a:ln>
                <a:solidFill>
                  <a:schemeClr val="tx1"/>
                </a:solidFill>
              </a:ln>
            </c:spPr>
            <c:extLst>
              <c:ext xmlns:c16="http://schemas.microsoft.com/office/drawing/2014/chart" uri="{C3380CC4-5D6E-409C-BE32-E72D297353CC}">
                <c16:uniqueId val="{00000034-9B5D-4965-8047-0B22C9147D72}"/>
              </c:ext>
            </c:extLst>
          </c:dPt>
          <c:dPt>
            <c:idx val="8"/>
            <c:bubble3D val="0"/>
            <c:spPr>
              <a:pattFill prst="upDiag"/>
              <a:ln>
                <a:solidFill>
                  <a:schemeClr val="tx1"/>
                </a:solidFill>
              </a:ln>
            </c:spPr>
            <c:extLst>
              <c:ext xmlns:c16="http://schemas.microsoft.com/office/drawing/2014/chart" uri="{C3380CC4-5D6E-409C-BE32-E72D297353CC}">
                <c16:uniqueId val="{00000036-9B5D-4965-8047-0B22C9147D72}"/>
              </c:ext>
            </c:extLst>
          </c:dPt>
          <c:dPt>
            <c:idx val="9"/>
            <c:bubble3D val="0"/>
            <c:extLst>
              <c:ext xmlns:c16="http://schemas.microsoft.com/office/drawing/2014/chart" uri="{C3380CC4-5D6E-409C-BE32-E72D297353CC}">
                <c16:uniqueId val="{00000037-9B5D-4965-8047-0B22C9147D72}"/>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Lit>
              <c:ptCount val="10"/>
              <c:pt idx="0">
                <c:v>普通科</c:v>
              </c:pt>
              <c:pt idx="1">
                <c:v>工業</c:v>
              </c:pt>
              <c:pt idx="2">
                <c:v>商業</c:v>
              </c:pt>
              <c:pt idx="3">
                <c:v>総合</c:v>
              </c:pt>
              <c:pt idx="4">
                <c:v>農業</c:v>
              </c:pt>
              <c:pt idx="5">
                <c:v>家庭</c:v>
              </c:pt>
              <c:pt idx="6">
                <c:v>水産</c:v>
              </c:pt>
              <c:pt idx="7">
                <c:v>福祉</c:v>
              </c:pt>
              <c:pt idx="8">
                <c:v>看護</c:v>
              </c:pt>
              <c:pt idx="9">
                <c:v>その他</c:v>
              </c:pt>
            </c:strLit>
          </c:cat>
          <c:val>
            <c:numLit>
              <c:formatCode>General</c:formatCode>
              <c:ptCount val="10"/>
              <c:pt idx="0">
                <c:v>43508</c:v>
              </c:pt>
              <c:pt idx="1">
                <c:v>4956</c:v>
              </c:pt>
              <c:pt idx="2">
                <c:v>3570</c:v>
              </c:pt>
              <c:pt idx="3">
                <c:v>2621</c:v>
              </c:pt>
              <c:pt idx="4">
                <c:v>1930</c:v>
              </c:pt>
              <c:pt idx="5">
                <c:v>626</c:v>
              </c:pt>
              <c:pt idx="6">
                <c:v>609</c:v>
              </c:pt>
              <c:pt idx="7">
                <c:v>167</c:v>
              </c:pt>
              <c:pt idx="8">
                <c:v>120</c:v>
              </c:pt>
              <c:pt idx="9">
                <c:v>1587</c:v>
              </c:pt>
            </c:numLit>
          </c:val>
          <c:extLst>
            <c:ext xmlns:c16="http://schemas.microsoft.com/office/drawing/2014/chart" uri="{C3380CC4-5D6E-409C-BE32-E72D297353CC}">
              <c16:uniqueId val="{00000038-9B5D-4965-8047-0B22C9147D72}"/>
            </c:ext>
          </c:extLst>
        </c:ser>
        <c:ser>
          <c:idx val="4"/>
          <c:order val="3"/>
          <c:spPr>
            <a:pattFill prst="pct5"/>
            <a:ln>
              <a:solidFill>
                <a:schemeClr val="tx1"/>
              </a:solidFill>
            </a:ln>
          </c:spPr>
          <c:dPt>
            <c:idx val="0"/>
            <c:bubble3D val="0"/>
            <c:spPr>
              <a:solidFill>
                <a:schemeClr val="accent1">
                  <a:lumMod val="60000"/>
                  <a:lumOff val="40000"/>
                </a:schemeClr>
              </a:solidFill>
              <a:ln>
                <a:solidFill>
                  <a:schemeClr val="tx1"/>
                </a:solidFill>
              </a:ln>
            </c:spPr>
            <c:extLst>
              <c:ext xmlns:c16="http://schemas.microsoft.com/office/drawing/2014/chart" uri="{C3380CC4-5D6E-409C-BE32-E72D297353CC}">
                <c16:uniqueId val="{0000003A-9B5D-4965-8047-0B22C9147D72}"/>
              </c:ext>
            </c:extLst>
          </c:dPt>
          <c:dPt>
            <c:idx val="1"/>
            <c:bubble3D val="0"/>
            <c:extLst>
              <c:ext xmlns:c16="http://schemas.microsoft.com/office/drawing/2014/chart" uri="{C3380CC4-5D6E-409C-BE32-E72D297353CC}">
                <c16:uniqueId val="{0000003B-9B5D-4965-8047-0B22C9147D72}"/>
              </c:ext>
            </c:extLst>
          </c:dPt>
          <c:dPt>
            <c:idx val="2"/>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3D-9B5D-4965-8047-0B22C9147D72}"/>
              </c:ext>
            </c:extLst>
          </c:dPt>
          <c:dPt>
            <c:idx val="3"/>
            <c:bubble3D val="0"/>
            <c:spPr>
              <a:pattFill prst="openDmnd"/>
              <a:ln>
                <a:solidFill>
                  <a:schemeClr val="tx1"/>
                </a:solidFill>
              </a:ln>
            </c:spPr>
            <c:extLst>
              <c:ext xmlns:c16="http://schemas.microsoft.com/office/drawing/2014/chart" uri="{C3380CC4-5D6E-409C-BE32-E72D297353CC}">
                <c16:uniqueId val="{0000003F-9B5D-4965-8047-0B22C9147D72}"/>
              </c:ext>
            </c:extLst>
          </c:dPt>
          <c:dPt>
            <c:idx val="4"/>
            <c:bubble3D val="0"/>
            <c:spPr>
              <a:pattFill prst="pct70"/>
              <a:ln>
                <a:solidFill>
                  <a:schemeClr val="tx1"/>
                </a:solidFill>
              </a:ln>
            </c:spPr>
            <c:extLst>
              <c:ext xmlns:c16="http://schemas.microsoft.com/office/drawing/2014/chart" uri="{C3380CC4-5D6E-409C-BE32-E72D297353CC}">
                <c16:uniqueId val="{00000041-9B5D-4965-8047-0B22C9147D72}"/>
              </c:ext>
            </c:extLst>
          </c:dPt>
          <c:dPt>
            <c:idx val="5"/>
            <c:bubble3D val="0"/>
            <c:spPr>
              <a:pattFill prst="horz"/>
              <a:ln>
                <a:solidFill>
                  <a:schemeClr val="tx1"/>
                </a:solidFill>
              </a:ln>
            </c:spPr>
            <c:extLst>
              <c:ext xmlns:c16="http://schemas.microsoft.com/office/drawing/2014/chart" uri="{C3380CC4-5D6E-409C-BE32-E72D297353CC}">
                <c16:uniqueId val="{00000043-9B5D-4965-8047-0B22C9147D72}"/>
              </c:ext>
            </c:extLst>
          </c:dPt>
          <c:dPt>
            <c:idx val="6"/>
            <c:bubble3D val="0"/>
            <c:spPr>
              <a:pattFill prst="ltDnDiag"/>
              <a:ln>
                <a:solidFill>
                  <a:schemeClr val="tx1"/>
                </a:solidFill>
              </a:ln>
            </c:spPr>
            <c:extLst>
              <c:ext xmlns:c16="http://schemas.microsoft.com/office/drawing/2014/chart" uri="{C3380CC4-5D6E-409C-BE32-E72D297353CC}">
                <c16:uniqueId val="{00000045-9B5D-4965-8047-0B22C9147D72}"/>
              </c:ext>
            </c:extLst>
          </c:dPt>
          <c:dPt>
            <c:idx val="7"/>
            <c:bubble3D val="0"/>
            <c:spPr>
              <a:solidFill>
                <a:schemeClr val="accent3">
                  <a:lumMod val="50000"/>
                </a:schemeClr>
              </a:solidFill>
              <a:ln>
                <a:solidFill>
                  <a:schemeClr val="tx1"/>
                </a:solidFill>
              </a:ln>
            </c:spPr>
            <c:extLst>
              <c:ext xmlns:c16="http://schemas.microsoft.com/office/drawing/2014/chart" uri="{C3380CC4-5D6E-409C-BE32-E72D297353CC}">
                <c16:uniqueId val="{00000047-9B5D-4965-8047-0B22C9147D72}"/>
              </c:ext>
            </c:extLst>
          </c:dPt>
          <c:dPt>
            <c:idx val="8"/>
            <c:bubble3D val="0"/>
            <c:spPr>
              <a:pattFill prst="upDiag"/>
              <a:ln>
                <a:solidFill>
                  <a:schemeClr val="tx1"/>
                </a:solidFill>
              </a:ln>
            </c:spPr>
            <c:extLst>
              <c:ext xmlns:c16="http://schemas.microsoft.com/office/drawing/2014/chart" uri="{C3380CC4-5D6E-409C-BE32-E72D297353CC}">
                <c16:uniqueId val="{00000049-9B5D-4965-8047-0B22C9147D72}"/>
              </c:ext>
            </c:extLst>
          </c:dPt>
          <c:dPt>
            <c:idx val="9"/>
            <c:bubble3D val="0"/>
            <c:extLst>
              <c:ext xmlns:c16="http://schemas.microsoft.com/office/drawing/2014/chart" uri="{C3380CC4-5D6E-409C-BE32-E72D297353CC}">
                <c16:uniqueId val="{0000004A-9B5D-4965-8047-0B22C9147D72}"/>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Lit>
              <c:ptCount val="10"/>
              <c:pt idx="0">
                <c:v>普通科</c:v>
              </c:pt>
              <c:pt idx="1">
                <c:v>工業</c:v>
              </c:pt>
              <c:pt idx="2">
                <c:v>商業</c:v>
              </c:pt>
              <c:pt idx="3">
                <c:v>総合</c:v>
              </c:pt>
              <c:pt idx="4">
                <c:v>農業</c:v>
              </c:pt>
              <c:pt idx="5">
                <c:v>家庭</c:v>
              </c:pt>
              <c:pt idx="6">
                <c:v>水産</c:v>
              </c:pt>
              <c:pt idx="7">
                <c:v>福祉</c:v>
              </c:pt>
              <c:pt idx="8">
                <c:v>看護</c:v>
              </c:pt>
              <c:pt idx="9">
                <c:v>その他</c:v>
              </c:pt>
            </c:strLit>
          </c:cat>
          <c:val>
            <c:numLit>
              <c:formatCode>General</c:formatCode>
              <c:ptCount val="10"/>
              <c:pt idx="0">
                <c:v>43508</c:v>
              </c:pt>
              <c:pt idx="1">
                <c:v>4956</c:v>
              </c:pt>
              <c:pt idx="2">
                <c:v>3570</c:v>
              </c:pt>
              <c:pt idx="3">
                <c:v>2621</c:v>
              </c:pt>
              <c:pt idx="4">
                <c:v>1930</c:v>
              </c:pt>
              <c:pt idx="5">
                <c:v>626</c:v>
              </c:pt>
              <c:pt idx="6">
                <c:v>609</c:v>
              </c:pt>
              <c:pt idx="7">
                <c:v>167</c:v>
              </c:pt>
              <c:pt idx="8">
                <c:v>120</c:v>
              </c:pt>
              <c:pt idx="9">
                <c:v>1587</c:v>
              </c:pt>
            </c:numLit>
          </c:val>
          <c:extLst>
            <c:ext xmlns:c16="http://schemas.microsoft.com/office/drawing/2014/chart" uri="{C3380CC4-5D6E-409C-BE32-E72D297353CC}">
              <c16:uniqueId val="{0000004B-9B5D-4965-8047-0B22C9147D72}"/>
            </c:ext>
          </c:extLst>
        </c:ser>
        <c:ser>
          <c:idx val="0"/>
          <c:order val="4"/>
          <c:spPr>
            <a:pattFill prst="pct5"/>
            <a:ln>
              <a:solidFill>
                <a:schemeClr val="tx1"/>
              </a:solidFill>
            </a:ln>
          </c:spPr>
          <c:dPt>
            <c:idx val="0"/>
            <c:bubble3D val="0"/>
            <c:spPr>
              <a:solidFill>
                <a:schemeClr val="accent1">
                  <a:lumMod val="60000"/>
                  <a:lumOff val="40000"/>
                </a:schemeClr>
              </a:solidFill>
              <a:ln>
                <a:solidFill>
                  <a:schemeClr val="tx1"/>
                </a:solidFill>
              </a:ln>
            </c:spPr>
            <c:extLst>
              <c:ext xmlns:c16="http://schemas.microsoft.com/office/drawing/2014/chart" uri="{C3380CC4-5D6E-409C-BE32-E72D297353CC}">
                <c16:uniqueId val="{0000004D-9B5D-4965-8047-0B22C9147D72}"/>
              </c:ext>
            </c:extLst>
          </c:dPt>
          <c:dPt>
            <c:idx val="1"/>
            <c:bubble3D val="0"/>
            <c:extLst>
              <c:ext xmlns:c16="http://schemas.microsoft.com/office/drawing/2014/chart" uri="{C3380CC4-5D6E-409C-BE32-E72D297353CC}">
                <c16:uniqueId val="{0000004E-9B5D-4965-8047-0B22C9147D72}"/>
              </c:ext>
            </c:extLst>
          </c:dPt>
          <c:dPt>
            <c:idx val="2"/>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50-9B5D-4965-8047-0B22C9147D72}"/>
              </c:ext>
            </c:extLst>
          </c:dPt>
          <c:dPt>
            <c:idx val="3"/>
            <c:bubble3D val="0"/>
            <c:spPr>
              <a:pattFill prst="openDmnd"/>
              <a:ln>
                <a:solidFill>
                  <a:schemeClr val="tx1"/>
                </a:solidFill>
              </a:ln>
            </c:spPr>
            <c:extLst>
              <c:ext xmlns:c16="http://schemas.microsoft.com/office/drawing/2014/chart" uri="{C3380CC4-5D6E-409C-BE32-E72D297353CC}">
                <c16:uniqueId val="{00000052-9B5D-4965-8047-0B22C9147D72}"/>
              </c:ext>
            </c:extLst>
          </c:dPt>
          <c:dPt>
            <c:idx val="4"/>
            <c:bubble3D val="0"/>
            <c:spPr>
              <a:pattFill prst="pct70"/>
              <a:ln>
                <a:solidFill>
                  <a:schemeClr val="tx1"/>
                </a:solidFill>
              </a:ln>
            </c:spPr>
            <c:extLst>
              <c:ext xmlns:c16="http://schemas.microsoft.com/office/drawing/2014/chart" uri="{C3380CC4-5D6E-409C-BE32-E72D297353CC}">
                <c16:uniqueId val="{00000054-9B5D-4965-8047-0B22C9147D72}"/>
              </c:ext>
            </c:extLst>
          </c:dPt>
          <c:dPt>
            <c:idx val="5"/>
            <c:bubble3D val="0"/>
            <c:spPr>
              <a:pattFill prst="horz"/>
              <a:ln>
                <a:solidFill>
                  <a:schemeClr val="tx1"/>
                </a:solidFill>
              </a:ln>
            </c:spPr>
            <c:extLst>
              <c:ext xmlns:c16="http://schemas.microsoft.com/office/drawing/2014/chart" uri="{C3380CC4-5D6E-409C-BE32-E72D297353CC}">
                <c16:uniqueId val="{00000056-9B5D-4965-8047-0B22C9147D72}"/>
              </c:ext>
            </c:extLst>
          </c:dPt>
          <c:dPt>
            <c:idx val="6"/>
            <c:bubble3D val="0"/>
            <c:spPr>
              <a:pattFill prst="ltDnDiag"/>
              <a:ln>
                <a:solidFill>
                  <a:schemeClr val="tx1"/>
                </a:solidFill>
              </a:ln>
            </c:spPr>
            <c:extLst>
              <c:ext xmlns:c16="http://schemas.microsoft.com/office/drawing/2014/chart" uri="{C3380CC4-5D6E-409C-BE32-E72D297353CC}">
                <c16:uniqueId val="{00000058-9B5D-4965-8047-0B22C9147D72}"/>
              </c:ext>
            </c:extLst>
          </c:dPt>
          <c:dPt>
            <c:idx val="7"/>
            <c:bubble3D val="0"/>
            <c:spPr>
              <a:solidFill>
                <a:schemeClr val="accent3">
                  <a:lumMod val="50000"/>
                </a:schemeClr>
              </a:solidFill>
              <a:ln>
                <a:solidFill>
                  <a:schemeClr val="tx1"/>
                </a:solidFill>
              </a:ln>
            </c:spPr>
            <c:extLst>
              <c:ext xmlns:c16="http://schemas.microsoft.com/office/drawing/2014/chart" uri="{C3380CC4-5D6E-409C-BE32-E72D297353CC}">
                <c16:uniqueId val="{0000005A-9B5D-4965-8047-0B22C9147D72}"/>
              </c:ext>
            </c:extLst>
          </c:dPt>
          <c:dPt>
            <c:idx val="8"/>
            <c:bubble3D val="0"/>
            <c:spPr>
              <a:pattFill prst="upDiag"/>
              <a:ln>
                <a:solidFill>
                  <a:schemeClr val="tx1"/>
                </a:solidFill>
              </a:ln>
            </c:spPr>
            <c:extLst>
              <c:ext xmlns:c16="http://schemas.microsoft.com/office/drawing/2014/chart" uri="{C3380CC4-5D6E-409C-BE32-E72D297353CC}">
                <c16:uniqueId val="{0000005C-9B5D-4965-8047-0B22C9147D72}"/>
              </c:ext>
            </c:extLst>
          </c:dPt>
          <c:dPt>
            <c:idx val="9"/>
            <c:bubble3D val="0"/>
            <c:extLst>
              <c:ext xmlns:c16="http://schemas.microsoft.com/office/drawing/2014/chart" uri="{C3380CC4-5D6E-409C-BE32-E72D297353CC}">
                <c16:uniqueId val="{0000005D-9B5D-4965-8047-0B22C9147D72}"/>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Lit>
              <c:ptCount val="10"/>
              <c:pt idx="0">
                <c:v>普通科</c:v>
              </c:pt>
              <c:pt idx="1">
                <c:v>工業</c:v>
              </c:pt>
              <c:pt idx="2">
                <c:v>商業</c:v>
              </c:pt>
              <c:pt idx="3">
                <c:v>総合</c:v>
              </c:pt>
              <c:pt idx="4">
                <c:v>農業</c:v>
              </c:pt>
              <c:pt idx="5">
                <c:v>家庭</c:v>
              </c:pt>
              <c:pt idx="6">
                <c:v>水産</c:v>
              </c:pt>
              <c:pt idx="7">
                <c:v>福祉</c:v>
              </c:pt>
              <c:pt idx="8">
                <c:v>看護</c:v>
              </c:pt>
              <c:pt idx="9">
                <c:v>その他</c:v>
              </c:pt>
            </c:strLit>
          </c:cat>
          <c:val>
            <c:numLit>
              <c:formatCode>General</c:formatCode>
              <c:ptCount val="10"/>
              <c:pt idx="0">
                <c:v>43508</c:v>
              </c:pt>
              <c:pt idx="1">
                <c:v>4956</c:v>
              </c:pt>
              <c:pt idx="2">
                <c:v>3570</c:v>
              </c:pt>
              <c:pt idx="3">
                <c:v>2621</c:v>
              </c:pt>
              <c:pt idx="4">
                <c:v>1930</c:v>
              </c:pt>
              <c:pt idx="5">
                <c:v>626</c:v>
              </c:pt>
              <c:pt idx="6">
                <c:v>609</c:v>
              </c:pt>
              <c:pt idx="7">
                <c:v>167</c:v>
              </c:pt>
              <c:pt idx="8">
                <c:v>120</c:v>
              </c:pt>
              <c:pt idx="9">
                <c:v>1587</c:v>
              </c:pt>
            </c:numLit>
          </c:val>
          <c:extLst>
            <c:ext xmlns:c16="http://schemas.microsoft.com/office/drawing/2014/chart" uri="{C3380CC4-5D6E-409C-BE32-E72D297353CC}">
              <c16:uniqueId val="{0000005E-9B5D-4965-8047-0B22C9147D72}"/>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txPr>
    <a:bodyPr/>
    <a:lstStyle/>
    <a:p>
      <a:pPr>
        <a:defRPr>
          <a:solidFill>
            <a:schemeClr val="tx1"/>
          </a:solidFill>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76073078278554"/>
          <c:y val="0.2612359550561798"/>
          <c:w val="0.70248122869648733"/>
          <c:h val="0.7162921348314607"/>
        </c:manualLayout>
      </c:layout>
      <c:pieChart>
        <c:varyColors val="1"/>
        <c:ser>
          <c:idx val="0"/>
          <c:order val="0"/>
          <c:spPr>
            <a:solidFill>
              <a:schemeClr val="accent2">
                <a:lumMod val="40000"/>
                <a:lumOff val="60000"/>
              </a:schemeClr>
            </a:solidFill>
            <a:ln w="9525">
              <a:solidFill>
                <a:schemeClr val="tx1"/>
              </a:solidFill>
            </a:ln>
          </c:spPr>
          <c:dPt>
            <c:idx val="0"/>
            <c:bubble3D val="0"/>
            <c:spPr>
              <a:solidFill>
                <a:schemeClr val="tx2">
                  <a:lumMod val="20000"/>
                  <a:lumOff val="80000"/>
                </a:schemeClr>
              </a:solidFill>
              <a:ln w="9525">
                <a:solidFill>
                  <a:schemeClr val="tx1"/>
                </a:solidFill>
              </a:ln>
            </c:spPr>
            <c:extLst>
              <c:ext xmlns:c16="http://schemas.microsoft.com/office/drawing/2014/chart" uri="{C3380CC4-5D6E-409C-BE32-E72D297353CC}">
                <c16:uniqueId val="{00000001-BCCC-4B21-AF48-54DB4393A951}"/>
              </c:ext>
            </c:extLst>
          </c:dPt>
          <c:dPt>
            <c:idx val="1"/>
            <c:bubble3D val="0"/>
            <c:spPr>
              <a:pattFill prst="pct5"/>
              <a:ln w="9525">
                <a:solidFill>
                  <a:schemeClr val="tx1"/>
                </a:solidFill>
              </a:ln>
            </c:spPr>
            <c:extLst>
              <c:ext xmlns:c16="http://schemas.microsoft.com/office/drawing/2014/chart" uri="{C3380CC4-5D6E-409C-BE32-E72D297353CC}">
                <c16:uniqueId val="{00000003-BCCC-4B21-AF48-54DB4393A951}"/>
              </c:ext>
            </c:extLst>
          </c:dPt>
          <c:dLbls>
            <c:dLbl>
              <c:idx val="0"/>
              <c:tx>
                <c:rich>
                  <a:bodyPr/>
                  <a:lstStyle/>
                  <a:p>
                    <a:r>
                      <a:rPr lang="ja-JP" altLang="en-US" b="0"/>
                      <a:t>普通科</a:t>
                    </a:r>
                  </a:p>
                  <a:p>
                    <a:r>
                      <a:rPr lang="ja-JP" altLang="en-US" b="0"/>
                      <a:t> </a:t>
                    </a:r>
                    <a:r>
                      <a:rPr lang="en-US" altLang="ja-JP" b="0"/>
                      <a:t>1382</a:t>
                    </a:r>
                    <a:r>
                      <a:rPr lang="ja-JP" altLang="en-US" b="0"/>
                      <a:t>人</a:t>
                    </a:r>
                  </a:p>
                  <a:p>
                    <a:r>
                      <a:rPr lang="ja-JP" altLang="en-US" b="0"/>
                      <a:t> </a:t>
                    </a:r>
                    <a:r>
                      <a:rPr lang="en-US" altLang="ja-JP" b="0"/>
                      <a:t>88.9%</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CCC-4B21-AF48-54DB4393A951}"/>
                </c:ext>
              </c:extLst>
            </c:dLbl>
            <c:dLbl>
              <c:idx val="1"/>
              <c:layout>
                <c:manualLayout>
                  <c:x val="0.1144219642844372"/>
                  <c:y val="0.17722420223787816"/>
                </c:manualLayout>
              </c:layout>
              <c:tx>
                <c:rich>
                  <a:bodyPr/>
                  <a:lstStyle/>
                  <a:p>
                    <a:r>
                      <a:rPr lang="ja-JP" altLang="en-US" b="0"/>
                      <a:t>工業</a:t>
                    </a:r>
                  </a:p>
                  <a:p>
                    <a:r>
                      <a:rPr lang="en-US" altLang="ja-JP" b="0"/>
                      <a:t>172</a:t>
                    </a:r>
                    <a:r>
                      <a:rPr lang="ja-JP" altLang="en-US" b="0"/>
                      <a:t>人</a:t>
                    </a:r>
                  </a:p>
                  <a:p>
                    <a:r>
                      <a:rPr lang="ja-JP" altLang="en-US" b="0"/>
                      <a:t> </a:t>
                    </a:r>
                    <a:r>
                      <a:rPr lang="en-US" altLang="ja-JP" b="0"/>
                      <a:t>11.1%</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CCC-4B21-AF48-54DB4393A951}"/>
                </c:ext>
              </c:extLst>
            </c:dLbl>
            <c:numFmt formatCode="0.0%" sourceLinked="0"/>
            <c:spPr>
              <a:noFill/>
            </c:spPr>
            <c:txPr>
              <a:bodyPr/>
              <a:lstStyle/>
              <a:p>
                <a:pPr>
                  <a:defRPr b="0">
                    <a:latin typeface="+mn-ea"/>
                    <a:ea typeface="+mn-ea"/>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普通科</c:v>
              </c:pt>
              <c:pt idx="1">
                <c:v>工業</c:v>
              </c:pt>
            </c:strLit>
          </c:cat>
          <c:val>
            <c:numLit>
              <c:formatCode>General</c:formatCode>
              <c:ptCount val="2"/>
              <c:pt idx="0">
                <c:v>1382</c:v>
              </c:pt>
              <c:pt idx="1">
                <c:v>172</c:v>
              </c:pt>
            </c:numLit>
          </c:val>
          <c:extLst>
            <c:ext xmlns:c16="http://schemas.microsoft.com/office/drawing/2014/chart" uri="{C3380CC4-5D6E-409C-BE32-E72D297353CC}">
              <c16:uniqueId val="{00000004-BCCC-4B21-AF48-54DB4393A951}"/>
            </c:ext>
          </c:extLst>
        </c:ser>
        <c:ser>
          <c:idx val="1"/>
          <c:order val="1"/>
          <c:dPt>
            <c:idx val="0"/>
            <c:bubble3D val="0"/>
            <c:extLst>
              <c:ext xmlns:c16="http://schemas.microsoft.com/office/drawing/2014/chart" uri="{C3380CC4-5D6E-409C-BE32-E72D297353CC}">
                <c16:uniqueId val="{00000005-BCCC-4B21-AF48-54DB4393A951}"/>
              </c:ext>
            </c:extLst>
          </c:dPt>
          <c:dPt>
            <c:idx val="1"/>
            <c:bubble3D val="0"/>
            <c:extLst>
              <c:ext xmlns:c16="http://schemas.microsoft.com/office/drawing/2014/chart" uri="{C3380CC4-5D6E-409C-BE32-E72D297353CC}">
                <c16:uniqueId val="{00000006-BCCC-4B21-AF48-54DB4393A951}"/>
              </c:ext>
            </c:extLst>
          </c:dPt>
          <c:cat>
            <c:strLit>
              <c:ptCount val="2"/>
              <c:pt idx="0">
                <c:v>普通科</c:v>
              </c:pt>
              <c:pt idx="1">
                <c:v>工業</c:v>
              </c:pt>
            </c:strLit>
          </c:cat>
          <c:val>
            <c:numLit>
              <c:formatCode>General</c:formatCode>
              <c:ptCount val="12"/>
              <c:pt idx="0">
                <c:v>88.93178893178893</c:v>
              </c:pt>
              <c:pt idx="1">
                <c:v>11.068211068211069</c:v>
              </c:pt>
              <c:pt idx="2">
                <c:v>0</c:v>
              </c:pt>
              <c:pt idx="3">
                <c:v>0</c:v>
              </c:pt>
              <c:pt idx="4">
                <c:v>0</c:v>
              </c:pt>
              <c:pt idx="5">
                <c:v>0</c:v>
              </c:pt>
              <c:pt idx="6">
                <c:v>0</c:v>
              </c:pt>
              <c:pt idx="7">
                <c:v>0</c:v>
              </c:pt>
              <c:pt idx="8">
                <c:v>0</c:v>
              </c:pt>
              <c:pt idx="9">
                <c:v>0</c:v>
              </c:pt>
              <c:pt idx="10">
                <c:v>100</c:v>
              </c:pt>
            </c:numLit>
          </c:val>
          <c:extLst>
            <c:ext xmlns:c16="http://schemas.microsoft.com/office/drawing/2014/chart" uri="{C3380CC4-5D6E-409C-BE32-E72D297353CC}">
              <c16:uniqueId val="{00000007-BCCC-4B21-AF48-54DB4393A95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96926713947984E-2"/>
          <c:y val="8.2284253546463001E-2"/>
          <c:w val="0.85662431237191239"/>
          <c:h val="0.78854801466449975"/>
        </c:manualLayout>
      </c:layout>
      <c:barChart>
        <c:barDir val="col"/>
        <c:grouping val="stacked"/>
        <c:varyColors val="0"/>
        <c:ser>
          <c:idx val="14"/>
          <c:order val="0"/>
          <c:tx>
            <c:v>盲学校</c:v>
          </c:tx>
          <c:spPr>
            <a:solidFill>
              <a:schemeClr val="accent5"/>
            </a:solidFill>
            <a:ln w="12700">
              <a:solidFill>
                <a:srgbClr val="000000"/>
              </a:solidFill>
              <a:prstDash val="solid"/>
            </a:ln>
          </c:spPr>
          <c:invertIfNegative val="0"/>
          <c:cat>
            <c:strLit>
              <c:ptCount val="62"/>
              <c:pt idx="0">
                <c:v>　昭和30</c:v>
              </c:pt>
              <c:pt idx="1">
                <c:v>　　　31</c:v>
              </c:pt>
              <c:pt idx="2">
                <c:v>　　　32</c:v>
              </c:pt>
              <c:pt idx="3">
                <c:v>　　　33</c:v>
              </c:pt>
              <c:pt idx="4">
                <c:v>　　　34</c:v>
              </c:pt>
              <c:pt idx="5">
                <c:v>　　　35</c:v>
              </c:pt>
              <c:pt idx="6">
                <c:v>　　　36</c:v>
              </c:pt>
              <c:pt idx="7">
                <c:v>　　　37</c:v>
              </c:pt>
              <c:pt idx="8">
                <c:v>　　　38</c:v>
              </c:pt>
              <c:pt idx="9">
                <c:v>　　　39</c:v>
              </c:pt>
              <c:pt idx="10">
                <c:v>　　　40</c:v>
              </c:pt>
              <c:pt idx="11">
                <c:v>　　　41</c:v>
              </c:pt>
              <c:pt idx="12">
                <c:v>　　　42</c:v>
              </c:pt>
              <c:pt idx="13">
                <c:v>　　　43</c:v>
              </c:pt>
              <c:pt idx="14">
                <c:v>　　　44</c:v>
              </c:pt>
              <c:pt idx="15">
                <c:v>　　　45</c:v>
              </c:pt>
              <c:pt idx="16">
                <c:v>　　　46</c:v>
              </c:pt>
              <c:pt idx="17">
                <c:v>　　　47</c:v>
              </c:pt>
              <c:pt idx="18">
                <c:v>　　　48</c:v>
              </c:pt>
              <c:pt idx="19">
                <c:v>　　　49</c:v>
              </c:pt>
              <c:pt idx="20">
                <c:v>　　　50</c:v>
              </c:pt>
              <c:pt idx="21">
                <c:v>　　　51</c:v>
              </c:pt>
              <c:pt idx="22">
                <c:v>　　　52</c:v>
              </c:pt>
              <c:pt idx="23">
                <c:v>　　　53</c:v>
              </c:pt>
              <c:pt idx="24">
                <c:v>　　　54</c:v>
              </c:pt>
              <c:pt idx="25">
                <c:v>　　　55</c:v>
              </c:pt>
              <c:pt idx="26">
                <c:v>　　　56</c:v>
              </c:pt>
              <c:pt idx="27">
                <c:v>　　　57</c:v>
              </c:pt>
              <c:pt idx="28">
                <c:v>　　　58</c:v>
              </c:pt>
              <c:pt idx="29">
                <c:v>　　　59</c:v>
              </c:pt>
              <c:pt idx="30">
                <c:v>　　　60</c:v>
              </c:pt>
              <c:pt idx="31">
                <c:v>　　　61</c:v>
              </c:pt>
              <c:pt idx="32">
                <c:v>　　　62</c:v>
              </c:pt>
              <c:pt idx="33">
                <c:v>　　　63</c:v>
              </c:pt>
              <c:pt idx="34">
                <c:v>　平成元年</c:v>
              </c:pt>
              <c:pt idx="35">
                <c:v>　平成2</c:v>
              </c:pt>
              <c:pt idx="36">
                <c:v>　　　３</c:v>
              </c:pt>
              <c:pt idx="37">
                <c:v>　　　４</c:v>
              </c:pt>
              <c:pt idx="38">
                <c:v>　　　５</c:v>
              </c:pt>
              <c:pt idx="39">
                <c:v>　　　６</c:v>
              </c:pt>
              <c:pt idx="40">
                <c:v>　　　7</c:v>
              </c:pt>
              <c:pt idx="41">
                <c:v>　　　８</c:v>
              </c:pt>
              <c:pt idx="42">
                <c:v>9</c:v>
              </c:pt>
              <c:pt idx="43">
                <c:v>平成10</c:v>
              </c:pt>
              <c:pt idx="44">
                <c:v>　　　11</c:v>
              </c:pt>
              <c:pt idx="45">
                <c:v>　　　12</c:v>
              </c:pt>
              <c:pt idx="46">
                <c:v>　　　13</c:v>
              </c:pt>
              <c:pt idx="47">
                <c:v>　　　14</c:v>
              </c:pt>
              <c:pt idx="48">
                <c:v>　　　15</c:v>
              </c:pt>
              <c:pt idx="49">
                <c:v>16</c:v>
              </c:pt>
              <c:pt idx="50">
                <c:v>17</c:v>
              </c:pt>
              <c:pt idx="51">
                <c:v>18</c:v>
              </c:pt>
              <c:pt idx="52">
                <c:v>19</c:v>
              </c:pt>
              <c:pt idx="53">
                <c:v>20</c:v>
              </c:pt>
              <c:pt idx="54">
                <c:v>21</c:v>
              </c:pt>
              <c:pt idx="55">
                <c:v>22</c:v>
              </c:pt>
              <c:pt idx="56">
                <c:v>23</c:v>
              </c:pt>
              <c:pt idx="57">
                <c:v>24</c:v>
              </c:pt>
              <c:pt idx="58">
                <c:v>25</c:v>
              </c:pt>
              <c:pt idx="59">
                <c:v>26</c:v>
              </c:pt>
              <c:pt idx="60">
                <c:v>27</c:v>
              </c:pt>
              <c:pt idx="61">
                <c:v>28</c:v>
              </c:pt>
            </c:strLit>
          </c:cat>
          <c:val>
            <c:numLit>
              <c:formatCode>General</c:formatCode>
              <c:ptCount val="52"/>
              <c:pt idx="0">
                <c:v>153</c:v>
              </c:pt>
              <c:pt idx="1">
                <c:v>162</c:v>
              </c:pt>
              <c:pt idx="2">
                <c:v>175</c:v>
              </c:pt>
              <c:pt idx="3">
                <c:v>179</c:v>
              </c:pt>
              <c:pt idx="4">
                <c:v>183</c:v>
              </c:pt>
              <c:pt idx="5">
                <c:v>174</c:v>
              </c:pt>
              <c:pt idx="6">
                <c:v>158</c:v>
              </c:pt>
              <c:pt idx="7">
                <c:v>155</c:v>
              </c:pt>
              <c:pt idx="8">
                <c:v>151</c:v>
              </c:pt>
              <c:pt idx="9">
                <c:v>147</c:v>
              </c:pt>
              <c:pt idx="10">
                <c:v>158</c:v>
              </c:pt>
              <c:pt idx="11">
                <c:v>157</c:v>
              </c:pt>
              <c:pt idx="12">
                <c:v>160</c:v>
              </c:pt>
              <c:pt idx="13">
                <c:v>161</c:v>
              </c:pt>
              <c:pt idx="14">
                <c:v>160</c:v>
              </c:pt>
              <c:pt idx="15">
                <c:v>148</c:v>
              </c:pt>
              <c:pt idx="16">
                <c:v>143</c:v>
              </c:pt>
              <c:pt idx="17">
                <c:v>156</c:v>
              </c:pt>
              <c:pt idx="18">
                <c:v>146</c:v>
              </c:pt>
              <c:pt idx="19">
                <c:v>144</c:v>
              </c:pt>
              <c:pt idx="20">
                <c:v>143</c:v>
              </c:pt>
              <c:pt idx="21">
                <c:v>147</c:v>
              </c:pt>
              <c:pt idx="22">
                <c:v>143</c:v>
              </c:pt>
              <c:pt idx="23">
                <c:v>142</c:v>
              </c:pt>
              <c:pt idx="24">
                <c:v>148</c:v>
              </c:pt>
              <c:pt idx="25">
                <c:v>148</c:v>
              </c:pt>
              <c:pt idx="26">
                <c:v>141</c:v>
              </c:pt>
              <c:pt idx="27">
                <c:v>130</c:v>
              </c:pt>
              <c:pt idx="28">
                <c:v>122</c:v>
              </c:pt>
              <c:pt idx="29">
                <c:v>116</c:v>
              </c:pt>
              <c:pt idx="30">
                <c:v>112</c:v>
              </c:pt>
              <c:pt idx="31">
                <c:v>113</c:v>
              </c:pt>
              <c:pt idx="32">
                <c:v>111</c:v>
              </c:pt>
              <c:pt idx="33">
                <c:v>109</c:v>
              </c:pt>
              <c:pt idx="34">
                <c:v>108</c:v>
              </c:pt>
              <c:pt idx="35">
                <c:v>102</c:v>
              </c:pt>
              <c:pt idx="36">
                <c:v>93</c:v>
              </c:pt>
              <c:pt idx="37">
                <c:v>91</c:v>
              </c:pt>
              <c:pt idx="38">
                <c:v>82</c:v>
              </c:pt>
              <c:pt idx="39">
                <c:v>83</c:v>
              </c:pt>
              <c:pt idx="40">
                <c:v>77</c:v>
              </c:pt>
              <c:pt idx="41">
                <c:v>74</c:v>
              </c:pt>
              <c:pt idx="42">
                <c:v>64</c:v>
              </c:pt>
              <c:pt idx="43">
                <c:v>70</c:v>
              </c:pt>
              <c:pt idx="44">
                <c:v>63</c:v>
              </c:pt>
              <c:pt idx="45">
                <c:v>61</c:v>
              </c:pt>
              <c:pt idx="46">
                <c:v>58</c:v>
              </c:pt>
              <c:pt idx="47">
                <c:v>59</c:v>
              </c:pt>
              <c:pt idx="48">
                <c:v>64</c:v>
              </c:pt>
              <c:pt idx="49">
                <c:v>69</c:v>
              </c:pt>
              <c:pt idx="50">
                <c:v>81</c:v>
              </c:pt>
              <c:pt idx="51">
                <c:v>84</c:v>
              </c:pt>
            </c:numLit>
          </c:val>
          <c:extLst>
            <c:ext xmlns:c16="http://schemas.microsoft.com/office/drawing/2014/chart" uri="{C3380CC4-5D6E-409C-BE32-E72D297353CC}">
              <c16:uniqueId val="{00000000-686F-4944-AC28-B1BBB9C99D96}"/>
            </c:ext>
          </c:extLst>
        </c:ser>
        <c:ser>
          <c:idx val="16"/>
          <c:order val="1"/>
          <c:tx>
            <c:v>聾学校</c:v>
          </c:tx>
          <c:spPr>
            <a:solidFill>
              <a:srgbClr val="FFDE75"/>
            </a:solidFill>
            <a:ln w="12700">
              <a:solidFill>
                <a:srgbClr val="000000"/>
              </a:solidFill>
              <a:prstDash val="solid"/>
            </a:ln>
          </c:spPr>
          <c:invertIfNegative val="0"/>
          <c:cat>
            <c:strLit>
              <c:ptCount val="62"/>
              <c:pt idx="0">
                <c:v>　昭和30</c:v>
              </c:pt>
              <c:pt idx="1">
                <c:v>　　　31</c:v>
              </c:pt>
              <c:pt idx="2">
                <c:v>　　　32</c:v>
              </c:pt>
              <c:pt idx="3">
                <c:v>　　　33</c:v>
              </c:pt>
              <c:pt idx="4">
                <c:v>　　　34</c:v>
              </c:pt>
              <c:pt idx="5">
                <c:v>　　　35</c:v>
              </c:pt>
              <c:pt idx="6">
                <c:v>　　　36</c:v>
              </c:pt>
              <c:pt idx="7">
                <c:v>　　　37</c:v>
              </c:pt>
              <c:pt idx="8">
                <c:v>　　　38</c:v>
              </c:pt>
              <c:pt idx="9">
                <c:v>　　　39</c:v>
              </c:pt>
              <c:pt idx="10">
                <c:v>　　　40</c:v>
              </c:pt>
              <c:pt idx="11">
                <c:v>　　　41</c:v>
              </c:pt>
              <c:pt idx="12">
                <c:v>　　　42</c:v>
              </c:pt>
              <c:pt idx="13">
                <c:v>　　　43</c:v>
              </c:pt>
              <c:pt idx="14">
                <c:v>　　　44</c:v>
              </c:pt>
              <c:pt idx="15">
                <c:v>　　　45</c:v>
              </c:pt>
              <c:pt idx="16">
                <c:v>　　　46</c:v>
              </c:pt>
              <c:pt idx="17">
                <c:v>　　　47</c:v>
              </c:pt>
              <c:pt idx="18">
                <c:v>　　　48</c:v>
              </c:pt>
              <c:pt idx="19">
                <c:v>　　　49</c:v>
              </c:pt>
              <c:pt idx="20">
                <c:v>　　　50</c:v>
              </c:pt>
              <c:pt idx="21">
                <c:v>　　　51</c:v>
              </c:pt>
              <c:pt idx="22">
                <c:v>　　　52</c:v>
              </c:pt>
              <c:pt idx="23">
                <c:v>　　　53</c:v>
              </c:pt>
              <c:pt idx="24">
                <c:v>　　　54</c:v>
              </c:pt>
              <c:pt idx="25">
                <c:v>　　　55</c:v>
              </c:pt>
              <c:pt idx="26">
                <c:v>　　　56</c:v>
              </c:pt>
              <c:pt idx="27">
                <c:v>　　　57</c:v>
              </c:pt>
              <c:pt idx="28">
                <c:v>　　　58</c:v>
              </c:pt>
              <c:pt idx="29">
                <c:v>　　　59</c:v>
              </c:pt>
              <c:pt idx="30">
                <c:v>　　　60</c:v>
              </c:pt>
              <c:pt idx="31">
                <c:v>　　　61</c:v>
              </c:pt>
              <c:pt idx="32">
                <c:v>　　　62</c:v>
              </c:pt>
              <c:pt idx="33">
                <c:v>　　　63</c:v>
              </c:pt>
              <c:pt idx="34">
                <c:v>　平成元年</c:v>
              </c:pt>
              <c:pt idx="35">
                <c:v>　平成2</c:v>
              </c:pt>
              <c:pt idx="36">
                <c:v>　　　３</c:v>
              </c:pt>
              <c:pt idx="37">
                <c:v>　　　４</c:v>
              </c:pt>
              <c:pt idx="38">
                <c:v>　　　５</c:v>
              </c:pt>
              <c:pt idx="39">
                <c:v>　　　６</c:v>
              </c:pt>
              <c:pt idx="40">
                <c:v>　　　7</c:v>
              </c:pt>
              <c:pt idx="41">
                <c:v>　　　８</c:v>
              </c:pt>
              <c:pt idx="42">
                <c:v>9</c:v>
              </c:pt>
              <c:pt idx="43">
                <c:v>平成10</c:v>
              </c:pt>
              <c:pt idx="44">
                <c:v>　　　11</c:v>
              </c:pt>
              <c:pt idx="45">
                <c:v>　　　12</c:v>
              </c:pt>
              <c:pt idx="46">
                <c:v>　　　13</c:v>
              </c:pt>
              <c:pt idx="47">
                <c:v>　　　14</c:v>
              </c:pt>
              <c:pt idx="48">
                <c:v>　　　15</c:v>
              </c:pt>
              <c:pt idx="49">
                <c:v>16</c:v>
              </c:pt>
              <c:pt idx="50">
                <c:v>17</c:v>
              </c:pt>
              <c:pt idx="51">
                <c:v>18</c:v>
              </c:pt>
              <c:pt idx="52">
                <c:v>19</c:v>
              </c:pt>
              <c:pt idx="53">
                <c:v>20</c:v>
              </c:pt>
              <c:pt idx="54">
                <c:v>21</c:v>
              </c:pt>
              <c:pt idx="55">
                <c:v>22</c:v>
              </c:pt>
              <c:pt idx="56">
                <c:v>23</c:v>
              </c:pt>
              <c:pt idx="57">
                <c:v>24</c:v>
              </c:pt>
              <c:pt idx="58">
                <c:v>25</c:v>
              </c:pt>
              <c:pt idx="59">
                <c:v>26</c:v>
              </c:pt>
              <c:pt idx="60">
                <c:v>27</c:v>
              </c:pt>
              <c:pt idx="61">
                <c:v>28</c:v>
              </c:pt>
            </c:strLit>
          </c:cat>
          <c:val>
            <c:numLit>
              <c:formatCode>General</c:formatCode>
              <c:ptCount val="52"/>
              <c:pt idx="0">
                <c:v>358</c:v>
              </c:pt>
              <c:pt idx="1">
                <c:v>388</c:v>
              </c:pt>
              <c:pt idx="2">
                <c:v>411</c:v>
              </c:pt>
              <c:pt idx="3">
                <c:v>431</c:v>
              </c:pt>
              <c:pt idx="4">
                <c:v>442</c:v>
              </c:pt>
              <c:pt idx="5">
                <c:v>444</c:v>
              </c:pt>
              <c:pt idx="6">
                <c:v>412</c:v>
              </c:pt>
              <c:pt idx="7">
                <c:v>436</c:v>
              </c:pt>
              <c:pt idx="8">
                <c:v>417</c:v>
              </c:pt>
              <c:pt idx="9">
                <c:v>409</c:v>
              </c:pt>
              <c:pt idx="10">
                <c:v>405</c:v>
              </c:pt>
              <c:pt idx="11">
                <c:v>420</c:v>
              </c:pt>
              <c:pt idx="12">
                <c:v>409</c:v>
              </c:pt>
              <c:pt idx="13">
                <c:v>397</c:v>
              </c:pt>
              <c:pt idx="14">
                <c:v>393</c:v>
              </c:pt>
              <c:pt idx="15">
                <c:v>377</c:v>
              </c:pt>
              <c:pt idx="16">
                <c:v>354</c:v>
              </c:pt>
              <c:pt idx="17">
                <c:v>358</c:v>
              </c:pt>
              <c:pt idx="18">
                <c:v>363</c:v>
              </c:pt>
              <c:pt idx="19">
                <c:v>354</c:v>
              </c:pt>
              <c:pt idx="20">
                <c:v>336</c:v>
              </c:pt>
              <c:pt idx="21">
                <c:v>315</c:v>
              </c:pt>
              <c:pt idx="22">
                <c:v>303</c:v>
              </c:pt>
              <c:pt idx="23">
                <c:v>296</c:v>
              </c:pt>
              <c:pt idx="24">
                <c:v>284</c:v>
              </c:pt>
              <c:pt idx="25">
                <c:v>254</c:v>
              </c:pt>
              <c:pt idx="26">
                <c:v>238</c:v>
              </c:pt>
              <c:pt idx="27">
                <c:v>216</c:v>
              </c:pt>
              <c:pt idx="28">
                <c:v>197</c:v>
              </c:pt>
              <c:pt idx="29">
                <c:v>185</c:v>
              </c:pt>
              <c:pt idx="30">
                <c:v>185</c:v>
              </c:pt>
              <c:pt idx="31">
                <c:v>184</c:v>
              </c:pt>
              <c:pt idx="32">
                <c:v>186</c:v>
              </c:pt>
              <c:pt idx="33">
                <c:v>179</c:v>
              </c:pt>
              <c:pt idx="34">
                <c:v>189</c:v>
              </c:pt>
              <c:pt idx="35">
                <c:v>173</c:v>
              </c:pt>
              <c:pt idx="36">
                <c:v>168</c:v>
              </c:pt>
              <c:pt idx="37">
                <c:v>179</c:v>
              </c:pt>
              <c:pt idx="38">
                <c:v>169</c:v>
              </c:pt>
              <c:pt idx="39">
                <c:v>163</c:v>
              </c:pt>
              <c:pt idx="40">
                <c:v>153</c:v>
              </c:pt>
              <c:pt idx="41">
                <c:v>164</c:v>
              </c:pt>
              <c:pt idx="42">
                <c:v>161</c:v>
              </c:pt>
              <c:pt idx="43">
                <c:v>140</c:v>
              </c:pt>
              <c:pt idx="44">
                <c:v>122</c:v>
              </c:pt>
              <c:pt idx="45">
                <c:v>119</c:v>
              </c:pt>
              <c:pt idx="46">
                <c:v>129</c:v>
              </c:pt>
              <c:pt idx="47">
                <c:v>131</c:v>
              </c:pt>
              <c:pt idx="48">
                <c:v>129</c:v>
              </c:pt>
              <c:pt idx="49">
                <c:v>127</c:v>
              </c:pt>
              <c:pt idx="50">
                <c:v>131</c:v>
              </c:pt>
              <c:pt idx="51">
                <c:v>125</c:v>
              </c:pt>
            </c:numLit>
          </c:val>
          <c:extLst>
            <c:ext xmlns:c16="http://schemas.microsoft.com/office/drawing/2014/chart" uri="{C3380CC4-5D6E-409C-BE32-E72D297353CC}">
              <c16:uniqueId val="{00000001-686F-4944-AC28-B1BBB9C99D96}"/>
            </c:ext>
          </c:extLst>
        </c:ser>
        <c:ser>
          <c:idx val="18"/>
          <c:order val="2"/>
          <c:tx>
            <c:v>養護学校</c:v>
          </c:tx>
          <c:spPr>
            <a:solidFill>
              <a:srgbClr val="92D050"/>
            </a:solidFill>
            <a:ln w="12700">
              <a:solidFill>
                <a:srgbClr val="000000"/>
              </a:solidFill>
              <a:prstDash val="solid"/>
            </a:ln>
          </c:spPr>
          <c:invertIfNegative val="0"/>
          <c:cat>
            <c:strLit>
              <c:ptCount val="62"/>
              <c:pt idx="0">
                <c:v>　昭和30</c:v>
              </c:pt>
              <c:pt idx="1">
                <c:v>　　　31</c:v>
              </c:pt>
              <c:pt idx="2">
                <c:v>　　　32</c:v>
              </c:pt>
              <c:pt idx="3">
                <c:v>　　　33</c:v>
              </c:pt>
              <c:pt idx="4">
                <c:v>　　　34</c:v>
              </c:pt>
              <c:pt idx="5">
                <c:v>　　　35</c:v>
              </c:pt>
              <c:pt idx="6">
                <c:v>　　　36</c:v>
              </c:pt>
              <c:pt idx="7">
                <c:v>　　　37</c:v>
              </c:pt>
              <c:pt idx="8">
                <c:v>　　　38</c:v>
              </c:pt>
              <c:pt idx="9">
                <c:v>　　　39</c:v>
              </c:pt>
              <c:pt idx="10">
                <c:v>　　　40</c:v>
              </c:pt>
              <c:pt idx="11">
                <c:v>　　　41</c:v>
              </c:pt>
              <c:pt idx="12">
                <c:v>　　　42</c:v>
              </c:pt>
              <c:pt idx="13">
                <c:v>　　　43</c:v>
              </c:pt>
              <c:pt idx="14">
                <c:v>　　　44</c:v>
              </c:pt>
              <c:pt idx="15">
                <c:v>　　　45</c:v>
              </c:pt>
              <c:pt idx="16">
                <c:v>　　　46</c:v>
              </c:pt>
              <c:pt idx="17">
                <c:v>　　　47</c:v>
              </c:pt>
              <c:pt idx="18">
                <c:v>　　　48</c:v>
              </c:pt>
              <c:pt idx="19">
                <c:v>　　　49</c:v>
              </c:pt>
              <c:pt idx="20">
                <c:v>　　　50</c:v>
              </c:pt>
              <c:pt idx="21">
                <c:v>　　　51</c:v>
              </c:pt>
              <c:pt idx="22">
                <c:v>　　　52</c:v>
              </c:pt>
              <c:pt idx="23">
                <c:v>　　　53</c:v>
              </c:pt>
              <c:pt idx="24">
                <c:v>　　　54</c:v>
              </c:pt>
              <c:pt idx="25">
                <c:v>　　　55</c:v>
              </c:pt>
              <c:pt idx="26">
                <c:v>　　　56</c:v>
              </c:pt>
              <c:pt idx="27">
                <c:v>　　　57</c:v>
              </c:pt>
              <c:pt idx="28">
                <c:v>　　　58</c:v>
              </c:pt>
              <c:pt idx="29">
                <c:v>　　　59</c:v>
              </c:pt>
              <c:pt idx="30">
                <c:v>　　　60</c:v>
              </c:pt>
              <c:pt idx="31">
                <c:v>　　　61</c:v>
              </c:pt>
              <c:pt idx="32">
                <c:v>　　　62</c:v>
              </c:pt>
              <c:pt idx="33">
                <c:v>　　　63</c:v>
              </c:pt>
              <c:pt idx="34">
                <c:v>　平成元年</c:v>
              </c:pt>
              <c:pt idx="35">
                <c:v>　平成2</c:v>
              </c:pt>
              <c:pt idx="36">
                <c:v>　　　３</c:v>
              </c:pt>
              <c:pt idx="37">
                <c:v>　　　４</c:v>
              </c:pt>
              <c:pt idx="38">
                <c:v>　　　５</c:v>
              </c:pt>
              <c:pt idx="39">
                <c:v>　　　６</c:v>
              </c:pt>
              <c:pt idx="40">
                <c:v>　　　7</c:v>
              </c:pt>
              <c:pt idx="41">
                <c:v>　　　８</c:v>
              </c:pt>
              <c:pt idx="42">
                <c:v>9</c:v>
              </c:pt>
              <c:pt idx="43">
                <c:v>平成10</c:v>
              </c:pt>
              <c:pt idx="44">
                <c:v>　　　11</c:v>
              </c:pt>
              <c:pt idx="45">
                <c:v>　　　12</c:v>
              </c:pt>
              <c:pt idx="46">
                <c:v>　　　13</c:v>
              </c:pt>
              <c:pt idx="47">
                <c:v>　　　14</c:v>
              </c:pt>
              <c:pt idx="48">
                <c:v>　　　15</c:v>
              </c:pt>
              <c:pt idx="49">
                <c:v>16</c:v>
              </c:pt>
              <c:pt idx="50">
                <c:v>17</c:v>
              </c:pt>
              <c:pt idx="51">
                <c:v>18</c:v>
              </c:pt>
              <c:pt idx="52">
                <c:v>19</c:v>
              </c:pt>
              <c:pt idx="53">
                <c:v>20</c:v>
              </c:pt>
              <c:pt idx="54">
                <c:v>21</c:v>
              </c:pt>
              <c:pt idx="55">
                <c:v>22</c:v>
              </c:pt>
              <c:pt idx="56">
                <c:v>23</c:v>
              </c:pt>
              <c:pt idx="57">
                <c:v>24</c:v>
              </c:pt>
              <c:pt idx="58">
                <c:v>25</c:v>
              </c:pt>
              <c:pt idx="59">
                <c:v>26</c:v>
              </c:pt>
              <c:pt idx="60">
                <c:v>27</c:v>
              </c:pt>
              <c:pt idx="61">
                <c:v>28</c:v>
              </c:pt>
            </c:strLit>
          </c:cat>
          <c:val>
            <c:numLit>
              <c:formatCode>General</c:formatCode>
              <c:ptCount val="52"/>
              <c:pt idx="0">
                <c:v>0</c:v>
              </c:pt>
              <c:pt idx="1">
                <c:v>0</c:v>
              </c:pt>
              <c:pt idx="2">
                <c:v>0</c:v>
              </c:pt>
              <c:pt idx="3">
                <c:v>0</c:v>
              </c:pt>
              <c:pt idx="4">
                <c:v>0</c:v>
              </c:pt>
              <c:pt idx="5">
                <c:v>0</c:v>
              </c:pt>
              <c:pt idx="6">
                <c:v>71</c:v>
              </c:pt>
              <c:pt idx="7">
                <c:v>108</c:v>
              </c:pt>
              <c:pt idx="8">
                <c:v>126</c:v>
              </c:pt>
              <c:pt idx="9">
                <c:v>126</c:v>
              </c:pt>
              <c:pt idx="10">
                <c:v>126</c:v>
              </c:pt>
              <c:pt idx="11">
                <c:v>131</c:v>
              </c:pt>
              <c:pt idx="12">
                <c:v>200</c:v>
              </c:pt>
              <c:pt idx="13">
                <c:v>424</c:v>
              </c:pt>
              <c:pt idx="14">
                <c:v>441</c:v>
              </c:pt>
              <c:pt idx="15">
                <c:v>498</c:v>
              </c:pt>
              <c:pt idx="16">
                <c:v>538</c:v>
              </c:pt>
              <c:pt idx="17">
                <c:v>616</c:v>
              </c:pt>
              <c:pt idx="18">
                <c:v>806</c:v>
              </c:pt>
              <c:pt idx="19">
                <c:v>911</c:v>
              </c:pt>
              <c:pt idx="20">
                <c:v>943</c:v>
              </c:pt>
              <c:pt idx="21">
                <c:v>925</c:v>
              </c:pt>
              <c:pt idx="22">
                <c:v>955</c:v>
              </c:pt>
              <c:pt idx="23">
                <c:v>1147</c:v>
              </c:pt>
              <c:pt idx="24">
                <c:v>1339</c:v>
              </c:pt>
              <c:pt idx="25">
                <c:v>1340</c:v>
              </c:pt>
              <c:pt idx="26">
                <c:v>1373</c:v>
              </c:pt>
              <c:pt idx="27">
                <c:v>1380</c:v>
              </c:pt>
              <c:pt idx="28">
                <c:v>1349</c:v>
              </c:pt>
              <c:pt idx="29">
                <c:v>1318</c:v>
              </c:pt>
              <c:pt idx="30">
                <c:v>1338</c:v>
              </c:pt>
              <c:pt idx="31">
                <c:v>1321</c:v>
              </c:pt>
              <c:pt idx="32">
                <c:v>1302</c:v>
              </c:pt>
              <c:pt idx="33">
                <c:v>1308</c:v>
              </c:pt>
              <c:pt idx="34">
                <c:v>1350</c:v>
              </c:pt>
              <c:pt idx="35">
                <c:v>1441</c:v>
              </c:pt>
              <c:pt idx="36">
                <c:v>1484</c:v>
              </c:pt>
              <c:pt idx="37">
                <c:v>1487</c:v>
              </c:pt>
              <c:pt idx="38">
                <c:v>1489</c:v>
              </c:pt>
              <c:pt idx="39">
                <c:v>1505</c:v>
              </c:pt>
              <c:pt idx="40">
                <c:v>1502</c:v>
              </c:pt>
              <c:pt idx="41">
                <c:v>1512</c:v>
              </c:pt>
              <c:pt idx="42">
                <c:v>1484</c:v>
              </c:pt>
              <c:pt idx="43">
                <c:v>1515</c:v>
              </c:pt>
              <c:pt idx="44">
                <c:v>1564</c:v>
              </c:pt>
              <c:pt idx="45">
                <c:v>1586</c:v>
              </c:pt>
              <c:pt idx="46">
                <c:v>1622</c:v>
              </c:pt>
              <c:pt idx="47">
                <c:v>1657</c:v>
              </c:pt>
              <c:pt idx="48">
                <c:v>1722</c:v>
              </c:pt>
              <c:pt idx="49">
                <c:v>1728</c:v>
              </c:pt>
              <c:pt idx="50">
                <c:v>1754</c:v>
              </c:pt>
              <c:pt idx="51">
                <c:v>1804</c:v>
              </c:pt>
            </c:numLit>
          </c:val>
          <c:extLst>
            <c:ext xmlns:c16="http://schemas.microsoft.com/office/drawing/2014/chart" uri="{C3380CC4-5D6E-409C-BE32-E72D297353CC}">
              <c16:uniqueId val="{00000002-686F-4944-AC28-B1BBB9C99D96}"/>
            </c:ext>
          </c:extLst>
        </c:ser>
        <c:ser>
          <c:idx val="0"/>
          <c:order val="4"/>
          <c:tx>
            <c:v>特別支援学校</c:v>
          </c:tx>
          <c:spPr>
            <a:solidFill>
              <a:schemeClr val="accent6">
                <a:lumMod val="40000"/>
                <a:lumOff val="60000"/>
              </a:schemeClr>
            </a:solidFill>
            <a:ln w="12700">
              <a:solidFill>
                <a:srgbClr val="000000"/>
              </a:solidFill>
              <a:prstDash val="solid"/>
            </a:ln>
          </c:spPr>
          <c:invertIfNegative val="0"/>
          <c:cat>
            <c:strLit>
              <c:ptCount val="62"/>
              <c:pt idx="0">
                <c:v>　昭和30</c:v>
              </c:pt>
              <c:pt idx="1">
                <c:v>　　　31</c:v>
              </c:pt>
              <c:pt idx="2">
                <c:v>　　　32</c:v>
              </c:pt>
              <c:pt idx="3">
                <c:v>　　　33</c:v>
              </c:pt>
              <c:pt idx="4">
                <c:v>　　　34</c:v>
              </c:pt>
              <c:pt idx="5">
                <c:v>　　　35</c:v>
              </c:pt>
              <c:pt idx="6">
                <c:v>　　　36</c:v>
              </c:pt>
              <c:pt idx="7">
                <c:v>　　　37</c:v>
              </c:pt>
              <c:pt idx="8">
                <c:v>　　　38</c:v>
              </c:pt>
              <c:pt idx="9">
                <c:v>　　　39</c:v>
              </c:pt>
              <c:pt idx="10">
                <c:v>　　　40</c:v>
              </c:pt>
              <c:pt idx="11">
                <c:v>　　　41</c:v>
              </c:pt>
              <c:pt idx="12">
                <c:v>　　　42</c:v>
              </c:pt>
              <c:pt idx="13">
                <c:v>　　　43</c:v>
              </c:pt>
              <c:pt idx="14">
                <c:v>　　　44</c:v>
              </c:pt>
              <c:pt idx="15">
                <c:v>　　　45</c:v>
              </c:pt>
              <c:pt idx="16">
                <c:v>　　　46</c:v>
              </c:pt>
              <c:pt idx="17">
                <c:v>　　　47</c:v>
              </c:pt>
              <c:pt idx="18">
                <c:v>　　　48</c:v>
              </c:pt>
              <c:pt idx="19">
                <c:v>　　　49</c:v>
              </c:pt>
              <c:pt idx="20">
                <c:v>　　　50</c:v>
              </c:pt>
              <c:pt idx="21">
                <c:v>　　　51</c:v>
              </c:pt>
              <c:pt idx="22">
                <c:v>　　　52</c:v>
              </c:pt>
              <c:pt idx="23">
                <c:v>　　　53</c:v>
              </c:pt>
              <c:pt idx="24">
                <c:v>　　　54</c:v>
              </c:pt>
              <c:pt idx="25">
                <c:v>　　　55</c:v>
              </c:pt>
              <c:pt idx="26">
                <c:v>　　　56</c:v>
              </c:pt>
              <c:pt idx="27">
                <c:v>　　　57</c:v>
              </c:pt>
              <c:pt idx="28">
                <c:v>　　　58</c:v>
              </c:pt>
              <c:pt idx="29">
                <c:v>　　　59</c:v>
              </c:pt>
              <c:pt idx="30">
                <c:v>　　　60</c:v>
              </c:pt>
              <c:pt idx="31">
                <c:v>　　　61</c:v>
              </c:pt>
              <c:pt idx="32">
                <c:v>　　　62</c:v>
              </c:pt>
              <c:pt idx="33">
                <c:v>　　　63</c:v>
              </c:pt>
              <c:pt idx="34">
                <c:v>　平成元年</c:v>
              </c:pt>
              <c:pt idx="35">
                <c:v>　平成2</c:v>
              </c:pt>
              <c:pt idx="36">
                <c:v>　　　３</c:v>
              </c:pt>
              <c:pt idx="37">
                <c:v>　　　４</c:v>
              </c:pt>
              <c:pt idx="38">
                <c:v>　　　５</c:v>
              </c:pt>
              <c:pt idx="39">
                <c:v>　　　６</c:v>
              </c:pt>
              <c:pt idx="40">
                <c:v>　　　7</c:v>
              </c:pt>
              <c:pt idx="41">
                <c:v>　　　８</c:v>
              </c:pt>
              <c:pt idx="42">
                <c:v>9</c:v>
              </c:pt>
              <c:pt idx="43">
                <c:v>平成10</c:v>
              </c:pt>
              <c:pt idx="44">
                <c:v>　　　11</c:v>
              </c:pt>
              <c:pt idx="45">
                <c:v>　　　12</c:v>
              </c:pt>
              <c:pt idx="46">
                <c:v>　　　13</c:v>
              </c:pt>
              <c:pt idx="47">
                <c:v>　　　14</c:v>
              </c:pt>
              <c:pt idx="48">
                <c:v>　　　15</c:v>
              </c:pt>
              <c:pt idx="49">
                <c:v>16</c:v>
              </c:pt>
              <c:pt idx="50">
                <c:v>17</c:v>
              </c:pt>
              <c:pt idx="51">
                <c:v>18</c:v>
              </c:pt>
              <c:pt idx="52">
                <c:v>19</c:v>
              </c:pt>
              <c:pt idx="53">
                <c:v>20</c:v>
              </c:pt>
              <c:pt idx="54">
                <c:v>21</c:v>
              </c:pt>
              <c:pt idx="55">
                <c:v>22</c:v>
              </c:pt>
              <c:pt idx="56">
                <c:v>23</c:v>
              </c:pt>
              <c:pt idx="57">
                <c:v>24</c:v>
              </c:pt>
              <c:pt idx="58">
                <c:v>25</c:v>
              </c:pt>
              <c:pt idx="59">
                <c:v>26</c:v>
              </c:pt>
              <c:pt idx="60">
                <c:v>27</c:v>
              </c:pt>
              <c:pt idx="61">
                <c:v>28</c:v>
              </c:pt>
            </c:strLit>
          </c:cat>
          <c:val>
            <c:numLit>
              <c:formatCode>General</c:formatCode>
              <c:ptCount val="62"/>
              <c:pt idx="52">
                <c:v>2090</c:v>
              </c:pt>
              <c:pt idx="53">
                <c:v>2125</c:v>
              </c:pt>
              <c:pt idx="54">
                <c:v>2233</c:v>
              </c:pt>
              <c:pt idx="55">
                <c:v>2289</c:v>
              </c:pt>
              <c:pt idx="56">
                <c:v>2367</c:v>
              </c:pt>
              <c:pt idx="57">
                <c:v>2433</c:v>
              </c:pt>
              <c:pt idx="58">
                <c:v>2474</c:v>
              </c:pt>
              <c:pt idx="59">
                <c:v>2558</c:v>
              </c:pt>
              <c:pt idx="60">
                <c:v>2560</c:v>
              </c:pt>
              <c:pt idx="61">
                <c:v>2528</c:v>
              </c:pt>
            </c:numLit>
          </c:val>
          <c:extLst>
            <c:ext xmlns:c16="http://schemas.microsoft.com/office/drawing/2014/chart" uri="{C3380CC4-5D6E-409C-BE32-E72D297353CC}">
              <c16:uniqueId val="{00000003-686F-4944-AC28-B1BBB9C99D96}"/>
            </c:ext>
          </c:extLst>
        </c:ser>
        <c:dLbls>
          <c:showLegendKey val="0"/>
          <c:showVal val="0"/>
          <c:showCatName val="0"/>
          <c:showSerName val="0"/>
          <c:showPercent val="0"/>
          <c:showBubbleSize val="0"/>
        </c:dLbls>
        <c:gapWidth val="30"/>
        <c:overlap val="100"/>
        <c:axId val="398429024"/>
        <c:axId val="398429416"/>
      </c:barChart>
      <c:lineChart>
        <c:grouping val="standard"/>
        <c:varyColors val="0"/>
        <c:ser>
          <c:idx val="32"/>
          <c:order val="3"/>
          <c:tx>
            <c:v>特別支援学校数</c:v>
          </c:tx>
          <c:spPr>
            <a:ln w="25400">
              <a:solidFill>
                <a:srgbClr val="000000"/>
              </a:solidFill>
              <a:prstDash val="solid"/>
            </a:ln>
          </c:spPr>
          <c:marker>
            <c:symbol val="none"/>
          </c:marker>
          <c:dLbls>
            <c:dLbl>
              <c:idx val="61"/>
              <c:layout>
                <c:manualLayout>
                  <c:x val="-2.3214246979459492E-3"/>
                  <c:y val="6.8573787147574294E-3"/>
                </c:manualLayout>
              </c:layout>
              <c:tx>
                <c:rich>
                  <a:bodyPr wrap="square" lIns="38100" tIns="19050" rIns="38100" bIns="19050" anchor="ctr">
                    <a:noAutofit/>
                  </a:bodyPr>
                  <a:lstStyle/>
                  <a:p>
                    <a:pPr>
                      <a:defRPr/>
                    </a:pPr>
                    <a:r>
                      <a:rPr lang="en-US" altLang="ja-JP" sz="1000" baseline="0"/>
                      <a:t>25</a:t>
                    </a:r>
                    <a:r>
                      <a:rPr lang="ja-JP" altLang="en-US" sz="800" baseline="0"/>
                      <a:t>校</a:t>
                    </a:r>
                  </a:p>
                </c:rich>
              </c:tx>
              <c:spPr>
                <a:solidFill>
                  <a:sysClr val="window" lastClr="FFFFFF"/>
                </a:solidFill>
                <a:ln>
                  <a:solidFill>
                    <a:sysClr val="windowText" lastClr="000000">
                      <a:lumMod val="65000"/>
                      <a:lumOff val="35000"/>
                    </a:sysClr>
                  </a:solidFill>
                </a:ln>
                <a:effectLst/>
              </c:sp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4-686F-4944-AC28-B1BBB9C99D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61"/>
              <c:pt idx="0">
                <c:v>　昭和30</c:v>
              </c:pt>
              <c:pt idx="1">
                <c:v>　　　31</c:v>
              </c:pt>
              <c:pt idx="2">
                <c:v>　　　32</c:v>
              </c:pt>
              <c:pt idx="3">
                <c:v>　　　33</c:v>
              </c:pt>
              <c:pt idx="4">
                <c:v>　　　34</c:v>
              </c:pt>
              <c:pt idx="5">
                <c:v>　　　35</c:v>
              </c:pt>
              <c:pt idx="6">
                <c:v>　　　36</c:v>
              </c:pt>
              <c:pt idx="7">
                <c:v>　　　37</c:v>
              </c:pt>
              <c:pt idx="8">
                <c:v>　　　38</c:v>
              </c:pt>
              <c:pt idx="9">
                <c:v>　　　39</c:v>
              </c:pt>
              <c:pt idx="10">
                <c:v>　　　40</c:v>
              </c:pt>
              <c:pt idx="11">
                <c:v>　　　41</c:v>
              </c:pt>
              <c:pt idx="12">
                <c:v>　　　42</c:v>
              </c:pt>
              <c:pt idx="13">
                <c:v>　　　43</c:v>
              </c:pt>
              <c:pt idx="14">
                <c:v>　　　44</c:v>
              </c:pt>
              <c:pt idx="15">
                <c:v>　　　45</c:v>
              </c:pt>
              <c:pt idx="16">
                <c:v>　　　46</c:v>
              </c:pt>
              <c:pt idx="17">
                <c:v>　　　47</c:v>
              </c:pt>
              <c:pt idx="18">
                <c:v>　　　48</c:v>
              </c:pt>
              <c:pt idx="19">
                <c:v>　　　49</c:v>
              </c:pt>
              <c:pt idx="20">
                <c:v>　　　50</c:v>
              </c:pt>
              <c:pt idx="21">
                <c:v>　　　51</c:v>
              </c:pt>
              <c:pt idx="22">
                <c:v>　　　52</c:v>
              </c:pt>
              <c:pt idx="23">
                <c:v>　　　53</c:v>
              </c:pt>
              <c:pt idx="24">
                <c:v>　　　54</c:v>
              </c:pt>
              <c:pt idx="25">
                <c:v>　　　55</c:v>
              </c:pt>
              <c:pt idx="26">
                <c:v>　　　56</c:v>
              </c:pt>
              <c:pt idx="27">
                <c:v>　　　57</c:v>
              </c:pt>
              <c:pt idx="28">
                <c:v>　　　58</c:v>
              </c:pt>
              <c:pt idx="29">
                <c:v>　　　59</c:v>
              </c:pt>
              <c:pt idx="30">
                <c:v>　　　60</c:v>
              </c:pt>
              <c:pt idx="31">
                <c:v>　　　61</c:v>
              </c:pt>
              <c:pt idx="32">
                <c:v>　　　62</c:v>
              </c:pt>
              <c:pt idx="33">
                <c:v>　　　63</c:v>
              </c:pt>
              <c:pt idx="34">
                <c:v>　平成元年</c:v>
              </c:pt>
              <c:pt idx="35">
                <c:v>　平成2</c:v>
              </c:pt>
              <c:pt idx="36">
                <c:v>　　　３</c:v>
              </c:pt>
              <c:pt idx="37">
                <c:v>　　　４</c:v>
              </c:pt>
              <c:pt idx="38">
                <c:v>　　　５</c:v>
              </c:pt>
              <c:pt idx="39">
                <c:v>　　　６</c:v>
              </c:pt>
              <c:pt idx="40">
                <c:v>　　　7</c:v>
              </c:pt>
              <c:pt idx="41">
                <c:v>　　　８</c:v>
              </c:pt>
              <c:pt idx="42">
                <c:v>9</c:v>
              </c:pt>
              <c:pt idx="43">
                <c:v>平成10</c:v>
              </c:pt>
              <c:pt idx="44">
                <c:v>　　　11</c:v>
              </c:pt>
              <c:pt idx="45">
                <c:v>　　　12</c:v>
              </c:pt>
              <c:pt idx="46">
                <c:v>　　　13</c:v>
              </c:pt>
              <c:pt idx="47">
                <c:v>　　　14</c:v>
              </c:pt>
              <c:pt idx="48">
                <c:v>　　　15</c:v>
              </c:pt>
              <c:pt idx="49">
                <c:v>16</c:v>
              </c:pt>
              <c:pt idx="50">
                <c:v>17</c:v>
              </c:pt>
              <c:pt idx="51">
                <c:v>18</c:v>
              </c:pt>
              <c:pt idx="52">
                <c:v>19</c:v>
              </c:pt>
              <c:pt idx="53">
                <c:v>20</c:v>
              </c:pt>
              <c:pt idx="54">
                <c:v>21</c:v>
              </c:pt>
              <c:pt idx="55">
                <c:v>22</c:v>
              </c:pt>
              <c:pt idx="56">
                <c:v>23</c:v>
              </c:pt>
              <c:pt idx="57">
                <c:v>24</c:v>
              </c:pt>
              <c:pt idx="58">
                <c:v>25</c:v>
              </c:pt>
              <c:pt idx="59">
                <c:v>26</c:v>
              </c:pt>
              <c:pt idx="60">
                <c:v>27</c:v>
              </c:pt>
            </c:strLit>
          </c:cat>
          <c:val>
            <c:numLit>
              <c:formatCode>General</c:formatCode>
              <c:ptCount val="62"/>
              <c:pt idx="0">
                <c:v>2</c:v>
              </c:pt>
              <c:pt idx="1">
                <c:v>2</c:v>
              </c:pt>
              <c:pt idx="2">
                <c:v>2</c:v>
              </c:pt>
              <c:pt idx="3">
                <c:v>2</c:v>
              </c:pt>
              <c:pt idx="4">
                <c:v>2</c:v>
              </c:pt>
              <c:pt idx="5">
                <c:v>2</c:v>
              </c:pt>
              <c:pt idx="6">
                <c:v>3</c:v>
              </c:pt>
              <c:pt idx="7">
                <c:v>4</c:v>
              </c:pt>
              <c:pt idx="8">
                <c:v>5</c:v>
              </c:pt>
              <c:pt idx="9">
                <c:v>5</c:v>
              </c:pt>
              <c:pt idx="10">
                <c:v>5</c:v>
              </c:pt>
              <c:pt idx="11">
                <c:v>5</c:v>
              </c:pt>
              <c:pt idx="12">
                <c:v>6</c:v>
              </c:pt>
              <c:pt idx="13">
                <c:v>9</c:v>
              </c:pt>
              <c:pt idx="14">
                <c:v>9</c:v>
              </c:pt>
              <c:pt idx="15">
                <c:v>9</c:v>
              </c:pt>
              <c:pt idx="16">
                <c:v>9</c:v>
              </c:pt>
              <c:pt idx="17">
                <c:v>9</c:v>
              </c:pt>
              <c:pt idx="18">
                <c:v>10</c:v>
              </c:pt>
              <c:pt idx="19">
                <c:v>12</c:v>
              </c:pt>
              <c:pt idx="20">
                <c:v>12</c:v>
              </c:pt>
              <c:pt idx="21">
                <c:v>12</c:v>
              </c:pt>
              <c:pt idx="22">
                <c:v>12</c:v>
              </c:pt>
              <c:pt idx="23">
                <c:v>14</c:v>
              </c:pt>
              <c:pt idx="24">
                <c:v>17</c:v>
              </c:pt>
              <c:pt idx="25">
                <c:v>18</c:v>
              </c:pt>
              <c:pt idx="26">
                <c:v>18</c:v>
              </c:pt>
              <c:pt idx="27">
                <c:v>19</c:v>
              </c:pt>
              <c:pt idx="28">
                <c:v>19</c:v>
              </c:pt>
              <c:pt idx="29">
                <c:v>19</c:v>
              </c:pt>
              <c:pt idx="30">
                <c:v>20</c:v>
              </c:pt>
              <c:pt idx="31">
                <c:v>20</c:v>
              </c:pt>
              <c:pt idx="32">
                <c:v>20</c:v>
              </c:pt>
              <c:pt idx="33">
                <c:v>20</c:v>
              </c:pt>
              <c:pt idx="34">
                <c:v>21</c:v>
              </c:pt>
              <c:pt idx="35">
                <c:v>21</c:v>
              </c:pt>
              <c:pt idx="36">
                <c:v>21</c:v>
              </c:pt>
              <c:pt idx="37">
                <c:v>21</c:v>
              </c:pt>
              <c:pt idx="38">
                <c:v>21</c:v>
              </c:pt>
              <c:pt idx="39">
                <c:v>20</c:v>
              </c:pt>
              <c:pt idx="40">
                <c:v>20</c:v>
              </c:pt>
              <c:pt idx="41">
                <c:v>20</c:v>
              </c:pt>
              <c:pt idx="42">
                <c:v>20</c:v>
              </c:pt>
              <c:pt idx="43">
                <c:v>20</c:v>
              </c:pt>
              <c:pt idx="44">
                <c:v>20</c:v>
              </c:pt>
              <c:pt idx="45">
                <c:v>20</c:v>
              </c:pt>
              <c:pt idx="46">
                <c:v>21</c:v>
              </c:pt>
              <c:pt idx="47">
                <c:v>21</c:v>
              </c:pt>
              <c:pt idx="48">
                <c:v>22</c:v>
              </c:pt>
              <c:pt idx="49">
                <c:v>22</c:v>
              </c:pt>
              <c:pt idx="50">
                <c:v>22</c:v>
              </c:pt>
              <c:pt idx="51">
                <c:v>22</c:v>
              </c:pt>
              <c:pt idx="52">
                <c:v>22</c:v>
              </c:pt>
              <c:pt idx="53">
                <c:v>22</c:v>
              </c:pt>
              <c:pt idx="54">
                <c:v>22</c:v>
              </c:pt>
              <c:pt idx="55">
                <c:v>22</c:v>
              </c:pt>
              <c:pt idx="56">
                <c:v>23</c:v>
              </c:pt>
              <c:pt idx="57">
                <c:v>23</c:v>
              </c:pt>
              <c:pt idx="58">
                <c:v>23</c:v>
              </c:pt>
              <c:pt idx="59">
                <c:v>24</c:v>
              </c:pt>
              <c:pt idx="60">
                <c:v>24</c:v>
              </c:pt>
              <c:pt idx="61">
                <c:v>25</c:v>
              </c:pt>
            </c:numLit>
          </c:val>
          <c:smooth val="0"/>
          <c:extLst>
            <c:ext xmlns:c16="http://schemas.microsoft.com/office/drawing/2014/chart" uri="{C3380CC4-5D6E-409C-BE32-E72D297353CC}">
              <c16:uniqueId val="{00000005-686F-4944-AC28-B1BBB9C99D96}"/>
            </c:ext>
          </c:extLst>
        </c:ser>
        <c:dLbls>
          <c:showLegendKey val="0"/>
          <c:showVal val="0"/>
          <c:showCatName val="0"/>
          <c:showSerName val="0"/>
          <c:showPercent val="0"/>
          <c:showBubbleSize val="0"/>
        </c:dLbls>
        <c:marker val="1"/>
        <c:smooth val="0"/>
        <c:axId val="398429808"/>
        <c:axId val="398430200"/>
      </c:lineChart>
      <c:catAx>
        <c:axId val="398429024"/>
        <c:scaling>
          <c:orientation val="minMax"/>
        </c:scaling>
        <c:delete val="0"/>
        <c:axPos val="b"/>
        <c:numFmt formatCode="General" sourceLinked="0"/>
        <c:majorTickMark val="none"/>
        <c:minorTickMark val="none"/>
        <c:tickLblPos val="nextTo"/>
        <c:txPr>
          <a:bodyPr/>
          <a:lstStyle/>
          <a:p>
            <a:pPr>
              <a:defRPr sz="1000"/>
            </a:pPr>
            <a:endParaRPr lang="ja-JP"/>
          </a:p>
        </c:txPr>
        <c:crossAx val="398429416"/>
        <c:crosses val="autoZero"/>
        <c:auto val="1"/>
        <c:lblAlgn val="ctr"/>
        <c:lblOffset val="100"/>
        <c:tickLblSkip val="7"/>
        <c:noMultiLvlLbl val="0"/>
      </c:catAx>
      <c:valAx>
        <c:axId val="398429416"/>
        <c:scaling>
          <c:orientation val="minMax"/>
          <c:max val="2700"/>
          <c:min val="0"/>
        </c:scaling>
        <c:delete val="0"/>
        <c:axPos val="r"/>
        <c:majorGridlines>
          <c:spPr>
            <a:ln w="3175">
              <a:solidFill>
                <a:srgbClr val="000000"/>
              </a:solidFill>
              <a:prstDash val="solid"/>
            </a:ln>
          </c:spPr>
        </c:majorGridlines>
        <c:numFmt formatCode="General" sourceLinked="1"/>
        <c:majorTickMark val="in"/>
        <c:minorTickMark val="none"/>
        <c:tickLblPos val="low"/>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398429024"/>
        <c:crosses val="max"/>
        <c:crossBetween val="between"/>
        <c:majorUnit val="500"/>
        <c:minorUnit val="100"/>
      </c:valAx>
      <c:catAx>
        <c:axId val="398429808"/>
        <c:scaling>
          <c:orientation val="minMax"/>
        </c:scaling>
        <c:delete val="1"/>
        <c:axPos val="b"/>
        <c:numFmt formatCode="General" sourceLinked="1"/>
        <c:majorTickMark val="out"/>
        <c:minorTickMark val="none"/>
        <c:tickLblPos val="nextTo"/>
        <c:crossAx val="398430200"/>
        <c:crosses val="autoZero"/>
        <c:auto val="1"/>
        <c:lblAlgn val="ctr"/>
        <c:lblOffset val="100"/>
        <c:noMultiLvlLbl val="0"/>
      </c:catAx>
      <c:valAx>
        <c:axId val="398430200"/>
        <c:scaling>
          <c:orientation val="minMax"/>
        </c:scaling>
        <c:delete val="0"/>
        <c:axPos val="r"/>
        <c:numFmt formatCode="General" sourceLinked="1"/>
        <c:majorTickMark val="none"/>
        <c:minorTickMark val="none"/>
        <c:tickLblPos val="none"/>
        <c:txPr>
          <a:bodyPr/>
          <a:lstStyle/>
          <a:p>
            <a:pPr>
              <a:defRPr sz="1000"/>
            </a:pPr>
            <a:endParaRPr lang="ja-JP"/>
          </a:p>
        </c:txPr>
        <c:crossAx val="398429808"/>
        <c:crosses val="max"/>
        <c:crossBetween val="between"/>
      </c:valAx>
    </c:plotArea>
    <c:legend>
      <c:legendPos val="b"/>
      <c:layout>
        <c:manualLayout>
          <c:xMode val="edge"/>
          <c:yMode val="edge"/>
          <c:x val="0.13052920037887825"/>
          <c:y val="0.94197125560917783"/>
          <c:w val="0.7389414546322205"/>
          <c:h val="4.9903268139869561E-2"/>
        </c:manualLayout>
      </c:layout>
      <c:overlay val="0"/>
      <c:spPr>
        <a:solidFill>
          <a:srgbClr val="FFFFFF"/>
        </a:solidFill>
        <a:ln w="635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noFill/>
    </a:ln>
  </c:spPr>
  <c:txPr>
    <a:bodyPr/>
    <a:lstStyle/>
    <a:p>
      <a:pPr>
        <a:defRPr sz="17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36715199125719E-2"/>
          <c:y val="7.2992874165702382E-2"/>
          <c:w val="0.83053655534437509"/>
          <c:h val="0.8199532864613901"/>
        </c:manualLayout>
      </c:layout>
      <c:barChart>
        <c:barDir val="col"/>
        <c:grouping val="stacked"/>
        <c:varyColors val="0"/>
        <c:ser>
          <c:idx val="0"/>
          <c:order val="0"/>
          <c:tx>
            <c:v>幼稚部</c:v>
          </c:tx>
          <c:spPr>
            <a:solidFill>
              <a:schemeClr val="tx2">
                <a:lumMod val="50000"/>
              </a:schemeClr>
            </a:solidFill>
            <a:ln w="12700">
              <a:solidFill>
                <a:srgbClr val="000000"/>
              </a:solidFill>
              <a:prstDash val="solid"/>
            </a:ln>
          </c:spPr>
          <c:invertIfNegative val="0"/>
          <c:cat>
            <c:strLit>
              <c:ptCount val="19"/>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strLit>
          </c:cat>
          <c:val>
            <c:numLit>
              <c:formatCode>General</c:formatCode>
              <c:ptCount val="19"/>
              <c:pt idx="0">
                <c:v>35</c:v>
              </c:pt>
              <c:pt idx="1">
                <c:v>39</c:v>
              </c:pt>
              <c:pt idx="2">
                <c:v>32</c:v>
              </c:pt>
              <c:pt idx="3">
                <c:v>26</c:v>
              </c:pt>
              <c:pt idx="4">
                <c:v>31</c:v>
              </c:pt>
              <c:pt idx="5">
                <c:v>19</c:v>
              </c:pt>
              <c:pt idx="6">
                <c:v>13</c:v>
              </c:pt>
              <c:pt idx="7">
                <c:v>18</c:v>
              </c:pt>
              <c:pt idx="8">
                <c:v>16</c:v>
              </c:pt>
              <c:pt idx="9">
                <c:v>25</c:v>
              </c:pt>
              <c:pt idx="10">
                <c:v>24</c:v>
              </c:pt>
              <c:pt idx="11">
                <c:v>32</c:v>
              </c:pt>
              <c:pt idx="12">
                <c:v>23</c:v>
              </c:pt>
              <c:pt idx="13">
                <c:v>26</c:v>
              </c:pt>
              <c:pt idx="14">
                <c:v>24</c:v>
              </c:pt>
              <c:pt idx="15">
                <c:v>23</c:v>
              </c:pt>
              <c:pt idx="16">
                <c:v>23</c:v>
              </c:pt>
              <c:pt idx="17">
                <c:v>20</c:v>
              </c:pt>
              <c:pt idx="18">
                <c:v>22</c:v>
              </c:pt>
            </c:numLit>
          </c:val>
          <c:extLst>
            <c:ext xmlns:c16="http://schemas.microsoft.com/office/drawing/2014/chart" uri="{C3380CC4-5D6E-409C-BE32-E72D297353CC}">
              <c16:uniqueId val="{00000000-2FB2-47F3-8781-DB6F939AD416}"/>
            </c:ext>
          </c:extLst>
        </c:ser>
        <c:ser>
          <c:idx val="1"/>
          <c:order val="1"/>
          <c:tx>
            <c:v>小学部</c:v>
          </c:tx>
          <c:spPr>
            <a:solidFill>
              <a:schemeClr val="accent5">
                <a:lumMod val="40000"/>
                <a:lumOff val="60000"/>
              </a:schemeClr>
            </a:solidFill>
            <a:ln>
              <a:solidFill>
                <a:sysClr val="windowText" lastClr="000000"/>
              </a:solidFill>
            </a:ln>
          </c:spPr>
          <c:invertIfNegative val="0"/>
          <c:dLbls>
            <c:dLbl>
              <c:idx val="0"/>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B2-47F3-8781-DB6F939AD416}"/>
                </c:ext>
              </c:extLst>
            </c:dLbl>
            <c:dLbl>
              <c:idx val="2"/>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B2-47F3-8781-DB6F939AD416}"/>
                </c:ext>
              </c:extLst>
            </c:dLbl>
            <c:dLbl>
              <c:idx val="5"/>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B2-47F3-8781-DB6F939AD416}"/>
                </c:ext>
              </c:extLst>
            </c:dLbl>
            <c:dLbl>
              <c:idx val="8"/>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B2-47F3-8781-DB6F939AD416}"/>
                </c:ext>
              </c:extLst>
            </c:dLbl>
            <c:dLbl>
              <c:idx val="18"/>
              <c:tx>
                <c:rich>
                  <a:bodyPr wrap="square" lIns="38100" tIns="19050" rIns="38100" bIns="19050" anchor="ctr">
                    <a:noAutofit/>
                  </a:bodyPr>
                  <a:lstStyle/>
                  <a:p>
                    <a:pPr>
                      <a:defRPr sz="900" b="1">
                        <a:latin typeface="+mn-lt"/>
                      </a:defRPr>
                    </a:pPr>
                    <a:r>
                      <a:rPr lang="en-US" altLang="ja-JP" b="1">
                        <a:latin typeface="+mn-lt"/>
                      </a:rPr>
                      <a:t>611</a:t>
                    </a:r>
                  </a:p>
                </c:rich>
              </c:tx>
              <c:spPr>
                <a:noFill/>
                <a:ln w="25400">
                  <a:noFill/>
                </a:ln>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5-2FB2-47F3-8781-DB6F939AD4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strLit>
          </c:cat>
          <c:val>
            <c:numLit>
              <c:formatCode>General</c:formatCode>
              <c:ptCount val="19"/>
              <c:pt idx="0">
                <c:v>421</c:v>
              </c:pt>
              <c:pt idx="1">
                <c:v>607</c:v>
              </c:pt>
              <c:pt idx="2">
                <c:v>844</c:v>
              </c:pt>
              <c:pt idx="3">
                <c:v>681</c:v>
              </c:pt>
              <c:pt idx="4">
                <c:v>689</c:v>
              </c:pt>
              <c:pt idx="5">
                <c:v>589</c:v>
              </c:pt>
              <c:pt idx="6">
                <c:v>490</c:v>
              </c:pt>
              <c:pt idx="7">
                <c:v>534</c:v>
              </c:pt>
              <c:pt idx="8">
                <c:v>563</c:v>
              </c:pt>
              <c:pt idx="9">
                <c:v>583</c:v>
              </c:pt>
              <c:pt idx="10">
                <c:v>603</c:v>
              </c:pt>
              <c:pt idx="11">
                <c:v>623</c:v>
              </c:pt>
              <c:pt idx="12">
                <c:v>637</c:v>
              </c:pt>
              <c:pt idx="13">
                <c:v>659</c:v>
              </c:pt>
              <c:pt idx="14">
                <c:v>640</c:v>
              </c:pt>
              <c:pt idx="15">
                <c:v>648</c:v>
              </c:pt>
              <c:pt idx="16">
                <c:v>655</c:v>
              </c:pt>
              <c:pt idx="17">
                <c:v>633</c:v>
              </c:pt>
              <c:pt idx="18">
                <c:v>611</c:v>
              </c:pt>
            </c:numLit>
          </c:val>
          <c:extLst>
            <c:ext xmlns:c16="http://schemas.microsoft.com/office/drawing/2014/chart" uri="{C3380CC4-5D6E-409C-BE32-E72D297353CC}">
              <c16:uniqueId val="{00000006-2FB2-47F3-8781-DB6F939AD416}"/>
            </c:ext>
          </c:extLst>
        </c:ser>
        <c:ser>
          <c:idx val="2"/>
          <c:order val="2"/>
          <c:tx>
            <c:v>中学部</c:v>
          </c:tx>
          <c:spPr>
            <a:solidFill>
              <a:srgbClr val="FFDE75"/>
            </a:solidFill>
            <a:ln>
              <a:solidFill>
                <a:sysClr val="windowText" lastClr="000000"/>
              </a:solidFill>
            </a:ln>
          </c:spPr>
          <c:invertIfNegative val="0"/>
          <c:dLbls>
            <c:dLbl>
              <c:idx val="0"/>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B2-47F3-8781-DB6F939AD416}"/>
                </c:ext>
              </c:extLst>
            </c:dLbl>
            <c:dLbl>
              <c:idx val="2"/>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B2-47F3-8781-DB6F939AD416}"/>
                </c:ext>
              </c:extLst>
            </c:dLbl>
            <c:dLbl>
              <c:idx val="5"/>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B2-47F3-8781-DB6F939AD416}"/>
                </c:ext>
              </c:extLst>
            </c:dLbl>
            <c:dLbl>
              <c:idx val="8"/>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B2-47F3-8781-DB6F939AD416}"/>
                </c:ext>
              </c:extLst>
            </c:dLbl>
            <c:dLbl>
              <c:idx val="18"/>
              <c:tx>
                <c:rich>
                  <a:bodyPr wrap="square" lIns="38100" tIns="19050" rIns="38100" bIns="19050" anchor="ctr">
                    <a:noAutofit/>
                  </a:bodyPr>
                  <a:lstStyle/>
                  <a:p>
                    <a:pPr>
                      <a:defRPr sz="900" b="1">
                        <a:latin typeface="+mn-lt"/>
                      </a:defRPr>
                    </a:pPr>
                    <a:r>
                      <a:rPr lang="en-US" altLang="ja-JP" b="1">
                        <a:latin typeface="+mn-lt"/>
                      </a:rPr>
                      <a:t>543</a:t>
                    </a:r>
                  </a:p>
                </c:rich>
              </c:tx>
              <c:spPr>
                <a:noFill/>
                <a:ln w="25400">
                  <a:noFill/>
                </a:ln>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B-2FB2-47F3-8781-DB6F939AD4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strLit>
          </c:cat>
          <c:val>
            <c:numLit>
              <c:formatCode>General</c:formatCode>
              <c:ptCount val="19"/>
              <c:pt idx="0">
                <c:v>289</c:v>
              </c:pt>
              <c:pt idx="1">
                <c:v>362</c:v>
              </c:pt>
              <c:pt idx="2">
                <c:v>504</c:v>
              </c:pt>
              <c:pt idx="3">
                <c:v>554</c:v>
              </c:pt>
              <c:pt idx="4">
                <c:v>433</c:v>
              </c:pt>
              <c:pt idx="5">
                <c:v>412</c:v>
              </c:pt>
              <c:pt idx="6">
                <c:v>389</c:v>
              </c:pt>
              <c:pt idx="7">
                <c:v>397</c:v>
              </c:pt>
              <c:pt idx="8">
                <c:v>406</c:v>
              </c:pt>
              <c:pt idx="9">
                <c:v>403</c:v>
              </c:pt>
              <c:pt idx="10">
                <c:v>411</c:v>
              </c:pt>
              <c:pt idx="11">
                <c:v>456</c:v>
              </c:pt>
              <c:pt idx="12">
                <c:v>472</c:v>
              </c:pt>
              <c:pt idx="13">
                <c:v>500</c:v>
              </c:pt>
              <c:pt idx="14">
                <c:v>513</c:v>
              </c:pt>
              <c:pt idx="15">
                <c:v>496</c:v>
              </c:pt>
              <c:pt idx="16">
                <c:v>496</c:v>
              </c:pt>
              <c:pt idx="17">
                <c:v>522</c:v>
              </c:pt>
              <c:pt idx="18">
                <c:v>543</c:v>
              </c:pt>
            </c:numLit>
          </c:val>
          <c:extLst>
            <c:ext xmlns:c16="http://schemas.microsoft.com/office/drawing/2014/chart" uri="{C3380CC4-5D6E-409C-BE32-E72D297353CC}">
              <c16:uniqueId val="{0000000C-2FB2-47F3-8781-DB6F939AD416}"/>
            </c:ext>
          </c:extLst>
        </c:ser>
        <c:ser>
          <c:idx val="3"/>
          <c:order val="3"/>
          <c:tx>
            <c:v>高等部</c:v>
          </c:tx>
          <c:spPr>
            <a:solidFill>
              <a:schemeClr val="accent2">
                <a:lumMod val="40000"/>
                <a:lumOff val="60000"/>
              </a:schemeClr>
            </a:solidFill>
            <a:ln>
              <a:solidFill>
                <a:sysClr val="windowText" lastClr="000000"/>
              </a:solidFill>
            </a:ln>
          </c:spPr>
          <c:invertIfNegative val="0"/>
          <c:dLbls>
            <c:dLbl>
              <c:idx val="0"/>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FB2-47F3-8781-DB6F939AD416}"/>
                </c:ext>
              </c:extLst>
            </c:dLbl>
            <c:dLbl>
              <c:idx val="2"/>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FB2-47F3-8781-DB6F939AD416}"/>
                </c:ext>
              </c:extLst>
            </c:dLbl>
            <c:dLbl>
              <c:idx val="5"/>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FB2-47F3-8781-DB6F939AD416}"/>
                </c:ext>
              </c:extLst>
            </c:dLbl>
            <c:dLbl>
              <c:idx val="8"/>
              <c:spPr>
                <a:noFill/>
                <a:ln w="25400">
                  <a:noFill/>
                </a:ln>
              </c:spPr>
              <c:txPr>
                <a:bodyPr wrap="square" lIns="38100" tIns="19050" rIns="38100" bIns="19050" anchor="ctr">
                  <a:spAutoFit/>
                </a:bodyPr>
                <a:lstStyle/>
                <a:p>
                  <a:pPr>
                    <a:defRPr sz="900" b="1">
                      <a:latin typeface="+mn-lt"/>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FB2-47F3-8781-DB6F939AD416}"/>
                </c:ext>
              </c:extLst>
            </c:dLbl>
            <c:dLbl>
              <c:idx val="18"/>
              <c:layout>
                <c:manualLayout>
                  <c:x val="8.963842536266281E-3"/>
                  <c:y val="-5.9414279052205643E-17"/>
                </c:manualLayout>
              </c:layout>
              <c:tx>
                <c:rich>
                  <a:bodyPr wrap="square" lIns="38100" tIns="19050" rIns="38100" bIns="19050" anchor="ctr">
                    <a:noAutofit/>
                  </a:bodyPr>
                  <a:lstStyle/>
                  <a:p>
                    <a:pPr>
                      <a:defRPr sz="900" b="1">
                        <a:latin typeface="+mn-lt"/>
                      </a:defRPr>
                    </a:pPr>
                    <a:r>
                      <a:rPr lang="en-US" altLang="ja-JP" b="1">
                        <a:latin typeface="+mn-lt"/>
                      </a:rPr>
                      <a:t>1,352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11-2FB2-47F3-8781-DB6F939AD4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
              <c:pt idx="0">
                <c:v>S45</c:v>
              </c:pt>
              <c:pt idx="1">
                <c:v>50</c:v>
              </c:pt>
              <c:pt idx="2">
                <c:v>55</c:v>
              </c:pt>
              <c:pt idx="3">
                <c:v>60</c:v>
              </c:pt>
              <c:pt idx="4">
                <c:v>H2</c:v>
              </c:pt>
              <c:pt idx="5">
                <c:v>7</c:v>
              </c:pt>
              <c:pt idx="6">
                <c:v>12</c:v>
              </c:pt>
              <c:pt idx="7">
                <c:v>17</c:v>
              </c:pt>
              <c:pt idx="8">
                <c:v>18</c:v>
              </c:pt>
              <c:pt idx="9">
                <c:v>19</c:v>
              </c:pt>
              <c:pt idx="10">
                <c:v>20</c:v>
              </c:pt>
              <c:pt idx="11">
                <c:v>21</c:v>
              </c:pt>
              <c:pt idx="12">
                <c:v>22</c:v>
              </c:pt>
              <c:pt idx="13">
                <c:v>23</c:v>
              </c:pt>
              <c:pt idx="14">
                <c:v>24</c:v>
              </c:pt>
              <c:pt idx="15">
                <c:v>25</c:v>
              </c:pt>
              <c:pt idx="16">
                <c:v>26</c:v>
              </c:pt>
              <c:pt idx="17">
                <c:v>27</c:v>
              </c:pt>
              <c:pt idx="18">
                <c:v>28</c:v>
              </c:pt>
            </c:strLit>
          </c:cat>
          <c:val>
            <c:numLit>
              <c:formatCode>General</c:formatCode>
              <c:ptCount val="19"/>
              <c:pt idx="0">
                <c:v>278</c:v>
              </c:pt>
              <c:pt idx="1">
                <c:v>414</c:v>
              </c:pt>
              <c:pt idx="2">
                <c:v>362</c:v>
              </c:pt>
              <c:pt idx="3">
                <c:v>374</c:v>
              </c:pt>
              <c:pt idx="4">
                <c:v>563</c:v>
              </c:pt>
              <c:pt idx="5">
                <c:v>712</c:v>
              </c:pt>
              <c:pt idx="6">
                <c:v>874</c:v>
              </c:pt>
              <c:pt idx="7">
                <c:v>1017</c:v>
              </c:pt>
              <c:pt idx="8">
                <c:v>1028</c:v>
              </c:pt>
              <c:pt idx="9">
                <c:v>1079</c:v>
              </c:pt>
              <c:pt idx="10">
                <c:v>1087</c:v>
              </c:pt>
              <c:pt idx="11">
                <c:v>1122</c:v>
              </c:pt>
              <c:pt idx="12">
                <c:v>1157</c:v>
              </c:pt>
              <c:pt idx="13">
                <c:v>1182</c:v>
              </c:pt>
              <c:pt idx="14">
                <c:v>1256</c:v>
              </c:pt>
              <c:pt idx="15">
                <c:v>1307</c:v>
              </c:pt>
              <c:pt idx="16">
                <c:v>1384</c:v>
              </c:pt>
              <c:pt idx="17">
                <c:v>1385</c:v>
              </c:pt>
              <c:pt idx="18">
                <c:v>1352</c:v>
              </c:pt>
            </c:numLit>
          </c:val>
          <c:extLst>
            <c:ext xmlns:c16="http://schemas.microsoft.com/office/drawing/2014/chart" uri="{C3380CC4-5D6E-409C-BE32-E72D297353CC}">
              <c16:uniqueId val="{00000012-2FB2-47F3-8781-DB6F939AD416}"/>
            </c:ext>
          </c:extLst>
        </c:ser>
        <c:dLbls>
          <c:showLegendKey val="0"/>
          <c:showVal val="0"/>
          <c:showCatName val="0"/>
          <c:showSerName val="0"/>
          <c:showPercent val="0"/>
          <c:showBubbleSize val="0"/>
        </c:dLbls>
        <c:gapWidth val="25"/>
        <c:overlap val="100"/>
        <c:serLines>
          <c:spPr>
            <a:ln w="12700">
              <a:solidFill>
                <a:srgbClr val="000000"/>
              </a:solidFill>
              <a:prstDash val="sysDash"/>
            </a:ln>
          </c:spPr>
        </c:serLines>
        <c:axId val="398430984"/>
        <c:axId val="398431376"/>
      </c:barChart>
      <c:catAx>
        <c:axId val="398430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431376"/>
        <c:crosses val="autoZero"/>
        <c:auto val="1"/>
        <c:lblAlgn val="ctr"/>
        <c:lblOffset val="0"/>
        <c:tickLblSkip val="1"/>
        <c:tickMarkSkip val="1"/>
        <c:noMultiLvlLbl val="0"/>
      </c:catAx>
      <c:valAx>
        <c:axId val="398431376"/>
        <c:scaling>
          <c:orientation val="minMax"/>
          <c:max val="2600"/>
          <c:min val="0"/>
        </c:scaling>
        <c:delete val="0"/>
        <c:axPos val="l"/>
        <c:majorGridlines>
          <c:spPr>
            <a:ln w="3175">
              <a:solidFill>
                <a:schemeClr val="tx1"/>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430984"/>
        <c:crosses val="autoZero"/>
        <c:crossBetween val="between"/>
        <c:majorUnit val="200"/>
      </c:valAx>
      <c:spPr>
        <a:solidFill>
          <a:srgbClr val="FFFFFF">
            <a:alpha val="99000"/>
          </a:srgbClr>
        </a:solidFill>
        <a:ln w="12700">
          <a:solidFill>
            <a:srgbClr val="FFFFFF">
              <a:alpha val="97000"/>
            </a:srgbClr>
          </a:solidFill>
          <a:prstDash val="solid"/>
        </a:ln>
      </c:spPr>
    </c:plotArea>
    <c:plotVisOnly val="1"/>
    <c:dispBlanksAs val="gap"/>
    <c:showDLblsOverMax val="0"/>
  </c:chart>
  <c:spPr>
    <a:solidFill>
      <a:srgbClr val="FFFFFF"/>
    </a:solidFill>
    <a:ln w="12700">
      <a:noFill/>
      <a:prstDash val="solid"/>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41816359286887"/>
          <c:y val="0.16236191615601245"/>
          <c:w val="0.53148679978599234"/>
          <c:h val="0.77859918883905965"/>
        </c:manualLayout>
      </c:layout>
      <c:pieChart>
        <c:varyColors val="1"/>
        <c:ser>
          <c:idx val="0"/>
          <c:order val="0"/>
          <c:spPr>
            <a:ln w="12700">
              <a:solidFill>
                <a:srgbClr val="000000"/>
              </a:solidFill>
              <a:prstDash val="solid"/>
            </a:ln>
          </c:spPr>
          <c:dPt>
            <c:idx val="0"/>
            <c:bubble3D val="0"/>
            <c:explosion val="1"/>
            <c:spPr>
              <a:solidFill>
                <a:schemeClr val="accent1">
                  <a:lumMod val="40000"/>
                  <a:lumOff val="60000"/>
                </a:schemeClr>
              </a:solidFill>
              <a:ln w="12700">
                <a:solidFill>
                  <a:srgbClr val="000000"/>
                </a:solidFill>
                <a:prstDash val="solid"/>
              </a:ln>
            </c:spPr>
            <c:extLst>
              <c:ext xmlns:c16="http://schemas.microsoft.com/office/drawing/2014/chart" uri="{C3380CC4-5D6E-409C-BE32-E72D297353CC}">
                <c16:uniqueId val="{00000001-3E29-4542-8268-A24BAAF39E17}"/>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3E29-4542-8268-A24BAAF39E17}"/>
              </c:ext>
            </c:extLst>
          </c:dPt>
          <c:dPt>
            <c:idx val="2"/>
            <c:bubble3D val="0"/>
            <c:spPr>
              <a:pattFill prst="nar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3E29-4542-8268-A24BAAF39E17}"/>
              </c:ext>
            </c:extLst>
          </c:dPt>
          <c:dPt>
            <c:idx val="3"/>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3E29-4542-8268-A24BAAF39E17}"/>
              </c:ext>
            </c:extLst>
          </c:dPt>
          <c:dLbls>
            <c:dLbl>
              <c:idx val="0"/>
              <c:layout>
                <c:manualLayout>
                  <c:x val="-9.4576322696505052E-2"/>
                  <c:y val="5.121746928969298E-2"/>
                </c:manualLayout>
              </c:layout>
              <c:tx>
                <c:rich>
                  <a:bodyPr/>
                  <a:lstStyle/>
                  <a:p>
                    <a:r>
                      <a:rPr lang="ja-JP" altLang="en-US"/>
                      <a:t>国公立</a:t>
                    </a:r>
                  </a:p>
                  <a:p>
                    <a:r>
                      <a:rPr lang="en-US" altLang="ja-JP"/>
                      <a:t>82</a:t>
                    </a:r>
                    <a:r>
                      <a:rPr lang="ja-JP" altLang="en-US"/>
                      <a:t>園</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E29-4542-8268-A24BAAF39E17}"/>
                </c:ext>
              </c:extLst>
            </c:dLbl>
            <c:dLbl>
              <c:idx val="1"/>
              <c:layout>
                <c:manualLayout>
                  <c:x val="9.9211493300179587E-2"/>
                  <c:y val="-0.12800805559682399"/>
                </c:manualLayout>
              </c:layout>
              <c:tx>
                <c:rich>
                  <a:bodyPr/>
                  <a:lstStyle/>
                  <a:p>
                    <a:r>
                      <a:rPr lang="ja-JP" altLang="en-US"/>
                      <a:t>学校法人</a:t>
                    </a:r>
                  </a:p>
                  <a:p>
                    <a:r>
                      <a:rPr lang="en-US" altLang="ja-JP"/>
                      <a:t>148</a:t>
                    </a:r>
                    <a:r>
                      <a:rPr lang="ja-JP" altLang="en-US"/>
                      <a:t>園</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E29-4542-8268-A24BAAF39E17}"/>
                </c:ext>
              </c:extLst>
            </c:dLbl>
            <c:dLbl>
              <c:idx val="2"/>
              <c:layout>
                <c:manualLayout>
                  <c:x val="-4.5929410139522037E-2"/>
                  <c:y val="1.170521396424193E-2"/>
                </c:manualLayout>
              </c:layout>
              <c:tx>
                <c:rich>
                  <a:bodyPr/>
                  <a:lstStyle/>
                  <a:p>
                    <a:r>
                      <a:rPr lang="ja-JP" altLang="en-US"/>
                      <a:t>宗教法人</a:t>
                    </a:r>
                  </a:p>
                  <a:p>
                    <a:r>
                      <a:rPr lang="en-US" altLang="ja-JP"/>
                      <a:t>10</a:t>
                    </a:r>
                    <a:r>
                      <a:rPr lang="ja-JP" altLang="en-US"/>
                      <a:t>園</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E29-4542-8268-A24BAAF39E17}"/>
                </c:ext>
              </c:extLst>
            </c:dLbl>
            <c:dLbl>
              <c:idx val="3"/>
              <c:layout>
                <c:manualLayout>
                  <c:x val="6.4800801215637513E-2"/>
                  <c:y val="-6.1093805280609516E-2"/>
                </c:manualLayout>
              </c:layout>
              <c:tx>
                <c:rich>
                  <a:bodyPr/>
                  <a:lstStyle/>
                  <a:p>
                    <a:r>
                      <a:rPr lang="ja-JP" altLang="en-US"/>
                      <a:t>個人</a:t>
                    </a:r>
                  </a:p>
                  <a:p>
                    <a:r>
                      <a:rPr lang="en-US" altLang="ja-JP"/>
                      <a:t>14</a:t>
                    </a:r>
                    <a:r>
                      <a:rPr lang="ja-JP" altLang="en-US"/>
                      <a:t>園</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E29-4542-8268-A24BAAF39E17}"/>
                </c:ext>
              </c:extLst>
            </c:dLbl>
            <c:spPr>
              <a:solidFill>
                <a:schemeClr val="bg1"/>
              </a:solidFill>
              <a:ln>
                <a:solidFill>
                  <a:sysClr val="windowText" lastClr="000000"/>
                </a:solidFill>
                <a:miter lim="800000"/>
              </a:ln>
              <a:effectLst/>
            </c:spPr>
            <c:txPr>
              <a:bodyPr wrap="square" lIns="38100" tIns="19050" rIns="38100" bIns="19050" anchor="ctr">
                <a:spAutoFit/>
              </a:bodyPr>
              <a:lstStyle/>
              <a:p>
                <a:pPr>
                  <a:defRPr sz="1000"/>
                </a:pPr>
                <a:endParaRPr lang="ja-JP"/>
              </a:p>
            </c:txPr>
            <c:dLblPos val="bestFit"/>
            <c:showLegendKey val="0"/>
            <c:showVal val="0"/>
            <c:showCatName val="1"/>
            <c:showSerName val="0"/>
            <c:showPercent val="0"/>
            <c:showBubbleSize val="0"/>
            <c:showLeaderLines val="1"/>
            <c:extLst>
              <c:ext xmlns:c15="http://schemas.microsoft.com/office/drawing/2012/chart" uri="{CE6537A1-D6FC-4f65-9D91-7224C49458BB}"/>
            </c:extLst>
          </c:dLbls>
          <c:cat>
            <c:strRef>
              <c:f>幼稚園・ｸﾞﾗﾌ!$S$6:$V$6</c:f>
              <c:strCache>
                <c:ptCount val="4"/>
                <c:pt idx="0">
                  <c:v>国公立</c:v>
                </c:pt>
                <c:pt idx="1">
                  <c:v>学校法人</c:v>
                </c:pt>
                <c:pt idx="2">
                  <c:v>宗教法人</c:v>
                </c:pt>
                <c:pt idx="3">
                  <c:v>個人</c:v>
                </c:pt>
              </c:strCache>
            </c:strRef>
          </c:cat>
          <c:val>
            <c:numRef>
              <c:f>幼稚園・ｸﾞﾗﾌ!$S$7:$V$7</c:f>
              <c:numCache>
                <c:formatCode>General</c:formatCode>
                <c:ptCount val="4"/>
                <c:pt idx="0">
                  <c:v>82</c:v>
                </c:pt>
                <c:pt idx="1">
                  <c:v>148</c:v>
                </c:pt>
                <c:pt idx="2">
                  <c:v>10</c:v>
                </c:pt>
                <c:pt idx="3">
                  <c:v>14</c:v>
                </c:pt>
              </c:numCache>
            </c:numRef>
          </c:val>
          <c:extLst>
            <c:ext xmlns:c16="http://schemas.microsoft.com/office/drawing/2014/chart" uri="{C3380CC4-5D6E-409C-BE32-E72D297353CC}">
              <c16:uniqueId val="{00000008-3E29-4542-8268-A24BAAF39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47349229642425"/>
          <c:y val="0.12189129291201058"/>
          <c:w val="0.81331656279903308"/>
          <c:h val="0.7375349369002668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1.8651736126276932E-2"/>
                  <c:y val="-2.5133227830055116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54-4DE2-909A-B981A670F628}"/>
                </c:ext>
              </c:extLst>
            </c:dLbl>
            <c:dLbl>
              <c:idx val="1"/>
              <c:layout>
                <c:manualLayout>
                  <c:x val="-4.984280190782607E-2"/>
                  <c:y val="-4.9133505516821281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54-4DE2-909A-B981A670F628}"/>
                </c:ext>
              </c:extLst>
            </c:dLbl>
            <c:dLbl>
              <c:idx val="2"/>
              <c:layout>
                <c:manualLayout>
                  <c:x val="-9.2910159973020129E-2"/>
                  <c:y val="4.7031886971575405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54-4DE2-909A-B981A670F628}"/>
                </c:ext>
              </c:extLst>
            </c:dLbl>
            <c:dLbl>
              <c:idx val="3"/>
              <c:layout>
                <c:manualLayout>
                  <c:x val="1.5032185222657224E-2"/>
                  <c:y val="3.938273673237649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en-US" altLang="ja-JP"/>
                      <a:t>67.3</a:t>
                    </a:r>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354-4DE2-909A-B981A670F628}"/>
                </c:ext>
              </c:extLst>
            </c:dLbl>
            <c:dLbl>
              <c:idx val="4"/>
              <c:layout>
                <c:manualLayout>
                  <c:x val="-0.14792914852123931"/>
                  <c:y val="4.1927737756184642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en-US" altLang="ja-JP"/>
                      <a:t>67.2</a:t>
                    </a:r>
                  </a:p>
                </c:rich>
              </c:tx>
              <c:spPr>
                <a:noFill/>
                <a:ln w="25400">
                  <a:noFill/>
                </a:ln>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354-4DE2-909A-B981A670F628}"/>
                </c:ext>
              </c:extLst>
            </c:dLbl>
            <c:dLbl>
              <c:idx val="5"/>
              <c:layout>
                <c:manualLayout>
                  <c:x val="-5.4909309520667457E-2"/>
                  <c:y val="-5.3363116844437002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54-4DE2-909A-B981A670F628}"/>
                </c:ext>
              </c:extLst>
            </c:dLbl>
            <c:dLbl>
              <c:idx val="6"/>
              <c:layout>
                <c:manualLayout>
                  <c:x val="-4.0348138513454104E-2"/>
                  <c:y val="-4.9528745797641292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54-4DE2-909A-B981A670F628}"/>
                </c:ext>
              </c:extLst>
            </c:dLbl>
            <c:dLbl>
              <c:idx val="7"/>
              <c:layout>
                <c:manualLayout>
                  <c:x val="-6.5169284007096873E-2"/>
                  <c:y val="5.185681577036904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54-4DE2-909A-B981A670F628}"/>
                </c:ext>
              </c:extLst>
            </c:dLbl>
            <c:dLbl>
              <c:idx val="8"/>
              <c:layout>
                <c:manualLayout>
                  <c:x val="-5.776272379360415E-2"/>
                  <c:y val="-6.1389400792985986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54-4DE2-909A-B981A670F628}"/>
                </c:ext>
              </c:extLst>
            </c:dLbl>
            <c:dLbl>
              <c:idx val="9"/>
              <c:layout>
                <c:manualLayout>
                  <c:x val="-4.5689819498819631E-2"/>
                  <c:y val="4.9085460062173167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54-4DE2-909A-B981A670F628}"/>
                </c:ext>
              </c:extLst>
            </c:dLbl>
            <c:dLbl>
              <c:idx val="10"/>
              <c:layout>
                <c:manualLayout>
                  <c:x val="-4.5138994722433892E-2"/>
                  <c:y val="-6.0127963237822109E-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54-4DE2-909A-B981A670F62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幼稚園・ｸﾞﾗﾌ!$R$14:$R$23</c:f>
              <c:strCache>
                <c:ptCount val="10"/>
                <c:pt idx="0">
                  <c:v>H19.3</c:v>
                </c:pt>
                <c:pt idx="3">
                  <c:v>22.3</c:v>
                </c:pt>
                <c:pt idx="6">
                  <c:v>25.3</c:v>
                </c:pt>
                <c:pt idx="9">
                  <c:v>28.3</c:v>
                </c:pt>
              </c:strCache>
            </c:strRef>
          </c:cat>
          <c:val>
            <c:numRef>
              <c:f>幼稚園・ｸﾞﾗﾌ!$V$14:$V$23</c:f>
              <c:numCache>
                <c:formatCode>0.0_);[Red]\(0.0\)</c:formatCode>
                <c:ptCount val="10"/>
                <c:pt idx="0">
                  <c:v>70.3</c:v>
                </c:pt>
                <c:pt idx="1">
                  <c:v>68.5</c:v>
                </c:pt>
                <c:pt idx="2">
                  <c:v>68</c:v>
                </c:pt>
                <c:pt idx="3">
                  <c:v>67.2</c:v>
                </c:pt>
                <c:pt idx="4">
                  <c:v>67.3</c:v>
                </c:pt>
                <c:pt idx="5">
                  <c:v>66.400000000000006</c:v>
                </c:pt>
                <c:pt idx="6">
                  <c:v>65.8</c:v>
                </c:pt>
                <c:pt idx="7">
                  <c:v>65.5</c:v>
                </c:pt>
                <c:pt idx="8">
                  <c:v>65.3</c:v>
                </c:pt>
                <c:pt idx="9">
                  <c:v>60.3</c:v>
                </c:pt>
              </c:numCache>
            </c:numRef>
          </c:val>
          <c:smooth val="0"/>
          <c:extLst>
            <c:ext xmlns:c16="http://schemas.microsoft.com/office/drawing/2014/chart" uri="{C3380CC4-5D6E-409C-BE32-E72D297353CC}">
              <c16:uniqueId val="{0000000B-A354-4DE2-909A-B981A670F628}"/>
            </c:ext>
          </c:extLst>
        </c:ser>
        <c:dLbls>
          <c:showLegendKey val="0"/>
          <c:showVal val="0"/>
          <c:showCatName val="0"/>
          <c:showSerName val="0"/>
          <c:showPercent val="0"/>
          <c:showBubbleSize val="0"/>
        </c:dLbls>
        <c:marker val="1"/>
        <c:smooth val="0"/>
        <c:axId val="399835624"/>
        <c:axId val="399836016"/>
      </c:lineChart>
      <c:catAx>
        <c:axId val="399835624"/>
        <c:scaling>
          <c:orientation val="minMax"/>
        </c:scaling>
        <c:delete val="0"/>
        <c:axPos val="b"/>
        <c:numFmt formatCode="General" sourceLinked="1"/>
        <c:majorTickMark val="none"/>
        <c:minorTickMark val="in"/>
        <c:tickLblPos val="nextTo"/>
        <c:spPr>
          <a:ln w="3175">
            <a:solidFill>
              <a:srgbClr val="000000">
                <a:alpha val="97000"/>
              </a:srgbClr>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99836016"/>
        <c:crosses val="autoZero"/>
        <c:auto val="1"/>
        <c:lblAlgn val="ctr"/>
        <c:lblOffset val="0"/>
        <c:tickLblSkip val="1"/>
        <c:tickMarkSkip val="1"/>
        <c:noMultiLvlLbl val="0"/>
      </c:catAx>
      <c:valAx>
        <c:axId val="399836016"/>
        <c:scaling>
          <c:orientation val="minMax"/>
          <c:max val="72"/>
          <c:min val="58"/>
        </c:scaling>
        <c:delete val="0"/>
        <c:axPos val="l"/>
        <c:majorGridlines>
          <c:spPr>
            <a:ln w="3175">
              <a:solidFill>
                <a:srgbClr val="000000">
                  <a:alpha val="91000"/>
                </a:srgbClr>
              </a:solidFill>
              <a:prstDash val="solid"/>
            </a:ln>
          </c:spPr>
        </c:majorGridlines>
        <c:numFmt formatCode="#,##0.0_);[Red]\(#,##0.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99835624"/>
        <c:crosses val="autoZero"/>
        <c:crossBetween val="between"/>
        <c:majorUnit val="2"/>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66756393001348E-2"/>
          <c:y val="0.10256431658219105"/>
          <c:w val="0.78869448183041724"/>
          <c:h val="0.80983074968021684"/>
        </c:manualLayout>
      </c:layout>
      <c:barChart>
        <c:barDir val="col"/>
        <c:grouping val="stacked"/>
        <c:varyColors val="0"/>
        <c:ser>
          <c:idx val="0"/>
          <c:order val="0"/>
          <c:tx>
            <c:strRef>
              <c:f>幼稚園・ｸﾞﾗﾌ!$T$49</c:f>
              <c:strCache>
                <c:ptCount val="1"/>
                <c:pt idx="0">
                  <c:v>３歳児入園</c:v>
                </c:pt>
              </c:strCache>
            </c:strRef>
          </c:tx>
          <c:spPr>
            <a:solidFill>
              <a:srgbClr val="FFDE75"/>
            </a:solidFill>
            <a:ln w="12700">
              <a:solidFill>
                <a:srgbClr val="000000"/>
              </a:solidFill>
              <a:prstDash val="solid"/>
            </a:ln>
          </c:spPr>
          <c:invertIfNegative val="0"/>
          <c:cat>
            <c:strRef>
              <c:f>幼稚園・ｸﾞﾗﾌ!$S$50:$S$68</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幼稚園・ｸﾞﾗﾌ!$T$50:$T$68</c:f>
              <c:numCache>
                <c:formatCode>#,##0_);[Red]\(#,##0\)</c:formatCode>
                <c:ptCount val="19"/>
                <c:pt idx="0">
                  <c:v>13939</c:v>
                </c:pt>
                <c:pt idx="1">
                  <c:v>13989</c:v>
                </c:pt>
                <c:pt idx="2">
                  <c:v>14720</c:v>
                </c:pt>
                <c:pt idx="3">
                  <c:v>15166</c:v>
                </c:pt>
                <c:pt idx="4">
                  <c:v>15702</c:v>
                </c:pt>
                <c:pt idx="5">
                  <c:v>16132</c:v>
                </c:pt>
                <c:pt idx="6">
                  <c:v>16543</c:v>
                </c:pt>
                <c:pt idx="7">
                  <c:v>17059</c:v>
                </c:pt>
                <c:pt idx="8">
                  <c:v>17396</c:v>
                </c:pt>
                <c:pt idx="9">
                  <c:v>17746</c:v>
                </c:pt>
                <c:pt idx="10">
                  <c:v>17860</c:v>
                </c:pt>
                <c:pt idx="11">
                  <c:v>17926</c:v>
                </c:pt>
                <c:pt idx="12">
                  <c:v>18169</c:v>
                </c:pt>
                <c:pt idx="13">
                  <c:v>18104</c:v>
                </c:pt>
                <c:pt idx="14">
                  <c:v>19832</c:v>
                </c:pt>
                <c:pt idx="15">
                  <c:v>21198</c:v>
                </c:pt>
                <c:pt idx="16">
                  <c:v>22386</c:v>
                </c:pt>
                <c:pt idx="17">
                  <c:v>21536</c:v>
                </c:pt>
                <c:pt idx="18">
                  <c:v>22642</c:v>
                </c:pt>
              </c:numCache>
            </c:numRef>
          </c:val>
          <c:extLst>
            <c:ext xmlns:c16="http://schemas.microsoft.com/office/drawing/2014/chart" uri="{C3380CC4-5D6E-409C-BE32-E72D297353CC}">
              <c16:uniqueId val="{00000000-3198-4558-A2B8-2E6426DDA01E}"/>
            </c:ext>
          </c:extLst>
        </c:ser>
        <c:ser>
          <c:idx val="1"/>
          <c:order val="1"/>
          <c:tx>
            <c:strRef>
              <c:f>幼稚園・ｸﾞﾗﾌ!$U$49</c:f>
              <c:strCache>
                <c:ptCount val="1"/>
                <c:pt idx="0">
                  <c:v>４歳児入園</c:v>
                </c:pt>
              </c:strCache>
            </c:strRef>
          </c:tx>
          <c:spPr>
            <a:solidFill>
              <a:srgbClr val="92D050"/>
            </a:solidFill>
            <a:ln w="12700">
              <a:solidFill>
                <a:srgbClr val="000000"/>
              </a:solidFill>
              <a:prstDash val="solid"/>
            </a:ln>
          </c:spPr>
          <c:invertIfNegative val="0"/>
          <c:cat>
            <c:strRef>
              <c:f>幼稚園・ｸﾞﾗﾌ!$S$50:$S$68</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幼稚園・ｸﾞﾗﾌ!$U$50:$U$68</c:f>
              <c:numCache>
                <c:formatCode>#,##0_);[Red]\(#,##0\)</c:formatCode>
                <c:ptCount val="19"/>
                <c:pt idx="0">
                  <c:v>22481</c:v>
                </c:pt>
                <c:pt idx="1">
                  <c:v>22186</c:v>
                </c:pt>
                <c:pt idx="2">
                  <c:v>21807</c:v>
                </c:pt>
                <c:pt idx="3">
                  <c:v>21051</c:v>
                </c:pt>
                <c:pt idx="4">
                  <c:v>20210</c:v>
                </c:pt>
                <c:pt idx="5">
                  <c:v>19784</c:v>
                </c:pt>
                <c:pt idx="6">
                  <c:v>19174</c:v>
                </c:pt>
                <c:pt idx="7">
                  <c:v>18225</c:v>
                </c:pt>
                <c:pt idx="8">
                  <c:v>17280</c:v>
                </c:pt>
                <c:pt idx="9">
                  <c:v>16189</c:v>
                </c:pt>
                <c:pt idx="10">
                  <c:v>15354</c:v>
                </c:pt>
                <c:pt idx="11">
                  <c:v>14202</c:v>
                </c:pt>
                <c:pt idx="12">
                  <c:v>13087</c:v>
                </c:pt>
                <c:pt idx="13">
                  <c:v>12291</c:v>
                </c:pt>
                <c:pt idx="14">
                  <c:v>12494</c:v>
                </c:pt>
                <c:pt idx="15">
                  <c:v>11415</c:v>
                </c:pt>
                <c:pt idx="16">
                  <c:v>9984</c:v>
                </c:pt>
                <c:pt idx="17">
                  <c:v>8656</c:v>
                </c:pt>
                <c:pt idx="18">
                  <c:v>7538</c:v>
                </c:pt>
              </c:numCache>
            </c:numRef>
          </c:val>
          <c:extLst>
            <c:ext xmlns:c16="http://schemas.microsoft.com/office/drawing/2014/chart" uri="{C3380CC4-5D6E-409C-BE32-E72D297353CC}">
              <c16:uniqueId val="{00000001-3198-4558-A2B8-2E6426DDA01E}"/>
            </c:ext>
          </c:extLst>
        </c:ser>
        <c:ser>
          <c:idx val="2"/>
          <c:order val="2"/>
          <c:tx>
            <c:strRef>
              <c:f>幼稚園・ｸﾞﾗﾌ!$V$49</c:f>
              <c:strCache>
                <c:ptCount val="1"/>
                <c:pt idx="0">
                  <c:v>５歳児入園</c:v>
                </c:pt>
              </c:strCache>
            </c:strRef>
          </c:tx>
          <c:spPr>
            <a:pattFill prst="pct5">
              <a:fgClr>
                <a:srgbClr val="000000"/>
              </a:fgClr>
              <a:bgClr>
                <a:srgbClr val="FFFFFF"/>
              </a:bgClr>
            </a:pattFill>
            <a:ln w="12700">
              <a:solidFill>
                <a:srgbClr val="000000"/>
              </a:solidFill>
              <a:prstDash val="solid"/>
            </a:ln>
          </c:spPr>
          <c:invertIfNegative val="0"/>
          <c:cat>
            <c:strRef>
              <c:f>幼稚園・ｸﾞﾗﾌ!$S$50:$S$68</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幼稚園・ｸﾞﾗﾌ!$V$50:$V$68</c:f>
              <c:numCache>
                <c:formatCode>#,##0_);[Red]\(#,##0\)</c:formatCode>
                <c:ptCount val="19"/>
                <c:pt idx="0">
                  <c:v>1699</c:v>
                </c:pt>
                <c:pt idx="1">
                  <c:v>1562</c:v>
                </c:pt>
                <c:pt idx="2">
                  <c:v>1361</c:v>
                </c:pt>
                <c:pt idx="3">
                  <c:v>1126</c:v>
                </c:pt>
                <c:pt idx="4">
                  <c:v>1270</c:v>
                </c:pt>
                <c:pt idx="5">
                  <c:v>1076</c:v>
                </c:pt>
                <c:pt idx="6">
                  <c:v>929</c:v>
                </c:pt>
                <c:pt idx="7">
                  <c:v>1028</c:v>
                </c:pt>
                <c:pt idx="8">
                  <c:v>878</c:v>
                </c:pt>
                <c:pt idx="9">
                  <c:v>878</c:v>
                </c:pt>
                <c:pt idx="10">
                  <c:v>811</c:v>
                </c:pt>
                <c:pt idx="11">
                  <c:v>782</c:v>
                </c:pt>
                <c:pt idx="12">
                  <c:v>768</c:v>
                </c:pt>
                <c:pt idx="13">
                  <c:v>747</c:v>
                </c:pt>
                <c:pt idx="14">
                  <c:v>744</c:v>
                </c:pt>
                <c:pt idx="15">
                  <c:v>659</c:v>
                </c:pt>
                <c:pt idx="16">
                  <c:v>647</c:v>
                </c:pt>
                <c:pt idx="17">
                  <c:v>512</c:v>
                </c:pt>
                <c:pt idx="18">
                  <c:v>466</c:v>
                </c:pt>
              </c:numCache>
            </c:numRef>
          </c:val>
          <c:extLst>
            <c:ext xmlns:c16="http://schemas.microsoft.com/office/drawing/2014/chart" uri="{C3380CC4-5D6E-409C-BE32-E72D297353CC}">
              <c16:uniqueId val="{00000002-3198-4558-A2B8-2E6426DDA01E}"/>
            </c:ext>
          </c:extLst>
        </c:ser>
        <c:dLbls>
          <c:showLegendKey val="0"/>
          <c:showVal val="0"/>
          <c:showCatName val="0"/>
          <c:showSerName val="0"/>
          <c:showPercent val="0"/>
          <c:showBubbleSize val="0"/>
        </c:dLbls>
        <c:gapWidth val="25"/>
        <c:overlap val="100"/>
        <c:axId val="399836800"/>
        <c:axId val="399837192"/>
      </c:barChart>
      <c:lineChart>
        <c:grouping val="standard"/>
        <c:varyColors val="0"/>
        <c:ser>
          <c:idx val="3"/>
          <c:order val="3"/>
          <c:spPr>
            <a:ln w="25400">
              <a:solidFill>
                <a:srgbClr val="000000"/>
              </a:solidFill>
              <a:prstDash val="solid"/>
            </a:ln>
          </c:spPr>
          <c:marker>
            <c:symbol val="diamond"/>
            <c:size val="5"/>
            <c:spPr>
              <a:solidFill>
                <a:srgbClr val="000000"/>
              </a:solidFill>
              <a:ln>
                <a:solidFill>
                  <a:srgbClr val="000000"/>
                </a:solidFill>
                <a:prstDash val="solid"/>
              </a:ln>
            </c:spPr>
          </c:marker>
          <c:val>
            <c:numRef>
              <c:f>幼稚園・ｸﾞﾗﾌ!$X$28:$X$46</c:f>
              <c:numCache>
                <c:formatCode>#,##0_);[Red]\(#,##0\)</c:formatCode>
                <c:ptCount val="19"/>
                <c:pt idx="0">
                  <c:v>2096</c:v>
                </c:pt>
                <c:pt idx="1">
                  <c:v>2142</c:v>
                </c:pt>
                <c:pt idx="2">
                  <c:v>2184</c:v>
                </c:pt>
                <c:pt idx="3">
                  <c:v>2196</c:v>
                </c:pt>
                <c:pt idx="4">
                  <c:v>2220</c:v>
                </c:pt>
                <c:pt idx="5">
                  <c:v>2217</c:v>
                </c:pt>
                <c:pt idx="6">
                  <c:v>2233</c:v>
                </c:pt>
                <c:pt idx="7">
                  <c:v>2267</c:v>
                </c:pt>
                <c:pt idx="8">
                  <c:v>2305</c:v>
                </c:pt>
                <c:pt idx="9">
                  <c:v>2310</c:v>
                </c:pt>
                <c:pt idx="10">
                  <c:v>2397</c:v>
                </c:pt>
                <c:pt idx="11">
                  <c:v>2388</c:v>
                </c:pt>
                <c:pt idx="12">
                  <c:v>2326</c:v>
                </c:pt>
                <c:pt idx="13">
                  <c:v>2311</c:v>
                </c:pt>
                <c:pt idx="14">
                  <c:v>2326</c:v>
                </c:pt>
                <c:pt idx="15">
                  <c:v>2394</c:v>
                </c:pt>
                <c:pt idx="16">
                  <c:v>2385</c:v>
                </c:pt>
                <c:pt idx="17">
                  <c:v>2246</c:v>
                </c:pt>
                <c:pt idx="18">
                  <c:v>2252</c:v>
                </c:pt>
              </c:numCache>
            </c:numRef>
          </c:val>
          <c:smooth val="0"/>
          <c:extLst>
            <c:ext xmlns:c16="http://schemas.microsoft.com/office/drawing/2014/chart" uri="{C3380CC4-5D6E-409C-BE32-E72D297353CC}">
              <c16:uniqueId val="{00000003-3198-4558-A2B8-2E6426DDA01E}"/>
            </c:ext>
          </c:extLst>
        </c:ser>
        <c:dLbls>
          <c:showLegendKey val="0"/>
          <c:showVal val="0"/>
          <c:showCatName val="0"/>
          <c:showSerName val="0"/>
          <c:showPercent val="0"/>
          <c:showBubbleSize val="0"/>
        </c:dLbls>
        <c:marker val="1"/>
        <c:smooth val="0"/>
        <c:axId val="399837584"/>
        <c:axId val="399837976"/>
      </c:lineChart>
      <c:catAx>
        <c:axId val="399836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99837192"/>
        <c:crosses val="autoZero"/>
        <c:auto val="1"/>
        <c:lblAlgn val="ctr"/>
        <c:lblOffset val="100"/>
        <c:tickLblSkip val="1"/>
        <c:tickMarkSkip val="1"/>
        <c:noMultiLvlLbl val="0"/>
      </c:catAx>
      <c:valAx>
        <c:axId val="399837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n-ea"/>
                <a:ea typeface="+mn-ea"/>
                <a:cs typeface="ＭＳ Ｐゴシック"/>
              </a:defRPr>
            </a:pPr>
            <a:endParaRPr lang="ja-JP"/>
          </a:p>
        </c:txPr>
        <c:crossAx val="399836800"/>
        <c:crosses val="autoZero"/>
        <c:crossBetween val="between"/>
      </c:valAx>
      <c:catAx>
        <c:axId val="399837584"/>
        <c:scaling>
          <c:orientation val="minMax"/>
        </c:scaling>
        <c:delete val="1"/>
        <c:axPos val="b"/>
        <c:majorTickMark val="out"/>
        <c:minorTickMark val="none"/>
        <c:tickLblPos val="nextTo"/>
        <c:crossAx val="399837976"/>
        <c:crosses val="autoZero"/>
        <c:auto val="1"/>
        <c:lblAlgn val="ctr"/>
        <c:lblOffset val="100"/>
        <c:noMultiLvlLbl val="0"/>
      </c:catAx>
      <c:valAx>
        <c:axId val="399837976"/>
        <c:scaling>
          <c:orientation val="minMax"/>
          <c:max val="2500"/>
          <c:min val="0"/>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9837584"/>
        <c:crosses val="max"/>
        <c:crossBetween val="between"/>
        <c:majorUnit val="5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8541334070501E-2"/>
          <c:y val="9.3751931811000069E-2"/>
          <c:w val="0.83667175699033614"/>
          <c:h val="0.75895039333830405"/>
        </c:manualLayout>
      </c:layout>
      <c:barChart>
        <c:barDir val="col"/>
        <c:grouping val="stacked"/>
        <c:varyColors val="0"/>
        <c:ser>
          <c:idx val="0"/>
          <c:order val="0"/>
          <c:tx>
            <c:strRef>
              <c:f>幼稚園・ｸﾞﾗﾌ!$T$27</c:f>
              <c:strCache>
                <c:ptCount val="1"/>
                <c:pt idx="0">
                  <c:v>３歳児</c:v>
                </c:pt>
              </c:strCache>
            </c:strRef>
          </c:tx>
          <c:spPr>
            <a:solidFill>
              <a:srgbClr val="FFDE75"/>
            </a:solidFill>
            <a:ln>
              <a:solidFill>
                <a:sysClr val="windowText" lastClr="000000"/>
              </a:solidFill>
            </a:ln>
            <a:effectLst/>
          </c:spPr>
          <c:invertIfNegative val="0"/>
          <c:cat>
            <c:strRef>
              <c:f>幼稚園・ｸﾞﾗﾌ!$S$28:$S$46</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幼稚園・ｸﾞﾗﾌ!$T$28:$T$46</c:f>
              <c:numCache>
                <c:formatCode>#,##0_);[Red]\(#,##0\)</c:formatCode>
                <c:ptCount val="19"/>
                <c:pt idx="0">
                  <c:v>5088</c:v>
                </c:pt>
                <c:pt idx="1">
                  <c:v>4925</c:v>
                </c:pt>
                <c:pt idx="2">
                  <c:v>5249</c:v>
                </c:pt>
                <c:pt idx="3">
                  <c:v>5525</c:v>
                </c:pt>
                <c:pt idx="4">
                  <c:v>5716</c:v>
                </c:pt>
                <c:pt idx="5">
                  <c:v>5732</c:v>
                </c:pt>
                <c:pt idx="6">
                  <c:v>5825</c:v>
                </c:pt>
                <c:pt idx="7">
                  <c:v>6164</c:v>
                </c:pt>
                <c:pt idx="8">
                  <c:v>6106</c:v>
                </c:pt>
                <c:pt idx="9">
                  <c:v>6222</c:v>
                </c:pt>
                <c:pt idx="10">
                  <c:v>6307</c:v>
                </c:pt>
                <c:pt idx="11">
                  <c:v>6188</c:v>
                </c:pt>
                <c:pt idx="12">
                  <c:v>6433</c:v>
                </c:pt>
                <c:pt idx="13">
                  <c:v>6511</c:v>
                </c:pt>
                <c:pt idx="14">
                  <c:v>7378</c:v>
                </c:pt>
                <c:pt idx="15">
                  <c:v>7649</c:v>
                </c:pt>
                <c:pt idx="16">
                  <c:v>8172</c:v>
                </c:pt>
                <c:pt idx="17">
                  <c:v>7698</c:v>
                </c:pt>
                <c:pt idx="18">
                  <c:v>8267</c:v>
                </c:pt>
              </c:numCache>
            </c:numRef>
          </c:val>
          <c:extLst>
            <c:ext xmlns:c16="http://schemas.microsoft.com/office/drawing/2014/chart" uri="{C3380CC4-5D6E-409C-BE32-E72D297353CC}">
              <c16:uniqueId val="{00000000-C13B-41F9-8562-9917920D8EB6}"/>
            </c:ext>
          </c:extLst>
        </c:ser>
        <c:ser>
          <c:idx val="1"/>
          <c:order val="1"/>
          <c:tx>
            <c:strRef>
              <c:f>幼稚園・ｸﾞﾗﾌ!$U$27</c:f>
              <c:strCache>
                <c:ptCount val="1"/>
                <c:pt idx="0">
                  <c:v>４歳児</c:v>
                </c:pt>
              </c:strCache>
            </c:strRef>
          </c:tx>
          <c:spPr>
            <a:solidFill>
              <a:srgbClr val="92D050"/>
            </a:solidFill>
            <a:ln>
              <a:solidFill>
                <a:sysClr val="windowText" lastClr="000000"/>
              </a:solidFill>
            </a:ln>
            <a:effectLst/>
          </c:spPr>
          <c:invertIfNegative val="0"/>
          <c:cat>
            <c:strRef>
              <c:f>幼稚園・ｸﾞﾗﾌ!$S$28:$S$46</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幼稚園・ｸﾞﾗﾌ!$U$28:$U$46</c:f>
              <c:numCache>
                <c:formatCode>#,##0_);[Red]\(#,##0\)</c:formatCode>
                <c:ptCount val="19"/>
                <c:pt idx="0">
                  <c:v>15582</c:v>
                </c:pt>
                <c:pt idx="1">
                  <c:v>16200</c:v>
                </c:pt>
                <c:pt idx="2">
                  <c:v>15541</c:v>
                </c:pt>
                <c:pt idx="3">
                  <c:v>15569</c:v>
                </c:pt>
                <c:pt idx="4">
                  <c:v>15180</c:v>
                </c:pt>
                <c:pt idx="5">
                  <c:v>15422</c:v>
                </c:pt>
                <c:pt idx="6">
                  <c:v>14845</c:v>
                </c:pt>
                <c:pt idx="7">
                  <c:v>14701</c:v>
                </c:pt>
                <c:pt idx="8">
                  <c:v>14268</c:v>
                </c:pt>
                <c:pt idx="9">
                  <c:v>13821</c:v>
                </c:pt>
                <c:pt idx="10">
                  <c:v>13441</c:v>
                </c:pt>
                <c:pt idx="11">
                  <c:v>12787</c:v>
                </c:pt>
                <c:pt idx="12">
                  <c:v>12361</c:v>
                </c:pt>
                <c:pt idx="13">
                  <c:v>12131</c:v>
                </c:pt>
                <c:pt idx="14">
                  <c:v>12687</c:v>
                </c:pt>
                <c:pt idx="15">
                  <c:v>12470</c:v>
                </c:pt>
                <c:pt idx="16">
                  <c:v>12027</c:v>
                </c:pt>
                <c:pt idx="17">
                  <c:v>11374</c:v>
                </c:pt>
                <c:pt idx="18">
                  <c:v>10827</c:v>
                </c:pt>
              </c:numCache>
            </c:numRef>
          </c:val>
          <c:extLst>
            <c:ext xmlns:c16="http://schemas.microsoft.com/office/drawing/2014/chart" uri="{C3380CC4-5D6E-409C-BE32-E72D297353CC}">
              <c16:uniqueId val="{00000001-C13B-41F9-8562-9917920D8EB6}"/>
            </c:ext>
          </c:extLst>
        </c:ser>
        <c:ser>
          <c:idx val="2"/>
          <c:order val="2"/>
          <c:tx>
            <c:strRef>
              <c:f>幼稚園・ｸﾞﾗﾌ!$V$27</c:f>
              <c:strCache>
                <c:ptCount val="1"/>
                <c:pt idx="0">
                  <c:v>５歳児</c:v>
                </c:pt>
              </c:strCache>
            </c:strRef>
          </c:tx>
          <c:spPr>
            <a:pattFill prst="pct5">
              <a:fgClr>
                <a:schemeClr val="tx1"/>
              </a:fgClr>
              <a:bgClr>
                <a:schemeClr val="bg1"/>
              </a:bgClr>
            </a:pattFill>
            <a:ln>
              <a:solidFill>
                <a:sysClr val="windowText" lastClr="000000"/>
              </a:solidFill>
            </a:ln>
            <a:effectLst/>
          </c:spPr>
          <c:invertIfNegative val="0"/>
          <c:cat>
            <c:strRef>
              <c:f>幼稚園・ｸﾞﾗﾌ!$S$28:$S$46</c:f>
              <c:strCache>
                <c:ptCount val="19"/>
                <c:pt idx="0">
                  <c:v>H10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strCache>
            </c:strRef>
          </c:cat>
          <c:val>
            <c:numRef>
              <c:f>幼稚園・ｸﾞﾗﾌ!$V$28:$V$46</c:f>
              <c:numCache>
                <c:formatCode>#,##0_);[Red]\(#,##0\)</c:formatCode>
                <c:ptCount val="19"/>
                <c:pt idx="0">
                  <c:v>17449</c:v>
                </c:pt>
                <c:pt idx="1">
                  <c:v>16612</c:v>
                </c:pt>
                <c:pt idx="2">
                  <c:v>17098</c:v>
                </c:pt>
                <c:pt idx="3">
                  <c:v>16249</c:v>
                </c:pt>
                <c:pt idx="4">
                  <c:v>16286</c:v>
                </c:pt>
                <c:pt idx="5">
                  <c:v>15838</c:v>
                </c:pt>
                <c:pt idx="6">
                  <c:v>15976</c:v>
                </c:pt>
                <c:pt idx="7">
                  <c:v>15447</c:v>
                </c:pt>
                <c:pt idx="8">
                  <c:v>15180</c:v>
                </c:pt>
                <c:pt idx="9">
                  <c:v>14770</c:v>
                </c:pt>
                <c:pt idx="10">
                  <c:v>14277</c:v>
                </c:pt>
                <c:pt idx="11">
                  <c:v>13935</c:v>
                </c:pt>
                <c:pt idx="12">
                  <c:v>13230</c:v>
                </c:pt>
                <c:pt idx="13">
                  <c:v>12500</c:v>
                </c:pt>
                <c:pt idx="14">
                  <c:v>13005</c:v>
                </c:pt>
                <c:pt idx="15">
                  <c:v>13153</c:v>
                </c:pt>
                <c:pt idx="16">
                  <c:v>12818</c:v>
                </c:pt>
                <c:pt idx="17">
                  <c:v>11632</c:v>
                </c:pt>
                <c:pt idx="18">
                  <c:v>11552</c:v>
                </c:pt>
              </c:numCache>
            </c:numRef>
          </c:val>
          <c:extLst>
            <c:ext xmlns:c16="http://schemas.microsoft.com/office/drawing/2014/chart" uri="{C3380CC4-5D6E-409C-BE32-E72D297353CC}">
              <c16:uniqueId val="{00000002-C13B-41F9-8562-9917920D8EB6}"/>
            </c:ext>
          </c:extLst>
        </c:ser>
        <c:dLbls>
          <c:showLegendKey val="0"/>
          <c:showVal val="0"/>
          <c:showCatName val="0"/>
          <c:showSerName val="0"/>
          <c:showPercent val="0"/>
          <c:showBubbleSize val="0"/>
        </c:dLbls>
        <c:gapWidth val="30"/>
        <c:overlap val="100"/>
        <c:axId val="400679656"/>
        <c:axId val="400680048"/>
      </c:barChart>
      <c:catAx>
        <c:axId val="4006796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400680048"/>
        <c:crosses val="autoZero"/>
        <c:auto val="1"/>
        <c:lblAlgn val="ctr"/>
        <c:lblOffset val="100"/>
        <c:noMultiLvlLbl val="0"/>
      </c:catAx>
      <c:valAx>
        <c:axId val="400680048"/>
        <c:scaling>
          <c:orientation val="minMax"/>
          <c:max val="40000"/>
        </c:scaling>
        <c:delete val="0"/>
        <c:axPos val="l"/>
        <c:majorGridlines>
          <c:spPr>
            <a:ln w="9525" cap="flat" cmpd="sng" algn="ctr">
              <a:solidFill>
                <a:schemeClr val="tx1"/>
              </a:solidFill>
              <a:round/>
            </a:ln>
            <a:effectLst>
              <a:outerShdw blurRad="127000" dist="50800" dir="5400000" algn="ctr" rotWithShape="0">
                <a:srgbClr val="000000">
                  <a:alpha val="43137"/>
                </a:srgbClr>
              </a:outerShdw>
            </a:effectLst>
          </c:spPr>
        </c:majorGridlines>
        <c:numFmt formatCode="#,##0_);[Red]\(#,##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00679656"/>
        <c:crosses val="autoZero"/>
        <c:crossBetween val="between"/>
      </c:valAx>
      <c:spPr>
        <a:noFill/>
        <a:ln w="25400">
          <a:noFill/>
        </a:ln>
      </c:spPr>
    </c:plotArea>
    <c:plotVisOnly val="1"/>
    <c:dispBlanksAs val="gap"/>
    <c:showDLblsOverMax val="0"/>
  </c:chart>
  <c:spPr>
    <a:solidFill>
      <a:schemeClr val="bg1"/>
    </a:solidFill>
    <a:ln w="19050" cap="flat" cmpd="sng" algn="ctr">
      <a:solidFill>
        <a:schemeClr val="bg1"/>
      </a:solidFill>
      <a:round/>
    </a:ln>
    <a:effectLst/>
  </c:spPr>
  <c:txPr>
    <a:bodyPr/>
    <a:lstStyle/>
    <a:p>
      <a:pPr>
        <a:defRPr/>
      </a:pPr>
      <a:endParaRPr lang="ja-JP"/>
    </a:p>
  </c:tx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小学校・ｸﾞﾗﾌ!#REF!</c:v>
          </c:tx>
          <c:spPr>
            <a:ln w="254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E810-47C1-824C-E6970A5D54A9}"/>
            </c:ext>
          </c:extLst>
        </c:ser>
        <c:dLbls>
          <c:showLegendKey val="0"/>
          <c:showVal val="0"/>
          <c:showCatName val="0"/>
          <c:showSerName val="0"/>
          <c:showPercent val="0"/>
          <c:showBubbleSize val="0"/>
        </c:dLbls>
        <c:smooth val="0"/>
        <c:axId val="282233064"/>
        <c:axId val="398180024"/>
      </c:lineChart>
      <c:catAx>
        <c:axId val="282233064"/>
        <c:scaling>
          <c:orientation val="minMax"/>
        </c:scaling>
        <c:delete val="1"/>
        <c:axPos val="b"/>
        <c:majorTickMark val="out"/>
        <c:minorTickMark val="none"/>
        <c:tickLblPos val="nextTo"/>
        <c:crossAx val="398180024"/>
        <c:crosses val="autoZero"/>
        <c:auto val="1"/>
        <c:lblAlgn val="ctr"/>
        <c:lblOffset val="100"/>
        <c:noMultiLvlLbl val="0"/>
      </c:catAx>
      <c:valAx>
        <c:axId val="398180024"/>
        <c:scaling>
          <c:orientation val="minMax"/>
          <c:min val="400"/>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282233064"/>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45958957202889"/>
          <c:y val="0.23062654785706649"/>
          <c:w val="0.53148679978599234"/>
          <c:h val="0.77859918883905965"/>
        </c:manualLayout>
      </c:layout>
      <c:doughnutChart>
        <c:varyColors val="1"/>
        <c:ser>
          <c:idx val="0"/>
          <c:order val="0"/>
          <c:spPr>
            <a:solidFill>
              <a:srgbClr val="9999FF"/>
            </a:solidFill>
            <a:ln w="12700">
              <a:solidFill>
                <a:srgbClr val="000000"/>
              </a:solidFill>
              <a:prstDash val="solid"/>
            </a:ln>
          </c:spPr>
          <c:dPt>
            <c:idx val="0"/>
            <c:bubble3D val="0"/>
            <c:explosion val="1"/>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1-3DC9-4F1D-BC7D-BD575BBB096C}"/>
              </c:ext>
            </c:extLst>
          </c:dPt>
          <c:dPt>
            <c:idx val="1"/>
            <c:bubble3D val="0"/>
            <c:spPr>
              <a:solidFill>
                <a:schemeClr val="accent4">
                  <a:lumMod val="40000"/>
                  <a:lumOff val="60000"/>
                </a:schemeClr>
              </a:solidFill>
              <a:ln w="12700">
                <a:solidFill>
                  <a:srgbClr val="000000"/>
                </a:solidFill>
                <a:prstDash val="solid"/>
              </a:ln>
            </c:spPr>
            <c:extLst>
              <c:ext xmlns:c16="http://schemas.microsoft.com/office/drawing/2014/chart" uri="{C3380CC4-5D6E-409C-BE32-E72D297353CC}">
                <c16:uniqueId val="{00000003-3DC9-4F1D-BC7D-BD575BBB096C}"/>
              </c:ext>
            </c:extLst>
          </c:dPt>
          <c:dPt>
            <c:idx val="2"/>
            <c:bubble3D val="0"/>
            <c:spPr>
              <a:solidFill>
                <a:srgbClr val="FFDE75"/>
              </a:solidFill>
              <a:ln w="12700">
                <a:solidFill>
                  <a:srgbClr val="000000"/>
                </a:solidFill>
                <a:prstDash val="solid"/>
              </a:ln>
            </c:spPr>
            <c:extLst>
              <c:ext xmlns:c16="http://schemas.microsoft.com/office/drawing/2014/chart" uri="{C3380CC4-5D6E-409C-BE32-E72D297353CC}">
                <c16:uniqueId val="{00000005-3DC9-4F1D-BC7D-BD575BBB096C}"/>
              </c:ext>
            </c:extLst>
          </c:dPt>
          <c:dLbls>
            <c:dLbl>
              <c:idx val="0"/>
              <c:layout>
                <c:manualLayout>
                  <c:x val="7.4282295024002826E-2"/>
                  <c:y val="2.2268407671611506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国公立</a:t>
                    </a:r>
                    <a:r>
                      <a:rPr lang="ja-JP" altLang="en-US" sz="900" baseline="0"/>
                      <a:t>
</a:t>
                    </a:r>
                    <a:r>
                      <a:rPr lang="en-US" altLang="ja-JP" sz="900" baseline="0"/>
                      <a:t>5 </a:t>
                    </a:r>
                    <a:r>
                      <a:rPr lang="ja-JP" altLang="en-US" sz="900" baseline="0"/>
                      <a:t>園</a:t>
                    </a:r>
                  </a:p>
                </c:rich>
              </c:tx>
              <c:numFmt formatCode="General" sourceLinked="0"/>
              <c:spPr>
                <a:solidFill>
                  <a:srgbClr val="FFFFFF"/>
                </a:solidFill>
                <a:ln w="3175">
                  <a:solidFill>
                    <a:sysClr val="windowText" lastClr="000000"/>
                  </a:solidFill>
                  <a:prstDash val="solid"/>
                </a:ln>
              </c:spPr>
              <c:showLegendKey val="0"/>
              <c:showVal val="0"/>
              <c:showCatName val="0"/>
              <c:showSerName val="0"/>
              <c:showPercent val="0"/>
              <c:showBubbleSize val="0"/>
              <c:extLst>
                <c:ext xmlns:c15="http://schemas.microsoft.com/office/drawing/2012/chart" uri="{CE6537A1-D6FC-4f65-9D91-7224C49458BB}">
                  <c15:layout>
                    <c:manualLayout>
                      <c:w val="0.13471502590673573"/>
                      <c:h val="0.11069182389937107"/>
                    </c:manualLayout>
                  </c15:layout>
                  <c15:showDataLabelsRange val="0"/>
                </c:ext>
                <c:ext xmlns:c16="http://schemas.microsoft.com/office/drawing/2014/chart" uri="{C3380CC4-5D6E-409C-BE32-E72D297353CC}">
                  <c16:uniqueId val="{00000001-3DC9-4F1D-BC7D-BD575BBB096C}"/>
                </c:ext>
              </c:extLst>
            </c:dLbl>
            <c:dLbl>
              <c:idx val="1"/>
              <c:layout>
                <c:manualLayout>
                  <c:x val="-2.4964573728802033E-2"/>
                  <c:y val="8.3548490607952997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aseline="0"/>
                      <a:t>学校法人
</a:t>
                    </a:r>
                    <a:r>
                      <a:rPr lang="en-US" altLang="ja-JP" sz="900" baseline="0"/>
                      <a:t>10 </a:t>
                    </a:r>
                    <a:r>
                      <a:rPr lang="ja-JP" altLang="en-US" sz="900" baseline="0"/>
                      <a:t>園</a:t>
                    </a:r>
                  </a:p>
                </c:rich>
              </c:tx>
              <c:numFmt formatCode="General" sourceLinked="0"/>
              <c:spPr>
                <a:solidFill>
                  <a:srgbClr val="FFFFFF"/>
                </a:solidFill>
                <a:ln w="3175">
                  <a:solidFill>
                    <a:sysClr val="windowText" lastClr="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DC9-4F1D-BC7D-BD575BBB096C}"/>
                </c:ext>
              </c:extLst>
            </c:dLbl>
            <c:dLbl>
              <c:idx val="2"/>
              <c:layout>
                <c:manualLayout>
                  <c:x val="-0.10707682265105464"/>
                  <c:y val="-0.12019561234091021"/>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t>社会福祉法人</a:t>
                    </a:r>
                    <a:r>
                      <a:rPr lang="ja-JP" altLang="en-US" sz="900" baseline="0"/>
                      <a:t>
</a:t>
                    </a:r>
                    <a:r>
                      <a:rPr lang="en-US" altLang="ja-JP" sz="900" baseline="0"/>
                      <a:t>2 </a:t>
                    </a:r>
                    <a:r>
                      <a:rPr lang="ja-JP" altLang="en-US" sz="900" baseline="0"/>
                      <a:t>園</a:t>
                    </a:r>
                  </a:p>
                </c:rich>
              </c:tx>
              <c:numFmt formatCode="General" sourceLinked="0"/>
              <c:spPr>
                <a:solidFill>
                  <a:srgbClr val="FFFFFF"/>
                </a:solidFill>
                <a:ln w="3175">
                  <a:solidFill>
                    <a:sysClr val="windowText" lastClr="000000"/>
                  </a:solidFill>
                  <a:prstDash val="solid"/>
                </a:ln>
                <a:effectLst>
                  <a:softEdge rad="0"/>
                </a:effectLst>
              </c:spPr>
              <c:showLegendKey val="0"/>
              <c:showVal val="0"/>
              <c:showCatName val="0"/>
              <c:showSerName val="0"/>
              <c:showPercent val="0"/>
              <c:showBubbleSize val="0"/>
              <c:extLst>
                <c:ext xmlns:c15="http://schemas.microsoft.com/office/drawing/2012/chart" uri="{CE6537A1-D6FC-4f65-9D91-7224C49458BB}">
                  <c15:layout>
                    <c:manualLayout>
                      <c:w val="0.25561312607944731"/>
                      <c:h val="0.11781970649895177"/>
                    </c:manualLayout>
                  </c15:layout>
                  <c15:showDataLabelsRange val="0"/>
                </c:ext>
                <c:ext xmlns:c16="http://schemas.microsoft.com/office/drawing/2014/chart" uri="{C3380CC4-5D6E-409C-BE32-E72D297353CC}">
                  <c16:uniqueId val="{00000005-3DC9-4F1D-BC7D-BD575BBB096C}"/>
                </c:ext>
              </c:extLst>
            </c:dLbl>
            <c:dLbl>
              <c:idx val="3"/>
              <c:delete val="1"/>
              <c:extLst>
                <c:ext xmlns:c15="http://schemas.microsoft.com/office/drawing/2012/chart" uri="{CE6537A1-D6FC-4f65-9D91-7224C49458BB}"/>
                <c:ext xmlns:c16="http://schemas.microsoft.com/office/drawing/2014/chart" uri="{C3380CC4-5D6E-409C-BE32-E72D297353CC}">
                  <c16:uniqueId val="{00000006-3DC9-4F1D-BC7D-BD575BBB096C}"/>
                </c:ext>
              </c:extLst>
            </c:dLbl>
            <c:dLbl>
              <c:idx val="4"/>
              <c:delete val="1"/>
              <c:extLst>
                <c:ext xmlns:c15="http://schemas.microsoft.com/office/drawing/2012/chart" uri="{CE6537A1-D6FC-4f65-9D91-7224C49458BB}"/>
                <c:ext xmlns:c16="http://schemas.microsoft.com/office/drawing/2014/chart" uri="{C3380CC4-5D6E-409C-BE32-E72D297353CC}">
                  <c16:uniqueId val="{00000007-3DC9-4F1D-BC7D-BD575BBB096C}"/>
                </c:ext>
              </c:extLst>
            </c:dLbl>
            <c:numFmt formatCode="General" sourceLinked="0"/>
            <c:spPr>
              <a:solidFill>
                <a:srgbClr val="FFFFFF"/>
              </a:solidFill>
              <a:ln w="3175">
                <a:solidFill>
                  <a:sysClr val="windowText" lastClr="000000"/>
                </a:solidFill>
                <a:prstDash val="solid"/>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extLst>
          </c:dLbls>
          <c:cat>
            <c:strRef>
              <c:f>幼保連携・ｸﾞﾗﾌ!$U$6:$W$6</c:f>
              <c:strCache>
                <c:ptCount val="3"/>
                <c:pt idx="0">
                  <c:v> 国公立</c:v>
                </c:pt>
                <c:pt idx="1">
                  <c:v>学校法人</c:v>
                </c:pt>
                <c:pt idx="2">
                  <c:v>社会福祉法人</c:v>
                </c:pt>
              </c:strCache>
            </c:strRef>
          </c:cat>
          <c:val>
            <c:numRef>
              <c:f>幼保連携・ｸﾞﾗﾌ!$U$7:$W$7</c:f>
              <c:numCache>
                <c:formatCode>General</c:formatCode>
                <c:ptCount val="3"/>
                <c:pt idx="0">
                  <c:v>5</c:v>
                </c:pt>
                <c:pt idx="1">
                  <c:v>10</c:v>
                </c:pt>
                <c:pt idx="2">
                  <c:v>2</c:v>
                </c:pt>
              </c:numCache>
            </c:numRef>
          </c:val>
          <c:extLst>
            <c:ext xmlns:c16="http://schemas.microsoft.com/office/drawing/2014/chart" uri="{C3380CC4-5D6E-409C-BE32-E72D297353CC}">
              <c16:uniqueId val="{00000008-3DC9-4F1D-BC7D-BD575BBB096C}"/>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no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584257612959668"/>
          <c:y val="0.1841133858267717"/>
          <c:w val="0.5410227753788841"/>
          <c:h val="0.67086824146981627"/>
        </c:manualLayout>
      </c:layout>
      <c:doughnutChart>
        <c:varyColors val="1"/>
        <c:ser>
          <c:idx val="0"/>
          <c:order val="0"/>
          <c:spPr>
            <a:noFill/>
            <a:ln w="12700">
              <a:solidFill>
                <a:sysClr val="windowText" lastClr="000000"/>
              </a:solidFill>
              <a:prstDash val="solid"/>
            </a:ln>
          </c:spPr>
          <c:dPt>
            <c:idx val="0"/>
            <c:bubble3D val="0"/>
            <c:spPr>
              <a:solidFill>
                <a:schemeClr val="accent4">
                  <a:lumMod val="60000"/>
                  <a:lumOff val="40000"/>
                </a:schemeClr>
              </a:solidFill>
              <a:ln w="12700">
                <a:solidFill>
                  <a:sysClr val="windowText" lastClr="000000"/>
                </a:solidFill>
                <a:prstDash val="solid"/>
              </a:ln>
            </c:spPr>
            <c:extLst>
              <c:ext xmlns:c16="http://schemas.microsoft.com/office/drawing/2014/chart" uri="{C3380CC4-5D6E-409C-BE32-E72D297353CC}">
                <c16:uniqueId val="{00000001-6D96-470C-AD99-D63E8BF156EC}"/>
              </c:ext>
            </c:extLst>
          </c:dPt>
          <c:dPt>
            <c:idx val="1"/>
            <c:bubble3D val="0"/>
            <c:spPr>
              <a:solidFill>
                <a:schemeClr val="accent6">
                  <a:lumMod val="40000"/>
                  <a:lumOff val="60000"/>
                </a:schemeClr>
              </a:solidFill>
              <a:ln w="12700">
                <a:solidFill>
                  <a:sysClr val="windowText" lastClr="000000"/>
                </a:solidFill>
                <a:prstDash val="solid"/>
              </a:ln>
            </c:spPr>
            <c:extLst>
              <c:ext xmlns:c16="http://schemas.microsoft.com/office/drawing/2014/chart" uri="{C3380CC4-5D6E-409C-BE32-E72D297353CC}">
                <c16:uniqueId val="{00000003-6D96-470C-AD99-D63E8BF156EC}"/>
              </c:ext>
            </c:extLst>
          </c:dPt>
          <c:dPt>
            <c:idx val="2"/>
            <c:bubble3D val="0"/>
            <c:spPr>
              <a:solidFill>
                <a:srgbClr val="92D050"/>
              </a:solidFill>
              <a:ln w="12700">
                <a:solidFill>
                  <a:sysClr val="windowText" lastClr="000000"/>
                </a:solidFill>
                <a:prstDash val="solid"/>
              </a:ln>
            </c:spPr>
            <c:extLst>
              <c:ext xmlns:c16="http://schemas.microsoft.com/office/drawing/2014/chart" uri="{C3380CC4-5D6E-409C-BE32-E72D297353CC}">
                <c16:uniqueId val="{00000005-6D96-470C-AD99-D63E8BF156EC}"/>
              </c:ext>
            </c:extLst>
          </c:dPt>
          <c:dLbls>
            <c:dLbl>
              <c:idx val="0"/>
              <c:layout>
                <c:manualLayout>
                  <c:x val="0.10984054412553269"/>
                  <c:y val="-0.17135508563101853"/>
                </c:manualLayout>
              </c:layout>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幼保連携型</a:t>
                    </a:r>
                  </a:p>
                  <a:p>
                    <a:pPr>
                      <a:defRPr sz="825"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認定こども園</a:t>
                    </a:r>
                  </a:p>
                  <a:p>
                    <a:pPr>
                      <a:defRPr sz="825"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758</a:t>
                    </a:r>
                    <a:r>
                      <a:rPr lang="ja-JP" altLang="en-US" sz="900" b="0" i="0" u="none" strike="noStrike" baseline="0">
                        <a:solidFill>
                          <a:srgbClr val="000000"/>
                        </a:solidFill>
                        <a:latin typeface="ＭＳ Ｐゴシック"/>
                        <a:ea typeface="ＭＳ Ｐゴシック"/>
                      </a:rPr>
                      <a:t>人</a:t>
                    </a:r>
                  </a:p>
                </c:rich>
              </c:tx>
              <c:spPr>
                <a:solidFill>
                  <a:sysClr val="window" lastClr="FFFFFF"/>
                </a:solidFill>
                <a:ln w="3175">
                  <a:solidFill>
                    <a:sysClr val="windowText" lastClr="000000"/>
                  </a:solidFill>
                </a:ln>
                <a:effectLst/>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D96-470C-AD99-D63E8BF156EC}"/>
                </c:ext>
              </c:extLst>
            </c:dLbl>
            <c:dLbl>
              <c:idx val="1"/>
              <c:layout>
                <c:manualLayout>
                  <c:x val="7.4334659780430662E-2"/>
                  <c:y val="9.4816447944006982E-2"/>
                </c:manualLayout>
              </c:layout>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幼稚園</a:t>
                    </a:r>
                  </a:p>
                  <a:p>
                    <a:pPr>
                      <a:defRPr sz="825"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11,715</a:t>
                    </a:r>
                    <a:r>
                      <a:rPr lang="ja-JP" altLang="en-US" sz="1000" b="0" i="0" u="none" strike="noStrike" baseline="0">
                        <a:solidFill>
                          <a:srgbClr val="000000"/>
                        </a:solidFill>
                        <a:latin typeface="ＭＳ Ｐゴシック"/>
                        <a:ea typeface="ＭＳ Ｐゴシック"/>
                      </a:rPr>
                      <a:t>人</a:t>
                    </a:r>
                  </a:p>
                </c:rich>
              </c:tx>
              <c:spPr>
                <a:solidFill>
                  <a:sysClr val="window" lastClr="FFFFFF"/>
                </a:solidFill>
                <a:ln w="3175">
                  <a:solidFill>
                    <a:sysClr val="windowText" lastClr="000000"/>
                  </a:solid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D96-470C-AD99-D63E8BF156EC}"/>
                </c:ext>
              </c:extLst>
            </c:dLbl>
            <c:dLbl>
              <c:idx val="2"/>
              <c:layout>
                <c:manualLayout>
                  <c:x val="-0.10573448480230294"/>
                  <c:y val="1.6268416447944006E-2"/>
                </c:manualLayout>
              </c:layout>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825"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6,946</a:t>
                    </a:r>
                    <a:r>
                      <a:rPr lang="ja-JP" altLang="en-US" sz="900" b="0" i="0" u="none" strike="noStrike" baseline="0">
                        <a:solidFill>
                          <a:srgbClr val="000000"/>
                        </a:solidFill>
                        <a:latin typeface="ＭＳ Ｐゴシック"/>
                        <a:ea typeface="ＭＳ Ｐゴシック"/>
                      </a:rPr>
                      <a:t>人</a:t>
                    </a:r>
                  </a:p>
                </c:rich>
              </c:tx>
              <c:spPr>
                <a:solidFill>
                  <a:sysClr val="window" lastClr="FFFFFF"/>
                </a:solidFill>
                <a:ln w="3175">
                  <a:solidFill>
                    <a:schemeClr val="tx1"/>
                  </a:solid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D96-470C-AD99-D63E8BF156EC}"/>
                </c:ext>
              </c:extLst>
            </c:dLbl>
            <c:dLbl>
              <c:idx val="3"/>
              <c:layout>
                <c:manualLayout>
                  <c:x val="1.5032314509073462E-2"/>
                  <c:y val="-5.0451963106930099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96-470C-AD99-D63E8BF156EC}"/>
                </c:ext>
              </c:extLst>
            </c:dLbl>
            <c:dLbl>
              <c:idx val="4"/>
              <c:layout>
                <c:manualLayout>
                  <c:x val="-0.14048034318290864"/>
                  <c:y val="6.0840103072666525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96-470C-AD99-D63E8BF156EC}"/>
                </c:ext>
              </c:extLst>
            </c:dLbl>
            <c:dLbl>
              <c:idx val="5"/>
              <c:layout>
                <c:manualLayout>
                  <c:x val="-5.4909265374086302E-2"/>
                  <c:y val="-6.2819383998725484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96-470C-AD99-D63E8BF156EC}"/>
                </c:ext>
              </c:extLst>
            </c:dLbl>
            <c:dLbl>
              <c:idx val="6"/>
              <c:layout>
                <c:manualLayout>
                  <c:x val="-4.0348138513454104E-2"/>
                  <c:y val="-4.9528745797641292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96-470C-AD99-D63E8BF156EC}"/>
                </c:ext>
              </c:extLst>
            </c:dLbl>
            <c:dLbl>
              <c:idx val="7"/>
              <c:layout>
                <c:manualLayout>
                  <c:x val="-6.5169192560607339E-2"/>
                  <c:y val="6.1313100660564321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96-470C-AD99-D63E8BF156EC}"/>
                </c:ext>
              </c:extLst>
            </c:dLbl>
            <c:dLbl>
              <c:idx val="8"/>
              <c:layout>
                <c:manualLayout>
                  <c:x val="-6.5211525978607507E-2"/>
                  <c:y val="-4.7205185613779267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96-470C-AD99-D63E8BF156EC}"/>
                </c:ext>
              </c:extLst>
            </c:dLbl>
            <c:dLbl>
              <c:idx val="9"/>
              <c:layout>
                <c:manualLayout>
                  <c:x val="-0.11645330623994582"/>
                  <c:y val="1.5369639267925866E-3"/>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96-470C-AD99-D63E8BF156EC}"/>
                </c:ext>
              </c:extLst>
            </c:dLbl>
            <c:dLbl>
              <c:idx val="10"/>
              <c:layout>
                <c:manualLayout>
                  <c:x val="-4.5138994722433892E-2"/>
                  <c:y val="-6.0127963237822109E-2"/>
                </c:manualLayout>
              </c:layout>
              <c:spPr>
                <a:solidFill>
                  <a:sysClr val="window" lastClr="FFFFFF"/>
                </a:solidFill>
                <a:ln w="3175">
                  <a:solidFill>
                    <a:schemeClr val="tx1"/>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96-470C-AD99-D63E8BF156EC}"/>
                </c:ext>
              </c:extLst>
            </c:dLbl>
            <c:spPr>
              <a:solidFill>
                <a:sysClr val="window" lastClr="FFFFFF"/>
              </a:solidFill>
              <a:ln w="3175">
                <a:solidFill>
                  <a:schemeClr val="tx1"/>
                </a:solid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幼保連携・ｸﾞﾗﾌ!$U$13:$W$13</c:f>
              <c:strCache>
                <c:ptCount val="3"/>
                <c:pt idx="0">
                  <c:v>幼保修了</c:v>
                </c:pt>
                <c:pt idx="1">
                  <c:v>幼稚園</c:v>
                </c:pt>
                <c:pt idx="2">
                  <c:v>左記以外</c:v>
                </c:pt>
              </c:strCache>
            </c:strRef>
          </c:cat>
          <c:val>
            <c:numRef>
              <c:f>幼保連携・ｸﾞﾗﾌ!$U$14:$W$14</c:f>
              <c:numCache>
                <c:formatCode>#,##0_);[Red]\(#,##0\)</c:formatCode>
                <c:ptCount val="3"/>
                <c:pt idx="0">
                  <c:v>758</c:v>
                </c:pt>
                <c:pt idx="1">
                  <c:v>11715</c:v>
                </c:pt>
                <c:pt idx="2">
                  <c:v>6946</c:v>
                </c:pt>
              </c:numCache>
            </c:numRef>
          </c:val>
          <c:extLst>
            <c:ext xmlns:c16="http://schemas.microsoft.com/office/drawing/2014/chart" uri="{C3380CC4-5D6E-409C-BE32-E72D297353CC}">
              <c16:uniqueId val="{0000000E-6D96-470C-AD99-D63E8BF156EC}"/>
            </c:ext>
          </c:extLst>
        </c:ser>
        <c:dLbls>
          <c:showLegendKey val="0"/>
          <c:showVal val="0"/>
          <c:showCatName val="0"/>
          <c:showSerName val="0"/>
          <c:showPercent val="0"/>
          <c:showBubbleSize val="0"/>
          <c:showLeaderLines val="0"/>
        </c:dLbls>
        <c:firstSliceAng val="0"/>
        <c:holeSize val="50"/>
      </c:doughnutChart>
      <c:spPr>
        <a:solidFill>
          <a:srgbClr val="FFFFFF"/>
        </a:solidFill>
        <a:ln w="25400">
          <a:noFill/>
        </a:ln>
      </c:spPr>
    </c:plotArea>
    <c:plotVisOnly val="1"/>
    <c:dispBlanksAs val="gap"/>
    <c:showDLblsOverMax val="0"/>
  </c:chart>
  <c:spPr>
    <a:noFill/>
    <a:ln w="12700">
      <a:noFill/>
      <a:prstDash val="solid"/>
    </a:ln>
    <a:effectLst>
      <a:glow rad="127000">
        <a:schemeClr val="bg1"/>
      </a:glow>
    </a:effectLst>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44444444444444"/>
          <c:y val="0.12666065838155774"/>
          <c:w val="0.36844259636084808"/>
          <c:h val="0.80983074968021684"/>
        </c:manualLayout>
      </c:layout>
      <c:barChart>
        <c:barDir val="col"/>
        <c:grouping val="stacked"/>
        <c:varyColors val="0"/>
        <c:ser>
          <c:idx val="4"/>
          <c:order val="0"/>
          <c:tx>
            <c:strRef>
              <c:f>幼保連携・ｸﾞﾗﾌ!$U$36</c:f>
              <c:strCache>
                <c:ptCount val="1"/>
                <c:pt idx="0">
                  <c:v>０～２歳児入園</c:v>
                </c:pt>
              </c:strCache>
            </c:strRef>
          </c:tx>
          <c:spPr>
            <a:solidFill>
              <a:srgbClr val="FF99FF"/>
            </a:solidFill>
            <a:ln>
              <a:solidFill>
                <a:sysClr val="windowText" lastClr="000000"/>
              </a:solidFill>
            </a:ln>
          </c:spPr>
          <c:invertIfNegative val="0"/>
          <c:val>
            <c:numRef>
              <c:f>幼保連携・ｸﾞﾗﾌ!$U$37:$U$38</c:f>
              <c:numCache>
                <c:formatCode>General</c:formatCode>
                <c:ptCount val="2"/>
                <c:pt idx="0">
                  <c:v>503</c:v>
                </c:pt>
                <c:pt idx="1">
                  <c:v>562</c:v>
                </c:pt>
              </c:numCache>
            </c:numRef>
          </c:val>
          <c:extLst>
            <c:ext xmlns:c16="http://schemas.microsoft.com/office/drawing/2014/chart" uri="{C3380CC4-5D6E-409C-BE32-E72D297353CC}">
              <c16:uniqueId val="{00000000-83DC-4A58-BFE5-7FDDA07418C3}"/>
            </c:ext>
          </c:extLst>
        </c:ser>
        <c:ser>
          <c:idx val="0"/>
          <c:order val="1"/>
          <c:tx>
            <c:strRef>
              <c:f>幼保連携・ｸﾞﾗﾌ!$V$36</c:f>
              <c:strCache>
                <c:ptCount val="1"/>
                <c:pt idx="0">
                  <c:v>３歳児入園</c:v>
                </c:pt>
              </c:strCache>
            </c:strRef>
          </c:tx>
          <c:spPr>
            <a:solidFill>
              <a:srgbClr val="FFDE75"/>
            </a:solidFill>
            <a:ln w="12700">
              <a:solidFill>
                <a:srgbClr val="000000"/>
              </a:solidFill>
              <a:prstDash val="solid"/>
            </a:ln>
          </c:spPr>
          <c:invertIfNegative val="0"/>
          <c:cat>
            <c:strRef>
              <c:f>幼保連携・ｸﾞﾗﾌ!$T$37:$T$38</c:f>
              <c:strCache>
                <c:ptCount val="2"/>
                <c:pt idx="0">
                  <c:v>H27</c:v>
                </c:pt>
                <c:pt idx="1">
                  <c:v>28</c:v>
                </c:pt>
              </c:strCache>
            </c:strRef>
          </c:cat>
          <c:val>
            <c:numRef>
              <c:f>幼保連携・ｸﾞﾗﾌ!$V$37:$V$38</c:f>
              <c:numCache>
                <c:formatCode>#,##0_);[Red]\(#,##0\)</c:formatCode>
                <c:ptCount val="2"/>
                <c:pt idx="0">
                  <c:v>583</c:v>
                </c:pt>
                <c:pt idx="1">
                  <c:v>1133</c:v>
                </c:pt>
              </c:numCache>
            </c:numRef>
          </c:val>
          <c:extLst>
            <c:ext xmlns:c16="http://schemas.microsoft.com/office/drawing/2014/chart" uri="{C3380CC4-5D6E-409C-BE32-E72D297353CC}">
              <c16:uniqueId val="{00000001-83DC-4A58-BFE5-7FDDA07418C3}"/>
            </c:ext>
          </c:extLst>
        </c:ser>
        <c:ser>
          <c:idx val="1"/>
          <c:order val="2"/>
          <c:tx>
            <c:strRef>
              <c:f>幼保連携・ｸﾞﾗﾌ!$W$36</c:f>
              <c:strCache>
                <c:ptCount val="1"/>
                <c:pt idx="0">
                  <c:v>４歳児入園</c:v>
                </c:pt>
              </c:strCache>
            </c:strRef>
          </c:tx>
          <c:spPr>
            <a:solidFill>
              <a:srgbClr val="92D050"/>
            </a:solidFill>
            <a:ln w="12700">
              <a:solidFill>
                <a:srgbClr val="000000"/>
              </a:solidFill>
              <a:prstDash val="solid"/>
            </a:ln>
          </c:spPr>
          <c:invertIfNegative val="0"/>
          <c:cat>
            <c:strRef>
              <c:f>幼保連携・ｸﾞﾗﾌ!$T$37:$T$38</c:f>
              <c:strCache>
                <c:ptCount val="2"/>
                <c:pt idx="0">
                  <c:v>H27</c:v>
                </c:pt>
                <c:pt idx="1">
                  <c:v>28</c:v>
                </c:pt>
              </c:strCache>
            </c:strRef>
          </c:cat>
          <c:val>
            <c:numRef>
              <c:f>幼保連携・ｸﾞﾗﾌ!$W$37:$W$38</c:f>
              <c:numCache>
                <c:formatCode>#,##0_);[Red]\(#,##0\)</c:formatCode>
                <c:ptCount val="2"/>
                <c:pt idx="0">
                  <c:v>761</c:v>
                </c:pt>
                <c:pt idx="1">
                  <c:v>879</c:v>
                </c:pt>
              </c:numCache>
            </c:numRef>
          </c:val>
          <c:extLst>
            <c:ext xmlns:c16="http://schemas.microsoft.com/office/drawing/2014/chart" uri="{C3380CC4-5D6E-409C-BE32-E72D297353CC}">
              <c16:uniqueId val="{00000002-83DC-4A58-BFE5-7FDDA07418C3}"/>
            </c:ext>
          </c:extLst>
        </c:ser>
        <c:ser>
          <c:idx val="2"/>
          <c:order val="3"/>
          <c:tx>
            <c:strRef>
              <c:f>幼保連携・ｸﾞﾗﾌ!$X$36</c:f>
              <c:strCache>
                <c:ptCount val="1"/>
                <c:pt idx="0">
                  <c:v>５歳児入園</c:v>
                </c:pt>
              </c:strCache>
            </c:strRef>
          </c:tx>
          <c:spPr>
            <a:pattFill prst="pct5">
              <a:fgClr>
                <a:schemeClr val="tx1"/>
              </a:fgClr>
              <a:bgClr>
                <a:schemeClr val="bg1"/>
              </a:bgClr>
            </a:pattFill>
            <a:ln w="3175" cap="flat">
              <a:solidFill>
                <a:srgbClr val="000000"/>
              </a:solidFill>
              <a:prstDash val="solid"/>
            </a:ln>
          </c:spPr>
          <c:invertIfNegative val="0"/>
          <c:cat>
            <c:strRef>
              <c:f>幼保連携・ｸﾞﾗﾌ!$T$37:$T$38</c:f>
              <c:strCache>
                <c:ptCount val="2"/>
                <c:pt idx="0">
                  <c:v>H27</c:v>
                </c:pt>
                <c:pt idx="1">
                  <c:v>28</c:v>
                </c:pt>
              </c:strCache>
            </c:strRef>
          </c:cat>
          <c:val>
            <c:numRef>
              <c:f>幼保連携・ｸﾞﾗﾌ!$X$37:$X$38</c:f>
              <c:numCache>
                <c:formatCode>#,##0_);[Red]\(#,##0\)</c:formatCode>
                <c:ptCount val="2"/>
                <c:pt idx="0">
                  <c:v>763</c:v>
                </c:pt>
                <c:pt idx="1">
                  <c:v>167</c:v>
                </c:pt>
              </c:numCache>
            </c:numRef>
          </c:val>
          <c:extLst>
            <c:ext xmlns:c16="http://schemas.microsoft.com/office/drawing/2014/chart" uri="{C3380CC4-5D6E-409C-BE32-E72D297353CC}">
              <c16:uniqueId val="{00000003-83DC-4A58-BFE5-7FDDA07418C3}"/>
            </c:ext>
          </c:extLst>
        </c:ser>
        <c:dLbls>
          <c:showLegendKey val="0"/>
          <c:showVal val="0"/>
          <c:showCatName val="0"/>
          <c:showSerName val="0"/>
          <c:showPercent val="0"/>
          <c:showBubbleSize val="0"/>
        </c:dLbls>
        <c:gapWidth val="100"/>
        <c:overlap val="100"/>
        <c:axId val="400681616"/>
        <c:axId val="400682008"/>
      </c:barChart>
      <c:lineChart>
        <c:grouping val="standard"/>
        <c:varyColors val="0"/>
        <c:ser>
          <c:idx val="3"/>
          <c:order val="4"/>
          <c:spPr>
            <a:ln w="25400">
              <a:solidFill>
                <a:srgbClr val="000000"/>
              </a:solidFill>
              <a:prstDash val="solid"/>
            </a:ln>
          </c:spPr>
          <c:marker>
            <c:symbol val="diamond"/>
            <c:size val="5"/>
            <c:spPr>
              <a:solidFill>
                <a:srgbClr val="000000"/>
              </a:solidFill>
              <a:ln>
                <a:solidFill>
                  <a:srgbClr val="000000"/>
                </a:solidFill>
                <a:prstDash val="solid"/>
              </a:ln>
            </c:spPr>
          </c:marker>
          <c:val>
            <c:numRef>
              <c:f>幼保連携・ｸﾞﾗﾌ!$AB$28:$AB$29</c:f>
              <c:numCache>
                <c:formatCode>#,##0_);[Red]\(#,##0\)</c:formatCode>
                <c:ptCount val="2"/>
                <c:pt idx="0">
                  <c:v>278</c:v>
                </c:pt>
                <c:pt idx="1">
                  <c:v>339</c:v>
                </c:pt>
              </c:numCache>
            </c:numRef>
          </c:val>
          <c:smooth val="0"/>
          <c:extLst>
            <c:ext xmlns:c16="http://schemas.microsoft.com/office/drawing/2014/chart" uri="{C3380CC4-5D6E-409C-BE32-E72D297353CC}">
              <c16:uniqueId val="{00000004-83DC-4A58-BFE5-7FDDA07418C3}"/>
            </c:ext>
          </c:extLst>
        </c:ser>
        <c:dLbls>
          <c:showLegendKey val="0"/>
          <c:showVal val="0"/>
          <c:showCatName val="0"/>
          <c:showSerName val="0"/>
          <c:showPercent val="0"/>
          <c:showBubbleSize val="0"/>
        </c:dLbls>
        <c:marker val="1"/>
        <c:smooth val="0"/>
        <c:axId val="400682400"/>
        <c:axId val="400682792"/>
      </c:lineChart>
      <c:catAx>
        <c:axId val="400681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400682008"/>
        <c:crosses val="autoZero"/>
        <c:auto val="1"/>
        <c:lblAlgn val="ctr"/>
        <c:lblOffset val="100"/>
        <c:tickLblSkip val="1"/>
        <c:tickMarkSkip val="1"/>
        <c:noMultiLvlLbl val="0"/>
      </c:catAx>
      <c:valAx>
        <c:axId val="400682008"/>
        <c:scaling>
          <c:orientation val="minMax"/>
          <c:max val="300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400681616"/>
        <c:crosses val="autoZero"/>
        <c:crossBetween val="between"/>
      </c:valAx>
      <c:catAx>
        <c:axId val="400682400"/>
        <c:scaling>
          <c:orientation val="minMax"/>
        </c:scaling>
        <c:delete val="1"/>
        <c:axPos val="b"/>
        <c:majorTickMark val="out"/>
        <c:minorTickMark val="none"/>
        <c:tickLblPos val="nextTo"/>
        <c:crossAx val="400682792"/>
        <c:crosses val="autoZero"/>
        <c:auto val="1"/>
        <c:lblAlgn val="ctr"/>
        <c:lblOffset val="100"/>
        <c:noMultiLvlLbl val="0"/>
      </c:catAx>
      <c:valAx>
        <c:axId val="400682792"/>
        <c:scaling>
          <c:orientation val="minMax"/>
          <c:max val="350"/>
          <c:min val="0"/>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a:pPr>
            <a:endParaRPr lang="ja-JP"/>
          </a:p>
        </c:txPr>
        <c:crossAx val="400682400"/>
        <c:crosses val="max"/>
        <c:crossBetween val="between"/>
        <c:majorUnit val="50"/>
      </c:valAx>
      <c:spPr>
        <a:solidFill>
          <a:srgbClr val="FFFFFF"/>
        </a:solidFill>
        <a:ln w="12700">
          <a:solidFill>
            <a:srgbClr val="FFFFFF"/>
          </a:solidFill>
          <a:prstDash val="solid"/>
        </a:ln>
      </c:spPr>
    </c:plotArea>
    <c:legend>
      <c:legendPos val="r"/>
      <c:legendEntry>
        <c:idx val="4"/>
        <c:delete val="1"/>
      </c:legendEntry>
      <c:layout>
        <c:manualLayout>
          <c:xMode val="edge"/>
          <c:yMode val="edge"/>
          <c:x val="0.69638385089504262"/>
          <c:y val="0.26102887139107611"/>
          <c:w val="0.30361614910495738"/>
          <c:h val="0.51554909482468536"/>
        </c:manualLayout>
      </c:layout>
      <c:overlay val="0"/>
    </c:legend>
    <c:plotVisOnly val="1"/>
    <c:dispBlanksAs val="gap"/>
    <c:showDLblsOverMax val="0"/>
  </c:chart>
  <c:spPr>
    <a:solidFill>
      <a:srgbClr val="FFFFFF">
        <a:alpha val="94000"/>
      </a:srgbClr>
    </a:solidFill>
    <a:ln w="12700">
      <a:solidFill>
        <a:srgbClr val="FFFFFF"/>
      </a:solidFill>
      <a:prstDash val="solid"/>
    </a:ln>
  </c:spPr>
  <c:txPr>
    <a:bodyPr/>
    <a:lstStyle/>
    <a:p>
      <a:pPr>
        <a:defRPr sz="900" b="0" i="0" u="none" strike="noStrike" baseline="0">
          <a:solidFill>
            <a:srgbClr val="000000"/>
          </a:solidFill>
          <a:latin typeface="+mn-ea"/>
          <a:ea typeface="+mn-ea"/>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8541334070501E-2"/>
          <c:y val="9.3751931811000069E-2"/>
          <c:w val="0.47793708078156899"/>
          <c:h val="0.79488015648987276"/>
        </c:manualLayout>
      </c:layout>
      <c:barChart>
        <c:barDir val="col"/>
        <c:grouping val="stacked"/>
        <c:varyColors val="0"/>
        <c:ser>
          <c:idx val="0"/>
          <c:order val="0"/>
          <c:tx>
            <c:strRef>
              <c:f>幼保連携・ｸﾞﾗﾌ!$U$27</c:f>
              <c:strCache>
                <c:ptCount val="1"/>
                <c:pt idx="0">
                  <c:v>０歳児</c:v>
                </c:pt>
              </c:strCache>
            </c:strRef>
          </c:tx>
          <c:spPr>
            <a:pattFill prst="pct75">
              <a:fgClr>
                <a:schemeClr val="tx1"/>
              </a:fgClr>
              <a:bgClr>
                <a:schemeClr val="bg1"/>
              </a:bgClr>
            </a:pattFill>
            <a:ln>
              <a:solidFill>
                <a:sysClr val="windowText" lastClr="000000"/>
              </a:solidFill>
            </a:ln>
            <a:effectLst/>
          </c:spPr>
          <c:invertIfNegative val="0"/>
          <c:cat>
            <c:strRef>
              <c:f>幼保連携・ｸﾞﾗﾌ!$T$28:$T$29</c:f>
              <c:strCache>
                <c:ptCount val="2"/>
                <c:pt idx="0">
                  <c:v>H27</c:v>
                </c:pt>
                <c:pt idx="1">
                  <c:v>28</c:v>
                </c:pt>
              </c:strCache>
            </c:strRef>
          </c:cat>
          <c:val>
            <c:numRef>
              <c:f>幼保連携・ｸﾞﾗﾌ!$U$28:$U$29</c:f>
              <c:numCache>
                <c:formatCode>General</c:formatCode>
                <c:ptCount val="2"/>
                <c:pt idx="0">
                  <c:v>48</c:v>
                </c:pt>
                <c:pt idx="1">
                  <c:v>43</c:v>
                </c:pt>
              </c:numCache>
            </c:numRef>
          </c:val>
          <c:extLst>
            <c:ext xmlns:c16="http://schemas.microsoft.com/office/drawing/2014/chart" uri="{C3380CC4-5D6E-409C-BE32-E72D297353CC}">
              <c16:uniqueId val="{00000000-86EB-43BB-8EA5-3D0FDD4A4DC0}"/>
            </c:ext>
          </c:extLst>
        </c:ser>
        <c:ser>
          <c:idx val="1"/>
          <c:order val="1"/>
          <c:tx>
            <c:strRef>
              <c:f>幼保連携・ｸﾞﾗﾌ!$V$27</c:f>
              <c:strCache>
                <c:ptCount val="1"/>
                <c:pt idx="0">
                  <c:v>１歳児</c:v>
                </c:pt>
              </c:strCache>
            </c:strRef>
          </c:tx>
          <c:spPr>
            <a:solidFill>
              <a:srgbClr val="FF99FF"/>
            </a:solidFill>
            <a:ln>
              <a:solidFill>
                <a:sysClr val="windowText" lastClr="000000"/>
              </a:solidFill>
            </a:ln>
            <a:effectLst/>
          </c:spPr>
          <c:invertIfNegative val="0"/>
          <c:cat>
            <c:strRef>
              <c:f>幼保連携・ｸﾞﾗﾌ!$T$28:$T$29</c:f>
              <c:strCache>
                <c:ptCount val="2"/>
                <c:pt idx="0">
                  <c:v>H27</c:v>
                </c:pt>
                <c:pt idx="1">
                  <c:v>28</c:v>
                </c:pt>
              </c:strCache>
            </c:strRef>
          </c:cat>
          <c:val>
            <c:numRef>
              <c:f>幼保連携・ｸﾞﾗﾌ!$V$28:$V$29</c:f>
              <c:numCache>
                <c:formatCode>General</c:formatCode>
                <c:ptCount val="2"/>
                <c:pt idx="0">
                  <c:v>196</c:v>
                </c:pt>
                <c:pt idx="1">
                  <c:v>202</c:v>
                </c:pt>
              </c:numCache>
            </c:numRef>
          </c:val>
          <c:extLst>
            <c:ext xmlns:c16="http://schemas.microsoft.com/office/drawing/2014/chart" uri="{C3380CC4-5D6E-409C-BE32-E72D297353CC}">
              <c16:uniqueId val="{00000001-86EB-43BB-8EA5-3D0FDD4A4DC0}"/>
            </c:ext>
          </c:extLst>
        </c:ser>
        <c:ser>
          <c:idx val="2"/>
          <c:order val="2"/>
          <c:tx>
            <c:strRef>
              <c:f>幼保連携・ｸﾞﾗﾌ!$W$27</c:f>
              <c:strCache>
                <c:ptCount val="1"/>
                <c:pt idx="0">
                  <c:v>２歳児</c:v>
                </c:pt>
              </c:strCache>
            </c:strRef>
          </c:tx>
          <c:spPr>
            <a:pattFill prst="dashVert">
              <a:fgClr>
                <a:schemeClr val="tx1"/>
              </a:fgClr>
              <a:bgClr>
                <a:schemeClr val="bg1"/>
              </a:bgClr>
            </a:pattFill>
            <a:ln>
              <a:solidFill>
                <a:sysClr val="windowText" lastClr="000000"/>
              </a:solidFill>
            </a:ln>
            <a:effectLst/>
          </c:spPr>
          <c:invertIfNegative val="0"/>
          <c:cat>
            <c:strRef>
              <c:f>幼保連携・ｸﾞﾗﾌ!$T$28:$T$29</c:f>
              <c:strCache>
                <c:ptCount val="2"/>
                <c:pt idx="0">
                  <c:v>H27</c:v>
                </c:pt>
                <c:pt idx="1">
                  <c:v>28</c:v>
                </c:pt>
              </c:strCache>
            </c:strRef>
          </c:cat>
          <c:val>
            <c:numRef>
              <c:f>幼保連携・ｸﾞﾗﾌ!$W$28:$W$29</c:f>
              <c:numCache>
                <c:formatCode>General</c:formatCode>
                <c:ptCount val="2"/>
                <c:pt idx="0">
                  <c:v>206</c:v>
                </c:pt>
                <c:pt idx="1">
                  <c:v>230</c:v>
                </c:pt>
              </c:numCache>
            </c:numRef>
          </c:val>
          <c:extLst>
            <c:ext xmlns:c16="http://schemas.microsoft.com/office/drawing/2014/chart" uri="{C3380CC4-5D6E-409C-BE32-E72D297353CC}">
              <c16:uniqueId val="{00000002-86EB-43BB-8EA5-3D0FDD4A4DC0}"/>
            </c:ext>
          </c:extLst>
        </c:ser>
        <c:ser>
          <c:idx val="3"/>
          <c:order val="3"/>
          <c:tx>
            <c:strRef>
              <c:f>幼保連携・ｸﾞﾗﾌ!$X$27</c:f>
              <c:strCache>
                <c:ptCount val="1"/>
                <c:pt idx="0">
                  <c:v>３歳児</c:v>
                </c:pt>
              </c:strCache>
            </c:strRef>
          </c:tx>
          <c:spPr>
            <a:solidFill>
              <a:srgbClr val="FFDE75"/>
            </a:solidFill>
            <a:ln>
              <a:solidFill>
                <a:sysClr val="windowText" lastClr="000000"/>
              </a:solidFill>
            </a:ln>
          </c:spPr>
          <c:invertIfNegative val="0"/>
          <c:cat>
            <c:strRef>
              <c:f>幼保連携・ｸﾞﾗﾌ!$T$28:$T$29</c:f>
              <c:strCache>
                <c:ptCount val="2"/>
                <c:pt idx="0">
                  <c:v>H27</c:v>
                </c:pt>
                <c:pt idx="1">
                  <c:v>28</c:v>
                </c:pt>
              </c:strCache>
            </c:strRef>
          </c:cat>
          <c:val>
            <c:numRef>
              <c:f>幼保連携・ｸﾞﾗﾌ!$X$28:$X$29</c:f>
              <c:numCache>
                <c:formatCode>#,##0_);[Red]\(#,##0\)</c:formatCode>
                <c:ptCount val="2"/>
                <c:pt idx="0">
                  <c:v>638</c:v>
                </c:pt>
                <c:pt idx="1">
                  <c:v>704</c:v>
                </c:pt>
              </c:numCache>
            </c:numRef>
          </c:val>
          <c:extLst>
            <c:ext xmlns:c16="http://schemas.microsoft.com/office/drawing/2014/chart" uri="{C3380CC4-5D6E-409C-BE32-E72D297353CC}">
              <c16:uniqueId val="{00000003-86EB-43BB-8EA5-3D0FDD4A4DC0}"/>
            </c:ext>
          </c:extLst>
        </c:ser>
        <c:ser>
          <c:idx val="4"/>
          <c:order val="4"/>
          <c:tx>
            <c:strRef>
              <c:f>幼保連携・ｸﾞﾗﾌ!$Y$27</c:f>
              <c:strCache>
                <c:ptCount val="1"/>
                <c:pt idx="0">
                  <c:v>４歳児</c:v>
                </c:pt>
              </c:strCache>
            </c:strRef>
          </c:tx>
          <c:spPr>
            <a:solidFill>
              <a:srgbClr val="92D050"/>
            </a:solidFill>
            <a:ln>
              <a:solidFill>
                <a:sysClr val="windowText" lastClr="000000"/>
              </a:solidFill>
            </a:ln>
          </c:spPr>
          <c:invertIfNegative val="0"/>
          <c:cat>
            <c:strRef>
              <c:f>幼保連携・ｸﾞﾗﾌ!$T$28:$T$29</c:f>
              <c:strCache>
                <c:ptCount val="2"/>
                <c:pt idx="0">
                  <c:v>H27</c:v>
                </c:pt>
                <c:pt idx="1">
                  <c:v>28</c:v>
                </c:pt>
              </c:strCache>
            </c:strRef>
          </c:cat>
          <c:val>
            <c:numRef>
              <c:f>幼保連携・ｸﾞﾗﾌ!$Y$28:$Y$29</c:f>
              <c:numCache>
                <c:formatCode>#,##0_);[Red]\(#,##0\)</c:formatCode>
                <c:ptCount val="2"/>
                <c:pt idx="0">
                  <c:v>761</c:v>
                </c:pt>
                <c:pt idx="1">
                  <c:v>749</c:v>
                </c:pt>
              </c:numCache>
            </c:numRef>
          </c:val>
          <c:extLst>
            <c:ext xmlns:c16="http://schemas.microsoft.com/office/drawing/2014/chart" uri="{C3380CC4-5D6E-409C-BE32-E72D297353CC}">
              <c16:uniqueId val="{00000004-86EB-43BB-8EA5-3D0FDD4A4DC0}"/>
            </c:ext>
          </c:extLst>
        </c:ser>
        <c:ser>
          <c:idx val="5"/>
          <c:order val="5"/>
          <c:tx>
            <c:strRef>
              <c:f>幼保連携・ｸﾞﾗﾌ!$Z$27</c:f>
              <c:strCache>
                <c:ptCount val="1"/>
                <c:pt idx="0">
                  <c:v>５歳児</c:v>
                </c:pt>
              </c:strCache>
            </c:strRef>
          </c:tx>
          <c:spPr>
            <a:pattFill prst="pct5">
              <a:fgClr>
                <a:schemeClr val="tx1"/>
              </a:fgClr>
              <a:bgClr>
                <a:schemeClr val="bg1"/>
              </a:bgClr>
            </a:pattFill>
            <a:ln>
              <a:solidFill>
                <a:sysClr val="windowText" lastClr="000000"/>
              </a:solidFill>
            </a:ln>
          </c:spPr>
          <c:invertIfNegative val="0"/>
          <c:cat>
            <c:strRef>
              <c:f>幼保連携・ｸﾞﾗﾌ!$T$28:$T$29</c:f>
              <c:strCache>
                <c:ptCount val="2"/>
                <c:pt idx="0">
                  <c:v>H27</c:v>
                </c:pt>
                <c:pt idx="1">
                  <c:v>28</c:v>
                </c:pt>
              </c:strCache>
            </c:strRef>
          </c:cat>
          <c:val>
            <c:numRef>
              <c:f>幼保連携・ｸﾞﾗﾌ!$Z$28:$Z$29</c:f>
              <c:numCache>
                <c:formatCode>#,##0_);[Red]\(#,##0\)</c:formatCode>
                <c:ptCount val="2"/>
                <c:pt idx="0">
                  <c:v>763</c:v>
                </c:pt>
                <c:pt idx="1">
                  <c:v>813</c:v>
                </c:pt>
              </c:numCache>
            </c:numRef>
          </c:val>
          <c:extLst>
            <c:ext xmlns:c16="http://schemas.microsoft.com/office/drawing/2014/chart" uri="{C3380CC4-5D6E-409C-BE32-E72D297353CC}">
              <c16:uniqueId val="{00000005-86EB-43BB-8EA5-3D0FDD4A4DC0}"/>
            </c:ext>
          </c:extLst>
        </c:ser>
        <c:dLbls>
          <c:showLegendKey val="0"/>
          <c:showVal val="0"/>
          <c:showCatName val="0"/>
          <c:showSerName val="0"/>
          <c:showPercent val="0"/>
          <c:showBubbleSize val="0"/>
        </c:dLbls>
        <c:gapWidth val="100"/>
        <c:overlap val="100"/>
        <c:axId val="400963216"/>
        <c:axId val="400963608"/>
      </c:barChart>
      <c:catAx>
        <c:axId val="40096321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400963608"/>
        <c:crosses val="autoZero"/>
        <c:auto val="1"/>
        <c:lblAlgn val="ctr"/>
        <c:lblOffset val="100"/>
        <c:noMultiLvlLbl val="0"/>
      </c:catAx>
      <c:valAx>
        <c:axId val="400963608"/>
        <c:scaling>
          <c:orientation val="minMax"/>
          <c:max val="3000"/>
        </c:scaling>
        <c:delete val="0"/>
        <c:axPos val="l"/>
        <c:majorGridlines>
          <c:spPr>
            <a:ln w="9525" cap="flat" cmpd="sng" algn="ctr">
              <a:solidFill>
                <a:schemeClr val="tx1"/>
              </a:solidFill>
              <a:round/>
            </a:ln>
            <a:effectLst>
              <a:outerShdw blurRad="127000" dist="50800" dir="5400000" algn="ctr" rotWithShape="0">
                <a:srgbClr val="000000">
                  <a:alpha val="43137"/>
                </a:srgbClr>
              </a:outerShdw>
            </a:effectLst>
          </c:spPr>
        </c:majorGridlines>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400963216"/>
        <c:crosses val="autoZero"/>
        <c:crossBetween val="between"/>
      </c:valAx>
      <c:spPr>
        <a:noFill/>
        <a:ln w="25400">
          <a:noFill/>
        </a:ln>
      </c:spPr>
    </c:plotArea>
    <c:legend>
      <c:legendPos val="r"/>
      <c:layout>
        <c:manualLayout>
          <c:xMode val="edge"/>
          <c:yMode val="edge"/>
          <c:x val="0.71351377952755901"/>
          <c:y val="0.23769828525734038"/>
          <c:w val="0.25713181685622633"/>
          <c:h val="0.57357632507238809"/>
        </c:manualLayout>
      </c:layout>
      <c:overlay val="0"/>
      <c:txPr>
        <a:bodyPr/>
        <a:lstStyle/>
        <a:p>
          <a:pPr>
            <a:defRPr sz="1000" baseline="0"/>
          </a:pPr>
          <a:endParaRPr lang="ja-JP"/>
        </a:p>
      </c:txPr>
    </c:legend>
    <c:plotVisOnly val="1"/>
    <c:dispBlanksAs val="gap"/>
    <c:showDLblsOverMax val="0"/>
  </c:chart>
  <c:spPr>
    <a:solidFill>
      <a:schemeClr val="bg1"/>
    </a:solidFill>
    <a:ln w="19050" cap="flat" cmpd="sng" algn="ctr">
      <a:solidFill>
        <a:schemeClr val="bg1"/>
      </a:solidFill>
      <a:round/>
    </a:ln>
    <a:effectLst>
      <a:outerShdw blurRad="50800" dist="50800" dir="5400000" sx="9000" sy="9000" algn="ctr" rotWithShape="0">
        <a:srgbClr val="000000">
          <a:alpha val="43137"/>
        </a:srgbClr>
      </a:outerShdw>
    </a:effectLst>
  </c:spPr>
  <c:txPr>
    <a:bodyPr/>
    <a:lstStyle/>
    <a:p>
      <a:pPr>
        <a:defRPr/>
      </a:pPr>
      <a:endParaRPr lang="ja-JP"/>
    </a:p>
  </c:txPr>
  <c:printSettings>
    <c:headerFooter/>
    <c:pageMargins b="0.75" l="0.7" r="0.7" t="0.75" header="0.3" footer="0.3"/>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73915176490801E-2"/>
          <c:y val="0.12312829448731555"/>
          <c:w val="0.88600556070435588"/>
          <c:h val="0.80033342893145942"/>
        </c:manualLayout>
      </c:layout>
      <c:barChart>
        <c:barDir val="bar"/>
        <c:grouping val="percentStacked"/>
        <c:varyColors val="0"/>
        <c:ser>
          <c:idx val="0"/>
          <c:order val="0"/>
          <c:tx>
            <c:strRef>
              <c:f>専修・ｸﾞﾗﾌ!$AQ$4</c:f>
              <c:strCache>
                <c:ptCount val="1"/>
                <c:pt idx="0">
                  <c:v>工業関係</c:v>
                </c:pt>
              </c:strCache>
            </c:strRef>
          </c:tx>
          <c:spPr>
            <a:solidFill>
              <a:srgbClr val="8080FF"/>
            </a:solidFill>
            <a:ln w="3175">
              <a:solidFill>
                <a:srgbClr val="000000"/>
              </a:solidFill>
              <a:prstDash val="solid"/>
            </a:ln>
          </c:spPr>
          <c:invertIfNegative val="0"/>
          <c:dLbls>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専修・ｸﾞﾗﾌ!$AQ$5:$AQ$14</c:f>
              <c:numCache>
                <c:formatCode>0.0_ </c:formatCode>
                <c:ptCount val="10"/>
                <c:pt idx="0">
                  <c:v>12</c:v>
                </c:pt>
                <c:pt idx="1">
                  <c:v>11.6</c:v>
                </c:pt>
                <c:pt idx="2">
                  <c:v>11.8</c:v>
                </c:pt>
                <c:pt idx="3">
                  <c:v>11.4</c:v>
                </c:pt>
                <c:pt idx="4">
                  <c:v>11.6</c:v>
                </c:pt>
                <c:pt idx="5">
                  <c:v>12.2</c:v>
                </c:pt>
                <c:pt idx="6">
                  <c:v>12</c:v>
                </c:pt>
                <c:pt idx="7">
                  <c:v>14.4</c:v>
                </c:pt>
                <c:pt idx="8">
                  <c:v>17.100000000000001</c:v>
                </c:pt>
                <c:pt idx="9">
                  <c:v>17.600000000000001</c:v>
                </c:pt>
              </c:numCache>
            </c:numRef>
          </c:val>
          <c:extLst>
            <c:ext xmlns:c16="http://schemas.microsoft.com/office/drawing/2014/chart" uri="{C3380CC4-5D6E-409C-BE32-E72D297353CC}">
              <c16:uniqueId val="{00000000-DF61-438A-9A44-55397048FEB0}"/>
            </c:ext>
          </c:extLst>
        </c:ser>
        <c:ser>
          <c:idx val="1"/>
          <c:order val="1"/>
          <c:tx>
            <c:strRef>
              <c:f>専修・ｸﾞﾗﾌ!$AR$4</c:f>
              <c:strCache>
                <c:ptCount val="1"/>
                <c:pt idx="0">
                  <c:v>農業関係</c:v>
                </c:pt>
              </c:strCache>
            </c:strRef>
          </c:tx>
          <c:spPr>
            <a:solidFill>
              <a:srgbClr val="802060"/>
            </a:solidFill>
            <a:ln w="3175">
              <a:solidFill>
                <a:srgbClr val="000000"/>
              </a:solidFill>
              <a:prstDash val="solid"/>
            </a:ln>
          </c:spPr>
          <c:invertIfNegative val="0"/>
          <c:dLbls>
            <c:numFmt formatCode="#,##0.0_);[Red]\(#,##0.0\)" sourceLinked="0"/>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専修・ｸﾞﾗﾌ!$AR$5:$AR$14</c:f>
              <c:numCache>
                <c:formatCode>0.0_ </c:formatCode>
                <c:ptCount val="10"/>
                <c:pt idx="0">
                  <c:v>0.6</c:v>
                </c:pt>
                <c:pt idx="1">
                  <c:v>0.6</c:v>
                </c:pt>
                <c:pt idx="2">
                  <c:v>0.6</c:v>
                </c:pt>
                <c:pt idx="3">
                  <c:v>0.6</c:v>
                </c:pt>
                <c:pt idx="4">
                  <c:v>0.6</c:v>
                </c:pt>
                <c:pt idx="5">
                  <c:v>0.6</c:v>
                </c:pt>
                <c:pt idx="6">
                  <c:v>0.7</c:v>
                </c:pt>
                <c:pt idx="7">
                  <c:v>0.5</c:v>
                </c:pt>
                <c:pt idx="8">
                  <c:v>0.2</c:v>
                </c:pt>
                <c:pt idx="9">
                  <c:v>0.2</c:v>
                </c:pt>
              </c:numCache>
            </c:numRef>
          </c:val>
          <c:extLst>
            <c:ext xmlns:c16="http://schemas.microsoft.com/office/drawing/2014/chart" uri="{C3380CC4-5D6E-409C-BE32-E72D297353CC}">
              <c16:uniqueId val="{00000001-DF61-438A-9A44-55397048FEB0}"/>
            </c:ext>
          </c:extLst>
        </c:ser>
        <c:ser>
          <c:idx val="2"/>
          <c:order val="2"/>
          <c:tx>
            <c:strRef>
              <c:f>専修・ｸﾞﾗﾌ!$AS$4</c:f>
              <c:strCache>
                <c:ptCount val="1"/>
                <c:pt idx="0">
                  <c:v>医療関係</c:v>
                </c:pt>
              </c:strCache>
            </c:strRef>
          </c:tx>
          <c:spPr>
            <a:solidFill>
              <a:srgbClr val="FFFFC0"/>
            </a:solidFill>
            <a:ln w="3175">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2-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専修・ｸﾞﾗﾌ!$AS$5:$AS$14</c:f>
              <c:numCache>
                <c:formatCode>0.0_ </c:formatCode>
                <c:ptCount val="10"/>
                <c:pt idx="0">
                  <c:v>21.2</c:v>
                </c:pt>
                <c:pt idx="1">
                  <c:v>22.1</c:v>
                </c:pt>
                <c:pt idx="2">
                  <c:v>21</c:v>
                </c:pt>
                <c:pt idx="3">
                  <c:v>21.7</c:v>
                </c:pt>
                <c:pt idx="4">
                  <c:v>22</c:v>
                </c:pt>
                <c:pt idx="5">
                  <c:v>20.8</c:v>
                </c:pt>
                <c:pt idx="6">
                  <c:v>19.5</c:v>
                </c:pt>
                <c:pt idx="7">
                  <c:v>19.100000000000001</c:v>
                </c:pt>
                <c:pt idx="8">
                  <c:v>17.8</c:v>
                </c:pt>
                <c:pt idx="9">
                  <c:v>16.5</c:v>
                </c:pt>
              </c:numCache>
            </c:numRef>
          </c:val>
          <c:extLst>
            <c:ext xmlns:c16="http://schemas.microsoft.com/office/drawing/2014/chart" uri="{C3380CC4-5D6E-409C-BE32-E72D297353CC}">
              <c16:uniqueId val="{00000003-DF61-438A-9A44-55397048FEB0}"/>
            </c:ext>
          </c:extLst>
        </c:ser>
        <c:ser>
          <c:idx val="3"/>
          <c:order val="3"/>
          <c:tx>
            <c:strRef>
              <c:f>専修・ｸﾞﾗﾌ!$AT$4</c:f>
              <c:strCache>
                <c:ptCount val="1"/>
                <c:pt idx="0">
                  <c:v>衛生関係</c:v>
                </c:pt>
              </c:strCache>
            </c:strRef>
          </c:tx>
          <c:spPr>
            <a:pattFill prst="dkDnDiag">
              <a:fgClr>
                <a:srgbClr val="0000FF"/>
              </a:fgClr>
              <a:bgClr>
                <a:srgbClr val="FFFFFF"/>
              </a:bgClr>
            </a:pattFill>
            <a:ln w="3175">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4-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専修・ｸﾞﾗﾌ!$AT$5:$AT$14</c:f>
              <c:numCache>
                <c:formatCode>0.0_ </c:formatCode>
                <c:ptCount val="10"/>
                <c:pt idx="0">
                  <c:v>10.8</c:v>
                </c:pt>
                <c:pt idx="1">
                  <c:v>10.8</c:v>
                </c:pt>
                <c:pt idx="2">
                  <c:v>10.7</c:v>
                </c:pt>
                <c:pt idx="3">
                  <c:v>9.6999999999999993</c:v>
                </c:pt>
                <c:pt idx="4">
                  <c:v>9.5</c:v>
                </c:pt>
                <c:pt idx="5">
                  <c:v>9.5</c:v>
                </c:pt>
                <c:pt idx="6">
                  <c:v>9.6</c:v>
                </c:pt>
                <c:pt idx="7">
                  <c:v>10.3</c:v>
                </c:pt>
                <c:pt idx="8">
                  <c:v>10.3</c:v>
                </c:pt>
                <c:pt idx="9">
                  <c:v>9.8000000000000007</c:v>
                </c:pt>
              </c:numCache>
            </c:numRef>
          </c:val>
          <c:extLst>
            <c:ext xmlns:c16="http://schemas.microsoft.com/office/drawing/2014/chart" uri="{C3380CC4-5D6E-409C-BE32-E72D297353CC}">
              <c16:uniqueId val="{00000005-DF61-438A-9A44-55397048FEB0}"/>
            </c:ext>
          </c:extLst>
        </c:ser>
        <c:ser>
          <c:idx val="4"/>
          <c:order val="4"/>
          <c:tx>
            <c:strRef>
              <c:f>専修・ｸﾞﾗﾌ!$AU$4</c:f>
              <c:strCache>
                <c:ptCount val="1"/>
                <c:pt idx="0">
                  <c:v>教育・社会福祉関係</c:v>
                </c:pt>
              </c:strCache>
            </c:strRef>
          </c:tx>
          <c:spPr>
            <a:pattFill prst="ltUpDiag">
              <a:fgClr>
                <a:srgbClr val="FFFFFF"/>
              </a:fgClr>
              <a:bgClr>
                <a:srgbClr val="000000"/>
              </a:bgClr>
            </a:pattFill>
            <a:ln w="3175">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6-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専修・ｸﾞﾗﾌ!$AU$5:$AU$14</c:f>
              <c:numCache>
                <c:formatCode>0.0_ </c:formatCode>
                <c:ptCount val="10"/>
                <c:pt idx="0">
                  <c:v>8.3000000000000007</c:v>
                </c:pt>
                <c:pt idx="1">
                  <c:v>9</c:v>
                </c:pt>
                <c:pt idx="2">
                  <c:v>8.9</c:v>
                </c:pt>
                <c:pt idx="3">
                  <c:v>8.8000000000000007</c:v>
                </c:pt>
                <c:pt idx="4">
                  <c:v>8.3000000000000007</c:v>
                </c:pt>
                <c:pt idx="5">
                  <c:v>7.9</c:v>
                </c:pt>
                <c:pt idx="6">
                  <c:v>7.4</c:v>
                </c:pt>
                <c:pt idx="7">
                  <c:v>8.1</c:v>
                </c:pt>
                <c:pt idx="8">
                  <c:v>9.9</c:v>
                </c:pt>
                <c:pt idx="9">
                  <c:v>12</c:v>
                </c:pt>
              </c:numCache>
            </c:numRef>
          </c:val>
          <c:extLst>
            <c:ext xmlns:c16="http://schemas.microsoft.com/office/drawing/2014/chart" uri="{C3380CC4-5D6E-409C-BE32-E72D297353CC}">
              <c16:uniqueId val="{00000007-DF61-438A-9A44-55397048FEB0}"/>
            </c:ext>
          </c:extLst>
        </c:ser>
        <c:ser>
          <c:idx val="5"/>
          <c:order val="5"/>
          <c:tx>
            <c:strRef>
              <c:f>専修・ｸﾞﾗﾌ!$AV$4</c:f>
              <c:strCache>
                <c:ptCount val="1"/>
                <c:pt idx="0">
                  <c:v>商業実務関係</c:v>
                </c:pt>
              </c:strCache>
            </c:strRef>
          </c:tx>
          <c:spPr>
            <a:pattFill prst="dkVert">
              <a:fgClr>
                <a:srgbClr val="FFFFFF"/>
              </a:fgClr>
              <a:bgClr>
                <a:srgbClr val="0000FF"/>
              </a:bgClr>
            </a:pattFill>
            <a:ln w="3175">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8-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専修・ｸﾞﾗﾌ!$AV$5:$AV$14</c:f>
              <c:numCache>
                <c:formatCode>0.0_ </c:formatCode>
                <c:ptCount val="10"/>
                <c:pt idx="0">
                  <c:v>17.5</c:v>
                </c:pt>
                <c:pt idx="1">
                  <c:v>16.899999999999999</c:v>
                </c:pt>
                <c:pt idx="2">
                  <c:v>14.5</c:v>
                </c:pt>
                <c:pt idx="3">
                  <c:v>14.4</c:v>
                </c:pt>
                <c:pt idx="4">
                  <c:v>14.3</c:v>
                </c:pt>
                <c:pt idx="5">
                  <c:v>18.3</c:v>
                </c:pt>
                <c:pt idx="6">
                  <c:v>14.7</c:v>
                </c:pt>
                <c:pt idx="7">
                  <c:v>13.3</c:v>
                </c:pt>
                <c:pt idx="8">
                  <c:v>12.5</c:v>
                </c:pt>
                <c:pt idx="9">
                  <c:v>13.2</c:v>
                </c:pt>
              </c:numCache>
            </c:numRef>
          </c:val>
          <c:extLst>
            <c:ext xmlns:c16="http://schemas.microsoft.com/office/drawing/2014/chart" uri="{C3380CC4-5D6E-409C-BE32-E72D297353CC}">
              <c16:uniqueId val="{00000009-DF61-438A-9A44-55397048FEB0}"/>
            </c:ext>
          </c:extLst>
        </c:ser>
        <c:ser>
          <c:idx val="6"/>
          <c:order val="6"/>
          <c:tx>
            <c:strRef>
              <c:f>専修・ｸﾞﾗﾌ!$AW$4</c:f>
              <c:strCache>
                <c:ptCount val="1"/>
                <c:pt idx="0">
                  <c:v>服飾・家政関係</c:v>
                </c:pt>
              </c:strCache>
            </c:strRef>
          </c:tx>
          <c:spPr>
            <a:pattFill prst="ltHorz">
              <a:fgClr>
                <a:srgbClr val="FFFFFF"/>
              </a:fgClr>
              <a:bgClr>
                <a:srgbClr val="0000FF"/>
              </a:bgClr>
            </a:pattFill>
            <a:ln w="3175">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A-DF61-438A-9A44-55397048FEB0}"/>
                </c:ext>
              </c:extLst>
            </c:dLbl>
            <c:dLbl>
              <c:idx val="4"/>
              <c:layout>
                <c:manualLayout>
                  <c:x val="-2.4922118380062306E-3"/>
                  <c:y val="4.4370493621741546E-3"/>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2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専修・ｸﾞﾗﾌ!$AW$5:$AW$14</c:f>
              <c:numCache>
                <c:formatCode>0.0_ </c:formatCode>
                <c:ptCount val="10"/>
                <c:pt idx="0">
                  <c:v>1.2</c:v>
                </c:pt>
                <c:pt idx="1">
                  <c:v>1.3</c:v>
                </c:pt>
                <c:pt idx="2">
                  <c:v>1.4</c:v>
                </c:pt>
                <c:pt idx="3">
                  <c:v>1.5</c:v>
                </c:pt>
                <c:pt idx="4">
                  <c:v>1.6</c:v>
                </c:pt>
                <c:pt idx="5">
                  <c:v>1.9</c:v>
                </c:pt>
                <c:pt idx="6">
                  <c:v>1.8</c:v>
                </c:pt>
                <c:pt idx="7">
                  <c:v>2</c:v>
                </c:pt>
                <c:pt idx="8">
                  <c:v>2.2999999999999998</c:v>
                </c:pt>
                <c:pt idx="9">
                  <c:v>2.6</c:v>
                </c:pt>
              </c:numCache>
            </c:numRef>
          </c:val>
          <c:extLst>
            <c:ext xmlns:c16="http://schemas.microsoft.com/office/drawing/2014/chart" uri="{C3380CC4-5D6E-409C-BE32-E72D297353CC}">
              <c16:uniqueId val="{0000000C-DF61-438A-9A44-55397048FEB0}"/>
            </c:ext>
          </c:extLst>
        </c:ser>
        <c:ser>
          <c:idx val="7"/>
          <c:order val="7"/>
          <c:tx>
            <c:strRef>
              <c:f>専修・ｸﾞﾗﾌ!$AX$4</c:f>
              <c:strCache>
                <c:ptCount val="1"/>
                <c:pt idx="0">
                  <c:v>文化・教養関係</c:v>
                </c:pt>
              </c:strCache>
            </c:strRef>
          </c:tx>
          <c:spPr>
            <a:solidFill>
              <a:srgbClr val="C0C0FF"/>
            </a:solidFill>
            <a:ln w="12700">
              <a:solidFill>
                <a:srgbClr val="000000"/>
              </a:solidFill>
              <a:prstDash val="solid"/>
            </a:ln>
          </c:spPr>
          <c:invertIfNegative val="0"/>
          <c:dLbls>
            <c:dLbl>
              <c:idx val="3"/>
              <c:spPr>
                <a:solidFill>
                  <a:srgbClr val="FFFFFF"/>
                </a:solidFill>
                <a:ln w="3175">
                  <a:solidFill>
                    <a:srgbClr val="000000"/>
                  </a:solidFill>
                  <a:prstDash val="solid"/>
                </a:ln>
                <a:effectLst>
                  <a:outerShdw dist="35921" dir="2700000" algn="br">
                    <a:srgbClr val="000000"/>
                  </a:outerShdw>
                </a:effectLst>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D-DF61-438A-9A44-55397048FEB0}"/>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専修・ｸﾞﾗﾌ!$AP$5:$AP$14</c:f>
              <c:numCache>
                <c:formatCode>General</c:formatCode>
                <c:ptCount val="10"/>
                <c:pt idx="0">
                  <c:v>28</c:v>
                </c:pt>
                <c:pt idx="1">
                  <c:v>27</c:v>
                </c:pt>
                <c:pt idx="2">
                  <c:v>26</c:v>
                </c:pt>
                <c:pt idx="3">
                  <c:v>25</c:v>
                </c:pt>
                <c:pt idx="4">
                  <c:v>24</c:v>
                </c:pt>
                <c:pt idx="5">
                  <c:v>23</c:v>
                </c:pt>
                <c:pt idx="6">
                  <c:v>22</c:v>
                </c:pt>
                <c:pt idx="7">
                  <c:v>21</c:v>
                </c:pt>
                <c:pt idx="8">
                  <c:v>20</c:v>
                </c:pt>
                <c:pt idx="9">
                  <c:v>19</c:v>
                </c:pt>
              </c:numCache>
            </c:numRef>
          </c:cat>
          <c:val>
            <c:numRef>
              <c:f>専修・ｸﾞﾗﾌ!$AX$5:$AX$14</c:f>
              <c:numCache>
                <c:formatCode>0.0_ </c:formatCode>
                <c:ptCount val="10"/>
                <c:pt idx="0">
                  <c:v>28.3</c:v>
                </c:pt>
                <c:pt idx="1">
                  <c:v>27.8</c:v>
                </c:pt>
                <c:pt idx="2">
                  <c:v>31.1</c:v>
                </c:pt>
                <c:pt idx="3">
                  <c:v>31.8</c:v>
                </c:pt>
                <c:pt idx="4">
                  <c:v>31.9</c:v>
                </c:pt>
                <c:pt idx="5">
                  <c:v>28.9</c:v>
                </c:pt>
                <c:pt idx="6">
                  <c:v>34.1</c:v>
                </c:pt>
                <c:pt idx="7">
                  <c:v>32.4</c:v>
                </c:pt>
                <c:pt idx="8">
                  <c:v>29.9</c:v>
                </c:pt>
                <c:pt idx="9">
                  <c:v>28</c:v>
                </c:pt>
              </c:numCache>
            </c:numRef>
          </c:val>
          <c:extLst>
            <c:ext xmlns:c16="http://schemas.microsoft.com/office/drawing/2014/chart" uri="{C3380CC4-5D6E-409C-BE32-E72D297353CC}">
              <c16:uniqueId val="{0000000E-DF61-438A-9A44-55397048FEB0}"/>
            </c:ext>
          </c:extLst>
        </c:ser>
        <c:dLbls>
          <c:showLegendKey val="0"/>
          <c:showVal val="0"/>
          <c:showCatName val="0"/>
          <c:showSerName val="0"/>
          <c:showPercent val="0"/>
          <c:showBubbleSize val="0"/>
        </c:dLbls>
        <c:gapWidth val="50"/>
        <c:overlap val="100"/>
        <c:serLines>
          <c:spPr>
            <a:ln w="3175">
              <a:solidFill>
                <a:srgbClr val="000000"/>
              </a:solidFill>
              <a:prstDash val="solid"/>
            </a:ln>
          </c:spPr>
        </c:serLines>
        <c:axId val="400964392"/>
        <c:axId val="400964784"/>
      </c:barChart>
      <c:catAx>
        <c:axId val="400964392"/>
        <c:scaling>
          <c:orientation val="minMax"/>
        </c:scaling>
        <c:delete val="0"/>
        <c:axPos val="l"/>
        <c:numFmt formatCode="General" sourceLinked="1"/>
        <c:majorTickMark val="in"/>
        <c:minorTickMark val="none"/>
        <c:tickLblPos val="nextTo"/>
        <c:spPr>
          <a:ln w="9525">
            <a:noFill/>
          </a:ln>
        </c:spPr>
        <c:txPr>
          <a:bodyPr rot="0" vert="horz"/>
          <a:lstStyle/>
          <a:p>
            <a:pPr>
              <a:defRPr sz="1200" b="1" i="0" u="none" strike="noStrike" baseline="0">
                <a:solidFill>
                  <a:srgbClr val="000000"/>
                </a:solidFill>
                <a:latin typeface="ＭＳ Ｐゴシック"/>
                <a:ea typeface="ＭＳ Ｐゴシック"/>
                <a:cs typeface="ＭＳ Ｐゴシック"/>
              </a:defRPr>
            </a:pPr>
            <a:endParaRPr lang="ja-JP"/>
          </a:p>
        </c:txPr>
        <c:crossAx val="400964784"/>
        <c:crosses val="autoZero"/>
        <c:auto val="0"/>
        <c:lblAlgn val="ctr"/>
        <c:lblOffset val="100"/>
        <c:tickLblSkip val="1"/>
        <c:tickMarkSkip val="1"/>
        <c:noMultiLvlLbl val="0"/>
      </c:catAx>
      <c:valAx>
        <c:axId val="400964784"/>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0964392"/>
        <c:crosses val="autoZero"/>
        <c:crossBetween val="between"/>
      </c:valAx>
      <c:spPr>
        <a:solidFill>
          <a:srgbClr val="FFFFFF"/>
        </a:solidFill>
        <a:ln w="25400">
          <a:noFill/>
        </a:ln>
      </c:spPr>
    </c:plotArea>
    <c:legend>
      <c:legendPos val="t"/>
      <c:layout>
        <c:manualLayout>
          <c:xMode val="edge"/>
          <c:yMode val="edge"/>
          <c:x val="8.8340078985453929E-2"/>
          <c:y val="3.1613959647449133E-2"/>
          <c:w val="0.85321127382441686"/>
          <c:h val="8.9850161134921419E-2"/>
        </c:manualLayout>
      </c:layout>
      <c:overlay val="0"/>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標準明朝"/>
          <a:ea typeface="標準明朝"/>
          <a:cs typeface="標準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3125438389"/>
          <c:y val="0.15139442231075698"/>
          <c:w val="0.81349521598778518"/>
          <c:h val="0.81673306772908372"/>
        </c:manualLayout>
      </c:layout>
      <c:pieChart>
        <c:varyColors val="1"/>
        <c:ser>
          <c:idx val="0"/>
          <c:order val="0"/>
          <c:spPr>
            <a:ln>
              <a:solidFill>
                <a:srgbClr val="4F81BD"/>
              </a:solidFill>
            </a:ln>
          </c:spPr>
          <c:dPt>
            <c:idx val="0"/>
            <c:bubble3D val="0"/>
            <c:extLst>
              <c:ext xmlns:c16="http://schemas.microsoft.com/office/drawing/2014/chart" uri="{C3380CC4-5D6E-409C-BE32-E72D297353CC}">
                <c16:uniqueId val="{00000000-EF2B-4D4F-B3B3-B8FDA60EABA1}"/>
              </c:ext>
            </c:extLst>
          </c:dPt>
          <c:dPt>
            <c:idx val="1"/>
            <c:bubble3D val="0"/>
            <c:spPr>
              <a:pattFill prst="pct5"/>
              <a:ln>
                <a:solidFill>
                  <a:srgbClr val="4F81BD"/>
                </a:solidFill>
              </a:ln>
            </c:spPr>
            <c:extLst>
              <c:ext xmlns:c16="http://schemas.microsoft.com/office/drawing/2014/chart" uri="{C3380CC4-5D6E-409C-BE32-E72D297353CC}">
                <c16:uniqueId val="{00000002-EF2B-4D4F-B3B3-B8FDA60EABA1}"/>
              </c:ext>
            </c:extLst>
          </c:dPt>
          <c:dPt>
            <c:idx val="2"/>
            <c:bubble3D val="0"/>
            <c:extLst>
              <c:ext xmlns:c16="http://schemas.microsoft.com/office/drawing/2014/chart" uri="{C3380CC4-5D6E-409C-BE32-E72D297353CC}">
                <c16:uniqueId val="{00000003-EF2B-4D4F-B3B3-B8FDA60EABA1}"/>
              </c:ext>
            </c:extLst>
          </c:dPt>
          <c:dPt>
            <c:idx val="3"/>
            <c:bubble3D val="0"/>
            <c:spPr>
              <a:pattFill prst="lgGrid"/>
              <a:ln>
                <a:solidFill>
                  <a:srgbClr val="4F81BD"/>
                </a:solidFill>
              </a:ln>
            </c:spPr>
            <c:extLst>
              <c:ext xmlns:c16="http://schemas.microsoft.com/office/drawing/2014/chart" uri="{C3380CC4-5D6E-409C-BE32-E72D297353CC}">
                <c16:uniqueId val="{00000005-EF2B-4D4F-B3B3-B8FDA60EABA1}"/>
              </c:ext>
            </c:extLst>
          </c:dPt>
          <c:dPt>
            <c:idx val="4"/>
            <c:bubble3D val="0"/>
            <c:extLst>
              <c:ext xmlns:c16="http://schemas.microsoft.com/office/drawing/2014/chart" uri="{C3380CC4-5D6E-409C-BE32-E72D297353CC}">
                <c16:uniqueId val="{00000006-EF2B-4D4F-B3B3-B8FDA60EABA1}"/>
              </c:ext>
            </c:extLst>
          </c:dPt>
          <c:dPt>
            <c:idx val="5"/>
            <c:bubble3D val="0"/>
            <c:spPr>
              <a:solidFill>
                <a:schemeClr val="accent2">
                  <a:lumMod val="40000"/>
                  <a:lumOff val="60000"/>
                </a:schemeClr>
              </a:solidFill>
              <a:ln>
                <a:solidFill>
                  <a:srgbClr val="4F81BD"/>
                </a:solidFill>
              </a:ln>
            </c:spPr>
            <c:extLst>
              <c:ext xmlns:c16="http://schemas.microsoft.com/office/drawing/2014/chart" uri="{C3380CC4-5D6E-409C-BE32-E72D297353CC}">
                <c16:uniqueId val="{00000008-EF2B-4D4F-B3B3-B8FDA60EABA1}"/>
              </c:ext>
            </c:extLst>
          </c:dPt>
          <c:dLbls>
            <c:dLbl>
              <c:idx val="0"/>
              <c:layout>
                <c:manualLayout>
                  <c:x val="-0.21957681563263037"/>
                  <c:y val="-1.385587257866531E-2"/>
                </c:manualLayout>
              </c:layout>
              <c:numFmt formatCode="0.0%" sourceLinked="0"/>
              <c:spPr>
                <a:solidFill>
                  <a:schemeClr val="bg1"/>
                </a:solidFill>
                <a:ln>
                  <a:solidFill>
                    <a:srgbClr val="4F81BD"/>
                  </a:solidFill>
                </a:ln>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2B-4D4F-B3B3-B8FDA60EABA1}"/>
                </c:ext>
              </c:extLst>
            </c:dLbl>
            <c:dLbl>
              <c:idx val="2"/>
              <c:layout>
                <c:manualLayout>
                  <c:x val="8.6819016335496046E-2"/>
                  <c:y val="7.985656607127381E-2"/>
                </c:manualLayout>
              </c:layout>
              <c:numFmt formatCode="0.0%" sourceLinked="0"/>
              <c:spPr>
                <a:solidFill>
                  <a:schemeClr val="bg1"/>
                </a:solidFill>
                <a:ln>
                  <a:solidFill>
                    <a:srgbClr val="4F81BD"/>
                  </a:solidFill>
                </a:ln>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2B-4D4F-B3B3-B8FDA60EABA1}"/>
                </c:ext>
              </c:extLst>
            </c:dLbl>
            <c:dLbl>
              <c:idx val="3"/>
              <c:layout>
                <c:manualLayout>
                  <c:x val="-7.7523299661983971E-2"/>
                  <c:y val="2.1447262058022214E-2"/>
                </c:manualLayout>
              </c:layout>
              <c:numFmt formatCode="0.0%" sourceLinked="0"/>
              <c:spPr>
                <a:solidFill>
                  <a:schemeClr val="bg1"/>
                </a:solidFill>
                <a:ln>
                  <a:solidFill>
                    <a:srgbClr val="4F81BD"/>
                  </a:solidFill>
                </a:ln>
              </c:spPr>
              <c:txPr>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2B-4D4F-B3B3-B8FDA60EABA1}"/>
                </c:ext>
              </c:extLst>
            </c:dLbl>
            <c:dLbl>
              <c:idx val="4"/>
              <c:delete val="1"/>
              <c:extLst>
                <c:ext xmlns:c15="http://schemas.microsoft.com/office/drawing/2012/chart" uri="{CE6537A1-D6FC-4f65-9D91-7224C49458BB}"/>
                <c:ext xmlns:c16="http://schemas.microsoft.com/office/drawing/2014/chart" uri="{C3380CC4-5D6E-409C-BE32-E72D297353CC}">
                  <c16:uniqueId val="{00000006-EF2B-4D4F-B3B3-B8FDA60EABA1}"/>
                </c:ext>
              </c:extLst>
            </c:dLbl>
            <c:dLbl>
              <c:idx val="5"/>
              <c:layout>
                <c:manualLayout>
                  <c:x val="8.6601147561269479E-2"/>
                  <c:y val="0.1749784065836392"/>
                </c:manualLayout>
              </c:layout>
              <c:numFmt formatCode="0.0%" sourceLinked="0"/>
              <c:spPr>
                <a:solidFill>
                  <a:schemeClr val="bg1"/>
                </a:solidFill>
                <a:ln>
                  <a:solidFill>
                    <a:srgbClr val="4F81BD"/>
                  </a:solidFill>
                </a:ln>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F2B-4D4F-B3B3-B8FDA60EABA1}"/>
                </c:ext>
              </c:extLst>
            </c:dLbl>
            <c:numFmt formatCode="0.0%" sourceLinked="0"/>
            <c:spPr>
              <a:solidFill>
                <a:schemeClr val="bg1"/>
              </a:solidFill>
              <a:ln>
                <a:solidFill>
                  <a:srgbClr val="4F81BD"/>
                </a:solidFill>
              </a:ln>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専修・ｸﾞﾗﾌ!$AF$40:$AF$45</c:f>
              <c:strCache>
                <c:ptCount val="6"/>
                <c:pt idx="0">
                  <c:v>美容</c:v>
                </c:pt>
                <c:pt idx="1">
                  <c:v>調理</c:v>
                </c:pt>
                <c:pt idx="2">
                  <c:v>製菓・製パン</c:v>
                </c:pt>
                <c:pt idx="3">
                  <c:v>理容</c:v>
                </c:pt>
                <c:pt idx="4">
                  <c:v>栄養</c:v>
                </c:pt>
                <c:pt idx="5">
                  <c:v>その他</c:v>
                </c:pt>
              </c:strCache>
            </c:strRef>
          </c:cat>
          <c:val>
            <c:numRef>
              <c:f>専修・ｸﾞﾗﾌ!$AG$40:$AG$45</c:f>
              <c:numCache>
                <c:formatCode>#,##0;\-#,##0;\-</c:formatCode>
                <c:ptCount val="6"/>
                <c:pt idx="0">
                  <c:v>851</c:v>
                </c:pt>
                <c:pt idx="1">
                  <c:v>356</c:v>
                </c:pt>
                <c:pt idx="2">
                  <c:v>296</c:v>
                </c:pt>
                <c:pt idx="3">
                  <c:v>28</c:v>
                </c:pt>
                <c:pt idx="4">
                  <c:v>0</c:v>
                </c:pt>
                <c:pt idx="5">
                  <c:v>186</c:v>
                </c:pt>
              </c:numCache>
            </c:numRef>
          </c:val>
          <c:extLst>
            <c:ext xmlns:c16="http://schemas.microsoft.com/office/drawing/2014/chart" uri="{C3380CC4-5D6E-409C-BE32-E72D297353CC}">
              <c16:uniqueId val="{00000009-EF2B-4D4F-B3B3-B8FDA60EABA1}"/>
            </c:ext>
          </c:extLst>
        </c:ser>
        <c:ser>
          <c:idx val="1"/>
          <c:order val="1"/>
          <c:dPt>
            <c:idx val="0"/>
            <c:bubble3D val="0"/>
            <c:extLst>
              <c:ext xmlns:c16="http://schemas.microsoft.com/office/drawing/2014/chart" uri="{C3380CC4-5D6E-409C-BE32-E72D297353CC}">
                <c16:uniqueId val="{0000000A-EF2B-4D4F-B3B3-B8FDA60EABA1}"/>
              </c:ext>
            </c:extLst>
          </c:dPt>
          <c:dPt>
            <c:idx val="1"/>
            <c:bubble3D val="0"/>
            <c:extLst>
              <c:ext xmlns:c16="http://schemas.microsoft.com/office/drawing/2014/chart" uri="{C3380CC4-5D6E-409C-BE32-E72D297353CC}">
                <c16:uniqueId val="{0000000B-EF2B-4D4F-B3B3-B8FDA60EABA1}"/>
              </c:ext>
            </c:extLst>
          </c:dPt>
          <c:dPt>
            <c:idx val="2"/>
            <c:bubble3D val="0"/>
            <c:extLst>
              <c:ext xmlns:c16="http://schemas.microsoft.com/office/drawing/2014/chart" uri="{C3380CC4-5D6E-409C-BE32-E72D297353CC}">
                <c16:uniqueId val="{0000000C-EF2B-4D4F-B3B3-B8FDA60EABA1}"/>
              </c:ext>
            </c:extLst>
          </c:dPt>
          <c:dPt>
            <c:idx val="3"/>
            <c:bubble3D val="0"/>
            <c:extLst>
              <c:ext xmlns:c16="http://schemas.microsoft.com/office/drawing/2014/chart" uri="{C3380CC4-5D6E-409C-BE32-E72D297353CC}">
                <c16:uniqueId val="{0000000D-EF2B-4D4F-B3B3-B8FDA60EABA1}"/>
              </c:ext>
            </c:extLst>
          </c:dPt>
          <c:dPt>
            <c:idx val="4"/>
            <c:bubble3D val="0"/>
            <c:extLst>
              <c:ext xmlns:c16="http://schemas.microsoft.com/office/drawing/2014/chart" uri="{C3380CC4-5D6E-409C-BE32-E72D297353CC}">
                <c16:uniqueId val="{0000000E-EF2B-4D4F-B3B3-B8FDA60EABA1}"/>
              </c:ext>
            </c:extLst>
          </c:dPt>
          <c:dPt>
            <c:idx val="5"/>
            <c:bubble3D val="0"/>
            <c:extLst>
              <c:ext xmlns:c16="http://schemas.microsoft.com/office/drawing/2014/chart" uri="{C3380CC4-5D6E-409C-BE32-E72D297353CC}">
                <c16:uniqueId val="{0000000F-EF2B-4D4F-B3B3-B8FDA60EABA1}"/>
              </c:ext>
            </c:extLst>
          </c:dPt>
          <c:cat>
            <c:strRef>
              <c:f>専修・ｸﾞﾗﾌ!$AF$40:$AF$45</c:f>
              <c:strCache>
                <c:ptCount val="6"/>
                <c:pt idx="0">
                  <c:v>美容</c:v>
                </c:pt>
                <c:pt idx="1">
                  <c:v>調理</c:v>
                </c:pt>
                <c:pt idx="2">
                  <c:v>製菓・製パン</c:v>
                </c:pt>
                <c:pt idx="3">
                  <c:v>理容</c:v>
                </c:pt>
                <c:pt idx="4">
                  <c:v>栄養</c:v>
                </c:pt>
                <c:pt idx="5">
                  <c:v>その他</c:v>
                </c:pt>
              </c:strCache>
            </c:strRef>
          </c:cat>
          <c:val>
            <c:numRef>
              <c:f>専修・ｸﾞﾗﾌ!$AH$40:$AH$45</c:f>
              <c:numCache>
                <c:formatCode>General</c:formatCode>
                <c:ptCount val="6"/>
                <c:pt idx="0">
                  <c:v>49.6</c:v>
                </c:pt>
                <c:pt idx="1">
                  <c:v>20.7</c:v>
                </c:pt>
                <c:pt idx="2">
                  <c:v>17.2</c:v>
                </c:pt>
                <c:pt idx="3">
                  <c:v>1.6</c:v>
                </c:pt>
                <c:pt idx="4">
                  <c:v>0</c:v>
                </c:pt>
                <c:pt idx="5">
                  <c:v>10.8</c:v>
                </c:pt>
              </c:numCache>
            </c:numRef>
          </c:val>
          <c:extLst>
            <c:ext xmlns:c16="http://schemas.microsoft.com/office/drawing/2014/chart" uri="{C3380CC4-5D6E-409C-BE32-E72D297353CC}">
              <c16:uniqueId val="{00000010-EF2B-4D4F-B3B3-B8FDA60EABA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42728671455253"/>
          <c:y val="0.19329944516429118"/>
          <c:w val="0.72243346007604559"/>
          <c:h val="0.66202090592334495"/>
        </c:manualLayout>
      </c:layout>
      <c:pieChart>
        <c:varyColors val="1"/>
        <c:ser>
          <c:idx val="0"/>
          <c:order val="0"/>
          <c:spPr>
            <a:ln>
              <a:solidFill>
                <a:srgbClr val="4F81BD"/>
              </a:solidFill>
            </a:ln>
          </c:spPr>
          <c:dPt>
            <c:idx val="0"/>
            <c:bubble3D val="0"/>
            <c:extLst>
              <c:ext xmlns:c16="http://schemas.microsoft.com/office/drawing/2014/chart" uri="{C3380CC4-5D6E-409C-BE32-E72D297353CC}">
                <c16:uniqueId val="{00000000-AB20-4625-97B3-7384E1DA0754}"/>
              </c:ext>
            </c:extLst>
          </c:dPt>
          <c:dPt>
            <c:idx val="1"/>
            <c:bubble3D val="0"/>
            <c:spPr>
              <a:pattFill prst="pct5"/>
              <a:ln>
                <a:solidFill>
                  <a:srgbClr val="4F81BD"/>
                </a:solidFill>
              </a:ln>
            </c:spPr>
            <c:extLst>
              <c:ext xmlns:c16="http://schemas.microsoft.com/office/drawing/2014/chart" uri="{C3380CC4-5D6E-409C-BE32-E72D297353CC}">
                <c16:uniqueId val="{00000002-AB20-4625-97B3-7384E1DA0754}"/>
              </c:ext>
            </c:extLst>
          </c:dPt>
          <c:dPt>
            <c:idx val="2"/>
            <c:bubble3D val="0"/>
            <c:extLst>
              <c:ext xmlns:c16="http://schemas.microsoft.com/office/drawing/2014/chart" uri="{C3380CC4-5D6E-409C-BE32-E72D297353CC}">
                <c16:uniqueId val="{00000003-AB20-4625-97B3-7384E1DA0754}"/>
              </c:ext>
            </c:extLst>
          </c:dPt>
          <c:dPt>
            <c:idx val="3"/>
            <c:bubble3D val="0"/>
            <c:spPr>
              <a:pattFill prst="lgGrid"/>
              <a:ln>
                <a:solidFill>
                  <a:srgbClr val="4F81BD"/>
                </a:solidFill>
              </a:ln>
            </c:spPr>
            <c:extLst>
              <c:ext xmlns:c16="http://schemas.microsoft.com/office/drawing/2014/chart" uri="{C3380CC4-5D6E-409C-BE32-E72D297353CC}">
                <c16:uniqueId val="{00000005-AB20-4625-97B3-7384E1DA0754}"/>
              </c:ext>
            </c:extLst>
          </c:dPt>
          <c:dPt>
            <c:idx val="4"/>
            <c:bubble3D val="0"/>
            <c:spPr>
              <a:solidFill>
                <a:schemeClr val="accent2">
                  <a:lumMod val="40000"/>
                  <a:lumOff val="60000"/>
                </a:schemeClr>
              </a:solidFill>
              <a:ln>
                <a:solidFill>
                  <a:srgbClr val="4F81BD"/>
                </a:solidFill>
              </a:ln>
            </c:spPr>
            <c:extLst>
              <c:ext xmlns:c16="http://schemas.microsoft.com/office/drawing/2014/chart" uri="{C3380CC4-5D6E-409C-BE32-E72D297353CC}">
                <c16:uniqueId val="{00000007-AB20-4625-97B3-7384E1DA0754}"/>
              </c:ext>
            </c:extLst>
          </c:dPt>
          <c:dPt>
            <c:idx val="5"/>
            <c:bubble3D val="0"/>
            <c:spPr>
              <a:pattFill prst="smCheck"/>
              <a:ln>
                <a:solidFill>
                  <a:srgbClr val="4F81BD"/>
                </a:solidFill>
              </a:ln>
            </c:spPr>
            <c:extLst>
              <c:ext xmlns:c16="http://schemas.microsoft.com/office/drawing/2014/chart" uri="{C3380CC4-5D6E-409C-BE32-E72D297353CC}">
                <c16:uniqueId val="{00000009-AB20-4625-97B3-7384E1DA0754}"/>
              </c:ext>
            </c:extLst>
          </c:dPt>
          <c:dPt>
            <c:idx val="6"/>
            <c:bubble3D val="0"/>
            <c:spPr>
              <a:solidFill>
                <a:schemeClr val="bg2">
                  <a:lumMod val="90000"/>
                </a:schemeClr>
              </a:solidFill>
              <a:ln>
                <a:solidFill>
                  <a:srgbClr val="4F81BD"/>
                </a:solidFill>
              </a:ln>
            </c:spPr>
            <c:extLst>
              <c:ext xmlns:c16="http://schemas.microsoft.com/office/drawing/2014/chart" uri="{C3380CC4-5D6E-409C-BE32-E72D297353CC}">
                <c16:uniqueId val="{0000000B-AB20-4625-97B3-7384E1DA0754}"/>
              </c:ext>
            </c:extLst>
          </c:dPt>
          <c:dPt>
            <c:idx val="7"/>
            <c:bubble3D val="0"/>
            <c:spPr>
              <a:pattFill prst="pct50"/>
              <a:ln>
                <a:solidFill>
                  <a:srgbClr val="4F81BD"/>
                </a:solidFill>
              </a:ln>
            </c:spPr>
            <c:extLst>
              <c:ext xmlns:c16="http://schemas.microsoft.com/office/drawing/2014/chart" uri="{C3380CC4-5D6E-409C-BE32-E72D297353CC}">
                <c16:uniqueId val="{0000000D-AB20-4625-97B3-7384E1DA0754}"/>
              </c:ext>
            </c:extLst>
          </c:dPt>
          <c:dPt>
            <c:idx val="8"/>
            <c:bubble3D val="0"/>
            <c:extLst>
              <c:ext xmlns:c16="http://schemas.microsoft.com/office/drawing/2014/chart" uri="{C3380CC4-5D6E-409C-BE32-E72D297353CC}">
                <c16:uniqueId val="{0000000E-AB20-4625-97B3-7384E1DA0754}"/>
              </c:ext>
            </c:extLst>
          </c:dPt>
          <c:dPt>
            <c:idx val="9"/>
            <c:bubble3D val="0"/>
            <c:extLst>
              <c:ext xmlns:c16="http://schemas.microsoft.com/office/drawing/2014/chart" uri="{C3380CC4-5D6E-409C-BE32-E72D297353CC}">
                <c16:uniqueId val="{0000000F-AB20-4625-97B3-7384E1DA0754}"/>
              </c:ext>
            </c:extLst>
          </c:dPt>
          <c:dPt>
            <c:idx val="10"/>
            <c:bubble3D val="0"/>
            <c:extLst>
              <c:ext xmlns:c16="http://schemas.microsoft.com/office/drawing/2014/chart" uri="{C3380CC4-5D6E-409C-BE32-E72D297353CC}">
                <c16:uniqueId val="{00000010-AB20-4625-97B3-7384E1DA0754}"/>
              </c:ext>
            </c:extLst>
          </c:dPt>
          <c:dPt>
            <c:idx val="11"/>
            <c:bubble3D val="0"/>
            <c:extLst>
              <c:ext xmlns:c16="http://schemas.microsoft.com/office/drawing/2014/chart" uri="{C3380CC4-5D6E-409C-BE32-E72D297353CC}">
                <c16:uniqueId val="{00000011-AB20-4625-97B3-7384E1DA0754}"/>
              </c:ext>
            </c:extLst>
          </c:dPt>
          <c:dLbls>
            <c:dLbl>
              <c:idx val="1"/>
              <c:layout>
                <c:manualLayout>
                  <c:x val="-5.5436691103267419E-2"/>
                  <c:y val="6.468221535599191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20-4625-97B3-7384E1DA0754}"/>
                </c:ext>
              </c:extLst>
            </c:dLbl>
            <c:dLbl>
              <c:idx val="2"/>
              <c:layout>
                <c:manualLayout>
                  <c:x val="1.3744857824004092E-2"/>
                  <c:y val="-2.06940429914615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20-4625-97B3-7384E1DA0754}"/>
                </c:ext>
              </c:extLst>
            </c:dLbl>
            <c:dLbl>
              <c:idx val="3"/>
              <c:layout>
                <c:manualLayout>
                  <c:x val="0.13154110054861171"/>
                  <c:y val="1.834988017802122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20-4625-97B3-7384E1DA0754}"/>
                </c:ext>
              </c:extLst>
            </c:dLbl>
            <c:dLbl>
              <c:idx val="4"/>
              <c:layout>
                <c:manualLayout>
                  <c:x val="9.3604969244487357E-2"/>
                  <c:y val="6.645799709818881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B20-4625-97B3-7384E1DA0754}"/>
                </c:ext>
              </c:extLst>
            </c:dLbl>
            <c:dLbl>
              <c:idx val="5"/>
              <c:layout>
                <c:manualLayout>
                  <c:x val="0.11392688198044336"/>
                  <c:y val="3.31262939958592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B20-4625-97B3-7384E1DA0754}"/>
                </c:ext>
              </c:extLst>
            </c:dLbl>
            <c:dLbl>
              <c:idx val="6"/>
              <c:layout>
                <c:manualLayout>
                  <c:x val="1.5501959103249613E-2"/>
                  <c:y val="3.67939134190504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B20-4625-97B3-7384E1DA0754}"/>
                </c:ext>
              </c:extLst>
            </c:dLbl>
            <c:dLbl>
              <c:idx val="7"/>
              <c:layout>
                <c:manualLayout>
                  <c:x val="-0.1505156841068219"/>
                  <c:y val="-0.121484766935778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B20-4625-97B3-7384E1DA0754}"/>
                </c:ext>
              </c:extLst>
            </c:dLbl>
            <c:dLbl>
              <c:idx val="8"/>
              <c:layout>
                <c:manualLayout>
                  <c:x val="0.11537034947995398"/>
                  <c:y val="-0.4275539054453637"/>
                </c:manualLayout>
              </c:layout>
              <c:tx>
                <c:rich>
                  <a:bodyPr/>
                  <a:lstStyle/>
                  <a:p>
                    <a:r>
                      <a:rPr lang="ja-JP" altLang="en-US" baseline="0"/>
                      <a:t>その他
</a:t>
                    </a:r>
                    <a:r>
                      <a:rPr lang="en-US" altLang="ja-JP" baseline="0"/>
                      <a:t>38.9%</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B20-4625-97B3-7384E1DA0754}"/>
                </c:ext>
              </c:extLst>
            </c:dLbl>
            <c:dLbl>
              <c:idx val="9"/>
              <c:delete val="1"/>
              <c:extLst>
                <c:ext xmlns:c15="http://schemas.microsoft.com/office/drawing/2012/chart" uri="{CE6537A1-D6FC-4f65-9D91-7224C49458BB}"/>
                <c:ext xmlns:c16="http://schemas.microsoft.com/office/drawing/2014/chart" uri="{C3380CC4-5D6E-409C-BE32-E72D297353CC}">
                  <c16:uniqueId val="{0000000F-AB20-4625-97B3-7384E1DA0754}"/>
                </c:ext>
              </c:extLst>
            </c:dLbl>
            <c:dLbl>
              <c:idx val="10"/>
              <c:delete val="1"/>
              <c:extLst>
                <c:ext xmlns:c15="http://schemas.microsoft.com/office/drawing/2012/chart" uri="{CE6537A1-D6FC-4f65-9D91-7224C49458BB}"/>
                <c:ext xmlns:c16="http://schemas.microsoft.com/office/drawing/2014/chart" uri="{C3380CC4-5D6E-409C-BE32-E72D297353CC}">
                  <c16:uniqueId val="{00000010-AB20-4625-97B3-7384E1DA0754}"/>
                </c:ext>
              </c:extLst>
            </c:dLbl>
            <c:dLbl>
              <c:idx val="11"/>
              <c:delete val="1"/>
              <c:extLst>
                <c:ext xmlns:c15="http://schemas.microsoft.com/office/drawing/2012/chart" uri="{CE6537A1-D6FC-4f65-9D91-7224C49458BB}"/>
                <c:ext xmlns:c16="http://schemas.microsoft.com/office/drawing/2014/chart" uri="{C3380CC4-5D6E-409C-BE32-E72D297353CC}">
                  <c16:uniqueId val="{00000011-AB20-4625-97B3-7384E1DA0754}"/>
                </c:ext>
              </c:extLst>
            </c:dLbl>
            <c:dLbl>
              <c:idx val="12"/>
              <c:layout>
                <c:manualLayout>
                  <c:x val="0.26337871317487177"/>
                  <c:y val="-3.48205359680358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AB20-4625-97B3-7384E1DA0754}"/>
                </c:ext>
              </c:extLst>
            </c:dLbl>
            <c:numFmt formatCode="0.0%" sourceLinked="0"/>
            <c:spPr>
              <a:solidFill>
                <a:sysClr val="window" lastClr="FFFFFF"/>
              </a:solidFill>
              <a:ln>
                <a:solidFill>
                  <a:srgbClr val="000000"/>
                </a:solidFill>
              </a:ln>
            </c:spPr>
            <c:txPr>
              <a:bodyPr/>
              <a:lstStyle/>
              <a:p>
                <a:pPr>
                  <a:defRPr sz="900"/>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(専修・ｸﾞﾗﾌ!$AJ$24:$AJ$31,専修・ｸﾞﾗﾌ!$AJ$35)</c:f>
              <c:strCache>
                <c:ptCount val="9"/>
                <c:pt idx="0">
                  <c:v>動物</c:v>
                </c:pt>
                <c:pt idx="1">
                  <c:v> デザイン</c:v>
                </c:pt>
                <c:pt idx="2">
                  <c:v>スポーツ</c:v>
                </c:pt>
                <c:pt idx="3">
                  <c:v>外 国 語</c:v>
                </c:pt>
                <c:pt idx="4">
                  <c:v>法律行政</c:v>
                </c:pt>
                <c:pt idx="5">
                  <c:v>音楽</c:v>
                </c:pt>
                <c:pt idx="6">
                  <c:v>演劇・映画</c:v>
                </c:pt>
                <c:pt idx="7">
                  <c:v>美術</c:v>
                </c:pt>
                <c:pt idx="8">
                  <c:v>そ の 他</c:v>
                </c:pt>
              </c:strCache>
            </c:strRef>
          </c:cat>
          <c:val>
            <c:numRef>
              <c:f>専修・ｸﾞﾗﾌ!$AK$24:$AK$35</c:f>
              <c:numCache>
                <c:formatCode>#,##0;\-#,##0;\-</c:formatCode>
                <c:ptCount val="12"/>
                <c:pt idx="0">
                  <c:v>634</c:v>
                </c:pt>
                <c:pt idx="1">
                  <c:v>615</c:v>
                </c:pt>
                <c:pt idx="2">
                  <c:v>412</c:v>
                </c:pt>
                <c:pt idx="3">
                  <c:v>348</c:v>
                </c:pt>
                <c:pt idx="4">
                  <c:v>345</c:v>
                </c:pt>
                <c:pt idx="5">
                  <c:v>305</c:v>
                </c:pt>
                <c:pt idx="6">
                  <c:v>49</c:v>
                </c:pt>
                <c:pt idx="7">
                  <c:v>34</c:v>
                </c:pt>
                <c:pt idx="8">
                  <c:v>0</c:v>
                </c:pt>
                <c:pt idx="9">
                  <c:v>0</c:v>
                </c:pt>
                <c:pt idx="10">
                  <c:v>0</c:v>
                </c:pt>
                <c:pt idx="11">
                  <c:v>1745</c:v>
                </c:pt>
              </c:numCache>
            </c:numRef>
          </c:val>
          <c:extLst>
            <c:ext xmlns:c16="http://schemas.microsoft.com/office/drawing/2014/chart" uri="{C3380CC4-5D6E-409C-BE32-E72D297353CC}">
              <c16:uniqueId val="{00000013-AB20-4625-97B3-7384E1DA0754}"/>
            </c:ext>
          </c:extLst>
        </c:ser>
        <c:ser>
          <c:idx val="1"/>
          <c:order val="1"/>
          <c:dPt>
            <c:idx val="0"/>
            <c:bubble3D val="0"/>
            <c:extLst>
              <c:ext xmlns:c16="http://schemas.microsoft.com/office/drawing/2014/chart" uri="{C3380CC4-5D6E-409C-BE32-E72D297353CC}">
                <c16:uniqueId val="{00000014-AB20-4625-97B3-7384E1DA0754}"/>
              </c:ext>
            </c:extLst>
          </c:dPt>
          <c:dPt>
            <c:idx val="1"/>
            <c:bubble3D val="0"/>
            <c:extLst>
              <c:ext xmlns:c16="http://schemas.microsoft.com/office/drawing/2014/chart" uri="{C3380CC4-5D6E-409C-BE32-E72D297353CC}">
                <c16:uniqueId val="{00000015-AB20-4625-97B3-7384E1DA0754}"/>
              </c:ext>
            </c:extLst>
          </c:dPt>
          <c:dPt>
            <c:idx val="2"/>
            <c:bubble3D val="0"/>
            <c:extLst>
              <c:ext xmlns:c16="http://schemas.microsoft.com/office/drawing/2014/chart" uri="{C3380CC4-5D6E-409C-BE32-E72D297353CC}">
                <c16:uniqueId val="{00000016-AB20-4625-97B3-7384E1DA0754}"/>
              </c:ext>
            </c:extLst>
          </c:dPt>
          <c:dPt>
            <c:idx val="3"/>
            <c:bubble3D val="0"/>
            <c:extLst>
              <c:ext xmlns:c16="http://schemas.microsoft.com/office/drawing/2014/chart" uri="{C3380CC4-5D6E-409C-BE32-E72D297353CC}">
                <c16:uniqueId val="{00000017-AB20-4625-97B3-7384E1DA0754}"/>
              </c:ext>
            </c:extLst>
          </c:dPt>
          <c:dPt>
            <c:idx val="4"/>
            <c:bubble3D val="0"/>
            <c:extLst>
              <c:ext xmlns:c16="http://schemas.microsoft.com/office/drawing/2014/chart" uri="{C3380CC4-5D6E-409C-BE32-E72D297353CC}">
                <c16:uniqueId val="{00000018-AB20-4625-97B3-7384E1DA0754}"/>
              </c:ext>
            </c:extLst>
          </c:dPt>
          <c:dPt>
            <c:idx val="5"/>
            <c:bubble3D val="0"/>
            <c:extLst>
              <c:ext xmlns:c16="http://schemas.microsoft.com/office/drawing/2014/chart" uri="{C3380CC4-5D6E-409C-BE32-E72D297353CC}">
                <c16:uniqueId val="{00000019-AB20-4625-97B3-7384E1DA0754}"/>
              </c:ext>
            </c:extLst>
          </c:dPt>
          <c:dPt>
            <c:idx val="6"/>
            <c:bubble3D val="0"/>
            <c:extLst>
              <c:ext xmlns:c16="http://schemas.microsoft.com/office/drawing/2014/chart" uri="{C3380CC4-5D6E-409C-BE32-E72D297353CC}">
                <c16:uniqueId val="{0000001A-AB20-4625-97B3-7384E1DA0754}"/>
              </c:ext>
            </c:extLst>
          </c:dPt>
          <c:dPt>
            <c:idx val="7"/>
            <c:bubble3D val="0"/>
            <c:extLst>
              <c:ext xmlns:c16="http://schemas.microsoft.com/office/drawing/2014/chart" uri="{C3380CC4-5D6E-409C-BE32-E72D297353CC}">
                <c16:uniqueId val="{0000001B-AB20-4625-97B3-7384E1DA0754}"/>
              </c:ext>
            </c:extLst>
          </c:dPt>
          <c:dPt>
            <c:idx val="8"/>
            <c:bubble3D val="0"/>
            <c:extLst>
              <c:ext xmlns:c16="http://schemas.microsoft.com/office/drawing/2014/chart" uri="{C3380CC4-5D6E-409C-BE32-E72D297353CC}">
                <c16:uniqueId val="{0000001C-AB20-4625-97B3-7384E1DA0754}"/>
              </c:ext>
            </c:extLst>
          </c:dPt>
          <c:dPt>
            <c:idx val="9"/>
            <c:bubble3D val="0"/>
            <c:extLst>
              <c:ext xmlns:c16="http://schemas.microsoft.com/office/drawing/2014/chart" uri="{C3380CC4-5D6E-409C-BE32-E72D297353CC}">
                <c16:uniqueId val="{0000001D-AB20-4625-97B3-7384E1DA0754}"/>
              </c:ext>
            </c:extLst>
          </c:dPt>
          <c:dPt>
            <c:idx val="10"/>
            <c:bubble3D val="0"/>
            <c:extLst>
              <c:ext xmlns:c16="http://schemas.microsoft.com/office/drawing/2014/chart" uri="{C3380CC4-5D6E-409C-BE32-E72D297353CC}">
                <c16:uniqueId val="{0000001E-AB20-4625-97B3-7384E1DA0754}"/>
              </c:ext>
            </c:extLst>
          </c:dPt>
          <c:dPt>
            <c:idx val="11"/>
            <c:bubble3D val="0"/>
            <c:extLst>
              <c:ext xmlns:c16="http://schemas.microsoft.com/office/drawing/2014/chart" uri="{C3380CC4-5D6E-409C-BE32-E72D297353CC}">
                <c16:uniqueId val="{0000001F-AB20-4625-97B3-7384E1DA0754}"/>
              </c:ext>
            </c:extLst>
          </c:dPt>
          <c:cat>
            <c:strRef>
              <c:f>(専修・ｸﾞﾗﾌ!$AJ$24:$AJ$31,専修・ｸﾞﾗﾌ!$AJ$35)</c:f>
              <c:strCache>
                <c:ptCount val="9"/>
                <c:pt idx="0">
                  <c:v>動物</c:v>
                </c:pt>
                <c:pt idx="1">
                  <c:v> デザイン</c:v>
                </c:pt>
                <c:pt idx="2">
                  <c:v>スポーツ</c:v>
                </c:pt>
                <c:pt idx="3">
                  <c:v>外 国 語</c:v>
                </c:pt>
                <c:pt idx="4">
                  <c:v>法律行政</c:v>
                </c:pt>
                <c:pt idx="5">
                  <c:v>音楽</c:v>
                </c:pt>
                <c:pt idx="6">
                  <c:v>演劇・映画</c:v>
                </c:pt>
                <c:pt idx="7">
                  <c:v>美術</c:v>
                </c:pt>
                <c:pt idx="8">
                  <c:v>そ の 他</c:v>
                </c:pt>
              </c:strCache>
            </c:strRef>
          </c:cat>
          <c:val>
            <c:numRef>
              <c:f>専修・ｸﾞﾗﾌ!$AL$24:$AL$35</c:f>
              <c:numCache>
                <c:formatCode>General</c:formatCode>
                <c:ptCount val="12"/>
                <c:pt idx="0">
                  <c:v>14.1</c:v>
                </c:pt>
                <c:pt idx="1">
                  <c:v>13.7</c:v>
                </c:pt>
                <c:pt idx="2">
                  <c:v>9.1999999999999993</c:v>
                </c:pt>
                <c:pt idx="3">
                  <c:v>7.8</c:v>
                </c:pt>
                <c:pt idx="4">
                  <c:v>7.7</c:v>
                </c:pt>
                <c:pt idx="5">
                  <c:v>6.8</c:v>
                </c:pt>
                <c:pt idx="6">
                  <c:v>1.1000000000000001</c:v>
                </c:pt>
                <c:pt idx="7">
                  <c:v>0.8</c:v>
                </c:pt>
                <c:pt idx="8">
                  <c:v>0</c:v>
                </c:pt>
                <c:pt idx="9">
                  <c:v>0</c:v>
                </c:pt>
                <c:pt idx="10">
                  <c:v>0</c:v>
                </c:pt>
                <c:pt idx="11">
                  <c:v>38.9</c:v>
                </c:pt>
              </c:numCache>
            </c:numRef>
          </c:val>
          <c:extLst>
            <c:ext xmlns:c16="http://schemas.microsoft.com/office/drawing/2014/chart" uri="{C3380CC4-5D6E-409C-BE32-E72D297353CC}">
              <c16:uniqueId val="{00000020-AB20-4625-97B3-7384E1DA075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8095897045596"/>
          <c:y val="0.17460385123640268"/>
          <c:w val="0.78137806288363265"/>
          <c:h val="0.76587598383240263"/>
        </c:manualLayout>
      </c:layout>
      <c:pieChart>
        <c:varyColors val="1"/>
        <c:ser>
          <c:idx val="0"/>
          <c:order val="0"/>
          <c:spPr>
            <a:ln>
              <a:solidFill>
                <a:srgbClr val="4F81BD"/>
              </a:solidFill>
            </a:ln>
          </c:spPr>
          <c:dPt>
            <c:idx val="0"/>
            <c:bubble3D val="0"/>
            <c:extLst>
              <c:ext xmlns:c16="http://schemas.microsoft.com/office/drawing/2014/chart" uri="{C3380CC4-5D6E-409C-BE32-E72D297353CC}">
                <c16:uniqueId val="{00000000-FF57-47C4-84BE-2DC6015269AE}"/>
              </c:ext>
            </c:extLst>
          </c:dPt>
          <c:dPt>
            <c:idx val="1"/>
            <c:bubble3D val="0"/>
            <c:spPr>
              <a:pattFill prst="pct5"/>
              <a:ln>
                <a:solidFill>
                  <a:srgbClr val="4F81BD"/>
                </a:solidFill>
              </a:ln>
            </c:spPr>
            <c:extLst>
              <c:ext xmlns:c16="http://schemas.microsoft.com/office/drawing/2014/chart" uri="{C3380CC4-5D6E-409C-BE32-E72D297353CC}">
                <c16:uniqueId val="{00000002-FF57-47C4-84BE-2DC6015269AE}"/>
              </c:ext>
            </c:extLst>
          </c:dPt>
          <c:dPt>
            <c:idx val="2"/>
            <c:bubble3D val="0"/>
            <c:extLst>
              <c:ext xmlns:c16="http://schemas.microsoft.com/office/drawing/2014/chart" uri="{C3380CC4-5D6E-409C-BE32-E72D297353CC}">
                <c16:uniqueId val="{00000003-FF57-47C4-84BE-2DC6015269AE}"/>
              </c:ext>
            </c:extLst>
          </c:dPt>
          <c:dLbls>
            <c:dLbl>
              <c:idx val="1"/>
              <c:layout>
                <c:manualLayout>
                  <c:x val="0.17131657409679313"/>
                  <c:y val="0.13928601316139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F57-47C4-84BE-2DC6015269AE}"/>
                </c:ext>
              </c:extLst>
            </c:dLbl>
            <c:dLbl>
              <c:idx val="2"/>
              <c:layout>
                <c:manualLayout>
                  <c:x val="-0.13414410088982778"/>
                  <c:y val="4.16835529967356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F57-47C4-84BE-2DC6015269AE}"/>
                </c:ext>
              </c:extLst>
            </c:dLbl>
            <c:dLbl>
              <c:idx val="3"/>
              <c:delete val="1"/>
              <c:extLst>
                <c:ext xmlns:c15="http://schemas.microsoft.com/office/drawing/2012/chart" uri="{CE6537A1-D6FC-4f65-9D91-7224C49458BB}"/>
                <c:ext xmlns:c16="http://schemas.microsoft.com/office/drawing/2014/chart" uri="{C3380CC4-5D6E-409C-BE32-E72D297353CC}">
                  <c16:uniqueId val="{00000004-FF57-47C4-84BE-2DC6015269AE}"/>
                </c:ext>
              </c:extLst>
            </c:dLbl>
            <c:dLbl>
              <c:idx val="4"/>
              <c:layout>
                <c:manualLayout>
                  <c:x val="0.13188264422412785"/>
                  <c:y val="5.250260384118651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F57-47C4-84BE-2DC6015269AE}"/>
                </c:ext>
              </c:extLst>
            </c:dLbl>
            <c:numFmt formatCode="0.0%" sourceLinked="0"/>
            <c:spPr>
              <a:solidFill>
                <a:schemeClr val="bg1"/>
              </a:solidFill>
              <a:ln>
                <a:solidFill>
                  <a:srgbClr val="000000"/>
                </a:solidFill>
              </a:ln>
            </c:spPr>
            <c:txPr>
              <a:bodyPr/>
              <a:lstStyle/>
              <a:p>
                <a:pPr>
                  <a:defRPr sz="900"/>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専修・ｸﾞﾗﾌ!$AF$52:$AF$54</c:f>
              <c:strCache>
                <c:ptCount val="3"/>
                <c:pt idx="0">
                  <c:v>保育士養成</c:v>
                </c:pt>
                <c:pt idx="1">
                  <c:v>介護福祉</c:v>
                </c:pt>
                <c:pt idx="2">
                  <c:v>社会福祉</c:v>
                </c:pt>
              </c:strCache>
            </c:strRef>
          </c:cat>
          <c:val>
            <c:numRef>
              <c:f>専修・ｸﾞﾗﾌ!$AG$52:$AG$54</c:f>
              <c:numCache>
                <c:formatCode>#,##0;\-#,##0;\-</c:formatCode>
                <c:ptCount val="3"/>
                <c:pt idx="0">
                  <c:v>947</c:v>
                </c:pt>
                <c:pt idx="1">
                  <c:v>279</c:v>
                </c:pt>
                <c:pt idx="2">
                  <c:v>91</c:v>
                </c:pt>
              </c:numCache>
            </c:numRef>
          </c:val>
          <c:extLst>
            <c:ext xmlns:c16="http://schemas.microsoft.com/office/drawing/2014/chart" uri="{C3380CC4-5D6E-409C-BE32-E72D297353CC}">
              <c16:uniqueId val="{00000006-FF57-47C4-84BE-2DC6015269AE}"/>
            </c:ext>
          </c:extLst>
        </c:ser>
        <c:ser>
          <c:idx val="1"/>
          <c:order val="1"/>
          <c:dPt>
            <c:idx val="0"/>
            <c:bubble3D val="0"/>
            <c:extLst>
              <c:ext xmlns:c16="http://schemas.microsoft.com/office/drawing/2014/chart" uri="{C3380CC4-5D6E-409C-BE32-E72D297353CC}">
                <c16:uniqueId val="{00000007-FF57-47C4-84BE-2DC6015269AE}"/>
              </c:ext>
            </c:extLst>
          </c:dPt>
          <c:dPt>
            <c:idx val="1"/>
            <c:bubble3D val="0"/>
            <c:extLst>
              <c:ext xmlns:c16="http://schemas.microsoft.com/office/drawing/2014/chart" uri="{C3380CC4-5D6E-409C-BE32-E72D297353CC}">
                <c16:uniqueId val="{00000008-FF57-47C4-84BE-2DC6015269AE}"/>
              </c:ext>
            </c:extLst>
          </c:dPt>
          <c:dPt>
            <c:idx val="2"/>
            <c:bubble3D val="0"/>
            <c:extLst>
              <c:ext xmlns:c16="http://schemas.microsoft.com/office/drawing/2014/chart" uri="{C3380CC4-5D6E-409C-BE32-E72D297353CC}">
                <c16:uniqueId val="{00000009-FF57-47C4-84BE-2DC6015269AE}"/>
              </c:ext>
            </c:extLst>
          </c:dPt>
          <c:cat>
            <c:strRef>
              <c:f>専修・ｸﾞﾗﾌ!$AF$52:$AF$54</c:f>
              <c:strCache>
                <c:ptCount val="3"/>
                <c:pt idx="0">
                  <c:v>保育士養成</c:v>
                </c:pt>
                <c:pt idx="1">
                  <c:v>介護福祉</c:v>
                </c:pt>
                <c:pt idx="2">
                  <c:v>社会福祉</c:v>
                </c:pt>
              </c:strCache>
            </c:strRef>
          </c:cat>
          <c:val>
            <c:numRef>
              <c:f>専修・ｸﾞﾗﾌ!$AH$52:$AH$54</c:f>
              <c:numCache>
                <c:formatCode>General</c:formatCode>
                <c:ptCount val="3"/>
                <c:pt idx="0">
                  <c:v>71.900000000000006</c:v>
                </c:pt>
                <c:pt idx="1">
                  <c:v>21.2</c:v>
                </c:pt>
                <c:pt idx="2">
                  <c:v>6.9</c:v>
                </c:pt>
              </c:numCache>
            </c:numRef>
          </c:val>
          <c:extLst>
            <c:ext xmlns:c16="http://schemas.microsoft.com/office/drawing/2014/chart" uri="{C3380CC4-5D6E-409C-BE32-E72D297353CC}">
              <c16:uniqueId val="{0000000A-FF57-47C4-84BE-2DC6015269A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03096158470047"/>
          <c:y val="0.1877401660536625"/>
          <c:w val="0.7272754175374998"/>
          <c:h val="0.73563493637353472"/>
        </c:manualLayout>
      </c:layout>
      <c:pieChart>
        <c:varyColors val="1"/>
        <c:ser>
          <c:idx val="0"/>
          <c:order val="0"/>
          <c:spPr>
            <a:ln>
              <a:solidFill>
                <a:srgbClr val="4F81BD"/>
              </a:solidFill>
            </a:ln>
          </c:spPr>
          <c:dPt>
            <c:idx val="0"/>
            <c:bubble3D val="0"/>
            <c:extLst>
              <c:ext xmlns:c16="http://schemas.microsoft.com/office/drawing/2014/chart" uri="{C3380CC4-5D6E-409C-BE32-E72D297353CC}">
                <c16:uniqueId val="{00000000-D65C-4C90-ADE6-D76A86C93C8F}"/>
              </c:ext>
            </c:extLst>
          </c:dPt>
          <c:dPt>
            <c:idx val="1"/>
            <c:bubble3D val="0"/>
            <c:spPr>
              <a:pattFill prst="pct5"/>
              <a:ln>
                <a:solidFill>
                  <a:srgbClr val="4F81BD"/>
                </a:solidFill>
              </a:ln>
            </c:spPr>
            <c:extLst>
              <c:ext xmlns:c16="http://schemas.microsoft.com/office/drawing/2014/chart" uri="{C3380CC4-5D6E-409C-BE32-E72D297353CC}">
                <c16:uniqueId val="{00000002-D65C-4C90-ADE6-D76A86C93C8F}"/>
              </c:ext>
            </c:extLst>
          </c:dPt>
          <c:dPt>
            <c:idx val="2"/>
            <c:bubble3D val="0"/>
            <c:extLst>
              <c:ext xmlns:c16="http://schemas.microsoft.com/office/drawing/2014/chart" uri="{C3380CC4-5D6E-409C-BE32-E72D297353CC}">
                <c16:uniqueId val="{00000003-D65C-4C90-ADE6-D76A86C93C8F}"/>
              </c:ext>
            </c:extLst>
          </c:dPt>
          <c:dPt>
            <c:idx val="3"/>
            <c:bubble3D val="0"/>
            <c:spPr>
              <a:solidFill>
                <a:schemeClr val="accent2">
                  <a:lumMod val="40000"/>
                  <a:lumOff val="60000"/>
                </a:schemeClr>
              </a:solidFill>
              <a:ln>
                <a:solidFill>
                  <a:srgbClr val="4F81BD"/>
                </a:solidFill>
              </a:ln>
            </c:spPr>
            <c:extLst>
              <c:ext xmlns:c16="http://schemas.microsoft.com/office/drawing/2014/chart" uri="{C3380CC4-5D6E-409C-BE32-E72D297353CC}">
                <c16:uniqueId val="{00000005-D65C-4C90-ADE6-D76A86C93C8F}"/>
              </c:ext>
            </c:extLst>
          </c:dPt>
          <c:dPt>
            <c:idx val="4"/>
            <c:bubble3D val="0"/>
            <c:spPr>
              <a:pattFill prst="smCheck"/>
              <a:ln>
                <a:solidFill>
                  <a:srgbClr val="4F81BD"/>
                </a:solidFill>
              </a:ln>
            </c:spPr>
            <c:extLst>
              <c:ext xmlns:c16="http://schemas.microsoft.com/office/drawing/2014/chart" uri="{C3380CC4-5D6E-409C-BE32-E72D297353CC}">
                <c16:uniqueId val="{00000007-D65C-4C90-ADE6-D76A86C93C8F}"/>
              </c:ext>
            </c:extLst>
          </c:dPt>
          <c:dPt>
            <c:idx val="5"/>
            <c:bubble3D val="0"/>
            <c:spPr>
              <a:solidFill>
                <a:schemeClr val="bg2">
                  <a:lumMod val="90000"/>
                </a:schemeClr>
              </a:solidFill>
              <a:ln>
                <a:solidFill>
                  <a:srgbClr val="4F81BD"/>
                </a:solidFill>
              </a:ln>
            </c:spPr>
            <c:extLst>
              <c:ext xmlns:c16="http://schemas.microsoft.com/office/drawing/2014/chart" uri="{C3380CC4-5D6E-409C-BE32-E72D297353CC}">
                <c16:uniqueId val="{00000009-D65C-4C90-ADE6-D76A86C93C8F}"/>
              </c:ext>
            </c:extLst>
          </c:dPt>
          <c:dPt>
            <c:idx val="6"/>
            <c:bubble3D val="0"/>
            <c:spPr>
              <a:pattFill prst="pct50"/>
              <a:ln>
                <a:solidFill>
                  <a:srgbClr val="4F81BD"/>
                </a:solidFill>
              </a:ln>
            </c:spPr>
            <c:extLst>
              <c:ext xmlns:c16="http://schemas.microsoft.com/office/drawing/2014/chart" uri="{C3380CC4-5D6E-409C-BE32-E72D297353CC}">
                <c16:uniqueId val="{0000000B-D65C-4C90-ADE6-D76A86C93C8F}"/>
              </c:ext>
            </c:extLst>
          </c:dPt>
          <c:dPt>
            <c:idx val="7"/>
            <c:bubble3D val="0"/>
            <c:extLst>
              <c:ext xmlns:c16="http://schemas.microsoft.com/office/drawing/2014/chart" uri="{C3380CC4-5D6E-409C-BE32-E72D297353CC}">
                <c16:uniqueId val="{0000000C-D65C-4C90-ADE6-D76A86C93C8F}"/>
              </c:ext>
            </c:extLst>
          </c:dPt>
          <c:dPt>
            <c:idx val="8"/>
            <c:bubble3D val="0"/>
            <c:extLst>
              <c:ext xmlns:c16="http://schemas.microsoft.com/office/drawing/2014/chart" uri="{C3380CC4-5D6E-409C-BE32-E72D297353CC}">
                <c16:uniqueId val="{0000000D-D65C-4C90-ADE6-D76A86C93C8F}"/>
              </c:ext>
            </c:extLst>
          </c:dPt>
          <c:dLbls>
            <c:dLbl>
              <c:idx val="2"/>
              <c:layout>
                <c:manualLayout>
                  <c:x val="3.3661817203597476E-2"/>
                  <c:y val="-2.709643308974867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5C-4C90-ADE6-D76A86C93C8F}"/>
                </c:ext>
              </c:extLst>
            </c:dLbl>
            <c:dLbl>
              <c:idx val="3"/>
              <c:layout>
                <c:manualLayout>
                  <c:x val="1.0428308649784428E-2"/>
                  <c:y val="-4.45835457618157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5C-4C90-ADE6-D76A86C93C8F}"/>
                </c:ext>
              </c:extLst>
            </c:dLbl>
            <c:dLbl>
              <c:idx val="4"/>
              <c:layout>
                <c:manualLayout>
                  <c:x val="-8.8857867835772611E-2"/>
                  <c:y val="-4.68811722275722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5C-4C90-ADE6-D76A86C93C8F}"/>
                </c:ext>
              </c:extLst>
            </c:dLbl>
            <c:dLbl>
              <c:idx val="5"/>
              <c:layout>
                <c:manualLayout>
                  <c:x val="-4.3965944700125784E-2"/>
                  <c:y val="-8.47187446892879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65C-4C90-ADE6-D76A86C93C8F}"/>
                </c:ext>
              </c:extLst>
            </c:dLbl>
            <c:dLbl>
              <c:idx val="6"/>
              <c:layout>
                <c:manualLayout>
                  <c:x val="5.3485142612021142E-3"/>
                  <c:y val="-0.198509035291451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65C-4C90-ADE6-D76A86C93C8F}"/>
                </c:ext>
              </c:extLst>
            </c:dLbl>
            <c:dLbl>
              <c:idx val="7"/>
              <c:delete val="1"/>
              <c:extLst>
                <c:ext xmlns:c15="http://schemas.microsoft.com/office/drawing/2012/chart" uri="{CE6537A1-D6FC-4f65-9D91-7224C49458BB}"/>
                <c:ext xmlns:c16="http://schemas.microsoft.com/office/drawing/2014/chart" uri="{C3380CC4-5D6E-409C-BE32-E72D297353CC}">
                  <c16:uniqueId val="{0000000C-D65C-4C90-ADE6-D76A86C93C8F}"/>
                </c:ext>
              </c:extLst>
            </c:dLbl>
            <c:numFmt formatCode="0.0%" sourceLinked="0"/>
            <c:spPr>
              <a:solidFill>
                <a:sysClr val="window" lastClr="FFFFFF"/>
              </a:solidFill>
              <a:ln>
                <a:solidFill>
                  <a:srgbClr val="000000"/>
                </a:solidFill>
              </a:ln>
            </c:spPr>
            <c:txPr>
              <a:bodyPr/>
              <a:lstStyle/>
              <a:p>
                <a:pPr>
                  <a:defRPr sz="900"/>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専修・ｸﾞﾗﾌ!$AJ$52:$AJ$60</c:f>
              <c:strCache>
                <c:ptCount val="9"/>
                <c:pt idx="0">
                  <c:v>ビジネス</c:v>
                </c:pt>
                <c:pt idx="1">
                  <c:v>旅行</c:v>
                </c:pt>
                <c:pt idx="2">
                  <c:v>商業</c:v>
                </c:pt>
                <c:pt idx="3">
                  <c:v>経理・簿記</c:v>
                </c:pt>
                <c:pt idx="4">
                  <c:v>情報</c:v>
                </c:pt>
                <c:pt idx="5">
                  <c:v>秘書</c:v>
                </c:pt>
                <c:pt idx="6">
                  <c:v>経営</c:v>
                </c:pt>
                <c:pt idx="7">
                  <c:v>タイピスト</c:v>
                </c:pt>
                <c:pt idx="8">
                  <c:v>その他</c:v>
                </c:pt>
              </c:strCache>
            </c:strRef>
          </c:cat>
          <c:val>
            <c:numRef>
              <c:f>専修・ｸﾞﾗﾌ!$AK$52:$AK$60</c:f>
              <c:numCache>
                <c:formatCode>#,##0;\-#,##0;\-</c:formatCode>
                <c:ptCount val="9"/>
                <c:pt idx="0">
                  <c:v>813</c:v>
                </c:pt>
                <c:pt idx="1">
                  <c:v>493</c:v>
                </c:pt>
                <c:pt idx="2">
                  <c:v>280</c:v>
                </c:pt>
                <c:pt idx="3">
                  <c:v>256</c:v>
                </c:pt>
                <c:pt idx="4">
                  <c:v>229</c:v>
                </c:pt>
                <c:pt idx="5">
                  <c:v>149</c:v>
                </c:pt>
                <c:pt idx="6">
                  <c:v>30</c:v>
                </c:pt>
                <c:pt idx="7">
                  <c:v>0</c:v>
                </c:pt>
                <c:pt idx="8">
                  <c:v>523</c:v>
                </c:pt>
              </c:numCache>
            </c:numRef>
          </c:val>
          <c:extLst>
            <c:ext xmlns:c16="http://schemas.microsoft.com/office/drawing/2014/chart" uri="{C3380CC4-5D6E-409C-BE32-E72D297353CC}">
              <c16:uniqueId val="{0000000E-D65C-4C90-ADE6-D76A86C93C8F}"/>
            </c:ext>
          </c:extLst>
        </c:ser>
        <c:ser>
          <c:idx val="1"/>
          <c:order val="1"/>
          <c:dPt>
            <c:idx val="0"/>
            <c:bubble3D val="0"/>
            <c:extLst>
              <c:ext xmlns:c16="http://schemas.microsoft.com/office/drawing/2014/chart" uri="{C3380CC4-5D6E-409C-BE32-E72D297353CC}">
                <c16:uniqueId val="{0000000F-D65C-4C90-ADE6-D76A86C93C8F}"/>
              </c:ext>
            </c:extLst>
          </c:dPt>
          <c:dPt>
            <c:idx val="1"/>
            <c:bubble3D val="0"/>
            <c:extLst>
              <c:ext xmlns:c16="http://schemas.microsoft.com/office/drawing/2014/chart" uri="{C3380CC4-5D6E-409C-BE32-E72D297353CC}">
                <c16:uniqueId val="{00000010-D65C-4C90-ADE6-D76A86C93C8F}"/>
              </c:ext>
            </c:extLst>
          </c:dPt>
          <c:dPt>
            <c:idx val="2"/>
            <c:bubble3D val="0"/>
            <c:extLst>
              <c:ext xmlns:c16="http://schemas.microsoft.com/office/drawing/2014/chart" uri="{C3380CC4-5D6E-409C-BE32-E72D297353CC}">
                <c16:uniqueId val="{00000011-D65C-4C90-ADE6-D76A86C93C8F}"/>
              </c:ext>
            </c:extLst>
          </c:dPt>
          <c:dPt>
            <c:idx val="3"/>
            <c:bubble3D val="0"/>
            <c:extLst>
              <c:ext xmlns:c16="http://schemas.microsoft.com/office/drawing/2014/chart" uri="{C3380CC4-5D6E-409C-BE32-E72D297353CC}">
                <c16:uniqueId val="{00000012-D65C-4C90-ADE6-D76A86C93C8F}"/>
              </c:ext>
            </c:extLst>
          </c:dPt>
          <c:dPt>
            <c:idx val="4"/>
            <c:bubble3D val="0"/>
            <c:extLst>
              <c:ext xmlns:c16="http://schemas.microsoft.com/office/drawing/2014/chart" uri="{C3380CC4-5D6E-409C-BE32-E72D297353CC}">
                <c16:uniqueId val="{00000013-D65C-4C90-ADE6-D76A86C93C8F}"/>
              </c:ext>
            </c:extLst>
          </c:dPt>
          <c:dPt>
            <c:idx val="5"/>
            <c:bubble3D val="0"/>
            <c:extLst>
              <c:ext xmlns:c16="http://schemas.microsoft.com/office/drawing/2014/chart" uri="{C3380CC4-5D6E-409C-BE32-E72D297353CC}">
                <c16:uniqueId val="{00000014-D65C-4C90-ADE6-D76A86C93C8F}"/>
              </c:ext>
            </c:extLst>
          </c:dPt>
          <c:dPt>
            <c:idx val="6"/>
            <c:bubble3D val="0"/>
            <c:extLst>
              <c:ext xmlns:c16="http://schemas.microsoft.com/office/drawing/2014/chart" uri="{C3380CC4-5D6E-409C-BE32-E72D297353CC}">
                <c16:uniqueId val="{00000015-D65C-4C90-ADE6-D76A86C93C8F}"/>
              </c:ext>
            </c:extLst>
          </c:dPt>
          <c:dPt>
            <c:idx val="7"/>
            <c:bubble3D val="0"/>
            <c:extLst>
              <c:ext xmlns:c16="http://schemas.microsoft.com/office/drawing/2014/chart" uri="{C3380CC4-5D6E-409C-BE32-E72D297353CC}">
                <c16:uniqueId val="{00000016-D65C-4C90-ADE6-D76A86C93C8F}"/>
              </c:ext>
            </c:extLst>
          </c:dPt>
          <c:dPt>
            <c:idx val="8"/>
            <c:bubble3D val="0"/>
            <c:extLst>
              <c:ext xmlns:c16="http://schemas.microsoft.com/office/drawing/2014/chart" uri="{C3380CC4-5D6E-409C-BE32-E72D297353CC}">
                <c16:uniqueId val="{00000017-D65C-4C90-ADE6-D76A86C93C8F}"/>
              </c:ext>
            </c:extLst>
          </c:dPt>
          <c:cat>
            <c:strRef>
              <c:f>専修・ｸﾞﾗﾌ!$AJ$52:$AJ$60</c:f>
              <c:strCache>
                <c:ptCount val="9"/>
                <c:pt idx="0">
                  <c:v>ビジネス</c:v>
                </c:pt>
                <c:pt idx="1">
                  <c:v>旅行</c:v>
                </c:pt>
                <c:pt idx="2">
                  <c:v>商業</c:v>
                </c:pt>
                <c:pt idx="3">
                  <c:v>経理・簿記</c:v>
                </c:pt>
                <c:pt idx="4">
                  <c:v>情報</c:v>
                </c:pt>
                <c:pt idx="5">
                  <c:v>秘書</c:v>
                </c:pt>
                <c:pt idx="6">
                  <c:v>経営</c:v>
                </c:pt>
                <c:pt idx="7">
                  <c:v>タイピスト</c:v>
                </c:pt>
                <c:pt idx="8">
                  <c:v>その他</c:v>
                </c:pt>
              </c:strCache>
            </c:strRef>
          </c:cat>
          <c:val>
            <c:numRef>
              <c:f>専修・ｸﾞﾗﾌ!$AL$52:$AL$60</c:f>
              <c:numCache>
                <c:formatCode>0.0_ </c:formatCode>
                <c:ptCount val="9"/>
                <c:pt idx="0">
                  <c:v>29.3</c:v>
                </c:pt>
                <c:pt idx="1">
                  <c:v>17.8</c:v>
                </c:pt>
                <c:pt idx="2">
                  <c:v>10.1</c:v>
                </c:pt>
                <c:pt idx="3">
                  <c:v>9.1999999999999993</c:v>
                </c:pt>
                <c:pt idx="4">
                  <c:v>8.3000000000000007</c:v>
                </c:pt>
                <c:pt idx="5">
                  <c:v>5.4</c:v>
                </c:pt>
                <c:pt idx="6">
                  <c:v>1.1000000000000001</c:v>
                </c:pt>
                <c:pt idx="7">
                  <c:v>0</c:v>
                </c:pt>
                <c:pt idx="8">
                  <c:v>18.899999999999999</c:v>
                </c:pt>
              </c:numCache>
            </c:numRef>
          </c:val>
          <c:extLst>
            <c:ext xmlns:c16="http://schemas.microsoft.com/office/drawing/2014/chart" uri="{C3380CC4-5D6E-409C-BE32-E72D297353CC}">
              <c16:uniqueId val="{00000018-D65C-4C90-ADE6-D76A86C93C8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66903914590749"/>
          <c:y val="0.19788020007488141"/>
          <c:w val="0.72953736654804269"/>
          <c:h val="0.72438287527411949"/>
        </c:manualLayout>
      </c:layout>
      <c:pieChart>
        <c:varyColors val="1"/>
        <c:ser>
          <c:idx val="0"/>
          <c:order val="0"/>
          <c:spPr>
            <a:ln>
              <a:solidFill>
                <a:srgbClr val="4F81BD"/>
              </a:solidFill>
            </a:ln>
          </c:spPr>
          <c:dPt>
            <c:idx val="0"/>
            <c:bubble3D val="0"/>
            <c:extLst>
              <c:ext xmlns:c16="http://schemas.microsoft.com/office/drawing/2014/chart" uri="{C3380CC4-5D6E-409C-BE32-E72D297353CC}">
                <c16:uniqueId val="{00000000-C01E-49C9-9862-AC67AD912241}"/>
              </c:ext>
            </c:extLst>
          </c:dPt>
          <c:dPt>
            <c:idx val="1"/>
            <c:bubble3D val="0"/>
            <c:spPr>
              <a:pattFill prst="pct5"/>
              <a:ln>
                <a:solidFill>
                  <a:srgbClr val="4F81BD"/>
                </a:solidFill>
              </a:ln>
            </c:spPr>
            <c:extLst>
              <c:ext xmlns:c16="http://schemas.microsoft.com/office/drawing/2014/chart" uri="{C3380CC4-5D6E-409C-BE32-E72D297353CC}">
                <c16:uniqueId val="{00000002-C01E-49C9-9862-AC67AD912241}"/>
              </c:ext>
            </c:extLst>
          </c:dPt>
          <c:dPt>
            <c:idx val="2"/>
            <c:bubble3D val="0"/>
            <c:extLst>
              <c:ext xmlns:c16="http://schemas.microsoft.com/office/drawing/2014/chart" uri="{C3380CC4-5D6E-409C-BE32-E72D297353CC}">
                <c16:uniqueId val="{00000003-C01E-49C9-9862-AC67AD912241}"/>
              </c:ext>
            </c:extLst>
          </c:dPt>
          <c:dPt>
            <c:idx val="3"/>
            <c:bubble3D val="0"/>
            <c:extLst>
              <c:ext xmlns:c16="http://schemas.microsoft.com/office/drawing/2014/chart" uri="{C3380CC4-5D6E-409C-BE32-E72D297353CC}">
                <c16:uniqueId val="{00000004-C01E-49C9-9862-AC67AD912241}"/>
              </c:ext>
            </c:extLst>
          </c:dPt>
          <c:dPt>
            <c:idx val="4"/>
            <c:bubble3D val="0"/>
            <c:spPr>
              <a:pattFill prst="lgGrid"/>
              <a:ln>
                <a:solidFill>
                  <a:srgbClr val="4F81BD"/>
                </a:solidFill>
              </a:ln>
            </c:spPr>
            <c:extLst>
              <c:ext xmlns:c16="http://schemas.microsoft.com/office/drawing/2014/chart" uri="{C3380CC4-5D6E-409C-BE32-E72D297353CC}">
                <c16:uniqueId val="{00000006-C01E-49C9-9862-AC67AD912241}"/>
              </c:ext>
            </c:extLst>
          </c:dPt>
          <c:dPt>
            <c:idx val="5"/>
            <c:bubble3D val="0"/>
            <c:extLst>
              <c:ext xmlns:c16="http://schemas.microsoft.com/office/drawing/2014/chart" uri="{C3380CC4-5D6E-409C-BE32-E72D297353CC}">
                <c16:uniqueId val="{00000007-C01E-49C9-9862-AC67AD912241}"/>
              </c:ext>
            </c:extLst>
          </c:dPt>
          <c:dPt>
            <c:idx val="6"/>
            <c:bubble3D val="0"/>
            <c:extLst>
              <c:ext xmlns:c16="http://schemas.microsoft.com/office/drawing/2014/chart" uri="{C3380CC4-5D6E-409C-BE32-E72D297353CC}">
                <c16:uniqueId val="{00000008-C01E-49C9-9862-AC67AD912241}"/>
              </c:ext>
            </c:extLst>
          </c:dPt>
          <c:dPt>
            <c:idx val="7"/>
            <c:bubble3D val="0"/>
            <c:extLst>
              <c:ext xmlns:c16="http://schemas.microsoft.com/office/drawing/2014/chart" uri="{C3380CC4-5D6E-409C-BE32-E72D297353CC}">
                <c16:uniqueId val="{00000009-C01E-49C9-9862-AC67AD912241}"/>
              </c:ext>
            </c:extLst>
          </c:dPt>
          <c:dPt>
            <c:idx val="8"/>
            <c:bubble3D val="0"/>
            <c:spPr>
              <a:pattFill prst="smCheck"/>
              <a:ln>
                <a:solidFill>
                  <a:srgbClr val="4F81BD"/>
                </a:solidFill>
              </a:ln>
            </c:spPr>
            <c:extLst>
              <c:ext xmlns:c16="http://schemas.microsoft.com/office/drawing/2014/chart" uri="{C3380CC4-5D6E-409C-BE32-E72D297353CC}">
                <c16:uniqueId val="{0000000B-C01E-49C9-9862-AC67AD912241}"/>
              </c:ext>
            </c:extLst>
          </c:dPt>
          <c:dLbls>
            <c:dLbl>
              <c:idx val="0"/>
              <c:layout>
                <c:manualLayout>
                  <c:x val="-0.11881623583351411"/>
                  <c:y val="4.09033323131427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E-49C9-9862-AC67AD912241}"/>
                </c:ext>
              </c:extLst>
            </c:dLbl>
            <c:dLbl>
              <c:idx val="2"/>
              <c:layout>
                <c:manualLayout>
                  <c:x val="0.1025968385007815"/>
                  <c:y val="-1.98289633363340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1E-49C9-9862-AC67AD912241}"/>
                </c:ext>
              </c:extLst>
            </c:dLbl>
            <c:dLbl>
              <c:idx val="3"/>
              <c:delete val="1"/>
              <c:extLst>
                <c:ext xmlns:c15="http://schemas.microsoft.com/office/drawing/2012/chart" uri="{CE6537A1-D6FC-4f65-9D91-7224C49458BB}"/>
                <c:ext xmlns:c16="http://schemas.microsoft.com/office/drawing/2014/chart" uri="{C3380CC4-5D6E-409C-BE32-E72D297353CC}">
                  <c16:uniqueId val="{00000004-C01E-49C9-9862-AC67AD912241}"/>
                </c:ext>
              </c:extLst>
            </c:dLbl>
            <c:dLbl>
              <c:idx val="4"/>
              <c:layout>
                <c:manualLayout>
                  <c:x val="-7.5701096186506098E-2"/>
                  <c:y val="5.55521549205642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01E-49C9-9862-AC67AD912241}"/>
                </c:ext>
              </c:extLst>
            </c:dLbl>
            <c:dLbl>
              <c:idx val="5"/>
              <c:layout>
                <c:manualLayout>
                  <c:x val="-0.15392604405461977"/>
                  <c:y val="-3.18993164723667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01E-49C9-9862-AC67AD912241}"/>
                </c:ext>
              </c:extLst>
            </c:dLbl>
            <c:dLbl>
              <c:idx val="6"/>
              <c:delete val="1"/>
              <c:extLst>
                <c:ext xmlns:c15="http://schemas.microsoft.com/office/drawing/2012/chart" uri="{CE6537A1-D6FC-4f65-9D91-7224C49458BB}"/>
                <c:ext xmlns:c16="http://schemas.microsoft.com/office/drawing/2014/chart" uri="{C3380CC4-5D6E-409C-BE32-E72D297353CC}">
                  <c16:uniqueId val="{00000008-C01E-49C9-9862-AC67AD912241}"/>
                </c:ext>
              </c:extLst>
            </c:dLbl>
            <c:dLbl>
              <c:idx val="7"/>
              <c:layout>
                <c:manualLayout>
                  <c:x val="-7.8431372549019607E-3"/>
                  <c:y val="-7.6195245912282161E-2"/>
                </c:manualLayout>
              </c:layout>
              <c:numFmt formatCode="0.0%" sourceLinked="0"/>
              <c:spPr>
                <a:solidFill>
                  <a:sysClr val="window" lastClr="FFFFFF"/>
                </a:solidFill>
                <a:ln>
                  <a:solidFill>
                    <a:sysClr val="window" lastClr="FFFFFF">
                      <a:lumMod val="50000"/>
                    </a:sysClr>
                  </a:solidFill>
                </a:ln>
                <a:effectLst/>
              </c:spPr>
              <c:txPr>
                <a:bodyPr wrap="square" lIns="38100" tIns="19050" rIns="38100" bIns="19050" anchor="ctr">
                  <a:noAutofit/>
                </a:bodyPr>
                <a:lstStyle/>
                <a:p>
                  <a:pPr>
                    <a:defRPr sz="900"/>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C01E-49C9-9862-AC67AD912241}"/>
                </c:ext>
              </c:extLst>
            </c:dLbl>
            <c:dLbl>
              <c:idx val="8"/>
              <c:layout>
                <c:manualLayout>
                  <c:x val="9.5522927281148681E-2"/>
                  <c:y val="-1.05113009283733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01E-49C9-9862-AC67AD912241}"/>
                </c:ext>
              </c:extLst>
            </c:dLbl>
            <c:numFmt formatCode="0.0%" sourceLinked="0"/>
            <c:spPr>
              <a:solidFill>
                <a:schemeClr val="bg1"/>
              </a:solidFill>
              <a:ln>
                <a:solidFill>
                  <a:schemeClr val="bg1">
                    <a:lumMod val="50000"/>
                  </a:schemeClr>
                </a:solidFill>
              </a:ln>
            </c:spPr>
            <c:txPr>
              <a:bodyPr/>
              <a:lstStyle/>
              <a:p>
                <a:pPr>
                  <a:defRPr sz="900"/>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専修・ｸﾞﾗﾌ!$AF$23:$AF$31</c:f>
              <c:strCache>
                <c:ptCount val="9"/>
                <c:pt idx="0">
                  <c:v>自動車整備</c:v>
                </c:pt>
                <c:pt idx="1">
                  <c:v>情報処理</c:v>
                </c:pt>
                <c:pt idx="2">
                  <c:v>土木・建築</c:v>
                </c:pt>
                <c:pt idx="3">
                  <c:v>電子計算機</c:v>
                </c:pt>
                <c:pt idx="4">
                  <c:v>電気・電子</c:v>
                </c:pt>
                <c:pt idx="5">
                  <c:v>無線・通信</c:v>
                </c:pt>
                <c:pt idx="6">
                  <c:v>機械</c:v>
                </c:pt>
                <c:pt idx="7">
                  <c:v>測量</c:v>
                </c:pt>
                <c:pt idx="8">
                  <c:v>その他</c:v>
                </c:pt>
              </c:strCache>
            </c:strRef>
          </c:cat>
          <c:val>
            <c:numRef>
              <c:f>専修・ｸﾞﾗﾌ!$AG$23:$AG$31</c:f>
              <c:numCache>
                <c:formatCode>#,##0;\-#,##0;\-</c:formatCode>
                <c:ptCount val="9"/>
                <c:pt idx="0">
                  <c:v>752</c:v>
                </c:pt>
                <c:pt idx="1">
                  <c:v>451</c:v>
                </c:pt>
                <c:pt idx="2">
                  <c:v>361</c:v>
                </c:pt>
                <c:pt idx="3">
                  <c:v>0</c:v>
                </c:pt>
                <c:pt idx="4">
                  <c:v>65</c:v>
                </c:pt>
                <c:pt idx="5">
                  <c:v>59</c:v>
                </c:pt>
                <c:pt idx="6">
                  <c:v>0</c:v>
                </c:pt>
                <c:pt idx="7">
                  <c:v>28</c:v>
                </c:pt>
                <c:pt idx="8">
                  <c:v>193</c:v>
                </c:pt>
              </c:numCache>
            </c:numRef>
          </c:val>
          <c:extLst>
            <c:ext xmlns:c16="http://schemas.microsoft.com/office/drawing/2014/chart" uri="{C3380CC4-5D6E-409C-BE32-E72D297353CC}">
              <c16:uniqueId val="{0000000C-C01E-49C9-9862-AC67AD912241}"/>
            </c:ext>
          </c:extLst>
        </c:ser>
        <c:ser>
          <c:idx val="1"/>
          <c:order val="1"/>
          <c:dPt>
            <c:idx val="0"/>
            <c:bubble3D val="0"/>
            <c:extLst>
              <c:ext xmlns:c16="http://schemas.microsoft.com/office/drawing/2014/chart" uri="{C3380CC4-5D6E-409C-BE32-E72D297353CC}">
                <c16:uniqueId val="{0000000D-C01E-49C9-9862-AC67AD912241}"/>
              </c:ext>
            </c:extLst>
          </c:dPt>
          <c:dPt>
            <c:idx val="1"/>
            <c:bubble3D val="0"/>
            <c:extLst>
              <c:ext xmlns:c16="http://schemas.microsoft.com/office/drawing/2014/chart" uri="{C3380CC4-5D6E-409C-BE32-E72D297353CC}">
                <c16:uniqueId val="{0000000E-C01E-49C9-9862-AC67AD912241}"/>
              </c:ext>
            </c:extLst>
          </c:dPt>
          <c:dPt>
            <c:idx val="2"/>
            <c:bubble3D val="0"/>
            <c:extLst>
              <c:ext xmlns:c16="http://schemas.microsoft.com/office/drawing/2014/chart" uri="{C3380CC4-5D6E-409C-BE32-E72D297353CC}">
                <c16:uniqueId val="{0000000F-C01E-49C9-9862-AC67AD912241}"/>
              </c:ext>
            </c:extLst>
          </c:dPt>
          <c:dPt>
            <c:idx val="3"/>
            <c:bubble3D val="0"/>
            <c:extLst>
              <c:ext xmlns:c16="http://schemas.microsoft.com/office/drawing/2014/chart" uri="{C3380CC4-5D6E-409C-BE32-E72D297353CC}">
                <c16:uniqueId val="{00000010-C01E-49C9-9862-AC67AD912241}"/>
              </c:ext>
            </c:extLst>
          </c:dPt>
          <c:dPt>
            <c:idx val="4"/>
            <c:bubble3D val="0"/>
            <c:extLst>
              <c:ext xmlns:c16="http://schemas.microsoft.com/office/drawing/2014/chart" uri="{C3380CC4-5D6E-409C-BE32-E72D297353CC}">
                <c16:uniqueId val="{00000011-C01E-49C9-9862-AC67AD912241}"/>
              </c:ext>
            </c:extLst>
          </c:dPt>
          <c:dPt>
            <c:idx val="5"/>
            <c:bubble3D val="0"/>
            <c:extLst>
              <c:ext xmlns:c16="http://schemas.microsoft.com/office/drawing/2014/chart" uri="{C3380CC4-5D6E-409C-BE32-E72D297353CC}">
                <c16:uniqueId val="{00000012-C01E-49C9-9862-AC67AD912241}"/>
              </c:ext>
            </c:extLst>
          </c:dPt>
          <c:dPt>
            <c:idx val="6"/>
            <c:bubble3D val="0"/>
            <c:extLst>
              <c:ext xmlns:c16="http://schemas.microsoft.com/office/drawing/2014/chart" uri="{C3380CC4-5D6E-409C-BE32-E72D297353CC}">
                <c16:uniqueId val="{00000013-C01E-49C9-9862-AC67AD912241}"/>
              </c:ext>
            </c:extLst>
          </c:dPt>
          <c:dPt>
            <c:idx val="7"/>
            <c:bubble3D val="0"/>
            <c:extLst>
              <c:ext xmlns:c16="http://schemas.microsoft.com/office/drawing/2014/chart" uri="{C3380CC4-5D6E-409C-BE32-E72D297353CC}">
                <c16:uniqueId val="{00000014-C01E-49C9-9862-AC67AD912241}"/>
              </c:ext>
            </c:extLst>
          </c:dPt>
          <c:dPt>
            <c:idx val="8"/>
            <c:bubble3D val="0"/>
            <c:extLst>
              <c:ext xmlns:c16="http://schemas.microsoft.com/office/drawing/2014/chart" uri="{C3380CC4-5D6E-409C-BE32-E72D297353CC}">
                <c16:uniqueId val="{00000015-C01E-49C9-9862-AC67AD912241}"/>
              </c:ext>
            </c:extLst>
          </c:dPt>
          <c:cat>
            <c:strRef>
              <c:f>専修・ｸﾞﾗﾌ!$AF$23:$AF$31</c:f>
              <c:strCache>
                <c:ptCount val="9"/>
                <c:pt idx="0">
                  <c:v>自動車整備</c:v>
                </c:pt>
                <c:pt idx="1">
                  <c:v>情報処理</c:v>
                </c:pt>
                <c:pt idx="2">
                  <c:v>土木・建築</c:v>
                </c:pt>
                <c:pt idx="3">
                  <c:v>電子計算機</c:v>
                </c:pt>
                <c:pt idx="4">
                  <c:v>電気・電子</c:v>
                </c:pt>
                <c:pt idx="5">
                  <c:v>無線・通信</c:v>
                </c:pt>
                <c:pt idx="6">
                  <c:v>機械</c:v>
                </c:pt>
                <c:pt idx="7">
                  <c:v>測量</c:v>
                </c:pt>
                <c:pt idx="8">
                  <c:v>その他</c:v>
                </c:pt>
              </c:strCache>
            </c:strRef>
          </c:cat>
          <c:val>
            <c:numRef>
              <c:f>専修・ｸﾞﾗﾌ!$AH$23:$AH$31</c:f>
              <c:numCache>
                <c:formatCode>General</c:formatCode>
                <c:ptCount val="9"/>
                <c:pt idx="0">
                  <c:v>39.4</c:v>
                </c:pt>
                <c:pt idx="1">
                  <c:v>23.6</c:v>
                </c:pt>
                <c:pt idx="2">
                  <c:v>18.899999999999999</c:v>
                </c:pt>
                <c:pt idx="3">
                  <c:v>0</c:v>
                </c:pt>
                <c:pt idx="4">
                  <c:v>3.4</c:v>
                </c:pt>
                <c:pt idx="5">
                  <c:v>3.1</c:v>
                </c:pt>
                <c:pt idx="6">
                  <c:v>0</c:v>
                </c:pt>
                <c:pt idx="7">
                  <c:v>1.5</c:v>
                </c:pt>
                <c:pt idx="8">
                  <c:v>10.1</c:v>
                </c:pt>
              </c:numCache>
            </c:numRef>
          </c:val>
          <c:extLst>
            <c:ext xmlns:c16="http://schemas.microsoft.com/office/drawing/2014/chart" uri="{C3380CC4-5D6E-409C-BE32-E72D297353CC}">
              <c16:uniqueId val="{00000016-C01E-49C9-9862-AC67AD91224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小学校・ｸﾞﾗﾌ!#REF!</c:v>
          </c:tx>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3CA9-4AC8-B8B1-5DF23000B37E}"/>
            </c:ext>
          </c:extLst>
        </c:ser>
        <c:ser>
          <c:idx val="1"/>
          <c:order val="1"/>
          <c:tx>
            <c:v>小学校・ｸﾞﾗﾌ!#REF!</c:v>
          </c:tx>
          <c:spPr>
            <a:ln w="25400">
              <a:solidFill>
                <a:srgbClr val="FF00FF"/>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3CA9-4AC8-B8B1-5DF23000B37E}"/>
            </c:ext>
          </c:extLst>
        </c:ser>
        <c:dLbls>
          <c:showLegendKey val="0"/>
          <c:showVal val="0"/>
          <c:showCatName val="0"/>
          <c:showSerName val="0"/>
          <c:showPercent val="0"/>
          <c:showBubbleSize val="0"/>
        </c:dLbls>
        <c:smooth val="0"/>
        <c:axId val="398180808"/>
        <c:axId val="398181200"/>
      </c:lineChart>
      <c:catAx>
        <c:axId val="3981808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181200"/>
        <c:crosses val="autoZero"/>
        <c:auto val="1"/>
        <c:lblAlgn val="ctr"/>
        <c:lblOffset val="100"/>
        <c:tickLblSkip val="1"/>
        <c:tickMarkSkip val="1"/>
        <c:noMultiLvlLbl val="0"/>
      </c:catAx>
      <c:valAx>
        <c:axId val="398181200"/>
        <c:scaling>
          <c:orientation val="minMax"/>
          <c:min val="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180808"/>
        <c:crosses val="autoZero"/>
        <c:crossBetween val="between"/>
        <c:majorUnit val="1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8095897045588"/>
          <c:y val="0.17460385123640271"/>
          <c:w val="0.78137806288363254"/>
          <c:h val="0.76587598383240263"/>
        </c:manualLayout>
      </c:layout>
      <c:pieChart>
        <c:varyColors val="1"/>
        <c:ser>
          <c:idx val="0"/>
          <c:order val="0"/>
          <c:spPr>
            <a:ln>
              <a:solidFill>
                <a:schemeClr val="accent1"/>
              </a:solidFill>
            </a:ln>
          </c:spPr>
          <c:dPt>
            <c:idx val="0"/>
            <c:bubble3D val="0"/>
            <c:extLst>
              <c:ext xmlns:c16="http://schemas.microsoft.com/office/drawing/2014/chart" uri="{C3380CC4-5D6E-409C-BE32-E72D297353CC}">
                <c16:uniqueId val="{00000000-E438-49DD-8689-5AF67207167C}"/>
              </c:ext>
            </c:extLst>
          </c:dPt>
          <c:dPt>
            <c:idx val="1"/>
            <c:bubble3D val="0"/>
            <c:spPr>
              <a:pattFill prst="pct5"/>
              <a:ln>
                <a:solidFill>
                  <a:schemeClr val="accent1"/>
                </a:solidFill>
              </a:ln>
            </c:spPr>
            <c:extLst>
              <c:ext xmlns:c16="http://schemas.microsoft.com/office/drawing/2014/chart" uri="{C3380CC4-5D6E-409C-BE32-E72D297353CC}">
                <c16:uniqueId val="{00000002-E438-49DD-8689-5AF67207167C}"/>
              </c:ext>
            </c:extLst>
          </c:dPt>
          <c:dPt>
            <c:idx val="2"/>
            <c:bubble3D val="0"/>
            <c:extLst>
              <c:ext xmlns:c16="http://schemas.microsoft.com/office/drawing/2014/chart" uri="{C3380CC4-5D6E-409C-BE32-E72D297353CC}">
                <c16:uniqueId val="{00000003-E438-49DD-8689-5AF67207167C}"/>
              </c:ext>
            </c:extLst>
          </c:dPt>
          <c:dPt>
            <c:idx val="3"/>
            <c:bubble3D val="0"/>
            <c:spPr>
              <a:pattFill prst="lgGrid"/>
              <a:ln>
                <a:solidFill>
                  <a:schemeClr val="accent1"/>
                </a:solidFill>
              </a:ln>
            </c:spPr>
            <c:extLst>
              <c:ext xmlns:c16="http://schemas.microsoft.com/office/drawing/2014/chart" uri="{C3380CC4-5D6E-409C-BE32-E72D297353CC}">
                <c16:uniqueId val="{00000005-E438-49DD-8689-5AF67207167C}"/>
              </c:ext>
            </c:extLst>
          </c:dPt>
          <c:dPt>
            <c:idx val="4"/>
            <c:bubble3D val="0"/>
            <c:spPr>
              <a:solidFill>
                <a:schemeClr val="accent2">
                  <a:lumMod val="40000"/>
                  <a:lumOff val="60000"/>
                </a:schemeClr>
              </a:solidFill>
              <a:ln>
                <a:solidFill>
                  <a:schemeClr val="accent1"/>
                </a:solidFill>
              </a:ln>
            </c:spPr>
            <c:extLst>
              <c:ext xmlns:c16="http://schemas.microsoft.com/office/drawing/2014/chart" uri="{C3380CC4-5D6E-409C-BE32-E72D297353CC}">
                <c16:uniqueId val="{00000007-E438-49DD-8689-5AF67207167C}"/>
              </c:ext>
            </c:extLst>
          </c:dPt>
          <c:dPt>
            <c:idx val="5"/>
            <c:bubble3D val="0"/>
            <c:extLst>
              <c:ext xmlns:c16="http://schemas.microsoft.com/office/drawing/2014/chart" uri="{C3380CC4-5D6E-409C-BE32-E72D297353CC}">
                <c16:uniqueId val="{00000008-E438-49DD-8689-5AF67207167C}"/>
              </c:ext>
            </c:extLst>
          </c:dPt>
          <c:dPt>
            <c:idx val="6"/>
            <c:bubble3D val="0"/>
            <c:spPr>
              <a:pattFill prst="smCheck"/>
              <a:ln>
                <a:solidFill>
                  <a:schemeClr val="accent1"/>
                </a:solidFill>
              </a:ln>
            </c:spPr>
            <c:extLst>
              <c:ext xmlns:c16="http://schemas.microsoft.com/office/drawing/2014/chart" uri="{C3380CC4-5D6E-409C-BE32-E72D297353CC}">
                <c16:uniqueId val="{0000000A-E438-49DD-8689-5AF67207167C}"/>
              </c:ext>
            </c:extLst>
          </c:dPt>
          <c:dPt>
            <c:idx val="7"/>
            <c:bubble3D val="0"/>
            <c:extLst>
              <c:ext xmlns:c16="http://schemas.microsoft.com/office/drawing/2014/chart" uri="{C3380CC4-5D6E-409C-BE32-E72D297353CC}">
                <c16:uniqueId val="{0000000B-E438-49DD-8689-5AF67207167C}"/>
              </c:ext>
            </c:extLst>
          </c:dPt>
          <c:dLbls>
            <c:dLbl>
              <c:idx val="0"/>
              <c:layout>
                <c:manualLayout>
                  <c:x val="-0.15702354128810822"/>
                  <c:y val="0.19319121220958488"/>
                </c:manualLayout>
              </c:layout>
              <c:tx>
                <c:rich>
                  <a:bodyPr/>
                  <a:lstStyle/>
                  <a:p>
                    <a:fld id="{FF8117C0-D028-4BB3-B624-53BF76F969B6}" type="CATEGORYNAME">
                      <a:rPr lang="ja-JP" altLang="en-US"/>
                      <a:pPr/>
                      <a:t>[分類名]</a:t>
                    </a:fld>
                    <a:r>
                      <a:rPr lang="ja-JP" altLang="en-US" baseline="0"/>
                      <a:t>
</a:t>
                    </a:r>
                    <a:r>
                      <a:rPr lang="en-US" altLang="ja-JP" baseline="0"/>
                      <a:t>25.5%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438-49DD-8689-5AF67207167C}"/>
                </c:ext>
              </c:extLst>
            </c:dLbl>
            <c:dLbl>
              <c:idx val="1"/>
              <c:layout>
                <c:manualLayout>
                  <c:x val="-6.5641025641025641E-2"/>
                  <c:y val="-0.17546378924856615"/>
                </c:manualLayout>
              </c:layout>
              <c:tx>
                <c:rich>
                  <a:bodyPr/>
                  <a:lstStyle/>
                  <a:p>
                    <a:fld id="{3F014EAF-7990-4A36-B89C-673C726FAEC8}" type="CATEGORYNAME">
                      <a:rPr lang="ja-JP" altLang="en-US"/>
                      <a:pPr/>
                      <a:t>[分類名]</a:t>
                    </a:fld>
                    <a:r>
                      <a:rPr lang="ja-JP" altLang="en-US" baseline="0"/>
                      <a:t>
</a:t>
                    </a:r>
                    <a:r>
                      <a:rPr lang="en-US" altLang="ja-JP" baseline="0"/>
                      <a:t>25.2%</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438-49DD-8689-5AF67207167C}"/>
                </c:ext>
              </c:extLst>
            </c:dLbl>
            <c:dLbl>
              <c:idx val="2"/>
              <c:layout>
                <c:manualLayout>
                  <c:x val="0.14176232586311319"/>
                  <c:y val="-6.44195586662779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438-49DD-8689-5AF67207167C}"/>
                </c:ext>
              </c:extLst>
            </c:dLbl>
            <c:dLbl>
              <c:idx val="3"/>
              <c:layout>
                <c:manualLayout>
                  <c:x val="1.4287906319402383E-2"/>
                  <c:y val="5.08105143573471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438-49DD-8689-5AF67207167C}"/>
                </c:ext>
              </c:extLst>
            </c:dLbl>
            <c:dLbl>
              <c:idx val="4"/>
              <c:layout>
                <c:manualLayout>
                  <c:x val="1.2277299505719201E-2"/>
                  <c:y val="4.9643044619422573E-2"/>
                </c:manualLayout>
              </c:layout>
              <c:numFmt formatCode="0.0%" sourceLinked="0"/>
              <c:spPr>
                <a:solidFill>
                  <a:sysClr val="window" lastClr="FFFFFF">
                    <a:alpha val="98000"/>
                  </a:sysClr>
                </a:solidFill>
                <a:ln>
                  <a:solidFill>
                    <a:sysClr val="windowText" lastClr="000000">
                      <a:lumMod val="65000"/>
                      <a:lumOff val="35000"/>
                    </a:sysClr>
                  </a:solidFill>
                </a:ln>
                <a:effectLst/>
              </c:spPr>
              <c:txPr>
                <a:bodyPr/>
                <a:lstStyle/>
                <a:p>
                  <a:pPr>
                    <a:defRPr sz="900"/>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438-49DD-8689-5AF67207167C}"/>
                </c:ext>
              </c:extLst>
            </c:dLbl>
            <c:dLbl>
              <c:idx val="5"/>
              <c:layout>
                <c:manualLayout>
                  <c:x val="-6.9837270341207347E-2"/>
                  <c:y val="2.933994361815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438-49DD-8689-5AF67207167C}"/>
                </c:ext>
              </c:extLst>
            </c:dLbl>
            <c:dLbl>
              <c:idx val="6"/>
              <c:layout>
                <c:manualLayout>
                  <c:x val="-2.0341611144760749E-3"/>
                  <c:y val="-7.111111111111113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438-49DD-8689-5AF67207167C}"/>
                </c:ext>
              </c:extLst>
            </c:dLbl>
            <c:dLbl>
              <c:idx val="8"/>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438-49DD-8689-5AF67207167C}"/>
                </c:ext>
              </c:extLst>
            </c:dLbl>
            <c:dLbl>
              <c:idx val="9"/>
              <c:layout>
                <c:manualLayout>
                  <c:x val="5.5414368750464897E-2"/>
                  <c:y val="-2.03541224013664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438-49DD-8689-5AF67207167C}"/>
                </c:ext>
              </c:extLst>
            </c:dLbl>
            <c:numFmt formatCode="0.0%" sourceLinked="0"/>
            <c:spPr>
              <a:solidFill>
                <a:sysClr val="window" lastClr="FFFFFF"/>
              </a:solidFill>
              <a:ln>
                <a:solidFill>
                  <a:sysClr val="windowText" lastClr="000000">
                    <a:lumMod val="65000"/>
                    <a:lumOff val="35000"/>
                  </a:sysClr>
                </a:solidFill>
              </a:ln>
              <a:effectLst/>
            </c:spPr>
            <c:txPr>
              <a:bodyPr/>
              <a:lstStyle/>
              <a:p>
                <a:pPr>
                  <a:defRPr sz="900"/>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(専修・ｸﾞﾗﾌ!$AJ$39:$AJ$45,専修・ｸﾞﾗﾌ!$AJ$48)</c:f>
              <c:strCache>
                <c:ptCount val="8"/>
                <c:pt idx="0">
                  <c:v>看護</c:v>
                </c:pt>
                <c:pt idx="1">
                  <c:v>理学・作業</c:v>
                </c:pt>
                <c:pt idx="2">
                  <c:v>柔道整復</c:v>
                </c:pt>
                <c:pt idx="3">
                  <c:v>はり･きゅう</c:v>
                </c:pt>
                <c:pt idx="4">
                  <c:v>歯科衛生</c:v>
                </c:pt>
                <c:pt idx="5">
                  <c:v>准看護</c:v>
                </c:pt>
                <c:pt idx="6">
                  <c:v>歯科技工</c:v>
                </c:pt>
                <c:pt idx="7">
                  <c:v>その他</c:v>
                </c:pt>
              </c:strCache>
            </c:strRef>
          </c:cat>
          <c:val>
            <c:numRef>
              <c:f>(専修・ｸﾞﾗﾌ!$AK$39:$AK$45,専修・ｸﾞﾗﾌ!$AK$48)</c:f>
              <c:numCache>
                <c:formatCode>#,##0;\-#,##0;\-</c:formatCode>
                <c:ptCount val="8"/>
                <c:pt idx="0">
                  <c:v>857</c:v>
                </c:pt>
                <c:pt idx="1">
                  <c:v>847</c:v>
                </c:pt>
                <c:pt idx="2">
                  <c:v>560</c:v>
                </c:pt>
                <c:pt idx="3">
                  <c:v>261</c:v>
                </c:pt>
                <c:pt idx="4">
                  <c:v>223</c:v>
                </c:pt>
                <c:pt idx="5">
                  <c:v>197</c:v>
                </c:pt>
                <c:pt idx="6">
                  <c:v>70</c:v>
                </c:pt>
                <c:pt idx="7">
                  <c:v>353</c:v>
                </c:pt>
              </c:numCache>
            </c:numRef>
          </c:val>
          <c:extLst>
            <c:ext xmlns:c16="http://schemas.microsoft.com/office/drawing/2014/chart" uri="{C3380CC4-5D6E-409C-BE32-E72D297353CC}">
              <c16:uniqueId val="{0000000E-E438-49DD-8689-5AF67207167C}"/>
            </c:ext>
          </c:extLst>
        </c:ser>
        <c:ser>
          <c:idx val="1"/>
          <c:order val="1"/>
          <c:dPt>
            <c:idx val="0"/>
            <c:bubble3D val="0"/>
            <c:extLst>
              <c:ext xmlns:c16="http://schemas.microsoft.com/office/drawing/2014/chart" uri="{C3380CC4-5D6E-409C-BE32-E72D297353CC}">
                <c16:uniqueId val="{0000000F-E438-49DD-8689-5AF67207167C}"/>
              </c:ext>
            </c:extLst>
          </c:dPt>
          <c:dPt>
            <c:idx val="1"/>
            <c:bubble3D val="0"/>
            <c:extLst>
              <c:ext xmlns:c16="http://schemas.microsoft.com/office/drawing/2014/chart" uri="{C3380CC4-5D6E-409C-BE32-E72D297353CC}">
                <c16:uniqueId val="{00000010-E438-49DD-8689-5AF67207167C}"/>
              </c:ext>
            </c:extLst>
          </c:dPt>
          <c:dPt>
            <c:idx val="2"/>
            <c:bubble3D val="0"/>
            <c:extLst>
              <c:ext xmlns:c16="http://schemas.microsoft.com/office/drawing/2014/chart" uri="{C3380CC4-5D6E-409C-BE32-E72D297353CC}">
                <c16:uniqueId val="{00000011-E438-49DD-8689-5AF67207167C}"/>
              </c:ext>
            </c:extLst>
          </c:dPt>
          <c:dPt>
            <c:idx val="3"/>
            <c:bubble3D val="0"/>
            <c:extLst>
              <c:ext xmlns:c16="http://schemas.microsoft.com/office/drawing/2014/chart" uri="{C3380CC4-5D6E-409C-BE32-E72D297353CC}">
                <c16:uniqueId val="{00000012-E438-49DD-8689-5AF67207167C}"/>
              </c:ext>
            </c:extLst>
          </c:dPt>
          <c:dPt>
            <c:idx val="4"/>
            <c:bubble3D val="0"/>
            <c:extLst>
              <c:ext xmlns:c16="http://schemas.microsoft.com/office/drawing/2014/chart" uri="{C3380CC4-5D6E-409C-BE32-E72D297353CC}">
                <c16:uniqueId val="{00000013-E438-49DD-8689-5AF67207167C}"/>
              </c:ext>
            </c:extLst>
          </c:dPt>
          <c:dPt>
            <c:idx val="5"/>
            <c:bubble3D val="0"/>
            <c:extLst>
              <c:ext xmlns:c16="http://schemas.microsoft.com/office/drawing/2014/chart" uri="{C3380CC4-5D6E-409C-BE32-E72D297353CC}">
                <c16:uniqueId val="{00000014-E438-49DD-8689-5AF67207167C}"/>
              </c:ext>
            </c:extLst>
          </c:dPt>
          <c:dPt>
            <c:idx val="6"/>
            <c:bubble3D val="0"/>
            <c:extLst>
              <c:ext xmlns:c16="http://schemas.microsoft.com/office/drawing/2014/chart" uri="{C3380CC4-5D6E-409C-BE32-E72D297353CC}">
                <c16:uniqueId val="{00000015-E438-49DD-8689-5AF67207167C}"/>
              </c:ext>
            </c:extLst>
          </c:dPt>
          <c:dPt>
            <c:idx val="7"/>
            <c:bubble3D val="0"/>
            <c:extLst>
              <c:ext xmlns:c16="http://schemas.microsoft.com/office/drawing/2014/chart" uri="{C3380CC4-5D6E-409C-BE32-E72D297353CC}">
                <c16:uniqueId val="{00000016-E438-49DD-8689-5AF67207167C}"/>
              </c:ext>
            </c:extLst>
          </c:dPt>
          <c:cat>
            <c:strRef>
              <c:f>(専修・ｸﾞﾗﾌ!$AJ$39:$AJ$45,専修・ｸﾞﾗﾌ!$AJ$48)</c:f>
              <c:strCache>
                <c:ptCount val="8"/>
                <c:pt idx="0">
                  <c:v>看護</c:v>
                </c:pt>
                <c:pt idx="1">
                  <c:v>理学・作業</c:v>
                </c:pt>
                <c:pt idx="2">
                  <c:v>柔道整復</c:v>
                </c:pt>
                <c:pt idx="3">
                  <c:v>はり･きゅう</c:v>
                </c:pt>
                <c:pt idx="4">
                  <c:v>歯科衛生</c:v>
                </c:pt>
                <c:pt idx="5">
                  <c:v>准看護</c:v>
                </c:pt>
                <c:pt idx="6">
                  <c:v>歯科技工</c:v>
                </c:pt>
                <c:pt idx="7">
                  <c:v>その他</c:v>
                </c:pt>
              </c:strCache>
            </c:strRef>
          </c:cat>
          <c:val>
            <c:numRef>
              <c:f>(専修・ｸﾞﾗﾌ!$AL$39:$AL$45,専修・ｸﾞﾗﾌ!$AL$48)</c:f>
              <c:numCache>
                <c:formatCode>0.0%</c:formatCode>
                <c:ptCount val="8"/>
                <c:pt idx="0">
                  <c:v>0.255</c:v>
                </c:pt>
                <c:pt idx="1">
                  <c:v>0.252</c:v>
                </c:pt>
                <c:pt idx="2">
                  <c:v>0.16600000000000001</c:v>
                </c:pt>
                <c:pt idx="3">
                  <c:v>7.6999999999999999E-2</c:v>
                </c:pt>
                <c:pt idx="4">
                  <c:v>6.6000000000000003E-2</c:v>
                </c:pt>
                <c:pt idx="5">
                  <c:v>5.8000000000000003E-2</c:v>
                </c:pt>
                <c:pt idx="6">
                  <c:v>2.1000000000000001E-2</c:v>
                </c:pt>
                <c:pt idx="7">
                  <c:v>0.105</c:v>
                </c:pt>
              </c:numCache>
            </c:numRef>
          </c:val>
          <c:extLst>
            <c:ext xmlns:c16="http://schemas.microsoft.com/office/drawing/2014/chart" uri="{C3380CC4-5D6E-409C-BE32-E72D297353CC}">
              <c16:uniqueId val="{00000017-E438-49DD-8689-5AF67207167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a:no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73128202513575"/>
          <c:y val="1.958043295210948E-2"/>
          <c:w val="0.79719031828548237"/>
          <c:h val="0.92379904241076494"/>
        </c:manualLayout>
      </c:layout>
      <c:barChart>
        <c:barDir val="bar"/>
        <c:grouping val="clustered"/>
        <c:varyColors val="0"/>
        <c:ser>
          <c:idx val="1"/>
          <c:order val="0"/>
          <c:tx>
            <c:strRef>
              <c:f>専修・ｸﾞﾗﾌ!$AP$76</c:f>
              <c:strCache>
                <c:ptCount val="1"/>
                <c:pt idx="0">
                  <c:v>入学定員</c:v>
                </c:pt>
              </c:strCache>
            </c:strRef>
          </c:tx>
          <c:spPr>
            <a:pattFill prst="pct5">
              <a:fgClr>
                <a:schemeClr val="tx1"/>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b="1"/>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専修・ｸﾞﾗﾌ!$AO$77:$AO$81</c:f>
              <c:strCache>
                <c:ptCount val="5"/>
                <c:pt idx="0">
                  <c:v>看護</c:v>
                </c:pt>
                <c:pt idx="1">
                  <c:v>ビジネス</c:v>
                </c:pt>
                <c:pt idx="2">
                  <c:v>美容</c:v>
                </c:pt>
                <c:pt idx="3">
                  <c:v>保育士養成</c:v>
                </c:pt>
                <c:pt idx="4">
                  <c:v>自動車整備</c:v>
                </c:pt>
              </c:strCache>
            </c:strRef>
          </c:cat>
          <c:val>
            <c:numRef>
              <c:f>専修・ｸﾞﾗﾌ!$AP$77:$AP$81</c:f>
              <c:numCache>
                <c:formatCode>General</c:formatCode>
                <c:ptCount val="5"/>
                <c:pt idx="0">
                  <c:v>319</c:v>
                </c:pt>
                <c:pt idx="1">
                  <c:v>896</c:v>
                </c:pt>
                <c:pt idx="2">
                  <c:v>581</c:v>
                </c:pt>
                <c:pt idx="3">
                  <c:v>661</c:v>
                </c:pt>
                <c:pt idx="4">
                  <c:v>530</c:v>
                </c:pt>
              </c:numCache>
            </c:numRef>
          </c:val>
          <c:extLst>
            <c:ext xmlns:c16="http://schemas.microsoft.com/office/drawing/2014/chart" uri="{C3380CC4-5D6E-409C-BE32-E72D297353CC}">
              <c16:uniqueId val="{00000000-8D65-4779-9012-A8384B7CA93A}"/>
            </c:ext>
          </c:extLst>
        </c:ser>
        <c:ser>
          <c:idx val="0"/>
          <c:order val="1"/>
          <c:tx>
            <c:strRef>
              <c:f>専修・ｸﾞﾗﾌ!$AQ$76</c:f>
              <c:strCache>
                <c:ptCount val="1"/>
                <c:pt idx="0">
                  <c:v>志願者</c:v>
                </c:pt>
              </c:strCache>
            </c:strRef>
          </c:tx>
          <c:spPr>
            <a:solidFill>
              <a:schemeClr val="accent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b="1"/>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専修・ｸﾞﾗﾌ!$AO$77:$AO$81</c:f>
              <c:strCache>
                <c:ptCount val="5"/>
                <c:pt idx="0">
                  <c:v>看護</c:v>
                </c:pt>
                <c:pt idx="1">
                  <c:v>ビジネス</c:v>
                </c:pt>
                <c:pt idx="2">
                  <c:v>美容</c:v>
                </c:pt>
                <c:pt idx="3">
                  <c:v>保育士養成</c:v>
                </c:pt>
                <c:pt idx="4">
                  <c:v>自動車整備</c:v>
                </c:pt>
              </c:strCache>
            </c:strRef>
          </c:cat>
          <c:val>
            <c:numRef>
              <c:f>専修・ｸﾞﾗﾌ!$AQ$77:$AQ$81</c:f>
              <c:numCache>
                <c:formatCode>General</c:formatCode>
                <c:ptCount val="5"/>
                <c:pt idx="0">
                  <c:v>1106</c:v>
                </c:pt>
                <c:pt idx="1">
                  <c:v>480</c:v>
                </c:pt>
                <c:pt idx="2">
                  <c:v>455</c:v>
                </c:pt>
                <c:pt idx="3">
                  <c:v>424</c:v>
                </c:pt>
                <c:pt idx="4">
                  <c:v>387</c:v>
                </c:pt>
              </c:numCache>
            </c:numRef>
          </c:val>
          <c:extLst>
            <c:ext xmlns:c16="http://schemas.microsoft.com/office/drawing/2014/chart" uri="{C3380CC4-5D6E-409C-BE32-E72D297353CC}">
              <c16:uniqueId val="{00000001-8D65-4779-9012-A8384B7CA93A}"/>
            </c:ext>
          </c:extLst>
        </c:ser>
        <c:dLbls>
          <c:showLegendKey val="0"/>
          <c:showVal val="0"/>
          <c:showCatName val="0"/>
          <c:showSerName val="0"/>
          <c:showPercent val="0"/>
          <c:showBubbleSize val="0"/>
        </c:dLbls>
        <c:gapWidth val="150"/>
        <c:axId val="401977864"/>
        <c:axId val="401978256"/>
      </c:barChart>
      <c:catAx>
        <c:axId val="401977864"/>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401978256"/>
        <c:crosses val="autoZero"/>
        <c:auto val="1"/>
        <c:lblAlgn val="ctr"/>
        <c:lblOffset val="100"/>
        <c:noMultiLvlLbl val="0"/>
      </c:catAx>
      <c:valAx>
        <c:axId val="401978256"/>
        <c:scaling>
          <c:orientation val="minMax"/>
        </c:scaling>
        <c:delete val="0"/>
        <c:axPos val="b"/>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401977864"/>
        <c:crosses val="max"/>
        <c:crossBetween val="between"/>
      </c:valAx>
      <c:spPr>
        <a:solidFill>
          <a:schemeClr val="accent1">
            <a:lumMod val="20000"/>
            <a:lumOff val="80000"/>
          </a:schemeClr>
        </a:solidFill>
        <a:ln w="12700">
          <a:solidFill>
            <a:srgbClr val="808080"/>
          </a:solidFill>
          <a:prstDash val="solid"/>
        </a:ln>
      </c:spPr>
    </c:plotArea>
    <c:legend>
      <c:legendPos val="r"/>
      <c:layout>
        <c:manualLayout>
          <c:xMode val="edge"/>
          <c:yMode val="edge"/>
          <c:x val="0.70197431614754446"/>
          <c:y val="0.73796845775509734"/>
          <c:w val="0.21602114421012064"/>
          <c:h val="0.10043195480330358"/>
        </c:manualLayout>
      </c:layout>
      <c:overlay val="0"/>
      <c:spPr>
        <a:solidFill>
          <a:schemeClr val="bg1"/>
        </a:solidFill>
        <a:ln>
          <a:solidFill>
            <a:sysClr val="windowText" lastClr="000000"/>
          </a:solidFill>
        </a:ln>
      </c:spPr>
      <c:txPr>
        <a:bodyPr/>
        <a:lstStyle/>
        <a:p>
          <a:pPr>
            <a:defRPr sz="1200" baseline="0"/>
          </a:pPr>
          <a:endParaRPr lang="ja-JP"/>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5714285714285"/>
          <c:y val="0.16427121193131972"/>
          <c:w val="0.76944837340876948"/>
          <c:h val="0.75975435518235368"/>
        </c:manualLayout>
      </c:layout>
      <c:lineChart>
        <c:grouping val="standard"/>
        <c:varyColors val="0"/>
        <c:ser>
          <c:idx val="0"/>
          <c:order val="0"/>
          <c:tx>
            <c:strRef>
              <c:f>各種・ｸﾞﾗﾌ!$T$51</c:f>
              <c:strCache>
                <c:ptCount val="1"/>
                <c:pt idx="0">
                  <c:v>准 看 護</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521-481B-A306-68DCB6221BA7}"/>
                </c:ext>
              </c:extLst>
            </c:dLbl>
            <c:dLbl>
              <c:idx val="1"/>
              <c:delete val="1"/>
              <c:extLst>
                <c:ext xmlns:c15="http://schemas.microsoft.com/office/drawing/2012/chart" uri="{CE6537A1-D6FC-4f65-9D91-7224C49458BB}"/>
                <c:ext xmlns:c16="http://schemas.microsoft.com/office/drawing/2014/chart" uri="{C3380CC4-5D6E-409C-BE32-E72D297353CC}">
                  <c16:uniqueId val="{00000001-8521-481B-A306-68DCB6221BA7}"/>
                </c:ext>
              </c:extLst>
            </c:dLbl>
            <c:dLbl>
              <c:idx val="2"/>
              <c:delete val="1"/>
              <c:extLst>
                <c:ext xmlns:c15="http://schemas.microsoft.com/office/drawing/2012/chart" uri="{CE6537A1-D6FC-4f65-9D91-7224C49458BB}"/>
                <c:ext xmlns:c16="http://schemas.microsoft.com/office/drawing/2014/chart" uri="{C3380CC4-5D6E-409C-BE32-E72D297353CC}">
                  <c16:uniqueId val="{00000002-8521-481B-A306-68DCB6221BA7}"/>
                </c:ext>
              </c:extLst>
            </c:dLbl>
            <c:dLbl>
              <c:idx val="3"/>
              <c:delete val="1"/>
              <c:extLst>
                <c:ext xmlns:c15="http://schemas.microsoft.com/office/drawing/2012/chart" uri="{CE6537A1-D6FC-4f65-9D91-7224C49458BB}"/>
                <c:ext xmlns:c16="http://schemas.microsoft.com/office/drawing/2014/chart" uri="{C3380CC4-5D6E-409C-BE32-E72D297353CC}">
                  <c16:uniqueId val="{00000003-8521-481B-A306-68DCB6221BA7}"/>
                </c:ext>
              </c:extLst>
            </c:dLbl>
            <c:dLbl>
              <c:idx val="4"/>
              <c:delete val="1"/>
              <c:extLst>
                <c:ext xmlns:c15="http://schemas.microsoft.com/office/drawing/2012/chart" uri="{CE6537A1-D6FC-4f65-9D91-7224C49458BB}"/>
                <c:ext xmlns:c16="http://schemas.microsoft.com/office/drawing/2014/chart" uri="{C3380CC4-5D6E-409C-BE32-E72D297353CC}">
                  <c16:uniqueId val="{00000004-8521-481B-A306-68DCB6221BA7}"/>
                </c:ext>
              </c:extLst>
            </c:dLbl>
            <c:dLbl>
              <c:idx val="5"/>
              <c:delete val="1"/>
              <c:extLst>
                <c:ext xmlns:c15="http://schemas.microsoft.com/office/drawing/2012/chart" uri="{CE6537A1-D6FC-4f65-9D91-7224C49458BB}"/>
                <c:ext xmlns:c16="http://schemas.microsoft.com/office/drawing/2014/chart" uri="{C3380CC4-5D6E-409C-BE32-E72D297353CC}">
                  <c16:uniqueId val="{00000005-8521-481B-A306-68DCB6221BA7}"/>
                </c:ext>
              </c:extLst>
            </c:dLbl>
            <c:dLbl>
              <c:idx val="6"/>
              <c:delete val="1"/>
              <c:extLst>
                <c:ext xmlns:c15="http://schemas.microsoft.com/office/drawing/2012/chart" uri="{CE6537A1-D6FC-4f65-9D91-7224C49458BB}"/>
                <c:ext xmlns:c16="http://schemas.microsoft.com/office/drawing/2014/chart" uri="{C3380CC4-5D6E-409C-BE32-E72D297353CC}">
                  <c16:uniqueId val="{00000006-8521-481B-A306-68DCB6221BA7}"/>
                </c:ext>
              </c:extLst>
            </c:dLbl>
            <c:spPr>
              <a:noFill/>
              <a:ln w="25400">
                <a:noFill/>
              </a:ln>
            </c:spPr>
            <c:txPr>
              <a:bodyPr wrap="square" lIns="38100" tIns="19050" rIns="38100" bIns="19050" anchor="ctr">
                <a:spAutoFit/>
              </a:bodyPr>
              <a:lstStyle/>
              <a:p>
                <a:pPr>
                  <a:defRPr sz="172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各種・ｸﾞﾗﾌ!$U$50:$AB$50</c:f>
              <c:numCache>
                <c:formatCode>General</c:formatCode>
                <c:ptCount val="8"/>
                <c:pt idx="0">
                  <c:v>21</c:v>
                </c:pt>
                <c:pt idx="1">
                  <c:v>22</c:v>
                </c:pt>
                <c:pt idx="2">
                  <c:v>23</c:v>
                </c:pt>
                <c:pt idx="3">
                  <c:v>24</c:v>
                </c:pt>
                <c:pt idx="4">
                  <c:v>25</c:v>
                </c:pt>
                <c:pt idx="5">
                  <c:v>26</c:v>
                </c:pt>
                <c:pt idx="6">
                  <c:v>27</c:v>
                </c:pt>
                <c:pt idx="7">
                  <c:v>28</c:v>
                </c:pt>
              </c:numCache>
            </c:numRef>
          </c:cat>
          <c:val>
            <c:numRef>
              <c:f>各種・ｸﾞﾗﾌ!$U$51:$AB$51</c:f>
              <c:numCache>
                <c:formatCode>0.0_ </c:formatCode>
                <c:ptCount val="8"/>
                <c:pt idx="0">
                  <c:v>31.1</c:v>
                </c:pt>
                <c:pt idx="1">
                  <c:v>31.9</c:v>
                </c:pt>
                <c:pt idx="2">
                  <c:v>36.9</c:v>
                </c:pt>
                <c:pt idx="3">
                  <c:v>31.7</c:v>
                </c:pt>
                <c:pt idx="4">
                  <c:v>29</c:v>
                </c:pt>
                <c:pt idx="5">
                  <c:v>30.3</c:v>
                </c:pt>
                <c:pt idx="6">
                  <c:v>19.399999999999999</c:v>
                </c:pt>
                <c:pt idx="7">
                  <c:v>18.399999999999999</c:v>
                </c:pt>
              </c:numCache>
            </c:numRef>
          </c:val>
          <c:smooth val="0"/>
          <c:extLst>
            <c:ext xmlns:c16="http://schemas.microsoft.com/office/drawing/2014/chart" uri="{C3380CC4-5D6E-409C-BE32-E72D297353CC}">
              <c16:uniqueId val="{00000007-8521-481B-A306-68DCB6221BA7}"/>
            </c:ext>
          </c:extLst>
        </c:ser>
        <c:ser>
          <c:idx val="1"/>
          <c:order val="1"/>
          <c:tx>
            <c:strRef>
              <c:f>各種・ｸﾞﾗﾌ!$T$52</c:f>
              <c:strCache>
                <c:ptCount val="1"/>
                <c:pt idx="0">
                  <c:v>予 備 校</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8-8521-481B-A306-68DCB6221BA7}"/>
                </c:ext>
              </c:extLst>
            </c:dLbl>
            <c:dLbl>
              <c:idx val="1"/>
              <c:delete val="1"/>
              <c:extLst>
                <c:ext xmlns:c15="http://schemas.microsoft.com/office/drawing/2012/chart" uri="{CE6537A1-D6FC-4f65-9D91-7224C49458BB}"/>
                <c:ext xmlns:c16="http://schemas.microsoft.com/office/drawing/2014/chart" uri="{C3380CC4-5D6E-409C-BE32-E72D297353CC}">
                  <c16:uniqueId val="{00000009-8521-481B-A306-68DCB6221BA7}"/>
                </c:ext>
              </c:extLst>
            </c:dLbl>
            <c:dLbl>
              <c:idx val="2"/>
              <c:delete val="1"/>
              <c:extLst>
                <c:ext xmlns:c15="http://schemas.microsoft.com/office/drawing/2012/chart" uri="{CE6537A1-D6FC-4f65-9D91-7224C49458BB}"/>
                <c:ext xmlns:c16="http://schemas.microsoft.com/office/drawing/2014/chart" uri="{C3380CC4-5D6E-409C-BE32-E72D297353CC}">
                  <c16:uniqueId val="{0000000A-8521-481B-A306-68DCB6221BA7}"/>
                </c:ext>
              </c:extLst>
            </c:dLbl>
            <c:dLbl>
              <c:idx val="3"/>
              <c:delete val="1"/>
              <c:extLst>
                <c:ext xmlns:c15="http://schemas.microsoft.com/office/drawing/2012/chart" uri="{CE6537A1-D6FC-4f65-9D91-7224C49458BB}"/>
                <c:ext xmlns:c16="http://schemas.microsoft.com/office/drawing/2014/chart" uri="{C3380CC4-5D6E-409C-BE32-E72D297353CC}">
                  <c16:uniqueId val="{0000000B-8521-481B-A306-68DCB6221BA7}"/>
                </c:ext>
              </c:extLst>
            </c:dLbl>
            <c:dLbl>
              <c:idx val="4"/>
              <c:delete val="1"/>
              <c:extLst>
                <c:ext xmlns:c15="http://schemas.microsoft.com/office/drawing/2012/chart" uri="{CE6537A1-D6FC-4f65-9D91-7224C49458BB}"/>
                <c:ext xmlns:c16="http://schemas.microsoft.com/office/drawing/2014/chart" uri="{C3380CC4-5D6E-409C-BE32-E72D297353CC}">
                  <c16:uniqueId val="{0000000C-8521-481B-A306-68DCB6221BA7}"/>
                </c:ext>
              </c:extLst>
            </c:dLbl>
            <c:dLbl>
              <c:idx val="5"/>
              <c:delete val="1"/>
              <c:extLst>
                <c:ext xmlns:c15="http://schemas.microsoft.com/office/drawing/2012/chart" uri="{CE6537A1-D6FC-4f65-9D91-7224C49458BB}"/>
                <c:ext xmlns:c16="http://schemas.microsoft.com/office/drawing/2014/chart" uri="{C3380CC4-5D6E-409C-BE32-E72D297353CC}">
                  <c16:uniqueId val="{0000000D-8521-481B-A306-68DCB6221BA7}"/>
                </c:ext>
              </c:extLst>
            </c:dLbl>
            <c:dLbl>
              <c:idx val="6"/>
              <c:delete val="1"/>
              <c:extLst>
                <c:ext xmlns:c15="http://schemas.microsoft.com/office/drawing/2012/chart" uri="{CE6537A1-D6FC-4f65-9D91-7224C49458BB}"/>
                <c:ext xmlns:c16="http://schemas.microsoft.com/office/drawing/2014/chart" uri="{C3380CC4-5D6E-409C-BE32-E72D297353CC}">
                  <c16:uniqueId val="{0000000E-8521-481B-A306-68DCB6221BA7}"/>
                </c:ext>
              </c:extLst>
            </c:dLbl>
            <c:spPr>
              <a:noFill/>
              <a:ln w="25400">
                <a:noFill/>
              </a:ln>
            </c:spPr>
            <c:txPr>
              <a:bodyPr wrap="square" lIns="38100" tIns="19050" rIns="38100" bIns="19050" anchor="ctr">
                <a:spAutoFit/>
              </a:bodyPr>
              <a:lstStyle/>
              <a:p>
                <a:pPr>
                  <a:defRPr sz="172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各種・ｸﾞﾗﾌ!$U$50:$AB$50</c:f>
              <c:numCache>
                <c:formatCode>General</c:formatCode>
                <c:ptCount val="8"/>
                <c:pt idx="0">
                  <c:v>21</c:v>
                </c:pt>
                <c:pt idx="1">
                  <c:v>22</c:v>
                </c:pt>
                <c:pt idx="2">
                  <c:v>23</c:v>
                </c:pt>
                <c:pt idx="3">
                  <c:v>24</c:v>
                </c:pt>
                <c:pt idx="4">
                  <c:v>25</c:v>
                </c:pt>
                <c:pt idx="5">
                  <c:v>26</c:v>
                </c:pt>
                <c:pt idx="6">
                  <c:v>27</c:v>
                </c:pt>
                <c:pt idx="7">
                  <c:v>28</c:v>
                </c:pt>
              </c:numCache>
            </c:numRef>
          </c:cat>
          <c:val>
            <c:numRef>
              <c:f>各種・ｸﾞﾗﾌ!$U$52:$AB$52</c:f>
              <c:numCache>
                <c:formatCode>0.0_ </c:formatCode>
                <c:ptCount val="8"/>
                <c:pt idx="0">
                  <c:v>26.9</c:v>
                </c:pt>
                <c:pt idx="1">
                  <c:v>30.4</c:v>
                </c:pt>
                <c:pt idx="2">
                  <c:v>27.6</c:v>
                </c:pt>
                <c:pt idx="3">
                  <c:v>35.4</c:v>
                </c:pt>
                <c:pt idx="4">
                  <c:v>36.200000000000003</c:v>
                </c:pt>
                <c:pt idx="5">
                  <c:v>34.200000000000003</c:v>
                </c:pt>
                <c:pt idx="6">
                  <c:v>36.5</c:v>
                </c:pt>
                <c:pt idx="7">
                  <c:v>35.6</c:v>
                </c:pt>
              </c:numCache>
            </c:numRef>
          </c:val>
          <c:smooth val="0"/>
          <c:extLst>
            <c:ext xmlns:c16="http://schemas.microsoft.com/office/drawing/2014/chart" uri="{C3380CC4-5D6E-409C-BE32-E72D297353CC}">
              <c16:uniqueId val="{0000000F-8521-481B-A306-68DCB6221BA7}"/>
            </c:ext>
          </c:extLst>
        </c:ser>
        <c:ser>
          <c:idx val="2"/>
          <c:order val="2"/>
          <c:tx>
            <c:strRef>
              <c:f>各種・ｸﾞﾗﾌ!$T$53</c:f>
              <c:strCache>
                <c:ptCount val="1"/>
                <c:pt idx="0">
                  <c:v>看     護</c:v>
                </c:pt>
              </c:strCache>
            </c:strRef>
          </c:tx>
          <c:spPr>
            <a:ln w="25400">
              <a:solidFill>
                <a:srgbClr val="FF0000"/>
              </a:solidFill>
              <a:prstDash val="solid"/>
            </a:ln>
          </c:spPr>
          <c:marker>
            <c:symbol val="triangle"/>
            <c:size val="7"/>
            <c:spPr>
              <a:solidFill>
                <a:srgbClr val="FF0000"/>
              </a:solidFill>
              <a:ln>
                <a:solidFill>
                  <a:srgbClr val="FF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0-8521-481B-A306-68DCB6221BA7}"/>
                </c:ext>
              </c:extLst>
            </c:dLbl>
            <c:dLbl>
              <c:idx val="1"/>
              <c:delete val="1"/>
              <c:extLst>
                <c:ext xmlns:c15="http://schemas.microsoft.com/office/drawing/2012/chart" uri="{CE6537A1-D6FC-4f65-9D91-7224C49458BB}"/>
                <c:ext xmlns:c16="http://schemas.microsoft.com/office/drawing/2014/chart" uri="{C3380CC4-5D6E-409C-BE32-E72D297353CC}">
                  <c16:uniqueId val="{00000011-8521-481B-A306-68DCB6221BA7}"/>
                </c:ext>
              </c:extLst>
            </c:dLbl>
            <c:dLbl>
              <c:idx val="2"/>
              <c:delete val="1"/>
              <c:extLst>
                <c:ext xmlns:c15="http://schemas.microsoft.com/office/drawing/2012/chart" uri="{CE6537A1-D6FC-4f65-9D91-7224C49458BB}"/>
                <c:ext xmlns:c16="http://schemas.microsoft.com/office/drawing/2014/chart" uri="{C3380CC4-5D6E-409C-BE32-E72D297353CC}">
                  <c16:uniqueId val="{00000012-8521-481B-A306-68DCB6221BA7}"/>
                </c:ext>
              </c:extLst>
            </c:dLbl>
            <c:dLbl>
              <c:idx val="3"/>
              <c:delete val="1"/>
              <c:extLst>
                <c:ext xmlns:c15="http://schemas.microsoft.com/office/drawing/2012/chart" uri="{CE6537A1-D6FC-4f65-9D91-7224C49458BB}"/>
                <c:ext xmlns:c16="http://schemas.microsoft.com/office/drawing/2014/chart" uri="{C3380CC4-5D6E-409C-BE32-E72D297353CC}">
                  <c16:uniqueId val="{00000013-8521-481B-A306-68DCB6221BA7}"/>
                </c:ext>
              </c:extLst>
            </c:dLbl>
            <c:dLbl>
              <c:idx val="4"/>
              <c:delete val="1"/>
              <c:extLst>
                <c:ext xmlns:c15="http://schemas.microsoft.com/office/drawing/2012/chart" uri="{CE6537A1-D6FC-4f65-9D91-7224C49458BB}"/>
                <c:ext xmlns:c16="http://schemas.microsoft.com/office/drawing/2014/chart" uri="{C3380CC4-5D6E-409C-BE32-E72D297353CC}">
                  <c16:uniqueId val="{00000014-8521-481B-A306-68DCB6221BA7}"/>
                </c:ext>
              </c:extLst>
            </c:dLbl>
            <c:dLbl>
              <c:idx val="5"/>
              <c:delete val="1"/>
              <c:extLst>
                <c:ext xmlns:c15="http://schemas.microsoft.com/office/drawing/2012/chart" uri="{CE6537A1-D6FC-4f65-9D91-7224C49458BB}"/>
                <c:ext xmlns:c16="http://schemas.microsoft.com/office/drawing/2014/chart" uri="{C3380CC4-5D6E-409C-BE32-E72D297353CC}">
                  <c16:uniqueId val="{00000015-8521-481B-A306-68DCB6221BA7}"/>
                </c:ext>
              </c:extLst>
            </c:dLbl>
            <c:dLbl>
              <c:idx val="6"/>
              <c:delete val="1"/>
              <c:extLst>
                <c:ext xmlns:c15="http://schemas.microsoft.com/office/drawing/2012/chart" uri="{CE6537A1-D6FC-4f65-9D91-7224C49458BB}"/>
                <c:ext xmlns:c16="http://schemas.microsoft.com/office/drawing/2014/chart" uri="{C3380CC4-5D6E-409C-BE32-E72D297353CC}">
                  <c16:uniqueId val="{00000016-8521-481B-A306-68DCB6221BA7}"/>
                </c:ext>
              </c:extLst>
            </c:dLbl>
            <c:spPr>
              <a:noFill/>
              <a:ln w="25400">
                <a:noFill/>
              </a:ln>
            </c:spPr>
            <c:txPr>
              <a:bodyPr wrap="square" lIns="38100" tIns="19050" rIns="38100" bIns="19050" anchor="ctr">
                <a:spAutoFit/>
              </a:bodyPr>
              <a:lstStyle/>
              <a:p>
                <a:pPr>
                  <a:defRPr sz="172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各種・ｸﾞﾗﾌ!$U$50:$AB$50</c:f>
              <c:numCache>
                <c:formatCode>General</c:formatCode>
                <c:ptCount val="8"/>
                <c:pt idx="0">
                  <c:v>21</c:v>
                </c:pt>
                <c:pt idx="1">
                  <c:v>22</c:v>
                </c:pt>
                <c:pt idx="2">
                  <c:v>23</c:v>
                </c:pt>
                <c:pt idx="3">
                  <c:v>24</c:v>
                </c:pt>
                <c:pt idx="4">
                  <c:v>25</c:v>
                </c:pt>
                <c:pt idx="5">
                  <c:v>26</c:v>
                </c:pt>
                <c:pt idx="6">
                  <c:v>27</c:v>
                </c:pt>
                <c:pt idx="7">
                  <c:v>28</c:v>
                </c:pt>
              </c:numCache>
            </c:numRef>
          </c:cat>
          <c:val>
            <c:numRef>
              <c:f>各種・ｸﾞﾗﾌ!$U$53:$AB$53</c:f>
              <c:numCache>
                <c:formatCode>0.0_ </c:formatCode>
                <c:ptCount val="8"/>
                <c:pt idx="0">
                  <c:v>18</c:v>
                </c:pt>
                <c:pt idx="1">
                  <c:v>17.600000000000001</c:v>
                </c:pt>
                <c:pt idx="2">
                  <c:v>19.600000000000001</c:v>
                </c:pt>
                <c:pt idx="3">
                  <c:v>17.399999999999999</c:v>
                </c:pt>
                <c:pt idx="4">
                  <c:v>16.3</c:v>
                </c:pt>
                <c:pt idx="5">
                  <c:v>17.8</c:v>
                </c:pt>
                <c:pt idx="6">
                  <c:v>12.3</c:v>
                </c:pt>
                <c:pt idx="7">
                  <c:v>12.6</c:v>
                </c:pt>
              </c:numCache>
            </c:numRef>
          </c:val>
          <c:smooth val="0"/>
          <c:extLst>
            <c:ext xmlns:c16="http://schemas.microsoft.com/office/drawing/2014/chart" uri="{C3380CC4-5D6E-409C-BE32-E72D297353CC}">
              <c16:uniqueId val="{00000017-8521-481B-A306-68DCB6221BA7}"/>
            </c:ext>
          </c:extLst>
        </c:ser>
        <c:ser>
          <c:idx val="3"/>
          <c:order val="3"/>
          <c:tx>
            <c:strRef>
              <c:f>各種・ｸﾞﾗﾌ!$T$54</c:f>
              <c:strCache>
                <c:ptCount val="1"/>
                <c:pt idx="0">
                  <c:v>外国人学校</c:v>
                </c:pt>
              </c:strCache>
            </c:strRef>
          </c:tx>
          <c:spPr>
            <a:ln w="25400">
              <a:solidFill>
                <a:srgbClr val="000000"/>
              </a:solidFill>
              <a:prstDash val="solid"/>
            </a:ln>
          </c:spPr>
          <c:marker>
            <c:symbol val="diamond"/>
            <c:size val="7"/>
            <c:spPr>
              <a:no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8-8521-481B-A306-68DCB6221BA7}"/>
                </c:ext>
              </c:extLst>
            </c:dLbl>
            <c:dLbl>
              <c:idx val="1"/>
              <c:delete val="1"/>
              <c:extLst>
                <c:ext xmlns:c15="http://schemas.microsoft.com/office/drawing/2012/chart" uri="{CE6537A1-D6FC-4f65-9D91-7224C49458BB}"/>
                <c:ext xmlns:c16="http://schemas.microsoft.com/office/drawing/2014/chart" uri="{C3380CC4-5D6E-409C-BE32-E72D297353CC}">
                  <c16:uniqueId val="{00000019-8521-481B-A306-68DCB6221BA7}"/>
                </c:ext>
              </c:extLst>
            </c:dLbl>
            <c:dLbl>
              <c:idx val="2"/>
              <c:delete val="1"/>
              <c:extLst>
                <c:ext xmlns:c15="http://schemas.microsoft.com/office/drawing/2012/chart" uri="{CE6537A1-D6FC-4f65-9D91-7224C49458BB}"/>
                <c:ext xmlns:c16="http://schemas.microsoft.com/office/drawing/2014/chart" uri="{C3380CC4-5D6E-409C-BE32-E72D297353CC}">
                  <c16:uniqueId val="{0000001A-8521-481B-A306-68DCB6221BA7}"/>
                </c:ext>
              </c:extLst>
            </c:dLbl>
            <c:dLbl>
              <c:idx val="3"/>
              <c:delete val="1"/>
              <c:extLst>
                <c:ext xmlns:c15="http://schemas.microsoft.com/office/drawing/2012/chart" uri="{CE6537A1-D6FC-4f65-9D91-7224C49458BB}"/>
                <c:ext xmlns:c16="http://schemas.microsoft.com/office/drawing/2014/chart" uri="{C3380CC4-5D6E-409C-BE32-E72D297353CC}">
                  <c16:uniqueId val="{0000001B-8521-481B-A306-68DCB6221BA7}"/>
                </c:ext>
              </c:extLst>
            </c:dLbl>
            <c:dLbl>
              <c:idx val="4"/>
              <c:delete val="1"/>
              <c:extLst>
                <c:ext xmlns:c15="http://schemas.microsoft.com/office/drawing/2012/chart" uri="{CE6537A1-D6FC-4f65-9D91-7224C49458BB}"/>
                <c:ext xmlns:c16="http://schemas.microsoft.com/office/drawing/2014/chart" uri="{C3380CC4-5D6E-409C-BE32-E72D297353CC}">
                  <c16:uniqueId val="{0000001C-8521-481B-A306-68DCB6221BA7}"/>
                </c:ext>
              </c:extLst>
            </c:dLbl>
            <c:dLbl>
              <c:idx val="5"/>
              <c:delete val="1"/>
              <c:extLst>
                <c:ext xmlns:c15="http://schemas.microsoft.com/office/drawing/2012/chart" uri="{CE6537A1-D6FC-4f65-9D91-7224C49458BB}"/>
                <c:ext xmlns:c16="http://schemas.microsoft.com/office/drawing/2014/chart" uri="{C3380CC4-5D6E-409C-BE32-E72D297353CC}">
                  <c16:uniqueId val="{0000001D-8521-481B-A306-68DCB6221BA7}"/>
                </c:ext>
              </c:extLst>
            </c:dLbl>
            <c:dLbl>
              <c:idx val="6"/>
              <c:delete val="1"/>
              <c:extLst>
                <c:ext xmlns:c15="http://schemas.microsoft.com/office/drawing/2012/chart" uri="{CE6537A1-D6FC-4f65-9D91-7224C49458BB}"/>
                <c:ext xmlns:c16="http://schemas.microsoft.com/office/drawing/2014/chart" uri="{C3380CC4-5D6E-409C-BE32-E72D297353CC}">
                  <c16:uniqueId val="{0000001E-8521-481B-A306-68DCB6221BA7}"/>
                </c:ext>
              </c:extLst>
            </c:dLbl>
            <c:spPr>
              <a:noFill/>
              <a:ln w="25400">
                <a:noFill/>
              </a:ln>
            </c:spPr>
            <c:txPr>
              <a:bodyPr wrap="square" lIns="38100" tIns="19050" rIns="38100" bIns="19050" anchor="ctr">
                <a:spAutoFit/>
              </a:bodyPr>
              <a:lstStyle/>
              <a:p>
                <a:pPr>
                  <a:defRPr sz="172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各種・ｸﾞﾗﾌ!$U$50:$AB$50</c:f>
              <c:numCache>
                <c:formatCode>General</c:formatCode>
                <c:ptCount val="8"/>
                <c:pt idx="0">
                  <c:v>21</c:v>
                </c:pt>
                <c:pt idx="1">
                  <c:v>22</c:v>
                </c:pt>
                <c:pt idx="2">
                  <c:v>23</c:v>
                </c:pt>
                <c:pt idx="3">
                  <c:v>24</c:v>
                </c:pt>
                <c:pt idx="4">
                  <c:v>25</c:v>
                </c:pt>
                <c:pt idx="5">
                  <c:v>26</c:v>
                </c:pt>
                <c:pt idx="6">
                  <c:v>27</c:v>
                </c:pt>
                <c:pt idx="7">
                  <c:v>28</c:v>
                </c:pt>
              </c:numCache>
            </c:numRef>
          </c:cat>
          <c:val>
            <c:numRef>
              <c:f>各種・ｸﾞﾗﾌ!$U$54:$AB$54</c:f>
              <c:numCache>
                <c:formatCode>0.0_ </c:formatCode>
                <c:ptCount val="8"/>
                <c:pt idx="0">
                  <c:v>7.6</c:v>
                </c:pt>
                <c:pt idx="1">
                  <c:v>7.3</c:v>
                </c:pt>
                <c:pt idx="2">
                  <c:v>6.7</c:v>
                </c:pt>
                <c:pt idx="3">
                  <c:v>6.3</c:v>
                </c:pt>
                <c:pt idx="4">
                  <c:v>13.3</c:v>
                </c:pt>
                <c:pt idx="5">
                  <c:v>13.7</c:v>
                </c:pt>
                <c:pt idx="6">
                  <c:v>17.7</c:v>
                </c:pt>
                <c:pt idx="7">
                  <c:v>9.1999999999999993</c:v>
                </c:pt>
              </c:numCache>
            </c:numRef>
          </c:val>
          <c:smooth val="0"/>
          <c:extLst>
            <c:ext xmlns:c16="http://schemas.microsoft.com/office/drawing/2014/chart" uri="{C3380CC4-5D6E-409C-BE32-E72D297353CC}">
              <c16:uniqueId val="{0000001F-8521-481B-A306-68DCB6221BA7}"/>
            </c:ext>
          </c:extLst>
        </c:ser>
        <c:ser>
          <c:idx val="4"/>
          <c:order val="4"/>
          <c:tx>
            <c:strRef>
              <c:f>各種・ｸﾞﾗﾌ!$T$55</c:f>
              <c:strCache>
                <c:ptCount val="1"/>
                <c:pt idx="0">
                  <c:v>動物</c:v>
                </c:pt>
              </c:strCache>
            </c:strRef>
          </c:tx>
          <c:spPr>
            <a:ln w="25400">
              <a:solidFill>
                <a:srgbClr val="800080"/>
              </a:solidFill>
              <a:prstDash val="solid"/>
            </a:ln>
          </c:spPr>
          <c:marker>
            <c:symbol val="star"/>
            <c:size val="7"/>
            <c:spPr>
              <a:noFill/>
              <a:ln>
                <a:solidFill>
                  <a:srgbClr val="8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20-8521-481B-A306-68DCB6221BA7}"/>
                </c:ext>
              </c:extLst>
            </c:dLbl>
            <c:dLbl>
              <c:idx val="1"/>
              <c:delete val="1"/>
              <c:extLst>
                <c:ext xmlns:c15="http://schemas.microsoft.com/office/drawing/2012/chart" uri="{CE6537A1-D6FC-4f65-9D91-7224C49458BB}"/>
                <c:ext xmlns:c16="http://schemas.microsoft.com/office/drawing/2014/chart" uri="{C3380CC4-5D6E-409C-BE32-E72D297353CC}">
                  <c16:uniqueId val="{00000021-8521-481B-A306-68DCB6221BA7}"/>
                </c:ext>
              </c:extLst>
            </c:dLbl>
            <c:dLbl>
              <c:idx val="2"/>
              <c:delete val="1"/>
              <c:extLst>
                <c:ext xmlns:c15="http://schemas.microsoft.com/office/drawing/2012/chart" uri="{CE6537A1-D6FC-4f65-9D91-7224C49458BB}"/>
                <c:ext xmlns:c16="http://schemas.microsoft.com/office/drawing/2014/chart" uri="{C3380CC4-5D6E-409C-BE32-E72D297353CC}">
                  <c16:uniqueId val="{00000022-8521-481B-A306-68DCB6221BA7}"/>
                </c:ext>
              </c:extLst>
            </c:dLbl>
            <c:dLbl>
              <c:idx val="3"/>
              <c:delete val="1"/>
              <c:extLst>
                <c:ext xmlns:c15="http://schemas.microsoft.com/office/drawing/2012/chart" uri="{CE6537A1-D6FC-4f65-9D91-7224C49458BB}"/>
                <c:ext xmlns:c16="http://schemas.microsoft.com/office/drawing/2014/chart" uri="{C3380CC4-5D6E-409C-BE32-E72D297353CC}">
                  <c16:uniqueId val="{00000023-8521-481B-A306-68DCB6221BA7}"/>
                </c:ext>
              </c:extLst>
            </c:dLbl>
            <c:dLbl>
              <c:idx val="4"/>
              <c:delete val="1"/>
              <c:extLst>
                <c:ext xmlns:c15="http://schemas.microsoft.com/office/drawing/2012/chart" uri="{CE6537A1-D6FC-4f65-9D91-7224C49458BB}"/>
                <c:ext xmlns:c16="http://schemas.microsoft.com/office/drawing/2014/chart" uri="{C3380CC4-5D6E-409C-BE32-E72D297353CC}">
                  <c16:uniqueId val="{00000024-8521-481B-A306-68DCB6221BA7}"/>
                </c:ext>
              </c:extLst>
            </c:dLbl>
            <c:dLbl>
              <c:idx val="5"/>
              <c:delete val="1"/>
              <c:extLst>
                <c:ext xmlns:c15="http://schemas.microsoft.com/office/drawing/2012/chart" uri="{CE6537A1-D6FC-4f65-9D91-7224C49458BB}"/>
                <c:ext xmlns:c16="http://schemas.microsoft.com/office/drawing/2014/chart" uri="{C3380CC4-5D6E-409C-BE32-E72D297353CC}">
                  <c16:uniqueId val="{00000025-8521-481B-A306-68DCB6221BA7}"/>
                </c:ext>
              </c:extLst>
            </c:dLbl>
            <c:dLbl>
              <c:idx val="6"/>
              <c:delete val="1"/>
              <c:extLst>
                <c:ext xmlns:c15="http://schemas.microsoft.com/office/drawing/2012/chart" uri="{CE6537A1-D6FC-4f65-9D91-7224C49458BB}"/>
                <c:ext xmlns:c16="http://schemas.microsoft.com/office/drawing/2014/chart" uri="{C3380CC4-5D6E-409C-BE32-E72D297353CC}">
                  <c16:uniqueId val="{00000026-8521-481B-A306-68DCB6221BA7}"/>
                </c:ext>
              </c:extLst>
            </c:dLbl>
            <c:spPr>
              <a:noFill/>
              <a:ln w="25400">
                <a:noFill/>
              </a:ln>
            </c:spPr>
            <c:txPr>
              <a:bodyPr wrap="square" lIns="38100" tIns="19050" rIns="38100" bIns="19050" anchor="ctr">
                <a:spAutoFit/>
              </a:bodyPr>
              <a:lstStyle/>
              <a:p>
                <a:pPr>
                  <a:defRPr sz="172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各種・ｸﾞﾗﾌ!$U$50:$AB$50</c:f>
              <c:numCache>
                <c:formatCode>General</c:formatCode>
                <c:ptCount val="8"/>
                <c:pt idx="0">
                  <c:v>21</c:v>
                </c:pt>
                <c:pt idx="1">
                  <c:v>22</c:v>
                </c:pt>
                <c:pt idx="2">
                  <c:v>23</c:v>
                </c:pt>
                <c:pt idx="3">
                  <c:v>24</c:v>
                </c:pt>
                <c:pt idx="4">
                  <c:v>25</c:v>
                </c:pt>
                <c:pt idx="5">
                  <c:v>26</c:v>
                </c:pt>
                <c:pt idx="6">
                  <c:v>27</c:v>
                </c:pt>
                <c:pt idx="7">
                  <c:v>28</c:v>
                </c:pt>
              </c:numCache>
            </c:numRef>
          </c:cat>
          <c:val>
            <c:numRef>
              <c:f>各種・ｸﾞﾗﾌ!$U$55:$AB$55</c:f>
              <c:numCache>
                <c:formatCode>0.0_ </c:formatCode>
                <c:ptCount val="8"/>
                <c:pt idx="0">
                  <c:v>4.4000000000000004</c:v>
                </c:pt>
                <c:pt idx="1">
                  <c:v>5.0999999999999996</c:v>
                </c:pt>
                <c:pt idx="2" formatCode="General">
                  <c:v>5.3</c:v>
                </c:pt>
                <c:pt idx="3">
                  <c:v>4</c:v>
                </c:pt>
                <c:pt idx="4">
                  <c:v>3.2</c:v>
                </c:pt>
                <c:pt idx="5">
                  <c:v>2.7</c:v>
                </c:pt>
                <c:pt idx="6">
                  <c:v>2.8</c:v>
                </c:pt>
                <c:pt idx="7">
                  <c:v>3.5</c:v>
                </c:pt>
              </c:numCache>
            </c:numRef>
          </c:val>
          <c:smooth val="0"/>
          <c:extLst>
            <c:ext xmlns:c16="http://schemas.microsoft.com/office/drawing/2014/chart" uri="{C3380CC4-5D6E-409C-BE32-E72D297353CC}">
              <c16:uniqueId val="{00000027-8521-481B-A306-68DCB6221BA7}"/>
            </c:ext>
          </c:extLst>
        </c:ser>
        <c:dLbls>
          <c:showLegendKey val="0"/>
          <c:showVal val="0"/>
          <c:showCatName val="0"/>
          <c:showSerName val="0"/>
          <c:showPercent val="0"/>
          <c:showBubbleSize val="0"/>
        </c:dLbls>
        <c:marker val="1"/>
        <c:smooth val="0"/>
        <c:axId val="401979040"/>
        <c:axId val="401979432"/>
      </c:lineChart>
      <c:catAx>
        <c:axId val="401979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明朝"/>
                <a:ea typeface="ＭＳ Ｐ明朝"/>
                <a:cs typeface="ＭＳ Ｐ明朝"/>
              </a:defRPr>
            </a:pPr>
            <a:endParaRPr lang="ja-JP"/>
          </a:p>
        </c:txPr>
        <c:crossAx val="401979432"/>
        <c:crosses val="autoZero"/>
        <c:auto val="1"/>
        <c:lblAlgn val="ctr"/>
        <c:lblOffset val="100"/>
        <c:tickLblSkip val="1"/>
        <c:tickMarkSkip val="1"/>
        <c:noMultiLvlLbl val="0"/>
      </c:catAx>
      <c:valAx>
        <c:axId val="401979432"/>
        <c:scaling>
          <c:orientation val="minMax"/>
        </c:scaling>
        <c:delete val="0"/>
        <c:axPos val="l"/>
        <c:numFmt formatCode="0.0_ " sourceLinked="0"/>
        <c:majorTickMark val="in"/>
        <c:minorTickMark val="in"/>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01979040"/>
        <c:crosses val="autoZero"/>
        <c:crossBetween val="between"/>
        <c:minorUnit val="5"/>
      </c:valAx>
      <c:spPr>
        <a:noFill/>
        <a:ln w="3175">
          <a:solidFill>
            <a:srgbClr val="FFFFFF"/>
          </a:solidFill>
          <a:prstDash val="solid"/>
        </a:ln>
      </c:spPr>
    </c:plotArea>
    <c:legend>
      <c:legendPos val="r"/>
      <c:layout>
        <c:manualLayout>
          <c:xMode val="edge"/>
          <c:yMode val="edge"/>
          <c:x val="0.14662894525119033"/>
          <c:y val="1.2320326625838436E-2"/>
          <c:w val="0.18082156187762963"/>
          <c:h val="0.22885412656751239"/>
        </c:manualLayout>
      </c:layout>
      <c:overlay val="0"/>
      <c:spPr>
        <a:solidFill>
          <a:srgbClr val="FFFFFF"/>
        </a:solidFill>
        <a:ln w="3175">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FFFFFF"/>
      </a:solidFill>
      <a:prstDash val="solid"/>
    </a:ln>
  </c:spPr>
  <c:txPr>
    <a:bodyPr/>
    <a:lstStyle/>
    <a:p>
      <a:pPr>
        <a:defRPr sz="17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38267413291078"/>
          <c:y val="0.16611842105263158"/>
          <c:w val="0.52818690662687007"/>
          <c:h val="0.70888157894736847"/>
        </c:manualLayout>
      </c:layout>
      <c:pieChart>
        <c:varyColors val="1"/>
        <c:ser>
          <c:idx val="0"/>
          <c:order val="0"/>
          <c:spPr>
            <a:pattFill prst="ltHorz"/>
            <a:ln>
              <a:solidFill>
                <a:sysClr val="windowText" lastClr="000000"/>
              </a:solidFill>
            </a:ln>
          </c:spPr>
          <c:dPt>
            <c:idx val="0"/>
            <c:bubble3D val="0"/>
            <c:spPr>
              <a:solidFill>
                <a:schemeClr val="accent1">
                  <a:lumMod val="40000"/>
                  <a:lumOff val="60000"/>
                </a:schemeClr>
              </a:solidFill>
              <a:ln>
                <a:solidFill>
                  <a:sysClr val="windowText" lastClr="000000"/>
                </a:solidFill>
              </a:ln>
            </c:spPr>
            <c:extLst>
              <c:ext xmlns:c16="http://schemas.microsoft.com/office/drawing/2014/chart" uri="{C3380CC4-5D6E-409C-BE32-E72D297353CC}">
                <c16:uniqueId val="{00000001-C2D4-4E6E-9142-6A80CFF96FE6}"/>
              </c:ext>
            </c:extLst>
          </c:dPt>
          <c:dPt>
            <c:idx val="1"/>
            <c:bubble3D val="0"/>
            <c:spPr>
              <a:solidFill>
                <a:srgbClr val="FFDE75"/>
              </a:solidFill>
              <a:ln>
                <a:solidFill>
                  <a:sysClr val="windowText" lastClr="000000"/>
                </a:solidFill>
              </a:ln>
            </c:spPr>
            <c:extLst>
              <c:ext xmlns:c16="http://schemas.microsoft.com/office/drawing/2014/chart" uri="{C3380CC4-5D6E-409C-BE32-E72D297353CC}">
                <c16:uniqueId val="{00000003-C2D4-4E6E-9142-6A80CFF96FE6}"/>
              </c:ext>
            </c:extLst>
          </c:dPt>
          <c:dPt>
            <c:idx val="2"/>
            <c:bubble3D val="0"/>
            <c:spPr>
              <a:pattFill prst="upDiag"/>
              <a:ln>
                <a:solidFill>
                  <a:sysClr val="windowText" lastClr="000000"/>
                </a:solidFill>
              </a:ln>
            </c:spPr>
            <c:extLst>
              <c:ext xmlns:c16="http://schemas.microsoft.com/office/drawing/2014/chart" uri="{C3380CC4-5D6E-409C-BE32-E72D297353CC}">
                <c16:uniqueId val="{00000005-C2D4-4E6E-9142-6A80CFF96FE6}"/>
              </c:ext>
            </c:extLst>
          </c:dPt>
          <c:dPt>
            <c:idx val="3"/>
            <c:bubble3D val="0"/>
            <c:spPr>
              <a:pattFill prst="pct80"/>
              <a:ln>
                <a:solidFill>
                  <a:sysClr val="windowText" lastClr="000000"/>
                </a:solidFill>
              </a:ln>
            </c:spPr>
            <c:extLst>
              <c:ext xmlns:c16="http://schemas.microsoft.com/office/drawing/2014/chart" uri="{C3380CC4-5D6E-409C-BE32-E72D297353CC}">
                <c16:uniqueId val="{00000007-C2D4-4E6E-9142-6A80CFF96FE6}"/>
              </c:ext>
            </c:extLst>
          </c:dPt>
          <c:dLbls>
            <c:dLbl>
              <c:idx val="1"/>
              <c:layout>
                <c:manualLayout>
                  <c:x val="0.11698632340075138"/>
                  <c:y val="-0.19960491780632683"/>
                </c:manualLayout>
              </c:layout>
              <c:tx>
                <c:rich>
                  <a:bodyPr wrap="square" lIns="38100" tIns="19050" rIns="38100" bIns="19050" anchor="ctr">
                    <a:spAutoFit/>
                  </a:bodyPr>
                  <a:lstStyle/>
                  <a:p>
                    <a:pPr>
                      <a:defRPr/>
                    </a:pPr>
                    <a:r>
                      <a:rPr lang="ja-JP" altLang="en-US" baseline="0"/>
                      <a:t>予備校・外国人学校</a:t>
                    </a:r>
                  </a:p>
                  <a:p>
                    <a:pPr>
                      <a:defRPr/>
                    </a:pPr>
                    <a:r>
                      <a:rPr lang="en-US" altLang="ja-JP"/>
                      <a:t>44.8%</a:t>
                    </a:r>
                  </a:p>
                </c:rich>
              </c:tx>
              <c:numFmt formatCode="0.0%" sourceLinked="0"/>
              <c:spPr>
                <a:solidFill>
                  <a:sysClr val="window" lastClr="FFFFFF"/>
                </a:solidFill>
                <a:ln>
                  <a:solidFill>
                    <a:sysClr val="windowText" lastClr="000000">
                      <a:lumMod val="65000"/>
                      <a:lumOff val="35000"/>
                    </a:sysClr>
                  </a:solidFill>
                </a:ln>
                <a:effectLst/>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2D4-4E6E-9142-6A80CFF96FE6}"/>
                </c:ext>
              </c:extLst>
            </c:dLbl>
            <c:dLbl>
              <c:idx val="3"/>
              <c:layout>
                <c:manualLayout>
                  <c:x val="3.7239325476472365E-2"/>
                  <c:y val="-3.7128869529606673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C2D4-4E6E-9142-6A80CFF96FE6}"/>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各種・ｸﾞﾗﾌ!$T$15:$T$18</c:f>
              <c:strCache>
                <c:ptCount val="4"/>
                <c:pt idx="0">
                  <c:v>医療関係</c:v>
                </c:pt>
                <c:pt idx="1">
                  <c:v>予備校・外国人学校</c:v>
                </c:pt>
                <c:pt idx="2">
                  <c:v>文化・教養関係</c:v>
                </c:pt>
                <c:pt idx="3">
                  <c:v>家政関係</c:v>
                </c:pt>
              </c:strCache>
            </c:strRef>
          </c:cat>
          <c:val>
            <c:numRef>
              <c:f>各種・ｸﾞﾗﾌ!$U$15:$U$18</c:f>
              <c:numCache>
                <c:formatCode>General</c:formatCode>
                <c:ptCount val="4"/>
                <c:pt idx="0">
                  <c:v>532</c:v>
                </c:pt>
                <c:pt idx="1">
                  <c:v>733</c:v>
                </c:pt>
                <c:pt idx="2">
                  <c:v>368</c:v>
                </c:pt>
                <c:pt idx="3">
                  <c:v>4</c:v>
                </c:pt>
              </c:numCache>
            </c:numRef>
          </c:val>
          <c:extLst>
            <c:ext xmlns:c16="http://schemas.microsoft.com/office/drawing/2014/chart" uri="{C3380CC4-5D6E-409C-BE32-E72D297353CC}">
              <c16:uniqueId val="{00000008-C2D4-4E6E-9142-6A80CFF96FE6}"/>
            </c:ext>
          </c:extLst>
        </c:ser>
        <c:ser>
          <c:idx val="1"/>
          <c:order val="1"/>
          <c:dPt>
            <c:idx val="0"/>
            <c:bubble3D val="0"/>
            <c:extLst>
              <c:ext xmlns:c16="http://schemas.microsoft.com/office/drawing/2014/chart" uri="{C3380CC4-5D6E-409C-BE32-E72D297353CC}">
                <c16:uniqueId val="{00000009-C2D4-4E6E-9142-6A80CFF96FE6}"/>
              </c:ext>
            </c:extLst>
          </c:dPt>
          <c:dPt>
            <c:idx val="1"/>
            <c:bubble3D val="0"/>
            <c:extLst>
              <c:ext xmlns:c16="http://schemas.microsoft.com/office/drawing/2014/chart" uri="{C3380CC4-5D6E-409C-BE32-E72D297353CC}">
                <c16:uniqueId val="{0000000A-C2D4-4E6E-9142-6A80CFF96FE6}"/>
              </c:ext>
            </c:extLst>
          </c:dPt>
          <c:dPt>
            <c:idx val="2"/>
            <c:bubble3D val="0"/>
            <c:extLst>
              <c:ext xmlns:c16="http://schemas.microsoft.com/office/drawing/2014/chart" uri="{C3380CC4-5D6E-409C-BE32-E72D297353CC}">
                <c16:uniqueId val="{0000000B-C2D4-4E6E-9142-6A80CFF96FE6}"/>
              </c:ext>
            </c:extLst>
          </c:dPt>
          <c:dPt>
            <c:idx val="3"/>
            <c:bubble3D val="0"/>
            <c:extLst>
              <c:ext xmlns:c16="http://schemas.microsoft.com/office/drawing/2014/chart" uri="{C3380CC4-5D6E-409C-BE32-E72D297353CC}">
                <c16:uniqueId val="{0000000C-C2D4-4E6E-9142-6A80CFF96FE6}"/>
              </c:ext>
            </c:extLst>
          </c:dPt>
          <c:cat>
            <c:strRef>
              <c:f>各種・ｸﾞﾗﾌ!$T$15:$T$18</c:f>
              <c:strCache>
                <c:ptCount val="4"/>
                <c:pt idx="0">
                  <c:v>医療関係</c:v>
                </c:pt>
                <c:pt idx="1">
                  <c:v>予備校・外国人学校</c:v>
                </c:pt>
                <c:pt idx="2">
                  <c:v>文化・教養関係</c:v>
                </c:pt>
                <c:pt idx="3">
                  <c:v>家政関係</c:v>
                </c:pt>
              </c:strCache>
            </c:strRef>
          </c:cat>
          <c:val>
            <c:numRef>
              <c:f>各種・ｸﾞﾗﾌ!$V$15:$V$18</c:f>
              <c:numCache>
                <c:formatCode>0.0_ </c:formatCode>
                <c:ptCount val="4"/>
                <c:pt idx="0">
                  <c:v>32.5</c:v>
                </c:pt>
                <c:pt idx="1">
                  <c:v>44.8</c:v>
                </c:pt>
                <c:pt idx="2">
                  <c:v>22.5</c:v>
                </c:pt>
                <c:pt idx="3">
                  <c:v>0.2</c:v>
                </c:pt>
              </c:numCache>
            </c:numRef>
          </c:val>
          <c:extLst>
            <c:ext xmlns:c16="http://schemas.microsoft.com/office/drawing/2014/chart" uri="{C3380CC4-5D6E-409C-BE32-E72D297353CC}">
              <c16:uniqueId val="{0000000D-C2D4-4E6E-9142-6A80CFF96FE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7244648629474"/>
          <c:y val="9.1295306062786255E-2"/>
          <c:w val="0.83011105708240962"/>
          <c:h val="0.82802719452294515"/>
        </c:manualLayout>
      </c:layout>
      <c:barChart>
        <c:barDir val="col"/>
        <c:grouping val="stacked"/>
        <c:varyColors val="0"/>
        <c:ser>
          <c:idx val="1"/>
          <c:order val="0"/>
          <c:tx>
            <c:strRef>
              <c:f>小学校・ｸﾞﾗﾌ!$AB$1</c:f>
              <c:strCache>
                <c:ptCount val="1"/>
                <c:pt idx="0">
                  <c:v>（男）</c:v>
                </c:pt>
              </c:strCache>
            </c:strRef>
          </c:tx>
          <c:spPr>
            <a:solidFill>
              <a:srgbClr val="33CCCC"/>
            </a:solidFill>
            <a:ln w="12700">
              <a:solidFill>
                <a:srgbClr val="000000"/>
              </a:solidFill>
              <a:prstDash val="solid"/>
            </a:ln>
          </c:spPr>
          <c:invertIfNegative val="0"/>
          <c:cat>
            <c:strRef>
              <c:f>小学校・ｸﾞﾗﾌ!$AA$2:$AA$36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小学校・ｸﾞﾗﾌ!$AB$2:$AB$36</c:f>
              <c:numCache>
                <c:formatCode>#,##0_);[Red]\(#,##0\)</c:formatCode>
                <c:ptCount val="35"/>
                <c:pt idx="0">
                  <c:v>122754</c:v>
                </c:pt>
                <c:pt idx="1">
                  <c:v>136318</c:v>
                </c:pt>
                <c:pt idx="2">
                  <c:v>106070</c:v>
                </c:pt>
                <c:pt idx="3">
                  <c:v>91661</c:v>
                </c:pt>
                <c:pt idx="4">
                  <c:v>89114</c:v>
                </c:pt>
                <c:pt idx="5">
                  <c:v>100697</c:v>
                </c:pt>
                <c:pt idx="6">
                  <c:v>103276</c:v>
                </c:pt>
                <c:pt idx="7">
                  <c:v>96752</c:v>
                </c:pt>
                <c:pt idx="8">
                  <c:v>95381</c:v>
                </c:pt>
                <c:pt idx="9">
                  <c:v>93667</c:v>
                </c:pt>
                <c:pt idx="10">
                  <c:v>91922</c:v>
                </c:pt>
                <c:pt idx="11">
                  <c:v>90243</c:v>
                </c:pt>
                <c:pt idx="12">
                  <c:v>88193</c:v>
                </c:pt>
                <c:pt idx="13">
                  <c:v>85708</c:v>
                </c:pt>
                <c:pt idx="14">
                  <c:v>82866</c:v>
                </c:pt>
                <c:pt idx="15">
                  <c:v>80084</c:v>
                </c:pt>
                <c:pt idx="16">
                  <c:v>77583</c:v>
                </c:pt>
                <c:pt idx="17">
                  <c:v>75205</c:v>
                </c:pt>
                <c:pt idx="18">
                  <c:v>73072</c:v>
                </c:pt>
                <c:pt idx="19">
                  <c:v>71607</c:v>
                </c:pt>
                <c:pt idx="20">
                  <c:v>70256</c:v>
                </c:pt>
                <c:pt idx="21">
                  <c:v>69414</c:v>
                </c:pt>
                <c:pt idx="22">
                  <c:v>68703</c:v>
                </c:pt>
                <c:pt idx="23">
                  <c:v>68230</c:v>
                </c:pt>
                <c:pt idx="24">
                  <c:v>68124</c:v>
                </c:pt>
                <c:pt idx="25">
                  <c:v>67380</c:v>
                </c:pt>
                <c:pt idx="26">
                  <c:v>67265</c:v>
                </c:pt>
                <c:pt idx="27">
                  <c:v>66657</c:v>
                </c:pt>
                <c:pt idx="28">
                  <c:v>66178</c:v>
                </c:pt>
                <c:pt idx="29">
                  <c:v>64490</c:v>
                </c:pt>
                <c:pt idx="30">
                  <c:v>63546</c:v>
                </c:pt>
                <c:pt idx="31">
                  <c:v>62732</c:v>
                </c:pt>
                <c:pt idx="32">
                  <c:v>62102</c:v>
                </c:pt>
                <c:pt idx="33" formatCode="General">
                  <c:v>61342</c:v>
                </c:pt>
                <c:pt idx="34" formatCode="General">
                  <c:v>60532</c:v>
                </c:pt>
              </c:numCache>
            </c:numRef>
          </c:val>
          <c:extLst>
            <c:ext xmlns:c16="http://schemas.microsoft.com/office/drawing/2014/chart" uri="{C3380CC4-5D6E-409C-BE32-E72D297353CC}">
              <c16:uniqueId val="{00000000-0017-4166-AF9E-476ACC38B07C}"/>
            </c:ext>
          </c:extLst>
        </c:ser>
        <c:ser>
          <c:idx val="0"/>
          <c:order val="1"/>
          <c:tx>
            <c:strRef>
              <c:f>小学校・ｸﾞﾗﾌ!$AC$1</c:f>
              <c:strCache>
                <c:ptCount val="1"/>
                <c:pt idx="0">
                  <c:v>（女）</c:v>
                </c:pt>
              </c:strCache>
            </c:strRef>
          </c:tx>
          <c:spPr>
            <a:solidFill>
              <a:srgbClr val="FFDE75"/>
            </a:solidFill>
            <a:ln w="12700">
              <a:solidFill>
                <a:srgbClr val="000000"/>
              </a:solidFill>
              <a:prstDash val="solid"/>
            </a:ln>
          </c:spPr>
          <c:invertIfNegative val="0"/>
          <c:cat>
            <c:strRef>
              <c:f>小学校・ｸﾞﾗﾌ!$AA$2:$AA$36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小学校・ｸﾞﾗﾌ!$AC$2:$AC$36</c:f>
              <c:numCache>
                <c:formatCode>#,##0_);[Red]\(#,##0\)</c:formatCode>
                <c:ptCount val="35"/>
                <c:pt idx="0">
                  <c:v>118277</c:v>
                </c:pt>
                <c:pt idx="1">
                  <c:v>131189</c:v>
                </c:pt>
                <c:pt idx="2">
                  <c:v>101411</c:v>
                </c:pt>
                <c:pt idx="3">
                  <c:v>87355</c:v>
                </c:pt>
                <c:pt idx="4">
                  <c:v>85078</c:v>
                </c:pt>
                <c:pt idx="5">
                  <c:v>95612</c:v>
                </c:pt>
                <c:pt idx="6">
                  <c:v>98009</c:v>
                </c:pt>
                <c:pt idx="7">
                  <c:v>92217</c:v>
                </c:pt>
                <c:pt idx="8">
                  <c:v>91049</c:v>
                </c:pt>
                <c:pt idx="9">
                  <c:v>89743</c:v>
                </c:pt>
                <c:pt idx="10">
                  <c:v>88191</c:v>
                </c:pt>
                <c:pt idx="11">
                  <c:v>86458</c:v>
                </c:pt>
                <c:pt idx="12">
                  <c:v>84198</c:v>
                </c:pt>
                <c:pt idx="13">
                  <c:v>81673</c:v>
                </c:pt>
                <c:pt idx="14">
                  <c:v>78743</c:v>
                </c:pt>
                <c:pt idx="15">
                  <c:v>75864</c:v>
                </c:pt>
                <c:pt idx="16">
                  <c:v>73549</c:v>
                </c:pt>
                <c:pt idx="17">
                  <c:v>71577</c:v>
                </c:pt>
                <c:pt idx="18">
                  <c:v>69479</c:v>
                </c:pt>
                <c:pt idx="19">
                  <c:v>68326</c:v>
                </c:pt>
                <c:pt idx="20">
                  <c:v>67270</c:v>
                </c:pt>
                <c:pt idx="21">
                  <c:v>66639</c:v>
                </c:pt>
                <c:pt idx="22">
                  <c:v>65729</c:v>
                </c:pt>
                <c:pt idx="23">
                  <c:v>65202</c:v>
                </c:pt>
                <c:pt idx="24">
                  <c:v>64752</c:v>
                </c:pt>
                <c:pt idx="25">
                  <c:v>64086</c:v>
                </c:pt>
                <c:pt idx="26">
                  <c:v>63668</c:v>
                </c:pt>
                <c:pt idx="27">
                  <c:v>63051</c:v>
                </c:pt>
                <c:pt idx="28">
                  <c:v>62723</c:v>
                </c:pt>
                <c:pt idx="29">
                  <c:v>61148</c:v>
                </c:pt>
                <c:pt idx="30">
                  <c:v>60429</c:v>
                </c:pt>
                <c:pt idx="31">
                  <c:v>59715</c:v>
                </c:pt>
                <c:pt idx="32">
                  <c:v>58974</c:v>
                </c:pt>
                <c:pt idx="33" formatCode="General">
                  <c:v>58464</c:v>
                </c:pt>
                <c:pt idx="34" formatCode="General">
                  <c:v>57672</c:v>
                </c:pt>
              </c:numCache>
            </c:numRef>
          </c:val>
          <c:extLst>
            <c:ext xmlns:c16="http://schemas.microsoft.com/office/drawing/2014/chart" uri="{C3380CC4-5D6E-409C-BE32-E72D297353CC}">
              <c16:uniqueId val="{00000001-0017-4166-AF9E-476ACC38B07C}"/>
            </c:ext>
          </c:extLst>
        </c:ser>
        <c:dLbls>
          <c:showLegendKey val="0"/>
          <c:showVal val="0"/>
          <c:showCatName val="0"/>
          <c:showSerName val="0"/>
          <c:showPercent val="0"/>
          <c:showBubbleSize val="0"/>
        </c:dLbls>
        <c:gapWidth val="25"/>
        <c:overlap val="100"/>
        <c:axId val="398181984"/>
        <c:axId val="398182376"/>
      </c:barChart>
      <c:lineChart>
        <c:grouping val="standard"/>
        <c:varyColors val="0"/>
        <c:ser>
          <c:idx val="2"/>
          <c:order val="2"/>
          <c:tx>
            <c:strRef>
              <c:f>小学校・ｸﾞﾗﾌ!$AD$1</c:f>
              <c:strCache>
                <c:ptCount val="1"/>
                <c:pt idx="0">
                  <c:v>教員１人当り児童数</c:v>
                </c:pt>
              </c:strCache>
            </c:strRef>
          </c:tx>
          <c:spPr>
            <a:ln w="25400">
              <a:solidFill>
                <a:srgbClr val="000000"/>
              </a:solidFill>
              <a:prstDash val="solid"/>
            </a:ln>
          </c:spPr>
          <c:marker>
            <c:symbol val="triangle"/>
            <c:size val="6"/>
            <c:spPr>
              <a:solidFill>
                <a:srgbClr val="000000"/>
              </a:solidFill>
              <a:ln w="9525">
                <a:noFill/>
              </a:ln>
            </c:spPr>
          </c:marker>
          <c:cat>
            <c:strRef>
              <c:f>小学校・ｸﾞﾗﾌ!$AA$2:$AA$36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小学校・ｸﾞﾗﾌ!$AD$2:$AD$36</c:f>
              <c:numCache>
                <c:formatCode>0.0_ </c:formatCode>
                <c:ptCount val="35"/>
                <c:pt idx="0">
                  <c:v>35.700000000000003</c:v>
                </c:pt>
                <c:pt idx="1">
                  <c:v>36.9</c:v>
                </c:pt>
                <c:pt idx="2">
                  <c:v>30.275937545600467</c:v>
                </c:pt>
                <c:pt idx="3">
                  <c:v>25.742881794650561</c:v>
                </c:pt>
                <c:pt idx="4">
                  <c:v>24.898799313893655</c:v>
                </c:pt>
                <c:pt idx="5">
                  <c:v>25.323658410732715</c:v>
                </c:pt>
                <c:pt idx="6">
                  <c:v>24.859207113745832</c:v>
                </c:pt>
                <c:pt idx="7">
                  <c:v>22.6</c:v>
                </c:pt>
                <c:pt idx="8">
                  <c:v>22.1</c:v>
                </c:pt>
                <c:pt idx="9">
                  <c:v>21.4</c:v>
                </c:pt>
                <c:pt idx="10">
                  <c:v>21.144987086170463</c:v>
                </c:pt>
                <c:pt idx="11">
                  <c:v>20.734686693264493</c:v>
                </c:pt>
                <c:pt idx="12">
                  <c:v>20.333923095069594</c:v>
                </c:pt>
                <c:pt idx="13">
                  <c:v>19.759296423090543</c:v>
                </c:pt>
                <c:pt idx="14">
                  <c:v>19.218575335949577</c:v>
                </c:pt>
                <c:pt idx="15">
                  <c:v>18.854793858058276</c:v>
                </c:pt>
                <c:pt idx="16">
                  <c:v>18.432979631662398</c:v>
                </c:pt>
                <c:pt idx="17">
                  <c:v>18.021117249846533</c:v>
                </c:pt>
                <c:pt idx="18" formatCode="General">
                  <c:v>17.600000000000001</c:v>
                </c:pt>
                <c:pt idx="19">
                  <c:v>17.3</c:v>
                </c:pt>
                <c:pt idx="20">
                  <c:v>17</c:v>
                </c:pt>
                <c:pt idx="21">
                  <c:v>16.600000000000001</c:v>
                </c:pt>
                <c:pt idx="22">
                  <c:v>16.3</c:v>
                </c:pt>
                <c:pt idx="23">
                  <c:v>16.100000000000001</c:v>
                </c:pt>
                <c:pt idx="24">
                  <c:v>16</c:v>
                </c:pt>
                <c:pt idx="25">
                  <c:v>15.9</c:v>
                </c:pt>
                <c:pt idx="26" formatCode="General">
                  <c:v>15.9</c:v>
                </c:pt>
                <c:pt idx="27" formatCode="General">
                  <c:v>15.8</c:v>
                </c:pt>
                <c:pt idx="28" formatCode="General">
                  <c:v>15.6</c:v>
                </c:pt>
                <c:pt idx="29" formatCode="General">
                  <c:v>15.4</c:v>
                </c:pt>
                <c:pt idx="30" formatCode="General">
                  <c:v>15.3</c:v>
                </c:pt>
                <c:pt idx="31" formatCode="General">
                  <c:v>15.3</c:v>
                </c:pt>
                <c:pt idx="32" formatCode="General">
                  <c:v>15.2</c:v>
                </c:pt>
                <c:pt idx="33" formatCode="General">
                  <c:v>15.1</c:v>
                </c:pt>
                <c:pt idx="34">
                  <c:v>15</c:v>
                </c:pt>
              </c:numCache>
            </c:numRef>
          </c:val>
          <c:smooth val="0"/>
          <c:extLst>
            <c:ext xmlns:c16="http://schemas.microsoft.com/office/drawing/2014/chart" uri="{C3380CC4-5D6E-409C-BE32-E72D297353CC}">
              <c16:uniqueId val="{00000002-0017-4166-AF9E-476ACC38B07C}"/>
            </c:ext>
          </c:extLst>
        </c:ser>
        <c:ser>
          <c:idx val="3"/>
          <c:order val="3"/>
          <c:tx>
            <c:strRef>
              <c:f>小学校・ｸﾞﾗﾌ!$AE$1</c:f>
              <c:strCache>
                <c:ptCount val="1"/>
                <c:pt idx="0">
                  <c:v>１学級当り児童数</c:v>
                </c:pt>
              </c:strCache>
            </c:strRef>
          </c:tx>
          <c:spPr>
            <a:ln w="25400">
              <a:solidFill>
                <a:srgbClr val="000000"/>
              </a:solidFill>
              <a:prstDash val="solid"/>
            </a:ln>
          </c:spPr>
          <c:marker>
            <c:symbol val="square"/>
            <c:size val="5"/>
            <c:spPr>
              <a:solidFill>
                <a:srgbClr val="000000"/>
              </a:solidFill>
              <a:ln w="9525">
                <a:noFill/>
              </a:ln>
            </c:spPr>
          </c:marker>
          <c:cat>
            <c:strRef>
              <c:f>小学校・ｸﾞﾗﾌ!$AA$2:$AA$36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小学校・ｸﾞﾗﾌ!$AE$2:$AE$36</c:f>
              <c:numCache>
                <c:formatCode>0.0_ </c:formatCode>
                <c:ptCount val="35"/>
                <c:pt idx="0">
                  <c:v>44.5</c:v>
                </c:pt>
                <c:pt idx="1">
                  <c:v>43.399290437026288</c:v>
                </c:pt>
                <c:pt idx="2">
                  <c:v>36.304636920384951</c:v>
                </c:pt>
                <c:pt idx="3">
                  <c:v>32.459836808703535</c:v>
                </c:pt>
                <c:pt idx="4">
                  <c:v>31.665515360843482</c:v>
                </c:pt>
                <c:pt idx="5">
                  <c:v>32.571594491455116</c:v>
                </c:pt>
                <c:pt idx="6">
                  <c:v>32.491525423728817</c:v>
                </c:pt>
                <c:pt idx="7">
                  <c:v>30.5</c:v>
                </c:pt>
                <c:pt idx="8">
                  <c:v>29.9</c:v>
                </c:pt>
                <c:pt idx="9">
                  <c:v>29.4</c:v>
                </c:pt>
                <c:pt idx="10">
                  <c:v>29.149215083346821</c:v>
                </c:pt>
                <c:pt idx="11">
                  <c:v>28.924701260435423</c:v>
                </c:pt>
                <c:pt idx="12">
                  <c:v>28.603119296499088</c:v>
                </c:pt>
                <c:pt idx="13">
                  <c:v>28.008868808567605</c:v>
                </c:pt>
                <c:pt idx="14">
                  <c:v>27.498553683852304</c:v>
                </c:pt>
                <c:pt idx="15">
                  <c:v>27.093120222376651</c:v>
                </c:pt>
                <c:pt idx="16">
                  <c:v>26.54232525465402</c:v>
                </c:pt>
                <c:pt idx="17">
                  <c:v>26.127091491634033</c:v>
                </c:pt>
                <c:pt idx="18" formatCode="General">
                  <c:v>25.7</c:v>
                </c:pt>
                <c:pt idx="19">
                  <c:v>25.4</c:v>
                </c:pt>
                <c:pt idx="20">
                  <c:v>25.2</c:v>
                </c:pt>
                <c:pt idx="21" formatCode="General">
                  <c:v>25.1</c:v>
                </c:pt>
                <c:pt idx="22" formatCode="General">
                  <c:v>24.1</c:v>
                </c:pt>
                <c:pt idx="23">
                  <c:v>24</c:v>
                </c:pt>
                <c:pt idx="24">
                  <c:v>23.9</c:v>
                </c:pt>
                <c:pt idx="25">
                  <c:v>23.7</c:v>
                </c:pt>
                <c:pt idx="26" formatCode="General">
                  <c:v>23.7</c:v>
                </c:pt>
                <c:pt idx="27" formatCode="General">
                  <c:v>23.7</c:v>
                </c:pt>
                <c:pt idx="28" formatCode="General">
                  <c:v>23.5</c:v>
                </c:pt>
                <c:pt idx="29" formatCode="General">
                  <c:v>23.3</c:v>
                </c:pt>
                <c:pt idx="30" formatCode="General">
                  <c:v>23.4</c:v>
                </c:pt>
                <c:pt idx="31" formatCode="General">
                  <c:v>23.5</c:v>
                </c:pt>
                <c:pt idx="32" formatCode="General">
                  <c:v>23.5</c:v>
                </c:pt>
                <c:pt idx="33" formatCode="General">
                  <c:v>23.4</c:v>
                </c:pt>
                <c:pt idx="34" formatCode="General">
                  <c:v>23.4</c:v>
                </c:pt>
              </c:numCache>
            </c:numRef>
          </c:val>
          <c:smooth val="0"/>
          <c:extLst>
            <c:ext xmlns:c16="http://schemas.microsoft.com/office/drawing/2014/chart" uri="{C3380CC4-5D6E-409C-BE32-E72D297353CC}">
              <c16:uniqueId val="{00000003-0017-4166-AF9E-476ACC38B07C}"/>
            </c:ext>
          </c:extLst>
        </c:ser>
        <c:dLbls>
          <c:showLegendKey val="0"/>
          <c:showVal val="0"/>
          <c:showCatName val="0"/>
          <c:showSerName val="0"/>
          <c:showPercent val="0"/>
          <c:showBubbleSize val="0"/>
        </c:dLbls>
        <c:marker val="1"/>
        <c:smooth val="0"/>
        <c:axId val="398182768"/>
        <c:axId val="398183160"/>
      </c:lineChart>
      <c:catAx>
        <c:axId val="398181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182376"/>
        <c:crosses val="autoZero"/>
        <c:auto val="0"/>
        <c:lblAlgn val="ctr"/>
        <c:lblOffset val="100"/>
        <c:tickLblSkip val="1"/>
        <c:tickMarkSkip val="1"/>
        <c:noMultiLvlLbl val="0"/>
      </c:catAx>
      <c:valAx>
        <c:axId val="398182376"/>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181984"/>
        <c:crosses val="autoZero"/>
        <c:crossBetween val="between"/>
      </c:valAx>
      <c:catAx>
        <c:axId val="398182768"/>
        <c:scaling>
          <c:orientation val="minMax"/>
        </c:scaling>
        <c:delete val="1"/>
        <c:axPos val="b"/>
        <c:numFmt formatCode="General" sourceLinked="1"/>
        <c:majorTickMark val="out"/>
        <c:minorTickMark val="none"/>
        <c:tickLblPos val="nextTo"/>
        <c:crossAx val="398183160"/>
        <c:crosses val="autoZero"/>
        <c:auto val="0"/>
        <c:lblAlgn val="ctr"/>
        <c:lblOffset val="100"/>
        <c:noMultiLvlLbl val="0"/>
      </c:catAx>
      <c:valAx>
        <c:axId val="398183160"/>
        <c:scaling>
          <c:orientation val="minMax"/>
          <c:min val="1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182768"/>
        <c:crosses val="max"/>
        <c:crossBetween val="between"/>
      </c:valAx>
      <c:spPr>
        <a:solidFill>
          <a:srgbClr val="FFFFFF"/>
        </a:solidFill>
        <a:ln w="12700">
          <a:solidFill>
            <a:srgbClr val="FFFFFF"/>
          </a:solidFill>
          <a:prstDash val="solid"/>
        </a:ln>
      </c:spPr>
    </c:plotArea>
    <c:legend>
      <c:legendPos val="r"/>
      <c:layout>
        <c:manualLayout>
          <c:xMode val="edge"/>
          <c:yMode val="edge"/>
          <c:x val="0.63674076652020706"/>
          <c:y val="0.18400610751681515"/>
          <c:w val="0.26749554095793282"/>
          <c:h val="0.19816016628494684"/>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24137931034483"/>
          <c:y val="0.10947379674526804"/>
          <c:w val="0.81517241379310346"/>
          <c:h val="0.8000008223692664"/>
        </c:manualLayout>
      </c:layout>
      <c:barChart>
        <c:barDir val="col"/>
        <c:grouping val="clustered"/>
        <c:varyColors val="0"/>
        <c:ser>
          <c:idx val="1"/>
          <c:order val="0"/>
          <c:tx>
            <c:strRef>
              <c:f>小学校・ｸﾞﾗﾌ!$AB$37</c:f>
              <c:strCache>
                <c:ptCount val="1"/>
                <c:pt idx="0">
                  <c:v>学級数</c:v>
                </c:pt>
              </c:strCache>
            </c:strRef>
          </c:tx>
          <c:spPr>
            <a:solidFill>
              <a:srgbClr val="CC99FF"/>
            </a:solidFill>
            <a:ln w="12700">
              <a:solidFill>
                <a:srgbClr val="000000"/>
              </a:solidFill>
              <a:prstDash val="solid"/>
            </a:ln>
          </c:spPr>
          <c:invertIfNegative val="0"/>
          <c:cat>
            <c:strRef>
              <c:f>小学校・ｸﾞﾗﾌ!$AA$38:$AA$72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小学校・ｸﾞﾗﾌ!$AB$38:$AB$72</c:f>
              <c:numCache>
                <c:formatCode>#,##0_);[Red]\(#,##0\)</c:formatCode>
                <c:ptCount val="35"/>
                <c:pt idx="0">
                  <c:v>5418</c:v>
                </c:pt>
                <c:pt idx="1">
                  <c:v>6201</c:v>
                </c:pt>
                <c:pt idx="2">
                  <c:v>5715</c:v>
                </c:pt>
                <c:pt idx="3">
                  <c:v>5515</c:v>
                </c:pt>
                <c:pt idx="4">
                  <c:v>5501</c:v>
                </c:pt>
                <c:pt idx="5">
                  <c:v>6027</c:v>
                </c:pt>
                <c:pt idx="6">
                  <c:v>6195</c:v>
                </c:pt>
                <c:pt idx="7">
                  <c:v>6195</c:v>
                </c:pt>
                <c:pt idx="8">
                  <c:v>6237</c:v>
                </c:pt>
                <c:pt idx="9">
                  <c:v>6246</c:v>
                </c:pt>
                <c:pt idx="10">
                  <c:v>6179</c:v>
                </c:pt>
                <c:pt idx="11">
                  <c:v>6109</c:v>
                </c:pt>
                <c:pt idx="12">
                  <c:v>6027</c:v>
                </c:pt>
                <c:pt idx="13">
                  <c:v>5976</c:v>
                </c:pt>
                <c:pt idx="14">
                  <c:v>5877</c:v>
                </c:pt>
                <c:pt idx="15">
                  <c:v>5756</c:v>
                </c:pt>
                <c:pt idx="16">
                  <c:v>5694</c:v>
                </c:pt>
                <c:pt idx="17">
                  <c:v>5618</c:v>
                </c:pt>
                <c:pt idx="18">
                  <c:v>5542</c:v>
                </c:pt>
                <c:pt idx="19">
                  <c:v>5505</c:v>
                </c:pt>
                <c:pt idx="20" formatCode="#,##0">
                  <c:v>5448</c:v>
                </c:pt>
                <c:pt idx="21" formatCode="#,##0">
                  <c:v>5421</c:v>
                </c:pt>
                <c:pt idx="22">
                  <c:v>5575</c:v>
                </c:pt>
                <c:pt idx="23">
                  <c:v>5552</c:v>
                </c:pt>
                <c:pt idx="24">
                  <c:v>5571</c:v>
                </c:pt>
                <c:pt idx="25">
                  <c:v>5541</c:v>
                </c:pt>
                <c:pt idx="26">
                  <c:v>5520</c:v>
                </c:pt>
                <c:pt idx="27">
                  <c:v>5480</c:v>
                </c:pt>
                <c:pt idx="28">
                  <c:v>5494</c:v>
                </c:pt>
                <c:pt idx="29">
                  <c:v>5396</c:v>
                </c:pt>
                <c:pt idx="30">
                  <c:v>5295</c:v>
                </c:pt>
                <c:pt idx="31">
                  <c:v>5200</c:v>
                </c:pt>
                <c:pt idx="32">
                  <c:v>5159</c:v>
                </c:pt>
                <c:pt idx="33" formatCode="General">
                  <c:v>5109</c:v>
                </c:pt>
                <c:pt idx="34" formatCode="General">
                  <c:v>5060</c:v>
                </c:pt>
              </c:numCache>
            </c:numRef>
          </c:val>
          <c:extLst>
            <c:ext xmlns:c16="http://schemas.microsoft.com/office/drawing/2014/chart" uri="{C3380CC4-5D6E-409C-BE32-E72D297353CC}">
              <c16:uniqueId val="{00000000-2197-4DF4-96A0-14F97AC8D43B}"/>
            </c:ext>
          </c:extLst>
        </c:ser>
        <c:dLbls>
          <c:showLegendKey val="0"/>
          <c:showVal val="0"/>
          <c:showCatName val="0"/>
          <c:showSerName val="0"/>
          <c:showPercent val="0"/>
          <c:showBubbleSize val="0"/>
        </c:dLbls>
        <c:gapWidth val="25"/>
        <c:axId val="398573680"/>
        <c:axId val="398574072"/>
      </c:barChart>
      <c:lineChart>
        <c:grouping val="standard"/>
        <c:varyColors val="0"/>
        <c:ser>
          <c:idx val="0"/>
          <c:order val="1"/>
          <c:tx>
            <c:strRef>
              <c:f>小学校・ｸﾞﾗﾌ!$AC$37</c:f>
              <c:strCache>
                <c:ptCount val="1"/>
                <c:pt idx="0">
                  <c:v>本務教員</c:v>
                </c:pt>
              </c:strCache>
            </c:strRef>
          </c:tx>
          <c:spPr>
            <a:ln w="25400">
              <a:solidFill>
                <a:srgbClr val="000000"/>
              </a:solidFill>
              <a:prstDash val="solid"/>
            </a:ln>
          </c:spPr>
          <c:marker>
            <c:symbol val="square"/>
            <c:size val="5"/>
            <c:spPr>
              <a:solidFill>
                <a:srgbClr val="000000"/>
              </a:solidFill>
              <a:ln w="9525">
                <a:noFill/>
              </a:ln>
            </c:spPr>
          </c:marker>
          <c:cat>
            <c:strRef>
              <c:f>小学校・ｸﾞﾗﾌ!$AA$38:$AA$72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小学校・ｸﾞﾗﾌ!$AC$38:$AC$72</c:f>
              <c:numCache>
                <c:formatCode>#,##0_);[Red]\(#,##0\)</c:formatCode>
                <c:ptCount val="35"/>
                <c:pt idx="0">
                  <c:v>6826</c:v>
                </c:pt>
                <c:pt idx="1">
                  <c:v>7310</c:v>
                </c:pt>
                <c:pt idx="2">
                  <c:v>6853</c:v>
                </c:pt>
                <c:pt idx="3">
                  <c:v>6954</c:v>
                </c:pt>
                <c:pt idx="4">
                  <c:v>6996</c:v>
                </c:pt>
                <c:pt idx="5">
                  <c:v>7752</c:v>
                </c:pt>
                <c:pt idx="6">
                  <c:v>8097</c:v>
                </c:pt>
                <c:pt idx="7">
                  <c:v>8373</c:v>
                </c:pt>
                <c:pt idx="8">
                  <c:v>8445</c:v>
                </c:pt>
                <c:pt idx="9">
                  <c:v>8561</c:v>
                </c:pt>
                <c:pt idx="10">
                  <c:v>8518</c:v>
                </c:pt>
                <c:pt idx="11">
                  <c:v>8522</c:v>
                </c:pt>
                <c:pt idx="12">
                  <c:v>8478</c:v>
                </c:pt>
                <c:pt idx="13">
                  <c:v>8471</c:v>
                </c:pt>
                <c:pt idx="14">
                  <c:v>8409</c:v>
                </c:pt>
                <c:pt idx="15">
                  <c:v>8271</c:v>
                </c:pt>
                <c:pt idx="16">
                  <c:v>8199</c:v>
                </c:pt>
                <c:pt idx="17">
                  <c:v>8145</c:v>
                </c:pt>
                <c:pt idx="18">
                  <c:v>8100</c:v>
                </c:pt>
                <c:pt idx="19">
                  <c:v>8074</c:v>
                </c:pt>
                <c:pt idx="20" formatCode="#,##0">
                  <c:v>8108</c:v>
                </c:pt>
                <c:pt idx="21" formatCode="#,##0">
                  <c:v>8180</c:v>
                </c:pt>
                <c:pt idx="22">
                  <c:v>8233</c:v>
                </c:pt>
                <c:pt idx="23">
                  <c:v>8265</c:v>
                </c:pt>
                <c:pt idx="24">
                  <c:v>8284</c:v>
                </c:pt>
                <c:pt idx="25">
                  <c:v>8286</c:v>
                </c:pt>
                <c:pt idx="26">
                  <c:v>8233</c:v>
                </c:pt>
                <c:pt idx="27">
                  <c:v>8231</c:v>
                </c:pt>
                <c:pt idx="28">
                  <c:v>8255</c:v>
                </c:pt>
                <c:pt idx="29">
                  <c:v>8179</c:v>
                </c:pt>
                <c:pt idx="30">
                  <c:v>8117</c:v>
                </c:pt>
                <c:pt idx="31">
                  <c:v>7984</c:v>
                </c:pt>
                <c:pt idx="32">
                  <c:v>7957</c:v>
                </c:pt>
                <c:pt idx="33" formatCode="General">
                  <c:v>7928</c:v>
                </c:pt>
                <c:pt idx="34" formatCode="General">
                  <c:v>7888</c:v>
                </c:pt>
              </c:numCache>
            </c:numRef>
          </c:val>
          <c:smooth val="0"/>
          <c:extLst>
            <c:ext xmlns:c16="http://schemas.microsoft.com/office/drawing/2014/chart" uri="{C3380CC4-5D6E-409C-BE32-E72D297353CC}">
              <c16:uniqueId val="{00000001-2197-4DF4-96A0-14F97AC8D43B}"/>
            </c:ext>
          </c:extLst>
        </c:ser>
        <c:dLbls>
          <c:showLegendKey val="0"/>
          <c:showVal val="0"/>
          <c:showCatName val="0"/>
          <c:showSerName val="0"/>
          <c:showPercent val="0"/>
          <c:showBubbleSize val="0"/>
        </c:dLbls>
        <c:marker val="1"/>
        <c:smooth val="0"/>
        <c:axId val="398573680"/>
        <c:axId val="398574072"/>
      </c:lineChart>
      <c:lineChart>
        <c:grouping val="standard"/>
        <c:varyColors val="0"/>
        <c:ser>
          <c:idx val="2"/>
          <c:order val="2"/>
          <c:tx>
            <c:strRef>
              <c:f>小学校・ｸﾞﾗﾌ!$AD$37</c:f>
              <c:strCache>
                <c:ptCount val="1"/>
                <c:pt idx="0">
                  <c:v>学校数</c:v>
                </c:pt>
              </c:strCache>
            </c:strRef>
          </c:tx>
          <c:spPr>
            <a:ln w="25400">
              <a:solidFill>
                <a:srgbClr val="000000"/>
              </a:solidFill>
              <a:prstDash val="solid"/>
            </a:ln>
          </c:spPr>
          <c:marker>
            <c:symbol val="triangle"/>
            <c:size val="6"/>
            <c:spPr>
              <a:solidFill>
                <a:srgbClr val="000000"/>
              </a:solidFill>
              <a:ln w="9525">
                <a:noFill/>
              </a:ln>
            </c:spPr>
          </c:marker>
          <c:cat>
            <c:strRef>
              <c:f>小学校・ｸﾞﾗﾌ!$AA$38:$AA$72</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小学校・ｸﾞﾗﾌ!$AD$38:$AD$72</c:f>
              <c:numCache>
                <c:formatCode>0_);[Red]\(0\)</c:formatCode>
                <c:ptCount val="35"/>
                <c:pt idx="0">
                  <c:v>549</c:v>
                </c:pt>
                <c:pt idx="1">
                  <c:v>553</c:v>
                </c:pt>
                <c:pt idx="2">
                  <c:v>541</c:v>
                </c:pt>
                <c:pt idx="3">
                  <c:v>471</c:v>
                </c:pt>
                <c:pt idx="4">
                  <c:v>458</c:v>
                </c:pt>
                <c:pt idx="5">
                  <c:v>464</c:v>
                </c:pt>
                <c:pt idx="6">
                  <c:v>470</c:v>
                </c:pt>
                <c:pt idx="7">
                  <c:v>471</c:v>
                </c:pt>
                <c:pt idx="8">
                  <c:v>471</c:v>
                </c:pt>
                <c:pt idx="9">
                  <c:v>475</c:v>
                </c:pt>
                <c:pt idx="10">
                  <c:v>476</c:v>
                </c:pt>
                <c:pt idx="11">
                  <c:v>474</c:v>
                </c:pt>
                <c:pt idx="12">
                  <c:v>473</c:v>
                </c:pt>
                <c:pt idx="13">
                  <c:v>475</c:v>
                </c:pt>
                <c:pt idx="14">
                  <c:v>476</c:v>
                </c:pt>
                <c:pt idx="15">
                  <c:v>476</c:v>
                </c:pt>
                <c:pt idx="16">
                  <c:v>474</c:v>
                </c:pt>
                <c:pt idx="17">
                  <c:v>471</c:v>
                </c:pt>
                <c:pt idx="18">
                  <c:v>470</c:v>
                </c:pt>
                <c:pt idx="19">
                  <c:v>471</c:v>
                </c:pt>
                <c:pt idx="20">
                  <c:v>469</c:v>
                </c:pt>
                <c:pt idx="21">
                  <c:v>469</c:v>
                </c:pt>
                <c:pt idx="22">
                  <c:v>467</c:v>
                </c:pt>
                <c:pt idx="23">
                  <c:v>466</c:v>
                </c:pt>
                <c:pt idx="24">
                  <c:v>465</c:v>
                </c:pt>
                <c:pt idx="25">
                  <c:v>463</c:v>
                </c:pt>
                <c:pt idx="26" formatCode="General">
                  <c:v>457</c:v>
                </c:pt>
                <c:pt idx="27" formatCode="General">
                  <c:v>456</c:v>
                </c:pt>
                <c:pt idx="28" formatCode="General">
                  <c:v>455</c:v>
                </c:pt>
                <c:pt idx="29" formatCode="General">
                  <c:v>449</c:v>
                </c:pt>
                <c:pt idx="30" formatCode="General">
                  <c:v>438</c:v>
                </c:pt>
                <c:pt idx="31" formatCode="General">
                  <c:v>419</c:v>
                </c:pt>
                <c:pt idx="32" formatCode="General">
                  <c:v>409</c:v>
                </c:pt>
                <c:pt idx="33" formatCode="General">
                  <c:v>404</c:v>
                </c:pt>
                <c:pt idx="34" formatCode="General">
                  <c:v>399</c:v>
                </c:pt>
              </c:numCache>
            </c:numRef>
          </c:val>
          <c:smooth val="0"/>
          <c:extLst>
            <c:ext xmlns:c16="http://schemas.microsoft.com/office/drawing/2014/chart" uri="{C3380CC4-5D6E-409C-BE32-E72D297353CC}">
              <c16:uniqueId val="{00000002-2197-4DF4-96A0-14F97AC8D43B}"/>
            </c:ext>
          </c:extLst>
        </c:ser>
        <c:dLbls>
          <c:showLegendKey val="0"/>
          <c:showVal val="0"/>
          <c:showCatName val="0"/>
          <c:showSerName val="0"/>
          <c:showPercent val="0"/>
          <c:showBubbleSize val="0"/>
        </c:dLbls>
        <c:marker val="1"/>
        <c:smooth val="0"/>
        <c:axId val="398574464"/>
        <c:axId val="398574856"/>
      </c:lineChart>
      <c:catAx>
        <c:axId val="398573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574072"/>
        <c:crosses val="autoZero"/>
        <c:auto val="0"/>
        <c:lblAlgn val="ctr"/>
        <c:lblOffset val="100"/>
        <c:tickLblSkip val="1"/>
        <c:tickMarkSkip val="1"/>
        <c:noMultiLvlLbl val="0"/>
      </c:catAx>
      <c:valAx>
        <c:axId val="398574072"/>
        <c:scaling>
          <c:orientation val="minMax"/>
          <c:max val="10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573680"/>
        <c:crosses val="autoZero"/>
        <c:crossBetween val="between"/>
        <c:majorUnit val="1000"/>
        <c:minorUnit val="1000"/>
      </c:valAx>
      <c:catAx>
        <c:axId val="398574464"/>
        <c:scaling>
          <c:orientation val="minMax"/>
        </c:scaling>
        <c:delete val="1"/>
        <c:axPos val="b"/>
        <c:numFmt formatCode="General" sourceLinked="1"/>
        <c:majorTickMark val="out"/>
        <c:minorTickMark val="none"/>
        <c:tickLblPos val="nextTo"/>
        <c:crossAx val="398574856"/>
        <c:crosses val="autoZero"/>
        <c:auto val="0"/>
        <c:lblAlgn val="ctr"/>
        <c:lblOffset val="100"/>
        <c:noMultiLvlLbl val="0"/>
      </c:catAx>
      <c:valAx>
        <c:axId val="398574856"/>
        <c:scaling>
          <c:orientation val="minMax"/>
          <c:max val="10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574464"/>
        <c:crosses val="max"/>
        <c:crossBetween val="between"/>
        <c:majorUnit val="200"/>
        <c:minorUnit val="2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中学校・ｸﾞﾗﾌ!#REF!</c:v>
          </c:tx>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1BAB-474D-83DC-FC7D702B6358}"/>
            </c:ext>
          </c:extLst>
        </c:ser>
        <c:ser>
          <c:idx val="1"/>
          <c:order val="1"/>
          <c:tx>
            <c:v>中学校・ｸﾞﾗﾌ!#REF!</c:v>
          </c:tx>
          <c:spPr>
            <a:ln w="25400">
              <a:solidFill>
                <a:srgbClr val="FF00FF"/>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1BAB-474D-83DC-FC7D702B6358}"/>
            </c:ext>
          </c:extLst>
        </c:ser>
        <c:ser>
          <c:idx val="2"/>
          <c:order val="2"/>
          <c:tx>
            <c:v>中学校・ｸﾞﾗﾌ!#REF!</c:v>
          </c:tx>
          <c:spPr>
            <a:ln w="12700">
              <a:solidFill>
                <a:srgbClr val="FFFF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2-1BAB-474D-83DC-FC7D702B6358}"/>
            </c:ext>
          </c:extLst>
        </c:ser>
        <c:dLbls>
          <c:showLegendKey val="0"/>
          <c:showVal val="0"/>
          <c:showCatName val="0"/>
          <c:showSerName val="0"/>
          <c:showPercent val="0"/>
          <c:showBubbleSize val="0"/>
        </c:dLbls>
        <c:smooth val="0"/>
        <c:axId val="398716984"/>
        <c:axId val="398717376"/>
      </c:lineChart>
      <c:catAx>
        <c:axId val="398716984"/>
        <c:scaling>
          <c:orientation val="minMax"/>
        </c:scaling>
        <c:delete val="1"/>
        <c:axPos val="b"/>
        <c:majorTickMark val="out"/>
        <c:minorTickMark val="none"/>
        <c:tickLblPos val="nextTo"/>
        <c:crossAx val="398717376"/>
        <c:crosses val="autoZero"/>
        <c:auto val="1"/>
        <c:lblAlgn val="ctr"/>
        <c:lblOffset val="100"/>
        <c:noMultiLvlLbl val="0"/>
      </c:catAx>
      <c:valAx>
        <c:axId val="398717376"/>
        <c:scaling>
          <c:orientation val="minMax"/>
          <c:min val="4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716984"/>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中学校・ｸﾞﾗﾌ!#REF!</c:v>
          </c:tx>
          <c:spPr>
            <a:ln w="25400">
              <a:solidFill>
                <a:srgbClr val="00000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01AF-40B0-A57D-41524741E1C7}"/>
            </c:ext>
          </c:extLst>
        </c:ser>
        <c:dLbls>
          <c:showLegendKey val="0"/>
          <c:showVal val="0"/>
          <c:showCatName val="0"/>
          <c:showSerName val="0"/>
          <c:showPercent val="0"/>
          <c:showBubbleSize val="0"/>
        </c:dLbls>
        <c:smooth val="0"/>
        <c:axId val="398718160"/>
        <c:axId val="398718552"/>
      </c:lineChart>
      <c:catAx>
        <c:axId val="398718160"/>
        <c:scaling>
          <c:orientation val="minMax"/>
        </c:scaling>
        <c:delete val="1"/>
        <c:axPos val="b"/>
        <c:majorTickMark val="out"/>
        <c:minorTickMark val="none"/>
        <c:tickLblPos val="nextTo"/>
        <c:crossAx val="398718552"/>
        <c:crosses val="autoZero"/>
        <c:auto val="1"/>
        <c:lblAlgn val="ctr"/>
        <c:lblOffset val="100"/>
        <c:noMultiLvlLbl val="0"/>
      </c:catAx>
      <c:valAx>
        <c:axId val="398718552"/>
        <c:scaling>
          <c:orientation val="minMax"/>
          <c:min val="400"/>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718160"/>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中学校・ｸﾞﾗﾌ!#REF!</c:v>
          </c:tx>
          <c:spPr>
            <a:ln w="254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5D7F-4705-9FDA-A1335B520DC2}"/>
            </c:ext>
          </c:extLst>
        </c:ser>
        <c:ser>
          <c:idx val="1"/>
          <c:order val="1"/>
          <c:tx>
            <c:v>中学校・ｸﾞﾗﾌ!#REF!</c:v>
          </c:tx>
          <c:spPr>
            <a:ln w="25400">
              <a:solidFill>
                <a:srgbClr val="FF00FF"/>
              </a:solidFill>
              <a:prstDash val="lgDashDot"/>
            </a:ln>
          </c:spPr>
          <c:marker>
            <c:symbol val="none"/>
          </c:marker>
          <c:val>
            <c:numLit>
              <c:formatCode>General</c:formatCode>
              <c:ptCount val="1"/>
              <c:pt idx="0">
                <c:v>0</c:v>
              </c:pt>
            </c:numLit>
          </c:val>
          <c:smooth val="0"/>
          <c:extLst>
            <c:ext xmlns:c16="http://schemas.microsoft.com/office/drawing/2014/chart" uri="{C3380CC4-5D6E-409C-BE32-E72D297353CC}">
              <c16:uniqueId val="{00000001-5D7F-4705-9FDA-A1335B520DC2}"/>
            </c:ext>
          </c:extLst>
        </c:ser>
        <c:dLbls>
          <c:showLegendKey val="0"/>
          <c:showVal val="0"/>
          <c:showCatName val="0"/>
          <c:showSerName val="0"/>
          <c:showPercent val="0"/>
          <c:showBubbleSize val="0"/>
        </c:dLbls>
        <c:smooth val="0"/>
        <c:axId val="398573288"/>
        <c:axId val="398572896"/>
      </c:lineChart>
      <c:catAx>
        <c:axId val="398573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572896"/>
        <c:crosses val="autoZero"/>
        <c:auto val="1"/>
        <c:lblAlgn val="ctr"/>
        <c:lblOffset val="100"/>
        <c:tickLblSkip val="1"/>
        <c:tickMarkSkip val="1"/>
        <c:noMultiLvlLbl val="0"/>
      </c:catAx>
      <c:valAx>
        <c:axId val="398572896"/>
        <c:scaling>
          <c:orientation val="minMax"/>
          <c:min val="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明朝"/>
                <a:ea typeface="ＭＳ Ｐ明朝"/>
                <a:cs typeface="ＭＳ Ｐ明朝"/>
              </a:defRPr>
            </a:pPr>
            <a:endParaRPr lang="ja-JP"/>
          </a:p>
        </c:txPr>
        <c:crossAx val="398573288"/>
        <c:crosses val="autoZero"/>
        <c:crossBetween val="between"/>
        <c:majorUnit val="1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7244648629474"/>
          <c:y val="8.2802719452294518E-2"/>
          <c:w val="0.83011105708240962"/>
          <c:h val="0.82802719452294515"/>
        </c:manualLayout>
      </c:layout>
      <c:barChart>
        <c:barDir val="col"/>
        <c:grouping val="stacked"/>
        <c:varyColors val="0"/>
        <c:ser>
          <c:idx val="1"/>
          <c:order val="0"/>
          <c:tx>
            <c:strRef>
              <c:f>中学校・ｸﾞﾗﾌ!$X$1</c:f>
              <c:strCache>
                <c:ptCount val="1"/>
                <c:pt idx="0">
                  <c:v>（男）</c:v>
                </c:pt>
              </c:strCache>
            </c:strRef>
          </c:tx>
          <c:spPr>
            <a:solidFill>
              <a:srgbClr val="33CCCC"/>
            </a:solidFill>
            <a:ln w="12700">
              <a:solidFill>
                <a:srgbClr val="000000"/>
              </a:solidFill>
              <a:prstDash val="solid"/>
            </a:ln>
          </c:spPr>
          <c:invertIfNegative val="0"/>
          <c:cat>
            <c:strRef>
              <c:f>中学校・ｸﾞﾗﾌ!$W$2:$W$36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中学校・ｸﾞﾗﾌ!$X$2:$X$36</c:f>
              <c:numCache>
                <c:formatCode>#,##0_);[Red]\(#,##0\)</c:formatCode>
                <c:ptCount val="35"/>
                <c:pt idx="0">
                  <c:v>59316</c:v>
                </c:pt>
                <c:pt idx="1">
                  <c:v>56059</c:v>
                </c:pt>
                <c:pt idx="2">
                  <c:v>66409</c:v>
                </c:pt>
                <c:pt idx="3">
                  <c:v>51600</c:v>
                </c:pt>
                <c:pt idx="4">
                  <c:v>45729</c:v>
                </c:pt>
                <c:pt idx="5">
                  <c:v>44242</c:v>
                </c:pt>
                <c:pt idx="6">
                  <c:v>51088</c:v>
                </c:pt>
                <c:pt idx="7">
                  <c:v>51900</c:v>
                </c:pt>
                <c:pt idx="8">
                  <c:v>51299</c:v>
                </c:pt>
                <c:pt idx="9">
                  <c:v>50915</c:v>
                </c:pt>
                <c:pt idx="10">
                  <c:v>50328</c:v>
                </c:pt>
                <c:pt idx="11">
                  <c:v>49436</c:v>
                </c:pt>
                <c:pt idx="12">
                  <c:v>48167</c:v>
                </c:pt>
                <c:pt idx="13">
                  <c:v>47632</c:v>
                </c:pt>
                <c:pt idx="14">
                  <c:v>47062</c:v>
                </c:pt>
                <c:pt idx="15">
                  <c:v>46618</c:v>
                </c:pt>
                <c:pt idx="16">
                  <c:v>45268</c:v>
                </c:pt>
                <c:pt idx="17">
                  <c:v>43939</c:v>
                </c:pt>
                <c:pt idx="18">
                  <c:v>42382</c:v>
                </c:pt>
                <c:pt idx="19">
                  <c:v>40918</c:v>
                </c:pt>
                <c:pt idx="20">
                  <c:v>39240</c:v>
                </c:pt>
                <c:pt idx="21">
                  <c:v>37754</c:v>
                </c:pt>
                <c:pt idx="22">
                  <c:v>36560</c:v>
                </c:pt>
                <c:pt idx="23">
                  <c:v>35758</c:v>
                </c:pt>
                <c:pt idx="24">
                  <c:v>34861</c:v>
                </c:pt>
                <c:pt idx="25">
                  <c:v>34528</c:v>
                </c:pt>
                <c:pt idx="26">
                  <c:v>33998</c:v>
                </c:pt>
                <c:pt idx="27">
                  <c:v>33901</c:v>
                </c:pt>
                <c:pt idx="28">
                  <c:v>33495</c:v>
                </c:pt>
                <c:pt idx="29">
                  <c:v>33368</c:v>
                </c:pt>
                <c:pt idx="30">
                  <c:v>33470</c:v>
                </c:pt>
                <c:pt idx="31">
                  <c:v>33386</c:v>
                </c:pt>
                <c:pt idx="32">
                  <c:v>33174</c:v>
                </c:pt>
                <c:pt idx="33" formatCode="General">
                  <c:v>32687</c:v>
                </c:pt>
                <c:pt idx="34" formatCode="General">
                  <c:v>32149</c:v>
                </c:pt>
              </c:numCache>
            </c:numRef>
          </c:val>
          <c:extLst>
            <c:ext xmlns:c16="http://schemas.microsoft.com/office/drawing/2014/chart" uri="{C3380CC4-5D6E-409C-BE32-E72D297353CC}">
              <c16:uniqueId val="{00000000-29BF-4B5E-B2CD-A03A6A117B37}"/>
            </c:ext>
          </c:extLst>
        </c:ser>
        <c:ser>
          <c:idx val="0"/>
          <c:order val="1"/>
          <c:tx>
            <c:strRef>
              <c:f>中学校・ｸﾞﾗﾌ!$Y$1</c:f>
              <c:strCache>
                <c:ptCount val="1"/>
                <c:pt idx="0">
                  <c:v>（女）</c:v>
                </c:pt>
              </c:strCache>
            </c:strRef>
          </c:tx>
          <c:spPr>
            <a:solidFill>
              <a:srgbClr val="FFDE75"/>
            </a:solidFill>
            <a:ln w="12700">
              <a:solidFill>
                <a:srgbClr val="000000"/>
              </a:solidFill>
              <a:prstDash val="solid"/>
            </a:ln>
          </c:spPr>
          <c:invertIfNegative val="0"/>
          <c:cat>
            <c:strRef>
              <c:f>中学校・ｸﾞﾗﾌ!$W$2:$W$36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中学校・ｸﾞﾗﾌ!$Y$2:$Y$36</c:f>
              <c:numCache>
                <c:formatCode>#,##0_);[Red]\(#,##0\)</c:formatCode>
                <c:ptCount val="35"/>
                <c:pt idx="0">
                  <c:v>57118</c:v>
                </c:pt>
                <c:pt idx="1">
                  <c:v>53250</c:v>
                </c:pt>
                <c:pt idx="2">
                  <c:v>64436</c:v>
                </c:pt>
                <c:pt idx="3">
                  <c:v>49163</c:v>
                </c:pt>
                <c:pt idx="4">
                  <c:v>43579</c:v>
                </c:pt>
                <c:pt idx="5">
                  <c:v>42468</c:v>
                </c:pt>
                <c:pt idx="6">
                  <c:v>48799</c:v>
                </c:pt>
                <c:pt idx="7">
                  <c:v>49549</c:v>
                </c:pt>
                <c:pt idx="8">
                  <c:v>48503</c:v>
                </c:pt>
                <c:pt idx="9">
                  <c:v>48013</c:v>
                </c:pt>
                <c:pt idx="10">
                  <c:v>47647</c:v>
                </c:pt>
                <c:pt idx="11">
                  <c:v>46971</c:v>
                </c:pt>
                <c:pt idx="12">
                  <c:v>46183</c:v>
                </c:pt>
                <c:pt idx="13">
                  <c:v>45642</c:v>
                </c:pt>
                <c:pt idx="14">
                  <c:v>45436</c:v>
                </c:pt>
                <c:pt idx="15">
                  <c:v>44730</c:v>
                </c:pt>
                <c:pt idx="16">
                  <c:v>43394</c:v>
                </c:pt>
                <c:pt idx="17">
                  <c:v>41756</c:v>
                </c:pt>
                <c:pt idx="18">
                  <c:v>40216</c:v>
                </c:pt>
                <c:pt idx="19">
                  <c:v>38706</c:v>
                </c:pt>
                <c:pt idx="20">
                  <c:v>37291</c:v>
                </c:pt>
                <c:pt idx="21">
                  <c:v>35648</c:v>
                </c:pt>
                <c:pt idx="22">
                  <c:v>34796</c:v>
                </c:pt>
                <c:pt idx="23">
                  <c:v>34202</c:v>
                </c:pt>
                <c:pt idx="24">
                  <c:v>33538</c:v>
                </c:pt>
                <c:pt idx="25">
                  <c:v>33164</c:v>
                </c:pt>
                <c:pt idx="26">
                  <c:v>32634</c:v>
                </c:pt>
                <c:pt idx="27">
                  <c:v>32605</c:v>
                </c:pt>
                <c:pt idx="28">
                  <c:v>31985</c:v>
                </c:pt>
                <c:pt idx="29">
                  <c:v>31695</c:v>
                </c:pt>
                <c:pt idx="30">
                  <c:v>31436</c:v>
                </c:pt>
                <c:pt idx="31">
                  <c:v>31476</c:v>
                </c:pt>
                <c:pt idx="32">
                  <c:v>31325</c:v>
                </c:pt>
                <c:pt idx="33" formatCode="General">
                  <c:v>31095</c:v>
                </c:pt>
                <c:pt idx="34" formatCode="General">
                  <c:v>30706</c:v>
                </c:pt>
              </c:numCache>
            </c:numRef>
          </c:val>
          <c:extLst>
            <c:ext xmlns:c16="http://schemas.microsoft.com/office/drawing/2014/chart" uri="{C3380CC4-5D6E-409C-BE32-E72D297353CC}">
              <c16:uniqueId val="{00000001-29BF-4B5E-B2CD-A03A6A117B37}"/>
            </c:ext>
          </c:extLst>
        </c:ser>
        <c:dLbls>
          <c:showLegendKey val="0"/>
          <c:showVal val="0"/>
          <c:showCatName val="0"/>
          <c:showSerName val="0"/>
          <c:showPercent val="0"/>
          <c:showBubbleSize val="0"/>
        </c:dLbls>
        <c:gapWidth val="25"/>
        <c:overlap val="100"/>
        <c:axId val="398716592"/>
        <c:axId val="398719336"/>
      </c:barChart>
      <c:lineChart>
        <c:grouping val="standard"/>
        <c:varyColors val="0"/>
        <c:ser>
          <c:idx val="2"/>
          <c:order val="2"/>
          <c:tx>
            <c:strRef>
              <c:f>中学校・ｸﾞﾗﾌ!$Z$1</c:f>
              <c:strCache>
                <c:ptCount val="1"/>
                <c:pt idx="0">
                  <c:v>教員１人当り生徒数</c:v>
                </c:pt>
              </c:strCache>
            </c:strRef>
          </c:tx>
          <c:spPr>
            <a:ln w="25400">
              <a:solidFill>
                <a:srgbClr val="000000"/>
              </a:solidFill>
              <a:prstDash val="solid"/>
            </a:ln>
          </c:spPr>
          <c:marker>
            <c:symbol val="triangle"/>
            <c:size val="6"/>
            <c:spPr>
              <a:solidFill>
                <a:srgbClr val="000000"/>
              </a:solidFill>
              <a:ln w="9525">
                <a:noFill/>
              </a:ln>
            </c:spPr>
          </c:marker>
          <c:cat>
            <c:strRef>
              <c:f>中学校・ｸﾞﾗﾌ!$W$2:$W$36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中学校・ｸﾞﾗﾌ!$Z$2:$Z$36</c:f>
              <c:numCache>
                <c:formatCode>0.0_ </c:formatCode>
                <c:ptCount val="35"/>
                <c:pt idx="0">
                  <c:v>29.1</c:v>
                </c:pt>
                <c:pt idx="1">
                  <c:v>28.4</c:v>
                </c:pt>
                <c:pt idx="2">
                  <c:v>26.3</c:v>
                </c:pt>
                <c:pt idx="3">
                  <c:v>21</c:v>
                </c:pt>
                <c:pt idx="4">
                  <c:v>20.5</c:v>
                </c:pt>
                <c:pt idx="5">
                  <c:v>19.7</c:v>
                </c:pt>
                <c:pt idx="6">
                  <c:v>20.399999999999999</c:v>
                </c:pt>
                <c:pt idx="7">
                  <c:v>19.600000000000001</c:v>
                </c:pt>
                <c:pt idx="8">
                  <c:v>18.5</c:v>
                </c:pt>
                <c:pt idx="9">
                  <c:v>18.100000000000001</c:v>
                </c:pt>
                <c:pt idx="10">
                  <c:v>17.899999999999999</c:v>
                </c:pt>
                <c:pt idx="11">
                  <c:v>17.7</c:v>
                </c:pt>
                <c:pt idx="12">
                  <c:v>17.399999999999999</c:v>
                </c:pt>
                <c:pt idx="13">
                  <c:v>17.100000000000001</c:v>
                </c:pt>
                <c:pt idx="14">
                  <c:v>16.899999999999999</c:v>
                </c:pt>
                <c:pt idx="15">
                  <c:v>16.8</c:v>
                </c:pt>
                <c:pt idx="16">
                  <c:v>16.600000000000001</c:v>
                </c:pt>
                <c:pt idx="17">
                  <c:v>16.2</c:v>
                </c:pt>
                <c:pt idx="18" formatCode="General">
                  <c:v>15.9</c:v>
                </c:pt>
                <c:pt idx="19">
                  <c:v>15.4</c:v>
                </c:pt>
                <c:pt idx="20">
                  <c:v>14.8</c:v>
                </c:pt>
                <c:pt idx="21">
                  <c:v>14.5</c:v>
                </c:pt>
                <c:pt idx="22">
                  <c:v>14.2</c:v>
                </c:pt>
                <c:pt idx="23">
                  <c:v>14</c:v>
                </c:pt>
                <c:pt idx="24">
                  <c:v>13.9</c:v>
                </c:pt>
                <c:pt idx="25">
                  <c:v>13.8</c:v>
                </c:pt>
                <c:pt idx="26" formatCode="General">
                  <c:v>13.6</c:v>
                </c:pt>
                <c:pt idx="27" formatCode="General">
                  <c:v>13.6</c:v>
                </c:pt>
                <c:pt idx="28" formatCode="General">
                  <c:v>13.5</c:v>
                </c:pt>
                <c:pt idx="29" formatCode="General">
                  <c:v>13.2</c:v>
                </c:pt>
                <c:pt idx="30" formatCode="General">
                  <c:v>13.2</c:v>
                </c:pt>
                <c:pt idx="31" formatCode="General">
                  <c:v>13.2</c:v>
                </c:pt>
                <c:pt idx="32" formatCode="General">
                  <c:v>13.1</c:v>
                </c:pt>
                <c:pt idx="33" formatCode="General">
                  <c:v>12.9</c:v>
                </c:pt>
                <c:pt idx="34" formatCode="General">
                  <c:v>12.6</c:v>
                </c:pt>
              </c:numCache>
            </c:numRef>
          </c:val>
          <c:smooth val="0"/>
          <c:extLst>
            <c:ext xmlns:c16="http://schemas.microsoft.com/office/drawing/2014/chart" uri="{C3380CC4-5D6E-409C-BE32-E72D297353CC}">
              <c16:uniqueId val="{00000002-29BF-4B5E-B2CD-A03A6A117B37}"/>
            </c:ext>
          </c:extLst>
        </c:ser>
        <c:ser>
          <c:idx val="3"/>
          <c:order val="3"/>
          <c:tx>
            <c:strRef>
              <c:f>中学校・ｸﾞﾗﾌ!$AA$1</c:f>
              <c:strCache>
                <c:ptCount val="1"/>
                <c:pt idx="0">
                  <c:v>１学級当り生徒数</c:v>
                </c:pt>
              </c:strCache>
            </c:strRef>
          </c:tx>
          <c:spPr>
            <a:ln w="25400">
              <a:solidFill>
                <a:srgbClr val="000000"/>
              </a:solidFill>
              <a:prstDash val="solid"/>
            </a:ln>
          </c:spPr>
          <c:marker>
            <c:symbol val="square"/>
            <c:size val="5"/>
            <c:spPr>
              <a:solidFill>
                <a:srgbClr val="000000"/>
              </a:solidFill>
              <a:ln w="9525">
                <a:noFill/>
              </a:ln>
            </c:spPr>
          </c:marker>
          <c:cat>
            <c:strRef>
              <c:f>中学校・ｸﾞﾗﾌ!$W$2:$W$36</c:f>
              <c:strCache>
                <c:ptCount val="35"/>
                <c:pt idx="0">
                  <c:v>30</c:v>
                </c:pt>
                <c:pt idx="1">
                  <c:v>35</c:v>
                </c:pt>
                <c:pt idx="2">
                  <c:v>40</c:v>
                </c:pt>
                <c:pt idx="3">
                  <c:v>45</c:v>
                </c:pt>
                <c:pt idx="4">
                  <c:v>50</c:v>
                </c:pt>
                <c:pt idx="5">
                  <c:v>55</c:v>
                </c:pt>
                <c:pt idx="6">
                  <c:v>60</c:v>
                </c:pt>
                <c:pt idx="7">
                  <c:v>元</c:v>
                </c:pt>
                <c:pt idx="8">
                  <c:v>2</c:v>
                </c:pt>
                <c:pt idx="9">
                  <c:v>3</c:v>
                </c:pt>
                <c:pt idx="10">
                  <c:v>4</c:v>
                </c:pt>
                <c:pt idx="11">
                  <c:v>5</c:v>
                </c:pt>
                <c:pt idx="12">
                  <c:v>6</c:v>
                </c:pt>
                <c:pt idx="13">
                  <c:v>7</c:v>
                </c:pt>
                <c:pt idx="14">
                  <c:v>8</c:v>
                </c:pt>
                <c:pt idx="15">
                  <c:v>9</c:v>
                </c:pt>
                <c:pt idx="16">
                  <c:v>10</c:v>
                </c:pt>
                <c:pt idx="17">
                  <c:v>11</c:v>
                </c:pt>
                <c:pt idx="18">
                  <c:v>12</c:v>
                </c:pt>
                <c:pt idx="19">
                  <c:v>13</c:v>
                </c:pt>
                <c:pt idx="20">
                  <c:v>14</c:v>
                </c:pt>
                <c:pt idx="21">
                  <c:v>15</c:v>
                </c:pt>
                <c:pt idx="22">
                  <c:v>16</c:v>
                </c:pt>
                <c:pt idx="23">
                  <c:v>17</c:v>
                </c:pt>
                <c:pt idx="24">
                  <c:v>18</c:v>
                </c:pt>
                <c:pt idx="25">
                  <c:v>19</c:v>
                </c:pt>
                <c:pt idx="26">
                  <c:v>20</c:v>
                </c:pt>
                <c:pt idx="27">
                  <c:v>21</c:v>
                </c:pt>
                <c:pt idx="28">
                  <c:v>22</c:v>
                </c:pt>
                <c:pt idx="29">
                  <c:v>23</c:v>
                </c:pt>
                <c:pt idx="30">
                  <c:v>24</c:v>
                </c:pt>
                <c:pt idx="31">
                  <c:v>25</c:v>
                </c:pt>
                <c:pt idx="32">
                  <c:v>26</c:v>
                </c:pt>
                <c:pt idx="33">
                  <c:v>27</c:v>
                </c:pt>
                <c:pt idx="34">
                  <c:v>28</c:v>
                </c:pt>
              </c:strCache>
            </c:strRef>
          </c:cat>
          <c:val>
            <c:numRef>
              <c:f>中学校・ｸﾞﾗﾌ!$AA$2:$AA$36</c:f>
              <c:numCache>
                <c:formatCode>0.0_ </c:formatCode>
                <c:ptCount val="35"/>
                <c:pt idx="0">
                  <c:v>49.1</c:v>
                </c:pt>
                <c:pt idx="1">
                  <c:v>45.5</c:v>
                </c:pt>
                <c:pt idx="2">
                  <c:v>41.7</c:v>
                </c:pt>
                <c:pt idx="3">
                  <c:v>36.5</c:v>
                </c:pt>
                <c:pt idx="4">
                  <c:v>36.9</c:v>
                </c:pt>
                <c:pt idx="5">
                  <c:v>36.6</c:v>
                </c:pt>
                <c:pt idx="6">
                  <c:v>37.4</c:v>
                </c:pt>
                <c:pt idx="7">
                  <c:v>36</c:v>
                </c:pt>
                <c:pt idx="8">
                  <c:v>34.799999999999997</c:v>
                </c:pt>
                <c:pt idx="9">
                  <c:v>33.9</c:v>
                </c:pt>
                <c:pt idx="10">
                  <c:v>33.6</c:v>
                </c:pt>
                <c:pt idx="11">
                  <c:v>33.6</c:v>
                </c:pt>
                <c:pt idx="12">
                  <c:v>33.200000000000003</c:v>
                </c:pt>
                <c:pt idx="13">
                  <c:v>33</c:v>
                </c:pt>
                <c:pt idx="14">
                  <c:v>32.799999999999997</c:v>
                </c:pt>
                <c:pt idx="15">
                  <c:v>32.799999999999997</c:v>
                </c:pt>
                <c:pt idx="16">
                  <c:v>32.299999999999997</c:v>
                </c:pt>
                <c:pt idx="17">
                  <c:v>31.7</c:v>
                </c:pt>
                <c:pt idx="18">
                  <c:v>31.2</c:v>
                </c:pt>
                <c:pt idx="19">
                  <c:v>30.7</c:v>
                </c:pt>
                <c:pt idx="20">
                  <c:v>30.2</c:v>
                </c:pt>
                <c:pt idx="21">
                  <c:v>29.9</c:v>
                </c:pt>
                <c:pt idx="22">
                  <c:v>29.5</c:v>
                </c:pt>
                <c:pt idx="23">
                  <c:v>29.2</c:v>
                </c:pt>
                <c:pt idx="24">
                  <c:v>29.1</c:v>
                </c:pt>
                <c:pt idx="25">
                  <c:v>28.5</c:v>
                </c:pt>
                <c:pt idx="26" formatCode="General">
                  <c:v>27.7</c:v>
                </c:pt>
                <c:pt idx="27" formatCode="General">
                  <c:v>27.5</c:v>
                </c:pt>
                <c:pt idx="28" formatCode="General">
                  <c:v>27.5</c:v>
                </c:pt>
                <c:pt idx="29" formatCode="General">
                  <c:v>27.1</c:v>
                </c:pt>
                <c:pt idx="30" formatCode="General">
                  <c:v>27.2</c:v>
                </c:pt>
                <c:pt idx="31" formatCode="General">
                  <c:v>27.3</c:v>
                </c:pt>
                <c:pt idx="32" formatCode="0.0">
                  <c:v>27</c:v>
                </c:pt>
                <c:pt idx="33" formatCode="General">
                  <c:v>26.8</c:v>
                </c:pt>
                <c:pt idx="34" formatCode="General">
                  <c:v>26.5</c:v>
                </c:pt>
              </c:numCache>
            </c:numRef>
          </c:val>
          <c:smooth val="0"/>
          <c:extLst>
            <c:ext xmlns:c16="http://schemas.microsoft.com/office/drawing/2014/chart" uri="{C3380CC4-5D6E-409C-BE32-E72D297353CC}">
              <c16:uniqueId val="{00000003-29BF-4B5E-B2CD-A03A6A117B37}"/>
            </c:ext>
          </c:extLst>
        </c:ser>
        <c:dLbls>
          <c:showLegendKey val="0"/>
          <c:showVal val="0"/>
          <c:showCatName val="0"/>
          <c:showSerName val="0"/>
          <c:showPercent val="0"/>
          <c:showBubbleSize val="0"/>
        </c:dLbls>
        <c:marker val="1"/>
        <c:smooth val="0"/>
        <c:axId val="398719728"/>
        <c:axId val="398720120"/>
      </c:lineChart>
      <c:catAx>
        <c:axId val="3987165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719336"/>
        <c:crosses val="autoZero"/>
        <c:auto val="0"/>
        <c:lblAlgn val="ctr"/>
        <c:lblOffset val="100"/>
        <c:tickLblSkip val="1"/>
        <c:tickMarkSkip val="1"/>
        <c:noMultiLvlLbl val="0"/>
      </c:catAx>
      <c:valAx>
        <c:axId val="398719336"/>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716592"/>
        <c:crosses val="autoZero"/>
        <c:crossBetween val="between"/>
      </c:valAx>
      <c:catAx>
        <c:axId val="398719728"/>
        <c:scaling>
          <c:orientation val="minMax"/>
        </c:scaling>
        <c:delete val="1"/>
        <c:axPos val="b"/>
        <c:numFmt formatCode="General" sourceLinked="1"/>
        <c:majorTickMark val="out"/>
        <c:minorTickMark val="none"/>
        <c:tickLblPos val="nextTo"/>
        <c:crossAx val="398720120"/>
        <c:crosses val="autoZero"/>
        <c:auto val="0"/>
        <c:lblAlgn val="ctr"/>
        <c:lblOffset val="100"/>
        <c:noMultiLvlLbl val="0"/>
      </c:catAx>
      <c:valAx>
        <c:axId val="398720120"/>
        <c:scaling>
          <c:orientation val="minMax"/>
          <c:min val="1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8719728"/>
        <c:crosses val="max"/>
        <c:crossBetween val="between"/>
      </c:valAx>
      <c:spPr>
        <a:solidFill>
          <a:srgbClr val="FFFFFF"/>
        </a:solidFill>
        <a:ln w="12700">
          <a:solidFill>
            <a:srgbClr val="FFFFFF"/>
          </a:solidFill>
          <a:prstDash val="solid"/>
        </a:ln>
      </c:spPr>
    </c:plotArea>
    <c:legend>
      <c:legendPos val="r"/>
      <c:layout>
        <c:manualLayout>
          <c:xMode val="edge"/>
          <c:yMode val="edge"/>
          <c:x val="0.65423616246864169"/>
          <c:y val="0.13375818468551304"/>
          <c:w val="0.24171285219181859"/>
          <c:h val="0.2151453042891931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28575</xdr:rowOff>
    </xdr:from>
    <xdr:to>
      <xdr:col>0</xdr:col>
      <xdr:colOff>0</xdr:colOff>
      <xdr:row>49</xdr:row>
      <xdr:rowOff>28575</xdr:rowOff>
    </xdr:to>
    <xdr:graphicFrame macro="">
      <xdr:nvGraphicFramePr>
        <xdr:cNvPr id="881931" name="Chart 7">
          <a:extLst>
            <a:ext uri="{FF2B5EF4-FFF2-40B4-BE49-F238E27FC236}">
              <a16:creationId xmlns:a16="http://schemas.microsoft.com/office/drawing/2014/main" id="{00000000-0008-0000-0100-00000B75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95250</xdr:rowOff>
    </xdr:from>
    <xdr:to>
      <xdr:col>0</xdr:col>
      <xdr:colOff>0</xdr:colOff>
      <xdr:row>60</xdr:row>
      <xdr:rowOff>114300</xdr:rowOff>
    </xdr:to>
    <xdr:graphicFrame macro="">
      <xdr:nvGraphicFramePr>
        <xdr:cNvPr id="881932" name="Chart 8">
          <a:extLst>
            <a:ext uri="{FF2B5EF4-FFF2-40B4-BE49-F238E27FC236}">
              <a16:creationId xmlns:a16="http://schemas.microsoft.com/office/drawing/2014/main" id="{00000000-0008-0000-0100-00000C75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133350</xdr:rowOff>
    </xdr:from>
    <xdr:to>
      <xdr:col>0</xdr:col>
      <xdr:colOff>0</xdr:colOff>
      <xdr:row>73</xdr:row>
      <xdr:rowOff>161925</xdr:rowOff>
    </xdr:to>
    <xdr:graphicFrame macro="">
      <xdr:nvGraphicFramePr>
        <xdr:cNvPr id="881933" name="Chart 9">
          <a:extLst>
            <a:ext uri="{FF2B5EF4-FFF2-40B4-BE49-F238E27FC236}">
              <a16:creationId xmlns:a16="http://schemas.microsoft.com/office/drawing/2014/main" id="{00000000-0008-0000-0100-00000D75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419100</xdr:colOff>
      <xdr:row>42</xdr:row>
      <xdr:rowOff>161925</xdr:rowOff>
    </xdr:from>
    <xdr:to>
      <xdr:col>2</xdr:col>
      <xdr:colOff>419100</xdr:colOff>
      <xdr:row>42</xdr:row>
      <xdr:rowOff>161925</xdr:rowOff>
    </xdr:to>
    <xdr:sp macro="" textlink="">
      <xdr:nvSpPr>
        <xdr:cNvPr id="881934" name="Line 57">
          <a:extLst>
            <a:ext uri="{FF2B5EF4-FFF2-40B4-BE49-F238E27FC236}">
              <a16:creationId xmlns:a16="http://schemas.microsoft.com/office/drawing/2014/main" id="{00000000-0008-0000-0100-00000E750D00}"/>
            </a:ext>
          </a:extLst>
        </xdr:cNvPr>
        <xdr:cNvSpPr>
          <a:spLocks noChangeShapeType="1"/>
        </xdr:cNvSpPr>
      </xdr:nvSpPr>
      <xdr:spPr bwMode="auto">
        <a:xfrm>
          <a:off x="1790700" y="7362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438150</xdr:colOff>
      <xdr:row>1</xdr:row>
      <xdr:rowOff>123825</xdr:rowOff>
    </xdr:from>
    <xdr:to>
      <xdr:col>11</xdr:col>
      <xdr:colOff>542925</xdr:colOff>
      <xdr:row>27</xdr:row>
      <xdr:rowOff>152400</xdr:rowOff>
    </xdr:to>
    <xdr:graphicFrame macro="">
      <xdr:nvGraphicFramePr>
        <xdr:cNvPr id="881935" name="Chart 50">
          <a:extLst>
            <a:ext uri="{FF2B5EF4-FFF2-40B4-BE49-F238E27FC236}">
              <a16:creationId xmlns:a16="http://schemas.microsoft.com/office/drawing/2014/main" id="{00000000-0008-0000-0100-00000F75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104775</xdr:colOff>
      <xdr:row>26</xdr:row>
      <xdr:rowOff>76200</xdr:rowOff>
    </xdr:from>
    <xdr:to>
      <xdr:col>11</xdr:col>
      <xdr:colOff>571500</xdr:colOff>
      <xdr:row>28</xdr:row>
      <xdr:rowOff>9525</xdr:rowOff>
    </xdr:to>
    <xdr:sp macro="" textlink="">
      <xdr:nvSpPr>
        <xdr:cNvPr id="7" name="Text Box 76">
          <a:extLst>
            <a:ext uri="{FF2B5EF4-FFF2-40B4-BE49-F238E27FC236}">
              <a16:creationId xmlns:a16="http://schemas.microsoft.com/office/drawing/2014/main" id="{00000000-0008-0000-0100-000007000000}"/>
            </a:ext>
          </a:extLst>
        </xdr:cNvPr>
        <xdr:cNvSpPr txBox="1">
          <a:spLocks noChangeArrowheads="1"/>
        </xdr:cNvSpPr>
      </xdr:nvSpPr>
      <xdr:spPr bwMode="auto">
        <a:xfrm>
          <a:off x="6896100" y="4533900"/>
          <a:ext cx="46672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年度</a:t>
          </a:r>
          <a:r>
            <a:rPr lang="en-US" altLang="ja-JP" sz="900" b="0" i="0" strike="noStrike">
              <a:solidFill>
                <a:srgbClr val="000000"/>
              </a:solidFill>
              <a:latin typeface="ＭＳ Ｐゴシック"/>
              <a:ea typeface="ＭＳ Ｐゴシック"/>
            </a:rPr>
            <a:t>)</a:t>
          </a:r>
        </a:p>
      </xdr:txBody>
    </xdr:sp>
    <xdr:clientData/>
  </xdr:twoCellAnchor>
  <xdr:twoCellAnchor>
    <xdr:from>
      <xdr:col>0</xdr:col>
      <xdr:colOff>276225</xdr:colOff>
      <xdr:row>36</xdr:row>
      <xdr:rowOff>38100</xdr:rowOff>
    </xdr:from>
    <xdr:to>
      <xdr:col>11</xdr:col>
      <xdr:colOff>390525</xdr:colOff>
      <xdr:row>62</xdr:row>
      <xdr:rowOff>104775</xdr:rowOff>
    </xdr:to>
    <xdr:graphicFrame macro="">
      <xdr:nvGraphicFramePr>
        <xdr:cNvPr id="881937" name="Chart 77">
          <a:extLst>
            <a:ext uri="{FF2B5EF4-FFF2-40B4-BE49-F238E27FC236}">
              <a16:creationId xmlns:a16="http://schemas.microsoft.com/office/drawing/2014/main" id="{00000000-0008-0000-0100-00001175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180975</xdr:colOff>
      <xdr:row>54</xdr:row>
      <xdr:rowOff>85725</xdr:rowOff>
    </xdr:from>
    <xdr:to>
      <xdr:col>7</xdr:col>
      <xdr:colOff>647700</xdr:colOff>
      <xdr:row>55</xdr:row>
      <xdr:rowOff>114300</xdr:rowOff>
    </xdr:to>
    <xdr:sp macro="" textlink="">
      <xdr:nvSpPr>
        <xdr:cNvPr id="9" name="Text Box 78">
          <a:extLst>
            <a:ext uri="{FF2B5EF4-FFF2-40B4-BE49-F238E27FC236}">
              <a16:creationId xmlns:a16="http://schemas.microsoft.com/office/drawing/2014/main" id="{00000000-0008-0000-0100-000009000000}"/>
            </a:ext>
          </a:extLst>
        </xdr:cNvPr>
        <xdr:cNvSpPr txBox="1">
          <a:spLocks noChangeArrowheads="1"/>
        </xdr:cNvSpPr>
      </xdr:nvSpPr>
      <xdr:spPr bwMode="auto">
        <a:xfrm>
          <a:off x="3238500" y="9344025"/>
          <a:ext cx="1428750" cy="200025"/>
        </a:xfrm>
        <a:prstGeom prst="rect">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100" b="1" i="0" strike="noStrike">
              <a:solidFill>
                <a:srgbClr val="000000"/>
              </a:solidFill>
              <a:latin typeface="ＭＳ Ｐゴシック"/>
              <a:ea typeface="ＭＳ Ｐゴシック"/>
            </a:rPr>
            <a:t>　 　学　　級　　数</a:t>
          </a:r>
        </a:p>
      </xdr:txBody>
    </xdr:sp>
    <xdr:clientData/>
  </xdr:twoCellAnchor>
  <xdr:twoCellAnchor>
    <xdr:from>
      <xdr:col>10</xdr:col>
      <xdr:colOff>428625</xdr:colOff>
      <xdr:row>36</xdr:row>
      <xdr:rowOff>152400</xdr:rowOff>
    </xdr:from>
    <xdr:to>
      <xdr:col>11</xdr:col>
      <xdr:colOff>133350</xdr:colOff>
      <xdr:row>38</xdr:row>
      <xdr:rowOff>152400</xdr:rowOff>
    </xdr:to>
    <xdr:sp macro="" textlink="">
      <xdr:nvSpPr>
        <xdr:cNvPr id="10" name="Text Box 79">
          <a:extLst>
            <a:ext uri="{FF2B5EF4-FFF2-40B4-BE49-F238E27FC236}">
              <a16:creationId xmlns:a16="http://schemas.microsoft.com/office/drawing/2014/main" id="{00000000-0008-0000-0100-00000A000000}"/>
            </a:ext>
          </a:extLst>
        </xdr:cNvPr>
        <xdr:cNvSpPr txBox="1">
          <a:spLocks noChangeArrowheads="1"/>
        </xdr:cNvSpPr>
      </xdr:nvSpPr>
      <xdr:spPr bwMode="auto">
        <a:xfrm>
          <a:off x="6534150" y="6324600"/>
          <a:ext cx="390525" cy="3429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（校）</a:t>
          </a:r>
        </a:p>
      </xdr:txBody>
    </xdr:sp>
    <xdr:clientData/>
  </xdr:twoCellAnchor>
  <xdr:twoCellAnchor>
    <xdr:from>
      <xdr:col>4</xdr:col>
      <xdr:colOff>28575</xdr:colOff>
      <xdr:row>40</xdr:row>
      <xdr:rowOff>0</xdr:rowOff>
    </xdr:from>
    <xdr:to>
      <xdr:col>5</xdr:col>
      <xdr:colOff>180975</xdr:colOff>
      <xdr:row>41</xdr:row>
      <xdr:rowOff>28575</xdr:rowOff>
    </xdr:to>
    <xdr:sp macro="" textlink="">
      <xdr:nvSpPr>
        <xdr:cNvPr id="11" name="Rectangle 80">
          <a:extLst>
            <a:ext uri="{FF2B5EF4-FFF2-40B4-BE49-F238E27FC236}">
              <a16:creationId xmlns:a16="http://schemas.microsoft.com/office/drawing/2014/main" id="{00000000-0008-0000-0100-00000B000000}"/>
            </a:ext>
          </a:extLst>
        </xdr:cNvPr>
        <xdr:cNvSpPr>
          <a:spLocks noChangeArrowheads="1"/>
        </xdr:cNvSpPr>
      </xdr:nvSpPr>
      <xdr:spPr bwMode="auto">
        <a:xfrm>
          <a:off x="2390775" y="6858000"/>
          <a:ext cx="847725" cy="2000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本務教員数</a:t>
          </a:r>
        </a:p>
      </xdr:txBody>
    </xdr:sp>
    <xdr:clientData/>
  </xdr:twoCellAnchor>
  <xdr:twoCellAnchor>
    <xdr:from>
      <xdr:col>4</xdr:col>
      <xdr:colOff>333375</xdr:colOff>
      <xdr:row>41</xdr:row>
      <xdr:rowOff>28575</xdr:rowOff>
    </xdr:from>
    <xdr:to>
      <xdr:col>4</xdr:col>
      <xdr:colOff>657225</xdr:colOff>
      <xdr:row>42</xdr:row>
      <xdr:rowOff>38100</xdr:rowOff>
    </xdr:to>
    <xdr:sp macro="" textlink="">
      <xdr:nvSpPr>
        <xdr:cNvPr id="881941" name="Line 81">
          <a:extLst>
            <a:ext uri="{FF2B5EF4-FFF2-40B4-BE49-F238E27FC236}">
              <a16:creationId xmlns:a16="http://schemas.microsoft.com/office/drawing/2014/main" id="{00000000-0008-0000-0100-000015750D00}"/>
            </a:ext>
          </a:extLst>
        </xdr:cNvPr>
        <xdr:cNvSpPr>
          <a:spLocks noChangeShapeType="1"/>
        </xdr:cNvSpPr>
      </xdr:nvSpPr>
      <xdr:spPr bwMode="auto">
        <a:xfrm>
          <a:off x="2695575" y="7058025"/>
          <a:ext cx="32385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44</xdr:row>
      <xdr:rowOff>57150</xdr:rowOff>
    </xdr:from>
    <xdr:to>
      <xdr:col>7</xdr:col>
      <xdr:colOff>123825</xdr:colOff>
      <xdr:row>45</xdr:row>
      <xdr:rowOff>104775</xdr:rowOff>
    </xdr:to>
    <xdr:sp macro="" textlink="">
      <xdr:nvSpPr>
        <xdr:cNvPr id="13" name="Rectangle 82">
          <a:extLst>
            <a:ext uri="{FF2B5EF4-FFF2-40B4-BE49-F238E27FC236}">
              <a16:creationId xmlns:a16="http://schemas.microsoft.com/office/drawing/2014/main" id="{00000000-0008-0000-0100-00000D000000}"/>
            </a:ext>
          </a:extLst>
        </xdr:cNvPr>
        <xdr:cNvSpPr>
          <a:spLocks noChangeArrowheads="1"/>
        </xdr:cNvSpPr>
      </xdr:nvSpPr>
      <xdr:spPr bwMode="auto">
        <a:xfrm>
          <a:off x="3009900" y="7600950"/>
          <a:ext cx="1133475" cy="2190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学校数（右目盛）</a:t>
          </a:r>
        </a:p>
      </xdr:txBody>
    </xdr:sp>
    <xdr:clientData/>
  </xdr:twoCellAnchor>
  <xdr:twoCellAnchor>
    <xdr:from>
      <xdr:col>6</xdr:col>
      <xdr:colOff>133350</xdr:colOff>
      <xdr:row>45</xdr:row>
      <xdr:rowOff>66675</xdr:rowOff>
    </xdr:from>
    <xdr:to>
      <xdr:col>6</xdr:col>
      <xdr:colOff>342900</xdr:colOff>
      <xdr:row>50</xdr:row>
      <xdr:rowOff>19050</xdr:rowOff>
    </xdr:to>
    <xdr:sp macro="" textlink="">
      <xdr:nvSpPr>
        <xdr:cNvPr id="881943" name="Line 83">
          <a:extLst>
            <a:ext uri="{FF2B5EF4-FFF2-40B4-BE49-F238E27FC236}">
              <a16:creationId xmlns:a16="http://schemas.microsoft.com/office/drawing/2014/main" id="{00000000-0008-0000-0100-000017750D00}"/>
            </a:ext>
          </a:extLst>
        </xdr:cNvPr>
        <xdr:cNvSpPr>
          <a:spLocks noChangeShapeType="1"/>
        </xdr:cNvSpPr>
      </xdr:nvSpPr>
      <xdr:spPr bwMode="auto">
        <a:xfrm flipH="1" flipV="1">
          <a:off x="3457575" y="7781925"/>
          <a:ext cx="209550" cy="809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25</xdr:row>
      <xdr:rowOff>38100</xdr:rowOff>
    </xdr:from>
    <xdr:to>
      <xdr:col>11</xdr:col>
      <xdr:colOff>495300</xdr:colOff>
      <xdr:row>26</xdr:row>
      <xdr:rowOff>38100</xdr:rowOff>
    </xdr:to>
    <xdr:sp macro="" textlink="">
      <xdr:nvSpPr>
        <xdr:cNvPr id="15" name="Text Box 84">
          <a:extLst>
            <a:ext uri="{FF2B5EF4-FFF2-40B4-BE49-F238E27FC236}">
              <a16:creationId xmlns:a16="http://schemas.microsoft.com/office/drawing/2014/main" id="{00000000-0008-0000-0100-00000F000000}"/>
            </a:ext>
          </a:extLst>
        </xdr:cNvPr>
        <xdr:cNvSpPr txBox="1">
          <a:spLocks noChangeArrowheads="1"/>
        </xdr:cNvSpPr>
      </xdr:nvSpPr>
      <xdr:spPr bwMode="auto">
        <a:xfrm>
          <a:off x="6953250" y="4324350"/>
          <a:ext cx="333375" cy="1714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en-US" altLang="ja-JP" sz="900" b="0" i="0" strike="noStrike">
              <a:solidFill>
                <a:srgbClr val="000000"/>
              </a:solidFill>
              <a:latin typeface="ＭＳ Ｐゴシック"/>
              <a:ea typeface="ＭＳ Ｐゴシック"/>
            </a:rPr>
            <a:t>0</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0.20686</cdr:y>
    </cdr:from>
    <cdr:to>
      <cdr:x>1</cdr:x>
      <cdr:y>0.25739</cdr:y>
    </cdr:to>
    <cdr:sp macro="" textlink="">
      <cdr:nvSpPr>
        <cdr:cNvPr id="156673" name="Text Box 1"/>
        <cdr:cNvSpPr txBox="1">
          <a:spLocks xmlns:a="http://schemas.openxmlformats.org/drawingml/2006/main" noChangeArrowheads="1"/>
        </cdr:cNvSpPr>
      </cdr:nvSpPr>
      <cdr:spPr bwMode="auto">
        <a:xfrm xmlns:a="http://schemas.openxmlformats.org/drawingml/2006/main">
          <a:off x="470719" y="472110"/>
          <a:ext cx="895360" cy="1145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１学級当たりの児童数</a:t>
          </a:r>
        </a:p>
      </cdr:txBody>
    </cdr:sp>
  </cdr:relSizeAnchor>
  <cdr:relSizeAnchor xmlns:cdr="http://schemas.openxmlformats.org/drawingml/2006/chartDrawing">
    <cdr:from>
      <cdr:x>0.62552</cdr:x>
      <cdr:y>0.33547</cdr:y>
    </cdr:from>
    <cdr:to>
      <cdr:x>0.63748</cdr:x>
      <cdr:y>0.40492</cdr:y>
    </cdr:to>
    <cdr:sp macro="" textlink="">
      <cdr:nvSpPr>
        <cdr:cNvPr id="156674" name="Line 2"/>
        <cdr:cNvSpPr>
          <a:spLocks xmlns:a="http://schemas.openxmlformats.org/drawingml/2006/main" noChangeShapeType="1"/>
        </cdr:cNvSpPr>
      </cdr:nvSpPr>
      <cdr:spPr bwMode="auto">
        <a:xfrm xmlns:a="http://schemas.openxmlformats.org/drawingml/2006/main" flipH="1">
          <a:off x="461944" y="763661"/>
          <a:ext cx="8775" cy="1574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0.5661</cdr:y>
    </cdr:from>
    <cdr:to>
      <cdr:x>1</cdr:x>
      <cdr:y>0.62071</cdr:y>
    </cdr:to>
    <cdr:sp macro="" textlink="">
      <cdr:nvSpPr>
        <cdr:cNvPr id="156675" name="Text Box 3"/>
        <cdr:cNvSpPr txBox="1">
          <a:spLocks xmlns:a="http://schemas.openxmlformats.org/drawingml/2006/main" noChangeArrowheads="1"/>
        </cdr:cNvSpPr>
      </cdr:nvSpPr>
      <cdr:spPr bwMode="auto">
        <a:xfrm xmlns:a="http://schemas.openxmlformats.org/drawingml/2006/main">
          <a:off x="247358" y="1286497"/>
          <a:ext cx="1162117" cy="1237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本務教員１人当たりの児童数</a:t>
          </a:r>
        </a:p>
      </cdr:txBody>
    </cdr:sp>
  </cdr:relSizeAnchor>
  <cdr:relSizeAnchor xmlns:cdr="http://schemas.openxmlformats.org/drawingml/2006/chartDrawing">
    <cdr:from>
      <cdr:x>0.49913</cdr:x>
      <cdr:y>0.49832</cdr:y>
    </cdr:from>
    <cdr:to>
      <cdr:x>0.51066</cdr:x>
      <cdr:y>0.5661</cdr:y>
    </cdr:to>
    <cdr:sp macro="" textlink="">
      <cdr:nvSpPr>
        <cdr:cNvPr id="156676" name="Line 4"/>
        <cdr:cNvSpPr>
          <a:spLocks xmlns:a="http://schemas.openxmlformats.org/drawingml/2006/main" noChangeShapeType="1"/>
        </cdr:cNvSpPr>
      </cdr:nvSpPr>
      <cdr:spPr bwMode="auto">
        <a:xfrm xmlns:a="http://schemas.openxmlformats.org/drawingml/2006/main" flipV="1">
          <a:off x="369249" y="1132850"/>
          <a:ext cx="8456" cy="15364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1.xml><?xml version="1.0" encoding="utf-8"?>
<c:userShapes xmlns:c="http://schemas.openxmlformats.org/drawingml/2006/chart">
  <cdr:relSizeAnchor xmlns:cdr="http://schemas.openxmlformats.org/drawingml/2006/chartDrawing">
    <cdr:from>
      <cdr:x>0.47777</cdr:x>
      <cdr:y>0.65857</cdr:y>
    </cdr:from>
    <cdr:to>
      <cdr:x>0.66754</cdr:x>
      <cdr:y>0.72415</cdr:y>
    </cdr:to>
    <cdr:sp macro="" textlink="">
      <cdr:nvSpPr>
        <cdr:cNvPr id="157697" name="Text Box 1"/>
        <cdr:cNvSpPr txBox="1">
          <a:spLocks xmlns:a="http://schemas.openxmlformats.org/drawingml/2006/main" noChangeArrowheads="1"/>
        </cdr:cNvSpPr>
      </cdr:nvSpPr>
      <cdr:spPr bwMode="auto">
        <a:xfrm xmlns:a="http://schemas.openxmlformats.org/drawingml/2006/main">
          <a:off x="2638743" y="2963964"/>
          <a:ext cx="1600438" cy="294837"/>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upright="1"/>
        <a:lstStyle xmlns:a="http://schemas.openxmlformats.org/drawingml/2006/main"/>
        <a:p xmlns:a="http://schemas.openxmlformats.org/drawingml/2006/main">
          <a:pPr algn="ctr" rtl="0">
            <a:defRPr sz="1000"/>
          </a:pPr>
          <a:r>
            <a:rPr lang="ja-JP" altLang="en-US" sz="1175" b="1" i="0" strike="noStrike">
              <a:solidFill>
                <a:srgbClr val="000000"/>
              </a:solidFill>
              <a:latin typeface="ＭＳ Ｐゴシック"/>
              <a:ea typeface="ＭＳ Ｐゴシック"/>
            </a:rPr>
            <a:t>生　　徒　　 数</a:t>
          </a:r>
        </a:p>
      </cdr:txBody>
    </cdr:sp>
  </cdr:relSizeAnchor>
  <cdr:relSizeAnchor xmlns:cdr="http://schemas.openxmlformats.org/drawingml/2006/chartDrawing">
    <cdr:from>
      <cdr:x>0.34361</cdr:x>
      <cdr:y>0.20382</cdr:y>
    </cdr:from>
    <cdr:to>
      <cdr:x>0.65268</cdr:x>
      <cdr:y>0.24204</cdr:y>
    </cdr:to>
    <cdr:sp macro="" textlink="">
      <cdr:nvSpPr>
        <cdr:cNvPr id="157698" name="Text Box 2"/>
        <cdr:cNvSpPr txBox="1">
          <a:spLocks xmlns:a="http://schemas.openxmlformats.org/drawingml/2006/main" noChangeArrowheads="1"/>
        </cdr:cNvSpPr>
      </cdr:nvSpPr>
      <cdr:spPr bwMode="auto">
        <a:xfrm xmlns:a="http://schemas.openxmlformats.org/drawingml/2006/main">
          <a:off x="2181099" y="914393"/>
          <a:ext cx="2238501" cy="17145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200"/>
            </a:lnSpc>
            <a:defRPr sz="1000"/>
          </a:pPr>
          <a:r>
            <a:rPr lang="ja-JP" altLang="en-US" sz="1000" b="0" i="0" strike="noStrike">
              <a:solidFill>
                <a:srgbClr val="000000"/>
              </a:solidFill>
              <a:latin typeface="ＭＳ Ｐゴシック"/>
              <a:ea typeface="ＭＳ Ｐゴシック"/>
            </a:rPr>
            <a:t>本務教員１人当たりの生徒数（右目盛）</a:t>
          </a:r>
        </a:p>
      </cdr:txBody>
    </cdr:sp>
  </cdr:relSizeAnchor>
  <cdr:relSizeAnchor xmlns:cdr="http://schemas.openxmlformats.org/drawingml/2006/chartDrawing">
    <cdr:from>
      <cdr:x>0.35515</cdr:x>
      <cdr:y>0.06149</cdr:y>
    </cdr:from>
    <cdr:to>
      <cdr:x>0.6256</cdr:x>
      <cdr:y>0.12071</cdr:y>
    </cdr:to>
    <cdr:sp macro="" textlink="">
      <cdr:nvSpPr>
        <cdr:cNvPr id="157700" name="Text Box 4"/>
        <cdr:cNvSpPr txBox="1">
          <a:spLocks xmlns:a="http://schemas.openxmlformats.org/drawingml/2006/main" noChangeArrowheads="1"/>
        </cdr:cNvSpPr>
      </cdr:nvSpPr>
      <cdr:spPr bwMode="auto">
        <a:xfrm xmlns:a="http://schemas.openxmlformats.org/drawingml/2006/main">
          <a:off x="2124808" y="275861"/>
          <a:ext cx="2028092" cy="2656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strike="noStrike">
              <a:solidFill>
                <a:srgbClr val="000000"/>
              </a:solidFill>
              <a:latin typeface="ＭＳ Ｐゴシック"/>
              <a:ea typeface="ＭＳ Ｐゴシック"/>
            </a:rPr>
            <a:t>１学級当たりの生徒数（右目盛）</a:t>
          </a:r>
        </a:p>
      </cdr:txBody>
    </cdr:sp>
  </cdr:relSizeAnchor>
  <cdr:relSizeAnchor xmlns:cdr="http://schemas.openxmlformats.org/drawingml/2006/chartDrawing">
    <cdr:from>
      <cdr:x>0.06873</cdr:x>
      <cdr:y>0.02576</cdr:y>
    </cdr:from>
    <cdr:to>
      <cdr:x>0.20823</cdr:x>
      <cdr:y>0.06174</cdr:y>
    </cdr:to>
    <cdr:sp macro="" textlink="">
      <cdr:nvSpPr>
        <cdr:cNvPr id="157702" name="Text Box 6"/>
        <cdr:cNvSpPr txBox="1">
          <a:spLocks xmlns:a="http://schemas.openxmlformats.org/drawingml/2006/main" noChangeArrowheads="1"/>
        </cdr:cNvSpPr>
      </cdr:nvSpPr>
      <cdr:spPr bwMode="auto">
        <a:xfrm xmlns:a="http://schemas.openxmlformats.org/drawingml/2006/main">
          <a:off x="146145" y="119009"/>
          <a:ext cx="352437" cy="161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a:t>
          </a:r>
          <a:r>
            <a:rPr lang="en-US" altLang="ja-JP" sz="1000" b="0" i="0" strike="noStrike">
              <a:solidFill>
                <a:srgbClr val="000000"/>
              </a:solidFill>
              <a:latin typeface="ＭＳ Ｐゴシック"/>
              <a:ea typeface="ＭＳ Ｐゴシック"/>
            </a:rPr>
            <a:t>)</a:t>
          </a:r>
        </a:p>
      </cdr:txBody>
    </cdr:sp>
  </cdr:relSizeAnchor>
  <cdr:relSizeAnchor xmlns:cdr="http://schemas.openxmlformats.org/drawingml/2006/chartDrawing">
    <cdr:from>
      <cdr:x>0.9364</cdr:x>
      <cdr:y>0.0128</cdr:y>
    </cdr:from>
    <cdr:to>
      <cdr:x>0.98743</cdr:x>
      <cdr:y>0.06149</cdr:y>
    </cdr:to>
    <cdr:sp macro="" textlink="">
      <cdr:nvSpPr>
        <cdr:cNvPr id="157703" name="Text Box 7"/>
        <cdr:cNvSpPr txBox="1">
          <a:spLocks xmlns:a="http://schemas.openxmlformats.org/drawingml/2006/main" noChangeArrowheads="1"/>
        </cdr:cNvSpPr>
      </cdr:nvSpPr>
      <cdr:spPr bwMode="auto">
        <a:xfrm xmlns:a="http://schemas.openxmlformats.org/drawingml/2006/main">
          <a:off x="6469578" y="60701"/>
          <a:ext cx="352437" cy="218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a:t>
          </a:r>
          <a:r>
            <a:rPr lang="en-US" altLang="ja-JP" sz="1000" b="0" i="0" strike="noStrike">
              <a:solidFill>
                <a:srgbClr val="000000"/>
              </a:solidFill>
              <a:latin typeface="ＭＳ Ｐゴシック"/>
              <a:ea typeface="ＭＳ Ｐゴシック"/>
            </a:rPr>
            <a:t>)</a:t>
          </a:r>
        </a:p>
      </cdr:txBody>
    </cdr:sp>
  </cdr:relSizeAnchor>
  <cdr:relSizeAnchor xmlns:cdr="http://schemas.openxmlformats.org/drawingml/2006/chartDrawing">
    <cdr:from>
      <cdr:x>0.20534</cdr:x>
      <cdr:y>0.11835</cdr:y>
    </cdr:from>
    <cdr:to>
      <cdr:x>0.38124</cdr:x>
      <cdr:y>0.39066</cdr:y>
    </cdr:to>
    <cdr:sp macro="" textlink="">
      <cdr:nvSpPr>
        <cdr:cNvPr id="157704" name="Line 8"/>
        <cdr:cNvSpPr>
          <a:spLocks xmlns:a="http://schemas.openxmlformats.org/drawingml/2006/main" noChangeShapeType="1"/>
        </cdr:cNvSpPr>
      </cdr:nvSpPr>
      <cdr:spPr bwMode="auto">
        <a:xfrm xmlns:a="http://schemas.openxmlformats.org/drawingml/2006/main" flipH="1">
          <a:off x="1247775" y="530950"/>
          <a:ext cx="1257404" cy="122164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0.38541</cdr:x>
      <cdr:y>0.26092</cdr:y>
    </cdr:from>
    <cdr:to>
      <cdr:x>0.49306</cdr:x>
      <cdr:y>0.76221</cdr:y>
    </cdr:to>
    <cdr:sp macro="" textlink="">
      <cdr:nvSpPr>
        <cdr:cNvPr id="157705" name="Line 9"/>
        <cdr:cNvSpPr>
          <a:spLocks xmlns:a="http://schemas.openxmlformats.org/drawingml/2006/main" noChangeShapeType="1"/>
        </cdr:cNvSpPr>
      </cdr:nvSpPr>
      <cdr:spPr bwMode="auto">
        <a:xfrm xmlns:a="http://schemas.openxmlformats.org/drawingml/2006/main" flipH="1">
          <a:off x="2381249" y="1170559"/>
          <a:ext cx="799547" cy="224891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12.xml><?xml version="1.0" encoding="utf-8"?>
<c:userShapes xmlns:c="http://schemas.openxmlformats.org/drawingml/2006/chart">
  <cdr:relSizeAnchor xmlns:cdr="http://schemas.openxmlformats.org/drawingml/2006/chartDrawing">
    <cdr:from>
      <cdr:x>0.10999</cdr:x>
      <cdr:y>0.05471</cdr:y>
    </cdr:from>
    <cdr:to>
      <cdr:x>0.27779</cdr:x>
      <cdr:y>0.10508</cdr:y>
    </cdr:to>
    <cdr:sp macro="" textlink="">
      <cdr:nvSpPr>
        <cdr:cNvPr id="158721" name="Text Box 1"/>
        <cdr:cNvSpPr txBox="1">
          <a:spLocks xmlns:a="http://schemas.openxmlformats.org/drawingml/2006/main" noChangeArrowheads="1"/>
        </cdr:cNvSpPr>
      </cdr:nvSpPr>
      <cdr:spPr bwMode="auto">
        <a:xfrm xmlns:a="http://schemas.openxmlformats.org/drawingml/2006/main">
          <a:off x="211506" y="241331"/>
          <a:ext cx="686347" cy="2192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学級・人</a:t>
          </a:r>
          <a:r>
            <a:rPr lang="en-US" altLang="ja-JP" sz="1050" b="0" i="0" strike="noStrike">
              <a:solidFill>
                <a:srgbClr val="000000"/>
              </a:solidFill>
              <a:latin typeface="ＭＳ Ｐゴシック"/>
              <a:ea typeface="ＭＳ Ｐゴシック"/>
            </a:rPr>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19050</xdr:colOff>
      <xdr:row>1</xdr:row>
      <xdr:rowOff>95250</xdr:rowOff>
    </xdr:from>
    <xdr:to>
      <xdr:col>9</xdr:col>
      <xdr:colOff>600075</xdr:colOff>
      <xdr:row>26</xdr:row>
      <xdr:rowOff>142875</xdr:rowOff>
    </xdr:to>
    <xdr:graphicFrame macro="">
      <xdr:nvGraphicFramePr>
        <xdr:cNvPr id="883770" name="Chart 39">
          <a:extLst>
            <a:ext uri="{FF2B5EF4-FFF2-40B4-BE49-F238E27FC236}">
              <a16:creationId xmlns:a16="http://schemas.microsoft.com/office/drawing/2014/main" id="{00000000-0008-0000-0500-00003A7C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47625</xdr:colOff>
      <xdr:row>55</xdr:row>
      <xdr:rowOff>85725</xdr:rowOff>
    </xdr:to>
    <xdr:graphicFrame macro="">
      <xdr:nvGraphicFramePr>
        <xdr:cNvPr id="883771" name="Chart 30">
          <a:extLst>
            <a:ext uri="{FF2B5EF4-FFF2-40B4-BE49-F238E27FC236}">
              <a16:creationId xmlns:a16="http://schemas.microsoft.com/office/drawing/2014/main" id="{00000000-0008-0000-0500-00003B7C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34</xdr:row>
      <xdr:rowOff>57150</xdr:rowOff>
    </xdr:from>
    <xdr:to>
      <xdr:col>10</xdr:col>
      <xdr:colOff>76200</xdr:colOff>
      <xdr:row>55</xdr:row>
      <xdr:rowOff>76200</xdr:rowOff>
    </xdr:to>
    <xdr:graphicFrame macro="">
      <xdr:nvGraphicFramePr>
        <xdr:cNvPr id="883772" name="Chart 33">
          <a:extLst>
            <a:ext uri="{FF2B5EF4-FFF2-40B4-BE49-F238E27FC236}">
              <a16:creationId xmlns:a16="http://schemas.microsoft.com/office/drawing/2014/main" id="{00000000-0008-0000-0500-00003C7C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0.05176</cdr:x>
      <cdr:y>0.04446</cdr:y>
    </cdr:from>
    <cdr:to>
      <cdr:x>0.10329</cdr:x>
      <cdr:y>0.0897</cdr:y>
    </cdr:to>
    <cdr:sp macro="" textlink="">
      <cdr:nvSpPr>
        <cdr:cNvPr id="129025" name="Text Box 1025"/>
        <cdr:cNvSpPr txBox="1">
          <a:spLocks xmlns:a="http://schemas.openxmlformats.org/drawingml/2006/main" noChangeArrowheads="1"/>
        </cdr:cNvSpPr>
      </cdr:nvSpPr>
      <cdr:spPr bwMode="auto">
        <a:xfrm xmlns:a="http://schemas.openxmlformats.org/drawingml/2006/main">
          <a:off x="361105" y="196299"/>
          <a:ext cx="356340" cy="1964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50" b="0" i="0" strike="noStrike">
              <a:solidFill>
                <a:srgbClr val="000000"/>
              </a:solidFill>
              <a:latin typeface="ＭＳ Ｐゴシック"/>
              <a:ea typeface="ＭＳ Ｐゴシック"/>
            </a:rPr>
            <a:t>（人）</a:t>
          </a:r>
        </a:p>
      </cdr:txBody>
    </cdr:sp>
  </cdr:relSizeAnchor>
  <cdr:relSizeAnchor xmlns:cdr="http://schemas.openxmlformats.org/drawingml/2006/chartDrawing">
    <cdr:from>
      <cdr:x>0.85085</cdr:x>
      <cdr:y>0.04471</cdr:y>
    </cdr:from>
    <cdr:to>
      <cdr:x>0.89991</cdr:x>
      <cdr:y>0.08921</cdr:y>
    </cdr:to>
    <cdr:sp macro="" textlink="">
      <cdr:nvSpPr>
        <cdr:cNvPr id="129026" name="Text Box 1026"/>
        <cdr:cNvSpPr txBox="1">
          <a:spLocks xmlns:a="http://schemas.openxmlformats.org/drawingml/2006/main" noChangeArrowheads="1"/>
        </cdr:cNvSpPr>
      </cdr:nvSpPr>
      <cdr:spPr bwMode="auto">
        <a:xfrm xmlns:a="http://schemas.openxmlformats.org/drawingml/2006/main">
          <a:off x="5886929" y="197361"/>
          <a:ext cx="339290" cy="1932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50" b="0" i="0" strike="noStrike">
              <a:solidFill>
                <a:srgbClr val="000000"/>
              </a:solidFill>
              <a:latin typeface="ＭＳ Ｐゴシック"/>
              <a:ea typeface="ＭＳ Ｐゴシック"/>
            </a:rPr>
            <a:t>（人）</a:t>
          </a:r>
        </a:p>
      </cdr:txBody>
    </cdr:sp>
  </cdr:relSizeAnchor>
  <cdr:relSizeAnchor xmlns:cdr="http://schemas.openxmlformats.org/drawingml/2006/chartDrawing">
    <cdr:from>
      <cdr:x>0.88514</cdr:x>
      <cdr:y>0.92353</cdr:y>
    </cdr:from>
    <cdr:to>
      <cdr:x>0.95777</cdr:x>
      <cdr:y>0.97143</cdr:y>
    </cdr:to>
    <cdr:sp macro="" textlink="">
      <cdr:nvSpPr>
        <cdr:cNvPr id="129027" name="Text Box 1027"/>
        <cdr:cNvSpPr txBox="1">
          <a:spLocks xmlns:a="http://schemas.openxmlformats.org/drawingml/2006/main" noChangeArrowheads="1"/>
        </cdr:cNvSpPr>
      </cdr:nvSpPr>
      <cdr:spPr bwMode="auto">
        <a:xfrm xmlns:a="http://schemas.openxmlformats.org/drawingml/2006/main">
          <a:off x="5977532" y="4002449"/>
          <a:ext cx="490487" cy="2075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50" b="0" i="0" strike="noStrike">
              <a:solidFill>
                <a:srgbClr val="000000"/>
              </a:solidFill>
              <a:latin typeface="ＭＳ Ｐゴシック"/>
              <a:ea typeface="ＭＳ Ｐゴシック"/>
            </a:rPr>
            <a:t>（年度）</a:t>
          </a:r>
        </a:p>
      </cdr:txBody>
    </cdr:sp>
  </cdr:relSizeAnchor>
  <cdr:relSizeAnchor xmlns:cdr="http://schemas.openxmlformats.org/drawingml/2006/chartDrawing">
    <cdr:from>
      <cdr:x>0.19057</cdr:x>
      <cdr:y>0.16208</cdr:y>
    </cdr:from>
    <cdr:to>
      <cdr:x>0.50641</cdr:x>
      <cdr:y>0.22247</cdr:y>
    </cdr:to>
    <cdr:sp macro="" textlink="">
      <cdr:nvSpPr>
        <cdr:cNvPr id="129028" name="Text Box 1028"/>
        <cdr:cNvSpPr txBox="1">
          <a:spLocks xmlns:a="http://schemas.openxmlformats.org/drawingml/2006/main" noChangeArrowheads="1"/>
        </cdr:cNvSpPr>
      </cdr:nvSpPr>
      <cdr:spPr bwMode="auto">
        <a:xfrm xmlns:a="http://schemas.openxmlformats.org/drawingml/2006/main">
          <a:off x="1321006" y="707139"/>
          <a:ext cx="2184073" cy="26232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strike="noStrike">
              <a:solidFill>
                <a:srgbClr val="000000"/>
              </a:solidFill>
              <a:latin typeface="ＭＳ Ｐゴシック"/>
              <a:ea typeface="ＭＳ Ｐゴシック"/>
            </a:rPr>
            <a:t>本務教員一人当たりの生徒数（右目盛）</a:t>
          </a:r>
        </a:p>
      </cdr:txBody>
    </cdr:sp>
  </cdr:relSizeAnchor>
  <cdr:relSizeAnchor xmlns:cdr="http://schemas.openxmlformats.org/drawingml/2006/chartDrawing">
    <cdr:from>
      <cdr:x>0.17066</cdr:x>
      <cdr:y>0.21319</cdr:y>
    </cdr:from>
    <cdr:to>
      <cdr:x>0.26342</cdr:x>
      <cdr:y>0.28132</cdr:y>
    </cdr:to>
    <cdr:sp macro="" textlink="">
      <cdr:nvSpPr>
        <cdr:cNvPr id="129030" name="Line 1030"/>
        <cdr:cNvSpPr>
          <a:spLocks xmlns:a="http://schemas.openxmlformats.org/drawingml/2006/main" noChangeShapeType="1"/>
        </cdr:cNvSpPr>
      </cdr:nvSpPr>
      <cdr:spPr bwMode="auto">
        <a:xfrm xmlns:a="http://schemas.openxmlformats.org/drawingml/2006/main" flipH="1">
          <a:off x="1152502" y="923954"/>
          <a:ext cx="626430" cy="29526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0.38535</cdr:x>
      <cdr:y>0.7142</cdr:y>
    </cdr:from>
    <cdr:to>
      <cdr:x>0.56657</cdr:x>
      <cdr:y>0.78706</cdr:y>
    </cdr:to>
    <cdr:sp macro="" textlink="">
      <cdr:nvSpPr>
        <cdr:cNvPr id="129031" name="Text Box 1031"/>
        <cdr:cNvSpPr txBox="1">
          <a:spLocks xmlns:a="http://schemas.openxmlformats.org/drawingml/2006/main" noChangeArrowheads="1"/>
        </cdr:cNvSpPr>
      </cdr:nvSpPr>
      <cdr:spPr bwMode="auto">
        <a:xfrm xmlns:a="http://schemas.openxmlformats.org/drawingml/2006/main">
          <a:off x="2667937" y="3105220"/>
          <a:ext cx="1253156" cy="316487"/>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生　徒　数</a:t>
          </a:r>
        </a:p>
      </cdr:txBody>
    </cdr:sp>
  </cdr:relSizeAnchor>
</c:userShapes>
</file>

<file path=xl/drawings/drawing15.xml><?xml version="1.0" encoding="utf-8"?>
<c:userShapes xmlns:c="http://schemas.openxmlformats.org/drawingml/2006/chart">
  <cdr:relSizeAnchor xmlns:cdr="http://schemas.openxmlformats.org/drawingml/2006/chartDrawing">
    <cdr:from>
      <cdr:x>0.39319</cdr:x>
      <cdr:y>0.43738</cdr:y>
    </cdr:from>
    <cdr:to>
      <cdr:x>0.71639</cdr:x>
      <cdr:y>0.76335</cdr:y>
    </cdr:to>
    <cdr:sp macro="" textlink="">
      <cdr:nvSpPr>
        <cdr:cNvPr id="3" name="Oval 1025"/>
        <cdr:cNvSpPr>
          <a:spLocks xmlns:a="http://schemas.openxmlformats.org/drawingml/2006/main" noChangeArrowheads="1"/>
        </cdr:cNvSpPr>
      </cdr:nvSpPr>
      <cdr:spPr bwMode="auto">
        <a:xfrm xmlns:a="http://schemas.openxmlformats.org/drawingml/2006/main">
          <a:off x="1355725" y="1508125"/>
          <a:ext cx="1114422" cy="1123927"/>
        </a:xfrm>
        <a:prstGeom xmlns:a="http://schemas.openxmlformats.org/drawingml/2006/main" prst="ellipse">
          <a:avLst/>
        </a:prstGeom>
        <a:solidFill xmlns:a="http://schemas.openxmlformats.org/drawingml/2006/main">
          <a:srgbClr val="FFFFFF"/>
        </a:solidFill>
        <a:ln xmlns:a="http://schemas.openxmlformats.org/drawingml/2006/main" w="9525">
          <a:solidFill>
            <a:srgbClr val="000000"/>
          </a:solidFill>
          <a:round/>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lnSpc>
              <a:spcPts val="1200"/>
            </a:lnSpc>
            <a:defRPr sz="1000"/>
          </a:pPr>
          <a:endParaRPr lang="ja-JP" altLang="en-US" sz="1000" b="0" i="0" strike="noStrike">
            <a:solidFill>
              <a:srgbClr val="000000"/>
            </a:solidFill>
            <a:latin typeface="ＭＳ Ｐゴシック"/>
            <a:ea typeface="ＭＳ Ｐゴシック"/>
          </a:endParaRPr>
        </a:p>
        <a:p xmlns:a="http://schemas.openxmlformats.org/drawingml/2006/main">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全日制本科</a:t>
          </a:r>
        </a:p>
        <a:p xmlns:a="http://schemas.openxmlformats.org/drawingml/2006/main">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生徒数</a:t>
          </a:r>
        </a:p>
        <a:p xmlns:a="http://schemas.openxmlformats.org/drawingml/2006/main">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59,694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人</a:t>
          </a:r>
        </a:p>
      </cdr:txBody>
    </cdr:sp>
  </cdr:relSizeAnchor>
</c:userShapes>
</file>

<file path=xl/drawings/drawing16.xml><?xml version="1.0" encoding="utf-8"?>
<c:userShapes xmlns:c="http://schemas.openxmlformats.org/drawingml/2006/chart">
  <cdr:relSizeAnchor xmlns:cdr="http://schemas.openxmlformats.org/drawingml/2006/chartDrawing">
    <cdr:from>
      <cdr:x>0.33515</cdr:x>
      <cdr:y>0.46053</cdr:y>
    </cdr:from>
    <cdr:to>
      <cdr:x>0.65395</cdr:x>
      <cdr:y>0.77105</cdr:y>
    </cdr:to>
    <cdr:sp macro="" textlink="">
      <cdr:nvSpPr>
        <cdr:cNvPr id="94209" name="Oval 1025"/>
        <cdr:cNvSpPr>
          <a:spLocks xmlns:a="http://schemas.openxmlformats.org/drawingml/2006/main" noChangeArrowheads="1"/>
        </cdr:cNvSpPr>
      </cdr:nvSpPr>
      <cdr:spPr bwMode="auto">
        <a:xfrm xmlns:a="http://schemas.openxmlformats.org/drawingml/2006/main">
          <a:off x="1171575" y="1666874"/>
          <a:ext cx="1114425" cy="1123951"/>
        </a:xfrm>
        <a:prstGeom xmlns:a="http://schemas.openxmlformats.org/drawingml/2006/main" prst="ellipse">
          <a:avLst/>
        </a:prstGeom>
        <a:solidFill xmlns:a="http://schemas.openxmlformats.org/drawingml/2006/main">
          <a:srgbClr val="FFFFFF"/>
        </a:solidFill>
        <a:ln xmlns:a="http://schemas.openxmlformats.org/drawingml/2006/main" w="9525">
          <a:solidFill>
            <a:srgbClr val="000000"/>
          </a:solidFill>
          <a:round/>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lnSpc>
              <a:spcPts val="1200"/>
            </a:lnSpc>
            <a:defRPr sz="1000"/>
          </a:pPr>
          <a:endParaRPr lang="ja-JP" altLang="en-US" sz="1000" b="0" i="0" strike="noStrike">
            <a:solidFill>
              <a:srgbClr val="000000"/>
            </a:solidFill>
            <a:latin typeface="ＭＳ Ｐゴシック"/>
            <a:ea typeface="ＭＳ Ｐゴシック"/>
          </a:endParaRPr>
        </a:p>
        <a:p xmlns:a="http://schemas.openxmlformats.org/drawingml/2006/main">
          <a:pPr algn="ctr" rtl="0">
            <a:lnSpc>
              <a:spcPts val="1100"/>
            </a:lnSpc>
            <a:defRPr sz="1000"/>
          </a:pPr>
          <a:r>
            <a:rPr lang="ja-JP" altLang="en-US" sz="1000" b="0" i="0" strike="noStrike">
              <a:solidFill>
                <a:srgbClr val="000000"/>
              </a:solidFill>
              <a:latin typeface="ＭＳ Ｐゴシック"/>
              <a:ea typeface="ＭＳ Ｐゴシック"/>
            </a:rPr>
            <a:t>定時制本科</a:t>
          </a:r>
        </a:p>
        <a:p xmlns:a="http://schemas.openxmlformats.org/drawingml/2006/main">
          <a:pPr algn="ctr" rtl="0">
            <a:lnSpc>
              <a:spcPts val="1200"/>
            </a:lnSpc>
            <a:defRPr sz="1000"/>
          </a:pPr>
          <a:r>
            <a:rPr lang="ja-JP" altLang="en-US" sz="1000" b="0" i="0" strike="noStrike">
              <a:solidFill>
                <a:srgbClr val="000000"/>
              </a:solidFill>
              <a:latin typeface="ＭＳ Ｐゴシック"/>
              <a:ea typeface="ＭＳ Ｐゴシック"/>
            </a:rPr>
            <a:t>生徒数</a:t>
          </a:r>
        </a:p>
        <a:p xmlns:a="http://schemas.openxmlformats.org/drawingml/2006/main">
          <a:pPr algn="ctr" rtl="0">
            <a:lnSpc>
              <a:spcPts val="1200"/>
            </a:lnSpc>
            <a:defRPr sz="1000"/>
          </a:pPr>
          <a:r>
            <a:rPr lang="en-US" altLang="ja-JP" sz="1000" b="0" i="0" strike="noStrike">
              <a:solidFill>
                <a:srgbClr val="000000"/>
              </a:solidFill>
              <a:latin typeface="ＭＳ Ｐゴシック"/>
              <a:ea typeface="ＭＳ Ｐゴシック"/>
            </a:rPr>
            <a:t>1,554</a:t>
          </a:r>
          <a:r>
            <a:rPr lang="ja-JP" altLang="en-US" sz="1000" b="0" i="0" strike="noStrike">
              <a:solidFill>
                <a:srgbClr val="000000"/>
              </a:solidFill>
              <a:latin typeface="ＭＳ Ｐゴシック"/>
              <a:ea typeface="ＭＳ Ｐゴシック"/>
            </a:rPr>
            <a:t>人</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2</xdr:row>
      <xdr:rowOff>393700</xdr:rowOff>
    </xdr:from>
    <xdr:to>
      <xdr:col>9</xdr:col>
      <xdr:colOff>660400</xdr:colOff>
      <xdr:row>30</xdr:row>
      <xdr:rowOff>82550</xdr:rowOff>
    </xdr:to>
    <xdr:graphicFrame macro="">
      <xdr:nvGraphicFramePr>
        <xdr:cNvPr id="898097" name="Chart 7">
          <a:extLst>
            <a:ext uri="{FF2B5EF4-FFF2-40B4-BE49-F238E27FC236}">
              <a16:creationId xmlns:a16="http://schemas.microsoft.com/office/drawing/2014/main" id="{00000000-0008-0000-0700-000031B4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152400</xdr:rowOff>
    </xdr:from>
    <xdr:to>
      <xdr:col>9</xdr:col>
      <xdr:colOff>733425</xdr:colOff>
      <xdr:row>59</xdr:row>
      <xdr:rowOff>123825</xdr:rowOff>
    </xdr:to>
    <xdr:graphicFrame macro="">
      <xdr:nvGraphicFramePr>
        <xdr:cNvPr id="898098" name="Chart 3">
          <a:extLst>
            <a:ext uri="{FF2B5EF4-FFF2-40B4-BE49-F238E27FC236}">
              <a16:creationId xmlns:a16="http://schemas.microsoft.com/office/drawing/2014/main" id="{00000000-0008-0000-0700-000032B4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466725</xdr:colOff>
      <xdr:row>18</xdr:row>
      <xdr:rowOff>85725</xdr:rowOff>
    </xdr:from>
    <xdr:to>
      <xdr:col>6</xdr:col>
      <xdr:colOff>628650</xdr:colOff>
      <xdr:row>19</xdr:row>
      <xdr:rowOff>161925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bwMode="auto">
        <a:xfrm>
          <a:off x="3895725" y="3286125"/>
          <a:ext cx="847725" cy="2476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在学者数</a:t>
          </a:r>
        </a:p>
      </xdr:txBody>
    </xdr:sp>
    <xdr:clientData/>
  </xdr:twoCellAnchor>
  <xdr:twoCellAnchor>
    <xdr:from>
      <xdr:col>5</xdr:col>
      <xdr:colOff>676275</xdr:colOff>
      <xdr:row>54</xdr:row>
      <xdr:rowOff>152400</xdr:rowOff>
    </xdr:from>
    <xdr:to>
      <xdr:col>6</xdr:col>
      <xdr:colOff>638175</xdr:colOff>
      <xdr:row>56</xdr:row>
      <xdr:rowOff>38100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bwMode="auto">
        <a:xfrm>
          <a:off x="4105275" y="9525000"/>
          <a:ext cx="647700" cy="2286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t>幼稚部</a:t>
          </a:r>
        </a:p>
      </xdr:txBody>
    </xdr:sp>
    <xdr:clientData/>
  </xdr:twoCellAnchor>
  <xdr:twoCellAnchor>
    <xdr:from>
      <xdr:col>6</xdr:col>
      <xdr:colOff>314325</xdr:colOff>
      <xdr:row>56</xdr:row>
      <xdr:rowOff>38100</xdr:rowOff>
    </xdr:from>
    <xdr:to>
      <xdr:col>6</xdr:col>
      <xdr:colOff>390525</xdr:colOff>
      <xdr:row>57</xdr:row>
      <xdr:rowOff>47625</xdr:rowOff>
    </xdr:to>
    <xdr:cxnSp macro="">
      <xdr:nvCxnSpPr>
        <xdr:cNvPr id="898101" name="直線コネクタ 4">
          <a:extLst>
            <a:ext uri="{FF2B5EF4-FFF2-40B4-BE49-F238E27FC236}">
              <a16:creationId xmlns:a16="http://schemas.microsoft.com/office/drawing/2014/main" id="{00000000-0008-0000-0700-000035B40D00}"/>
            </a:ext>
          </a:extLst>
        </xdr:cNvPr>
        <xdr:cNvCxnSpPr>
          <a:cxnSpLocks noChangeShapeType="1"/>
          <a:stCxn id="3" idx="2"/>
        </xdr:cNvCxnSpPr>
      </xdr:nvCxnSpPr>
      <xdr:spPr bwMode="auto">
        <a:xfrm>
          <a:off x="4429125" y="9753600"/>
          <a:ext cx="76200" cy="1809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8.xml><?xml version="1.0" encoding="utf-8"?>
<c:userShapes xmlns:c="http://schemas.openxmlformats.org/drawingml/2006/chart">
  <cdr:relSizeAnchor xmlns:cdr="http://schemas.openxmlformats.org/drawingml/2006/chartDrawing">
    <cdr:from>
      <cdr:x>0.93526</cdr:x>
      <cdr:y>0.07093</cdr:y>
    </cdr:from>
    <cdr:to>
      <cdr:x>0.97517</cdr:x>
      <cdr:y>0.11153</cdr:y>
    </cdr:to>
    <cdr:sp macro="" textlink="">
      <cdr:nvSpPr>
        <cdr:cNvPr id="27651" name="Text Box 3"/>
        <cdr:cNvSpPr txBox="1">
          <a:spLocks xmlns:a="http://schemas.openxmlformats.org/drawingml/2006/main" noChangeArrowheads="1"/>
        </cdr:cNvSpPr>
      </cdr:nvSpPr>
      <cdr:spPr bwMode="auto">
        <a:xfrm xmlns:a="http://schemas.openxmlformats.org/drawingml/2006/main">
          <a:off x="6381376" y="333996"/>
          <a:ext cx="272309" cy="1911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strike="noStrike">
              <a:solidFill>
                <a:srgbClr val="000000"/>
              </a:solidFill>
              <a:latin typeface="ＭＳ Ｐゴシック"/>
              <a:ea typeface="ＭＳ Ｐゴシック"/>
            </a:rPr>
            <a:t>（校）</a:t>
          </a:r>
        </a:p>
      </cdr:txBody>
    </cdr:sp>
  </cdr:relSizeAnchor>
  <cdr:relSizeAnchor xmlns:cdr="http://schemas.openxmlformats.org/drawingml/2006/chartDrawing">
    <cdr:from>
      <cdr:x>0.03741</cdr:x>
      <cdr:y>0.08482</cdr:y>
    </cdr:from>
    <cdr:to>
      <cdr:x>0.08264</cdr:x>
      <cdr:y>0.11687</cdr:y>
    </cdr:to>
    <cdr:sp macro="" textlink="">
      <cdr:nvSpPr>
        <cdr:cNvPr id="4" name="Text Box 2"/>
        <cdr:cNvSpPr txBox="1">
          <a:spLocks xmlns:a="http://schemas.openxmlformats.org/drawingml/2006/main" noChangeArrowheads="1"/>
        </cdr:cNvSpPr>
      </cdr:nvSpPr>
      <cdr:spPr bwMode="auto">
        <a:xfrm xmlns:a="http://schemas.openxmlformats.org/drawingml/2006/main">
          <a:off x="255866" y="400719"/>
          <a:ext cx="309326" cy="1514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strike="noStrike">
              <a:solidFill>
                <a:srgbClr val="000000"/>
              </a:solidFill>
              <a:latin typeface="ＭＳ Ｐゴシック"/>
              <a:ea typeface="ＭＳ Ｐゴシック"/>
            </a:rPr>
            <a:t>（人）</a:t>
          </a:r>
        </a:p>
      </cdr:txBody>
    </cdr:sp>
  </cdr:relSizeAnchor>
  <cdr:relSizeAnchor xmlns:cdr="http://schemas.openxmlformats.org/drawingml/2006/chartDrawing">
    <cdr:from>
      <cdr:x>0.56028</cdr:x>
      <cdr:y>0.23299</cdr:y>
    </cdr:from>
    <cdr:to>
      <cdr:x>0.60142</cdr:x>
      <cdr:y>0.31546</cdr:y>
    </cdr:to>
    <cdr:cxnSp macro="">
      <cdr:nvCxnSpPr>
        <cdr:cNvPr id="3" name="直線コネクタ 2">
          <a:extLst xmlns:a="http://schemas.openxmlformats.org/drawingml/2006/main">
            <a:ext uri="{FF2B5EF4-FFF2-40B4-BE49-F238E27FC236}">
              <a16:creationId xmlns:a16="http://schemas.microsoft.com/office/drawing/2014/main" id="{0BDDC9BE-9DA4-01F2-9ADA-2E3B788FD3EB}"/>
            </a:ext>
          </a:extLst>
        </cdr:cNvPr>
        <cdr:cNvCxnSpPr/>
      </cdr:nvCxnSpPr>
      <cdr:spPr bwMode="auto">
        <a:xfrm xmlns:a="http://schemas.openxmlformats.org/drawingml/2006/main">
          <a:off x="3762375" y="1076325"/>
          <a:ext cx="276225" cy="381000"/>
        </a:xfrm>
        <a:prstGeom xmlns:a="http://schemas.openxmlformats.org/drawingml/2006/main" prst="line">
          <a:avLst/>
        </a:prstGeom>
        <a:ln xmlns:a="http://schemas.openxmlformats.org/drawingml/2006/main">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0.50275</cdr:x>
      <cdr:y>0.1875</cdr:y>
    </cdr:from>
    <cdr:to>
      <cdr:x>0.61432</cdr:x>
      <cdr:y>0.23185</cdr:y>
    </cdr:to>
    <cdr:sp macro="" textlink="">
      <cdr:nvSpPr>
        <cdr:cNvPr id="2" name="正方形/長方形 1"/>
        <cdr:cNvSpPr/>
      </cdr:nvSpPr>
      <cdr:spPr bwMode="auto">
        <a:xfrm xmlns:a="http://schemas.openxmlformats.org/drawingml/2006/main">
          <a:off x="3476624" y="885825"/>
          <a:ext cx="771525" cy="209550"/>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a:r>
            <a:rPr lang="ja-JP" altLang="en-US"/>
            <a:t>学</a:t>
          </a:r>
          <a:r>
            <a:rPr lang="ja-JP" altLang="en-US" baseline="0"/>
            <a:t>　</a:t>
          </a:r>
          <a:r>
            <a:rPr lang="ja-JP" altLang="en-US"/>
            <a:t>校　数</a:t>
          </a:r>
          <a:endParaRPr lang="ja-JP"/>
        </a:p>
      </cdr:txBody>
    </cdr:sp>
  </cdr:relSizeAnchor>
  <cdr:relSizeAnchor xmlns:cdr="http://schemas.openxmlformats.org/drawingml/2006/chartDrawing">
    <cdr:from>
      <cdr:x>0.92275</cdr:x>
      <cdr:y>0.88132</cdr:y>
    </cdr:from>
    <cdr:to>
      <cdr:x>0.99535</cdr:x>
      <cdr:y>0.92785</cdr:y>
    </cdr:to>
    <cdr:sp macro="" textlink="">
      <cdr:nvSpPr>
        <cdr:cNvPr id="5" name="正方形/長方形 4"/>
        <cdr:cNvSpPr/>
      </cdr:nvSpPr>
      <cdr:spPr bwMode="auto">
        <a:xfrm xmlns:a="http://schemas.openxmlformats.org/drawingml/2006/main">
          <a:off x="6296025" y="4149724"/>
          <a:ext cx="495300" cy="219075"/>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en-US" altLang="ja-JP" sz="1000">
              <a:latin typeface="ＭＳ Ｐゴシック" panose="020B0600070205080204" pitchFamily="50" charset="-128"/>
              <a:ea typeface="ＭＳ Ｐゴシック" panose="020B0600070205080204" pitchFamily="50" charset="-128"/>
            </a:rPr>
            <a:t>28</a:t>
          </a:r>
          <a:r>
            <a:rPr lang="ja-JP" altLang="en-US" sz="800"/>
            <a:t>（年度）</a:t>
          </a:r>
          <a:endParaRPr lang="ja-JP" sz="800"/>
        </a:p>
      </cdr:txBody>
    </cdr:sp>
  </cdr:relSizeAnchor>
</c:userShapes>
</file>

<file path=xl/drawings/drawing19.xml><?xml version="1.0" encoding="utf-8"?>
<c:userShapes xmlns:c="http://schemas.openxmlformats.org/drawingml/2006/chart">
  <cdr:relSizeAnchor xmlns:cdr="http://schemas.openxmlformats.org/drawingml/2006/chartDrawing">
    <cdr:from>
      <cdr:x>0.08191</cdr:x>
      <cdr:y>0.01214</cdr:y>
    </cdr:from>
    <cdr:to>
      <cdr:x>0.15528</cdr:x>
      <cdr:y>0.06092</cdr:y>
    </cdr:to>
    <cdr:sp macro="" textlink="">
      <cdr:nvSpPr>
        <cdr:cNvPr id="13313" name="Text Box 1025"/>
        <cdr:cNvSpPr txBox="1">
          <a:spLocks xmlns:a="http://schemas.openxmlformats.org/drawingml/2006/main" noChangeArrowheads="1"/>
        </cdr:cNvSpPr>
      </cdr:nvSpPr>
      <cdr:spPr bwMode="auto">
        <a:xfrm xmlns:a="http://schemas.openxmlformats.org/drawingml/2006/main">
          <a:off x="511042" y="47525"/>
          <a:ext cx="457746" cy="19096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strike="noStrike">
              <a:solidFill>
                <a:srgbClr val="000000"/>
              </a:solidFill>
              <a:latin typeface="ＭＳ Ｐゴシック"/>
              <a:ea typeface="ＭＳ Ｐゴシック"/>
            </a:rPr>
            <a:t>（人）</a:t>
          </a:r>
        </a:p>
      </cdr:txBody>
    </cdr:sp>
  </cdr:relSizeAnchor>
  <cdr:relSizeAnchor xmlns:cdr="http://schemas.openxmlformats.org/drawingml/2006/chartDrawing">
    <cdr:from>
      <cdr:x>0.59851</cdr:x>
      <cdr:y>0.41322</cdr:y>
    </cdr:from>
    <cdr:to>
      <cdr:x>0.72013</cdr:x>
      <cdr:y>0.47883</cdr:y>
    </cdr:to>
    <cdr:sp macro="" textlink="">
      <cdr:nvSpPr>
        <cdr:cNvPr id="13314" name="Text Box 1026"/>
        <cdr:cNvSpPr txBox="1">
          <a:spLocks xmlns:a="http://schemas.openxmlformats.org/drawingml/2006/main" noChangeArrowheads="1"/>
        </cdr:cNvSpPr>
      </cdr:nvSpPr>
      <cdr:spPr bwMode="auto">
        <a:xfrm xmlns:a="http://schemas.openxmlformats.org/drawingml/2006/main">
          <a:off x="3734057" y="1617648"/>
          <a:ext cx="758772" cy="256849"/>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高等部</a:t>
          </a:r>
        </a:p>
      </cdr:txBody>
    </cdr:sp>
  </cdr:relSizeAnchor>
  <cdr:relSizeAnchor xmlns:cdr="http://schemas.openxmlformats.org/drawingml/2006/chartDrawing">
    <cdr:from>
      <cdr:x>0.74017</cdr:x>
      <cdr:y>0.71177</cdr:y>
    </cdr:from>
    <cdr:to>
      <cdr:x>0.86326</cdr:x>
      <cdr:y>0.77958</cdr:y>
    </cdr:to>
    <cdr:sp macro="" textlink="">
      <cdr:nvSpPr>
        <cdr:cNvPr id="13315" name="Text Box 1027"/>
        <cdr:cNvSpPr txBox="1">
          <a:spLocks xmlns:a="http://schemas.openxmlformats.org/drawingml/2006/main" noChangeArrowheads="1"/>
        </cdr:cNvSpPr>
      </cdr:nvSpPr>
      <cdr:spPr bwMode="auto">
        <a:xfrm xmlns:a="http://schemas.openxmlformats.org/drawingml/2006/main">
          <a:off x="5111346" y="2786409"/>
          <a:ext cx="850013" cy="26546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小学部</a:t>
          </a:r>
        </a:p>
      </cdr:txBody>
    </cdr:sp>
  </cdr:relSizeAnchor>
  <cdr:relSizeAnchor xmlns:cdr="http://schemas.openxmlformats.org/drawingml/2006/chartDrawing">
    <cdr:from>
      <cdr:x>0.54562</cdr:x>
      <cdr:y>0.59842</cdr:y>
    </cdr:from>
    <cdr:to>
      <cdr:x>0.66699</cdr:x>
      <cdr:y>0.66453</cdr:y>
    </cdr:to>
    <cdr:sp macro="" textlink="">
      <cdr:nvSpPr>
        <cdr:cNvPr id="13316" name="Text Box 1028"/>
        <cdr:cNvSpPr txBox="1">
          <a:spLocks xmlns:a="http://schemas.openxmlformats.org/drawingml/2006/main" noChangeArrowheads="1"/>
        </cdr:cNvSpPr>
      </cdr:nvSpPr>
      <cdr:spPr bwMode="auto">
        <a:xfrm xmlns:a="http://schemas.openxmlformats.org/drawingml/2006/main">
          <a:off x="3404066" y="2342697"/>
          <a:ext cx="757213" cy="258806"/>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中学部</a:t>
          </a:r>
        </a:p>
      </cdr:txBody>
    </cdr:sp>
  </cdr:relSizeAnchor>
  <cdr:relSizeAnchor xmlns:cdr="http://schemas.openxmlformats.org/drawingml/2006/chartDrawing">
    <cdr:from>
      <cdr:x>0.43817</cdr:x>
      <cdr:y>0.17762</cdr:y>
    </cdr:from>
    <cdr:to>
      <cdr:x>0.53282</cdr:x>
      <cdr:y>0.24088</cdr:y>
    </cdr:to>
    <cdr:sp macro="" textlink="">
      <cdr:nvSpPr>
        <cdr:cNvPr id="2" name="テキスト ボックス 1"/>
        <cdr:cNvSpPr txBox="1"/>
      </cdr:nvSpPr>
      <cdr:spPr>
        <a:xfrm xmlns:a="http://schemas.openxmlformats.org/drawingml/2006/main">
          <a:off x="2733685" y="695324"/>
          <a:ext cx="590539" cy="24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000" b="1"/>
        </a:p>
      </cdr:txBody>
    </cdr:sp>
  </cdr:relSizeAnchor>
  <cdr:relSizeAnchor xmlns:cdr="http://schemas.openxmlformats.org/drawingml/2006/chartDrawing">
    <cdr:from>
      <cdr:x>0.1771</cdr:x>
      <cdr:y>0.25791</cdr:y>
    </cdr:from>
    <cdr:to>
      <cdr:x>0.25344</cdr:x>
      <cdr:y>0.32117</cdr:y>
    </cdr:to>
    <cdr:sp macro="" textlink="">
      <cdr:nvSpPr>
        <cdr:cNvPr id="3" name="テキスト ボックス 2"/>
        <cdr:cNvSpPr txBox="1"/>
      </cdr:nvSpPr>
      <cdr:spPr>
        <a:xfrm xmlns:a="http://schemas.openxmlformats.org/drawingml/2006/main">
          <a:off x="1104900" y="1009650"/>
          <a:ext cx="476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0.92552</cdr:x>
      <cdr:y>0.89619</cdr:y>
    </cdr:from>
    <cdr:to>
      <cdr:x>0.98865</cdr:x>
      <cdr:y>0.96167</cdr:y>
    </cdr:to>
    <cdr:sp macro="" textlink="">
      <cdr:nvSpPr>
        <cdr:cNvPr id="8" name="Text Box 4"/>
        <cdr:cNvSpPr txBox="1">
          <a:spLocks xmlns:a="http://schemas.openxmlformats.org/drawingml/2006/main" noChangeArrowheads="1"/>
        </cdr:cNvSpPr>
      </cdr:nvSpPr>
      <cdr:spPr bwMode="auto">
        <a:xfrm xmlns:a="http://schemas.openxmlformats.org/drawingml/2006/main">
          <a:off x="5749521" y="3429849"/>
          <a:ext cx="392200" cy="25061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900" b="0" i="0" strike="noStrike">
              <a:solidFill>
                <a:srgbClr val="000000"/>
              </a:solidFill>
              <a:latin typeface="ＭＳ Ｐゴシック"/>
              <a:ea typeface="ＭＳ Ｐゴシック"/>
            </a:rPr>
            <a:t>（年度）</a:t>
          </a:r>
        </a:p>
      </cdr:txBody>
    </cdr:sp>
  </cdr:relSizeAnchor>
  <cdr:relSizeAnchor xmlns:cdr="http://schemas.openxmlformats.org/drawingml/2006/chartDrawing">
    <cdr:from>
      <cdr:x>0.89103</cdr:x>
      <cdr:y>0.05353</cdr:y>
    </cdr:from>
    <cdr:to>
      <cdr:x>0.93793</cdr:x>
      <cdr:y>0.08759</cdr:y>
    </cdr:to>
    <cdr:sp macro="" textlink="">
      <cdr:nvSpPr>
        <cdr:cNvPr id="4" name="正方形/長方形 3"/>
        <cdr:cNvSpPr/>
      </cdr:nvSpPr>
      <cdr:spPr bwMode="auto">
        <a:xfrm xmlns:a="http://schemas.openxmlformats.org/drawingml/2006/main">
          <a:off x="6153150" y="209550"/>
          <a:ext cx="323850" cy="133350"/>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en-US" altLang="ja-JP" sz="900" b="1">
              <a:latin typeface="+mn-ea"/>
              <a:ea typeface="+mn-ea"/>
            </a:rPr>
            <a:t>2,528</a:t>
          </a:r>
          <a:endParaRPr lang="ja-JP" sz="900" b="1">
            <a:latin typeface="+mn-ea"/>
            <a:ea typeface="+mn-ea"/>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0.18186</cdr:x>
      <cdr:y>0.08672</cdr:y>
    </cdr:from>
    <cdr:to>
      <cdr:x>1</cdr:x>
      <cdr:y>0.15587</cdr:y>
    </cdr:to>
    <cdr:sp macro="" textlink="">
      <cdr:nvSpPr>
        <cdr:cNvPr id="4097" name="Text Box 1"/>
        <cdr:cNvSpPr txBox="1">
          <a:spLocks xmlns:a="http://schemas.openxmlformats.org/drawingml/2006/main" noChangeArrowheads="1"/>
        </cdr:cNvSpPr>
      </cdr:nvSpPr>
      <cdr:spPr bwMode="auto">
        <a:xfrm xmlns:a="http://schemas.openxmlformats.org/drawingml/2006/main">
          <a:off x="286925" y="182409"/>
          <a:ext cx="600044" cy="142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本務教員数</a:t>
          </a:r>
        </a:p>
      </cdr:txBody>
    </cdr:sp>
  </cdr:relSizeAnchor>
  <cdr:relSizeAnchor xmlns:cdr="http://schemas.openxmlformats.org/drawingml/2006/chartDrawing">
    <cdr:from>
      <cdr:x>0.45889</cdr:x>
      <cdr:y>0.09387</cdr:y>
    </cdr:from>
    <cdr:to>
      <cdr:x>0.47759</cdr:x>
      <cdr:y>0.15754</cdr:y>
    </cdr:to>
    <cdr:sp macro="" textlink="">
      <cdr:nvSpPr>
        <cdr:cNvPr id="4098" name="Line 2"/>
        <cdr:cNvSpPr>
          <a:spLocks xmlns:a="http://schemas.openxmlformats.org/drawingml/2006/main" noChangeShapeType="1"/>
        </cdr:cNvSpPr>
      </cdr:nvSpPr>
      <cdr:spPr bwMode="auto">
        <a:xfrm xmlns:a="http://schemas.openxmlformats.org/drawingml/2006/main">
          <a:off x="339734" y="197197"/>
          <a:ext cx="13720" cy="1316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0.48053</cdr:x>
      <cdr:y>0.41606</cdr:y>
    </cdr:from>
    <cdr:to>
      <cdr:x>1</cdr:x>
      <cdr:y>0.47138</cdr:y>
    </cdr:to>
    <cdr:sp macro="" textlink="">
      <cdr:nvSpPr>
        <cdr:cNvPr id="4099" name="Text Box 3"/>
        <cdr:cNvSpPr txBox="1">
          <a:spLocks xmlns:a="http://schemas.openxmlformats.org/drawingml/2006/main" noChangeArrowheads="1"/>
        </cdr:cNvSpPr>
      </cdr:nvSpPr>
      <cdr:spPr bwMode="auto">
        <a:xfrm xmlns:a="http://schemas.openxmlformats.org/drawingml/2006/main">
          <a:off x="510605" y="863130"/>
          <a:ext cx="380991" cy="1143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学 級 数</a:t>
          </a:r>
        </a:p>
      </cdr:txBody>
    </cdr:sp>
  </cdr:relSizeAnchor>
  <cdr:relSizeAnchor xmlns:cdr="http://schemas.openxmlformats.org/drawingml/2006/chartDrawing">
    <cdr:from>
      <cdr:x>0.67446</cdr:x>
      <cdr:y>0.50334</cdr:y>
    </cdr:from>
    <cdr:to>
      <cdr:x>0.69186</cdr:x>
      <cdr:y>0.57918</cdr:y>
    </cdr:to>
    <cdr:sp macro="" textlink="">
      <cdr:nvSpPr>
        <cdr:cNvPr id="4100" name="Line 4"/>
        <cdr:cNvSpPr>
          <a:spLocks xmlns:a="http://schemas.openxmlformats.org/drawingml/2006/main" noChangeShapeType="1"/>
        </cdr:cNvSpPr>
      </cdr:nvSpPr>
      <cdr:spPr bwMode="auto">
        <a:xfrm xmlns:a="http://schemas.openxmlformats.org/drawingml/2006/main" flipH="1">
          <a:off x="497842" y="1043538"/>
          <a:ext cx="12763" cy="15674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85725</xdr:colOff>
      <xdr:row>4</xdr:row>
      <xdr:rowOff>85725</xdr:rowOff>
    </xdr:from>
    <xdr:to>
      <xdr:col>5</xdr:col>
      <xdr:colOff>276225</xdr:colOff>
      <xdr:row>22</xdr:row>
      <xdr:rowOff>104775</xdr:rowOff>
    </xdr:to>
    <xdr:graphicFrame macro="">
      <xdr:nvGraphicFramePr>
        <xdr:cNvPr id="930081" name="Chart 4">
          <a:extLst>
            <a:ext uri="{FF2B5EF4-FFF2-40B4-BE49-F238E27FC236}">
              <a16:creationId xmlns:a16="http://schemas.microsoft.com/office/drawing/2014/main" id="{00000000-0008-0000-0900-00002131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11</xdr:row>
      <xdr:rowOff>123826</xdr:rowOff>
    </xdr:from>
    <xdr:to>
      <xdr:col>3</xdr:col>
      <xdr:colOff>219075</xdr:colOff>
      <xdr:row>16</xdr:row>
      <xdr:rowOff>76201</xdr:rowOff>
    </xdr:to>
    <xdr:sp macro="" textlink="">
      <xdr:nvSpPr>
        <xdr:cNvPr id="3" name="Oval 8">
          <a:extLst>
            <a:ext uri="{FF2B5EF4-FFF2-40B4-BE49-F238E27FC236}">
              <a16:creationId xmlns:a16="http://schemas.microsoft.com/office/drawing/2014/main" id="{00000000-0008-0000-0900-000003000000}"/>
            </a:ext>
          </a:extLst>
        </xdr:cNvPr>
        <xdr:cNvSpPr>
          <a:spLocks noChangeArrowheads="1"/>
        </xdr:cNvSpPr>
      </xdr:nvSpPr>
      <xdr:spPr bwMode="auto">
        <a:xfrm>
          <a:off x="1457325" y="2009776"/>
          <a:ext cx="819150" cy="8096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lnSpc>
              <a:spcPts val="1300"/>
            </a:lnSpc>
            <a:defRPr sz="1000"/>
          </a:pPr>
          <a:r>
            <a:rPr lang="ja-JP" altLang="en-US" sz="1100" b="0" i="0" strike="noStrike">
              <a:solidFill>
                <a:srgbClr val="000000"/>
              </a:solidFill>
              <a:latin typeface="ＭＳ Ｐゴシック"/>
              <a:ea typeface="ＭＳ Ｐゴシック"/>
            </a:rPr>
            <a:t>総園数</a:t>
          </a:r>
        </a:p>
        <a:p>
          <a:pPr algn="ctr" rtl="0">
            <a:lnSpc>
              <a:spcPts val="1200"/>
            </a:lnSpc>
            <a:defRPr sz="1000"/>
          </a:pPr>
          <a:r>
            <a:rPr lang="en-US" altLang="ja-JP" sz="1100" b="0" i="0" strike="noStrike">
              <a:solidFill>
                <a:srgbClr val="000000"/>
              </a:solidFill>
              <a:latin typeface="ＭＳ Ｐゴシック"/>
              <a:ea typeface="ＭＳ Ｐゴシック"/>
            </a:rPr>
            <a:t>254</a:t>
          </a:r>
          <a:r>
            <a:rPr lang="ja-JP" altLang="en-US" sz="1100" b="0" i="0" strike="noStrike">
              <a:solidFill>
                <a:srgbClr val="000000"/>
              </a:solidFill>
              <a:latin typeface="ＭＳ Ｐゴシック"/>
              <a:ea typeface="ＭＳ Ｐゴシック"/>
            </a:rPr>
            <a:t>園</a:t>
          </a:r>
        </a:p>
      </xdr:txBody>
    </xdr:sp>
    <xdr:clientData/>
  </xdr:twoCellAnchor>
  <xdr:twoCellAnchor>
    <xdr:from>
      <xdr:col>5</xdr:col>
      <xdr:colOff>123825</xdr:colOff>
      <xdr:row>3</xdr:row>
      <xdr:rowOff>85725</xdr:rowOff>
    </xdr:from>
    <xdr:to>
      <xdr:col>11</xdr:col>
      <xdr:colOff>47625</xdr:colOff>
      <xdr:row>19</xdr:row>
      <xdr:rowOff>28575</xdr:rowOff>
    </xdr:to>
    <xdr:graphicFrame macro="">
      <xdr:nvGraphicFramePr>
        <xdr:cNvPr id="930083" name="Chart 12">
          <a:extLst>
            <a:ext uri="{FF2B5EF4-FFF2-40B4-BE49-F238E27FC236}">
              <a16:creationId xmlns:a16="http://schemas.microsoft.com/office/drawing/2014/main" id="{00000000-0008-0000-0900-00002331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257175</xdr:colOff>
      <xdr:row>3</xdr:row>
      <xdr:rowOff>85726</xdr:rowOff>
    </xdr:from>
    <xdr:to>
      <xdr:col>6</xdr:col>
      <xdr:colOff>238125</xdr:colOff>
      <xdr:row>4</xdr:row>
      <xdr:rowOff>104776</xdr:rowOff>
    </xdr:to>
    <xdr:sp macro="" textlink="">
      <xdr:nvSpPr>
        <xdr:cNvPr id="5" name="Text Box 13">
          <a:extLst>
            <a:ext uri="{FF2B5EF4-FFF2-40B4-BE49-F238E27FC236}">
              <a16:creationId xmlns:a16="http://schemas.microsoft.com/office/drawing/2014/main" id="{00000000-0008-0000-0900-000005000000}"/>
            </a:ext>
          </a:extLst>
        </xdr:cNvPr>
        <xdr:cNvSpPr txBox="1">
          <a:spLocks noChangeArrowheads="1"/>
        </xdr:cNvSpPr>
      </xdr:nvSpPr>
      <xdr:spPr bwMode="auto">
        <a:xfrm>
          <a:off x="3686175" y="600076"/>
          <a:ext cx="381000"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a:t>
          </a:r>
        </a:p>
      </xdr:txBody>
    </xdr:sp>
    <xdr:clientData/>
  </xdr:twoCellAnchor>
  <xdr:twoCellAnchor>
    <xdr:from>
      <xdr:col>0</xdr:col>
      <xdr:colOff>542925</xdr:colOff>
      <xdr:row>46</xdr:row>
      <xdr:rowOff>152400</xdr:rowOff>
    </xdr:from>
    <xdr:to>
      <xdr:col>11</xdr:col>
      <xdr:colOff>285750</xdr:colOff>
      <xdr:row>65</xdr:row>
      <xdr:rowOff>57150</xdr:rowOff>
    </xdr:to>
    <xdr:graphicFrame macro="">
      <xdr:nvGraphicFramePr>
        <xdr:cNvPr id="930085" name="Chart 15">
          <a:extLst>
            <a:ext uri="{FF2B5EF4-FFF2-40B4-BE49-F238E27FC236}">
              <a16:creationId xmlns:a16="http://schemas.microsoft.com/office/drawing/2014/main" id="{00000000-0008-0000-0900-00002531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209551</xdr:colOff>
      <xdr:row>64</xdr:row>
      <xdr:rowOff>0</xdr:rowOff>
    </xdr:from>
    <xdr:to>
      <xdr:col>10</xdr:col>
      <xdr:colOff>666751</xdr:colOff>
      <xdr:row>65</xdr:row>
      <xdr:rowOff>19050</xdr:rowOff>
    </xdr:to>
    <xdr:sp macro="" textlink="">
      <xdr:nvSpPr>
        <xdr:cNvPr id="7" name="Text Box 16">
          <a:extLst>
            <a:ext uri="{FF2B5EF4-FFF2-40B4-BE49-F238E27FC236}">
              <a16:creationId xmlns:a16="http://schemas.microsoft.com/office/drawing/2014/main" id="{00000000-0008-0000-0900-000007000000}"/>
            </a:ext>
          </a:extLst>
        </xdr:cNvPr>
        <xdr:cNvSpPr txBox="1">
          <a:spLocks noChangeArrowheads="1"/>
        </xdr:cNvSpPr>
      </xdr:nvSpPr>
      <xdr:spPr bwMode="auto">
        <a:xfrm>
          <a:off x="6438901" y="10868025"/>
          <a:ext cx="457200"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（年度）</a:t>
          </a:r>
        </a:p>
      </xdr:txBody>
    </xdr:sp>
    <xdr:clientData/>
  </xdr:twoCellAnchor>
  <xdr:twoCellAnchor>
    <xdr:from>
      <xdr:col>1</xdr:col>
      <xdr:colOff>114300</xdr:colOff>
      <xdr:row>46</xdr:row>
      <xdr:rowOff>152399</xdr:rowOff>
    </xdr:from>
    <xdr:to>
      <xdr:col>1</xdr:col>
      <xdr:colOff>447676</xdr:colOff>
      <xdr:row>48</xdr:row>
      <xdr:rowOff>47624</xdr:rowOff>
    </xdr:to>
    <xdr:sp macro="" textlink="">
      <xdr:nvSpPr>
        <xdr:cNvPr id="8" name="Text Box 17">
          <a:extLst>
            <a:ext uri="{FF2B5EF4-FFF2-40B4-BE49-F238E27FC236}">
              <a16:creationId xmlns:a16="http://schemas.microsoft.com/office/drawing/2014/main" id="{00000000-0008-0000-0900-000008000000}"/>
            </a:ext>
          </a:extLst>
        </xdr:cNvPr>
        <xdr:cNvSpPr txBox="1">
          <a:spLocks noChangeArrowheads="1"/>
        </xdr:cNvSpPr>
      </xdr:nvSpPr>
      <xdr:spPr bwMode="auto">
        <a:xfrm>
          <a:off x="800100" y="7934324"/>
          <a:ext cx="333376" cy="238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（人）</a:t>
          </a:r>
        </a:p>
      </xdr:txBody>
    </xdr:sp>
    <xdr:clientData/>
  </xdr:twoCellAnchor>
  <xdr:twoCellAnchor>
    <xdr:from>
      <xdr:col>10</xdr:col>
      <xdr:colOff>295275</xdr:colOff>
      <xdr:row>47</xdr:row>
      <xdr:rowOff>9525</xdr:rowOff>
    </xdr:from>
    <xdr:to>
      <xdr:col>10</xdr:col>
      <xdr:colOff>657224</xdr:colOff>
      <xdr:row>48</xdr:row>
      <xdr:rowOff>9525</xdr:rowOff>
    </xdr:to>
    <xdr:sp macro="" textlink="">
      <xdr:nvSpPr>
        <xdr:cNvPr id="9" name="Text Box 18">
          <a:extLst>
            <a:ext uri="{FF2B5EF4-FFF2-40B4-BE49-F238E27FC236}">
              <a16:creationId xmlns:a16="http://schemas.microsoft.com/office/drawing/2014/main" id="{00000000-0008-0000-0900-000009000000}"/>
            </a:ext>
          </a:extLst>
        </xdr:cNvPr>
        <xdr:cNvSpPr txBox="1">
          <a:spLocks noChangeArrowheads="1"/>
        </xdr:cNvSpPr>
      </xdr:nvSpPr>
      <xdr:spPr bwMode="auto">
        <a:xfrm>
          <a:off x="6524625" y="7962900"/>
          <a:ext cx="361949"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（人）</a:t>
          </a:r>
        </a:p>
      </xdr:txBody>
    </xdr:sp>
    <xdr:clientData/>
  </xdr:twoCellAnchor>
  <xdr:twoCellAnchor>
    <xdr:from>
      <xdr:col>7</xdr:col>
      <xdr:colOff>247649</xdr:colOff>
      <xdr:row>47</xdr:row>
      <xdr:rowOff>76199</xdr:rowOff>
    </xdr:from>
    <xdr:to>
      <xdr:col>9</xdr:col>
      <xdr:colOff>276224</xdr:colOff>
      <xdr:row>48</xdr:row>
      <xdr:rowOff>161924</xdr:rowOff>
    </xdr:to>
    <xdr:sp macro="" textlink="">
      <xdr:nvSpPr>
        <xdr:cNvPr id="10" name="Text Box 2">
          <a:extLst>
            <a:ext uri="{FF2B5EF4-FFF2-40B4-BE49-F238E27FC236}">
              <a16:creationId xmlns:a16="http://schemas.microsoft.com/office/drawing/2014/main" id="{00000000-0008-0000-0900-00000A000000}"/>
            </a:ext>
          </a:extLst>
        </xdr:cNvPr>
        <xdr:cNvSpPr txBox="1">
          <a:spLocks noChangeArrowheads="1"/>
        </xdr:cNvSpPr>
      </xdr:nvSpPr>
      <xdr:spPr bwMode="auto">
        <a:xfrm>
          <a:off x="4419599" y="8029574"/>
          <a:ext cx="1400175" cy="2571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本務教員数（右目盛）</a:t>
          </a:r>
        </a:p>
      </xdr:txBody>
    </xdr:sp>
    <xdr:clientData/>
  </xdr:twoCellAnchor>
  <xdr:twoCellAnchor>
    <xdr:from>
      <xdr:col>6</xdr:col>
      <xdr:colOff>257175</xdr:colOff>
      <xdr:row>59</xdr:row>
      <xdr:rowOff>47625</xdr:rowOff>
    </xdr:from>
    <xdr:to>
      <xdr:col>8</xdr:col>
      <xdr:colOff>381000</xdr:colOff>
      <xdr:row>60</xdr:row>
      <xdr:rowOff>133350</xdr:rowOff>
    </xdr:to>
    <xdr:sp macro="" textlink="">
      <xdr:nvSpPr>
        <xdr:cNvPr id="11" name="Text Box 22">
          <a:extLst>
            <a:ext uri="{FF2B5EF4-FFF2-40B4-BE49-F238E27FC236}">
              <a16:creationId xmlns:a16="http://schemas.microsoft.com/office/drawing/2014/main" id="{00000000-0008-0000-0900-00000B000000}"/>
            </a:ext>
          </a:extLst>
        </xdr:cNvPr>
        <xdr:cNvSpPr txBox="1">
          <a:spLocks noChangeArrowheads="1"/>
        </xdr:cNvSpPr>
      </xdr:nvSpPr>
      <xdr:spPr bwMode="auto">
        <a:xfrm>
          <a:off x="4086225" y="10058400"/>
          <a:ext cx="1152525" cy="25717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３歳児入園</a:t>
          </a:r>
        </a:p>
      </xdr:txBody>
    </xdr:sp>
    <xdr:clientData/>
  </xdr:twoCellAnchor>
  <xdr:twoCellAnchor>
    <xdr:from>
      <xdr:col>1</xdr:col>
      <xdr:colOff>542925</xdr:colOff>
      <xdr:row>47</xdr:row>
      <xdr:rowOff>142875</xdr:rowOff>
    </xdr:from>
    <xdr:to>
      <xdr:col>3</xdr:col>
      <xdr:colOff>228600</xdr:colOff>
      <xdr:row>49</xdr:row>
      <xdr:rowOff>9525</xdr:rowOff>
    </xdr:to>
    <xdr:sp macro="" textlink="">
      <xdr:nvSpPr>
        <xdr:cNvPr id="12" name="Text Box 23">
          <a:extLst>
            <a:ext uri="{FF2B5EF4-FFF2-40B4-BE49-F238E27FC236}">
              <a16:creationId xmlns:a16="http://schemas.microsoft.com/office/drawing/2014/main" id="{00000000-0008-0000-0900-00000C000000}"/>
            </a:ext>
          </a:extLst>
        </xdr:cNvPr>
        <xdr:cNvSpPr txBox="1">
          <a:spLocks noChangeArrowheads="1"/>
        </xdr:cNvSpPr>
      </xdr:nvSpPr>
      <xdr:spPr bwMode="auto">
        <a:xfrm>
          <a:off x="1228725" y="8096250"/>
          <a:ext cx="1057275" cy="209550"/>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５歳児入園</a:t>
          </a:r>
        </a:p>
      </xdr:txBody>
    </xdr:sp>
    <xdr:clientData/>
  </xdr:twoCellAnchor>
  <xdr:twoCellAnchor>
    <xdr:from>
      <xdr:col>3</xdr:col>
      <xdr:colOff>495300</xdr:colOff>
      <xdr:row>53</xdr:row>
      <xdr:rowOff>133350</xdr:rowOff>
    </xdr:from>
    <xdr:to>
      <xdr:col>5</xdr:col>
      <xdr:colOff>276225</xdr:colOff>
      <xdr:row>55</xdr:row>
      <xdr:rowOff>47625</xdr:rowOff>
    </xdr:to>
    <xdr:sp macro="" textlink="">
      <xdr:nvSpPr>
        <xdr:cNvPr id="13" name="Text Box 24">
          <a:extLst>
            <a:ext uri="{FF2B5EF4-FFF2-40B4-BE49-F238E27FC236}">
              <a16:creationId xmlns:a16="http://schemas.microsoft.com/office/drawing/2014/main" id="{00000000-0008-0000-0900-00000D000000}"/>
            </a:ext>
          </a:extLst>
        </xdr:cNvPr>
        <xdr:cNvSpPr txBox="1">
          <a:spLocks noChangeArrowheads="1"/>
        </xdr:cNvSpPr>
      </xdr:nvSpPr>
      <xdr:spPr bwMode="auto">
        <a:xfrm>
          <a:off x="2552700" y="9115425"/>
          <a:ext cx="1152525" cy="25717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４歳児入園</a:t>
          </a:r>
        </a:p>
      </xdr:txBody>
    </xdr:sp>
    <xdr:clientData/>
  </xdr:twoCellAnchor>
  <xdr:twoCellAnchor>
    <xdr:from>
      <xdr:col>2</xdr:col>
      <xdr:colOff>647700</xdr:colOff>
      <xdr:row>49</xdr:row>
      <xdr:rowOff>19050</xdr:rowOff>
    </xdr:from>
    <xdr:to>
      <xdr:col>3</xdr:col>
      <xdr:colOff>38100</xdr:colOff>
      <xdr:row>51</xdr:row>
      <xdr:rowOff>57150</xdr:rowOff>
    </xdr:to>
    <xdr:sp macro="" textlink="">
      <xdr:nvSpPr>
        <xdr:cNvPr id="930093" name="Line 26">
          <a:extLst>
            <a:ext uri="{FF2B5EF4-FFF2-40B4-BE49-F238E27FC236}">
              <a16:creationId xmlns:a16="http://schemas.microsoft.com/office/drawing/2014/main" id="{00000000-0008-0000-0900-00002D310E00}"/>
            </a:ext>
          </a:extLst>
        </xdr:cNvPr>
        <xdr:cNvSpPr>
          <a:spLocks noChangeShapeType="1"/>
        </xdr:cNvSpPr>
      </xdr:nvSpPr>
      <xdr:spPr bwMode="auto">
        <a:xfrm>
          <a:off x="2019300" y="8305800"/>
          <a:ext cx="762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16</xdr:row>
      <xdr:rowOff>57150</xdr:rowOff>
    </xdr:from>
    <xdr:to>
      <xdr:col>6</xdr:col>
      <xdr:colOff>161925</xdr:colOff>
      <xdr:row>17</xdr:row>
      <xdr:rowOff>133350</xdr:rowOff>
    </xdr:to>
    <xdr:sp macro="" textlink="">
      <xdr:nvSpPr>
        <xdr:cNvPr id="15" name="Text Box 33">
          <a:extLst>
            <a:ext uri="{FF2B5EF4-FFF2-40B4-BE49-F238E27FC236}">
              <a16:creationId xmlns:a16="http://schemas.microsoft.com/office/drawing/2014/main" id="{00000000-0008-0000-0900-00000F000000}"/>
            </a:ext>
          </a:extLst>
        </xdr:cNvPr>
        <xdr:cNvSpPr txBox="1">
          <a:spLocks noChangeArrowheads="1"/>
        </xdr:cNvSpPr>
      </xdr:nvSpPr>
      <xdr:spPr bwMode="auto">
        <a:xfrm>
          <a:off x="3619500" y="2800350"/>
          <a:ext cx="371475" cy="247650"/>
        </a:xfrm>
        <a:prstGeom prst="rect">
          <a:avLst/>
        </a:prstGeom>
        <a:solidFill>
          <a:srgbClr val="FFFFFF"/>
        </a:solidFill>
        <a:ln w="9525">
          <a:noFill/>
          <a:miter lim="800000"/>
          <a:headEnd/>
          <a:tailEnd/>
        </a:ln>
      </xdr:spPr>
      <xdr:txBody>
        <a:bodyPr vertOverflow="clip" wrap="square" lIns="0" tIns="18288" rIns="27432" bIns="0" anchor="t" upright="1"/>
        <a:lstStyle/>
        <a:p>
          <a:pPr algn="r" rtl="0">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0</xdr:col>
      <xdr:colOff>552450</xdr:colOff>
      <xdr:row>26</xdr:row>
      <xdr:rowOff>9525</xdr:rowOff>
    </xdr:from>
    <xdr:to>
      <xdr:col>10</xdr:col>
      <xdr:colOff>657225</xdr:colOff>
      <xdr:row>43</xdr:row>
      <xdr:rowOff>133350</xdr:rowOff>
    </xdr:to>
    <xdr:graphicFrame macro="">
      <xdr:nvGraphicFramePr>
        <xdr:cNvPr id="930097" name="グラフ 2">
          <a:extLst>
            <a:ext uri="{FF2B5EF4-FFF2-40B4-BE49-F238E27FC236}">
              <a16:creationId xmlns:a16="http://schemas.microsoft.com/office/drawing/2014/main" id="{00000000-0008-0000-0900-00003131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457200</xdr:colOff>
      <xdr:row>39</xdr:row>
      <xdr:rowOff>114300</xdr:rowOff>
    </xdr:from>
    <xdr:to>
      <xdr:col>8</xdr:col>
      <xdr:colOff>514349</xdr:colOff>
      <xdr:row>40</xdr:row>
      <xdr:rowOff>152400</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4629150" y="6696075"/>
          <a:ext cx="742949"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３歳児</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0.86837</cdr:x>
      <cdr:y>0.8617</cdr:y>
    </cdr:from>
    <cdr:to>
      <cdr:x>1</cdr:x>
      <cdr:y>0.98408</cdr:y>
    </cdr:to>
    <cdr:sp macro="" textlink="">
      <cdr:nvSpPr>
        <cdr:cNvPr id="58370" name="Text Box 2"/>
        <cdr:cNvSpPr txBox="1">
          <a:spLocks xmlns:a="http://schemas.openxmlformats.org/drawingml/2006/main" noChangeArrowheads="1"/>
        </cdr:cNvSpPr>
      </cdr:nvSpPr>
      <cdr:spPr bwMode="auto">
        <a:xfrm xmlns:a="http://schemas.openxmlformats.org/drawingml/2006/main">
          <a:off x="2961098" y="2314575"/>
          <a:ext cx="448852" cy="32871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100"/>
            </a:lnSpc>
            <a:defRPr sz="1000"/>
          </a:pPr>
          <a:endParaRPr lang="ja-JP" altLang="en-US" sz="900" b="0" i="0" strike="noStrike">
            <a:solidFill>
              <a:srgbClr val="000000"/>
            </a:solidFill>
            <a:latin typeface="ＭＳ Ｐゴシック"/>
            <a:ea typeface="ＭＳ Ｐゴシック"/>
          </a:endParaRPr>
        </a:p>
        <a:p xmlns:a="http://schemas.openxmlformats.org/drawingml/2006/main">
          <a:pPr algn="l" rtl="0">
            <a:lnSpc>
              <a:spcPts val="1100"/>
            </a:lnSpc>
            <a:defRPr sz="1000"/>
          </a:pP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年度）</a:t>
          </a:r>
        </a:p>
      </cdr:txBody>
    </cdr:sp>
  </cdr:relSizeAnchor>
  <cdr:relSizeAnchor xmlns:cdr="http://schemas.openxmlformats.org/drawingml/2006/chartDrawing">
    <cdr:from>
      <cdr:x>0</cdr:x>
      <cdr:y>0</cdr:y>
    </cdr:from>
    <cdr:to>
      <cdr:x>0.12903</cdr:x>
      <cdr:y>0.06709</cdr:y>
    </cdr:to>
    <cdr:sp macro="" textlink="">
      <cdr:nvSpPr>
        <cdr:cNvPr id="3" name="Text Box 16"/>
        <cdr:cNvSpPr txBox="1">
          <a:spLocks xmlns:a="http://schemas.openxmlformats.org/drawingml/2006/main" noChangeArrowheads="1"/>
        </cdr:cNvSpPr>
      </cdr:nvSpPr>
      <cdr:spPr bwMode="auto">
        <a:xfrm xmlns:a="http://schemas.openxmlformats.org/drawingml/2006/main">
          <a:off x="0" y="0"/>
          <a:ext cx="457200" cy="20002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p xmlns:a="http://schemas.openxmlformats.org/drawingml/2006/main">
          <a:endParaRPr lang="ja-JP" altLang="en-US"/>
        </a:p>
      </cdr:txBody>
    </cdr:sp>
  </cdr:relSizeAnchor>
</c:userShapes>
</file>

<file path=xl/drawings/drawing22.xml><?xml version="1.0" encoding="utf-8"?>
<c:userShapes xmlns:c="http://schemas.openxmlformats.org/drawingml/2006/chart">
  <cdr:relSizeAnchor xmlns:cdr="http://schemas.openxmlformats.org/drawingml/2006/chartDrawing">
    <cdr:from>
      <cdr:x>0.89331</cdr:x>
      <cdr:y>0.85724</cdr:y>
    </cdr:from>
    <cdr:to>
      <cdr:x>0.98899</cdr:x>
      <cdr:y>0.93103</cdr:y>
    </cdr:to>
    <cdr:sp macro="" textlink="">
      <cdr:nvSpPr>
        <cdr:cNvPr id="2" name="テキスト ボックス 1"/>
        <cdr:cNvSpPr txBox="1"/>
      </cdr:nvSpPr>
      <cdr:spPr>
        <a:xfrm xmlns:a="http://schemas.openxmlformats.org/drawingml/2006/main">
          <a:off x="5411573" y="2604698"/>
          <a:ext cx="579652" cy="2242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（年度）</a:t>
          </a:r>
        </a:p>
      </cdr:txBody>
    </cdr:sp>
  </cdr:relSizeAnchor>
  <cdr:relSizeAnchor xmlns:cdr="http://schemas.openxmlformats.org/drawingml/2006/chartDrawing">
    <cdr:from>
      <cdr:x>0.23666</cdr:x>
      <cdr:y>0.52265</cdr:y>
    </cdr:from>
    <cdr:to>
      <cdr:x>0.33569</cdr:x>
      <cdr:y>0.59906</cdr:y>
    </cdr:to>
    <cdr:sp macro="" textlink="">
      <cdr:nvSpPr>
        <cdr:cNvPr id="3" name="テキスト ボックス 2"/>
        <cdr:cNvSpPr txBox="1"/>
      </cdr:nvSpPr>
      <cdr:spPr>
        <a:xfrm xmlns:a="http://schemas.openxmlformats.org/drawingml/2006/main">
          <a:off x="685800" y="1428751"/>
          <a:ext cx="7239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0.49765</cdr:x>
      <cdr:y>0.52463</cdr:y>
    </cdr:from>
    <cdr:to>
      <cdr:x>0.59155</cdr:x>
      <cdr:y>0.60188</cdr:y>
    </cdr:to>
    <cdr:sp macro="" textlink="">
      <cdr:nvSpPr>
        <cdr:cNvPr id="4" name="テキスト ボックス 1"/>
        <cdr:cNvSpPr txBox="1"/>
      </cdr:nvSpPr>
      <cdr:spPr>
        <a:xfrm xmlns:a="http://schemas.openxmlformats.org/drawingml/2006/main">
          <a:off x="2739216" y="1594075"/>
          <a:ext cx="689783" cy="23472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４歳児</a:t>
          </a:r>
        </a:p>
      </cdr:txBody>
    </cdr:sp>
  </cdr:relSizeAnchor>
  <cdr:relSizeAnchor xmlns:cdr="http://schemas.openxmlformats.org/drawingml/2006/chartDrawing">
    <cdr:from>
      <cdr:x>0.29137</cdr:x>
      <cdr:y>0.22105</cdr:y>
    </cdr:from>
    <cdr:to>
      <cdr:x>0.3935</cdr:x>
      <cdr:y>0.29154</cdr:y>
    </cdr:to>
    <cdr:sp macro="" textlink="">
      <cdr:nvSpPr>
        <cdr:cNvPr id="5" name="テキスト ボックス 1"/>
        <cdr:cNvSpPr txBox="1"/>
      </cdr:nvSpPr>
      <cdr:spPr>
        <a:xfrm xmlns:a="http://schemas.openxmlformats.org/drawingml/2006/main">
          <a:off x="1233354" y="671656"/>
          <a:ext cx="747846" cy="214170"/>
        </a:xfrm>
        <a:prstGeom xmlns:a="http://schemas.openxmlformats.org/drawingml/2006/main" prst="rect">
          <a:avLst/>
        </a:prstGeom>
        <a:solidFill xmlns:a="http://schemas.openxmlformats.org/drawingml/2006/main">
          <a:schemeClr val="lt1"/>
        </a:solidFill>
        <a:ln xmlns:a="http://schemas.openxmlformats.org/drawingml/2006/main" w="9525" cmpd="sng">
          <a:solidFill>
            <a:sysClr val="windowText" lastClr="0000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050"/>
            <a:t>５歳児</a:t>
          </a:r>
        </a:p>
      </cdr:txBody>
    </cdr:sp>
  </cdr:relSizeAnchor>
  <cdr:relSizeAnchor xmlns:cdr="http://schemas.openxmlformats.org/drawingml/2006/chartDrawing">
    <cdr:from>
      <cdr:x>0.13343</cdr:x>
      <cdr:y>0.02508</cdr:y>
    </cdr:from>
    <cdr:to>
      <cdr:x>0.24294</cdr:x>
      <cdr:y>0.06921</cdr:y>
    </cdr:to>
    <cdr:sp macro="" textlink="">
      <cdr:nvSpPr>
        <cdr:cNvPr id="7" name="テキスト ボックス 6"/>
        <cdr:cNvSpPr txBox="1"/>
      </cdr:nvSpPr>
      <cdr:spPr>
        <a:xfrm xmlns:a="http://schemas.openxmlformats.org/drawingml/2006/main">
          <a:off x="180976" y="76201"/>
          <a:ext cx="55245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0.04985</cdr:x>
      <cdr:y>0</cdr:y>
    </cdr:from>
    <cdr:to>
      <cdr:x>0.23346</cdr:x>
      <cdr:y>0.06294</cdr:y>
    </cdr:to>
    <cdr:sp macro="" textlink="">
      <cdr:nvSpPr>
        <cdr:cNvPr id="8" name="テキスト ボックス 7"/>
        <cdr:cNvSpPr txBox="1"/>
      </cdr:nvSpPr>
      <cdr:spPr>
        <a:xfrm xmlns:a="http://schemas.openxmlformats.org/drawingml/2006/main">
          <a:off x="85726" y="0"/>
          <a:ext cx="5715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（人）</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76200</xdr:colOff>
      <xdr:row>3</xdr:row>
      <xdr:rowOff>0</xdr:rowOff>
    </xdr:from>
    <xdr:to>
      <xdr:col>5</xdr:col>
      <xdr:colOff>323850</xdr:colOff>
      <xdr:row>20</xdr:row>
      <xdr:rowOff>114300</xdr:rowOff>
    </xdr:to>
    <xdr:graphicFrame macro="">
      <xdr:nvGraphicFramePr>
        <xdr:cNvPr id="930999" name="Chart 4">
          <a:extLst>
            <a:ext uri="{FF2B5EF4-FFF2-40B4-BE49-F238E27FC236}">
              <a16:creationId xmlns:a16="http://schemas.microsoft.com/office/drawing/2014/main" id="{00000000-0008-0000-0B00-0000B734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590550</xdr:colOff>
      <xdr:row>5</xdr:row>
      <xdr:rowOff>28575</xdr:rowOff>
    </xdr:from>
    <xdr:to>
      <xdr:col>10</xdr:col>
      <xdr:colOff>647700</xdr:colOff>
      <xdr:row>22</xdr:row>
      <xdr:rowOff>38100</xdr:rowOff>
    </xdr:to>
    <xdr:graphicFrame macro="">
      <xdr:nvGraphicFramePr>
        <xdr:cNvPr id="931000" name="Chart 12">
          <a:extLst>
            <a:ext uri="{FF2B5EF4-FFF2-40B4-BE49-F238E27FC236}">
              <a16:creationId xmlns:a16="http://schemas.microsoft.com/office/drawing/2014/main" id="{00000000-0008-0000-0B00-0000B834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38</xdr:row>
      <xdr:rowOff>152400</xdr:rowOff>
    </xdr:from>
    <xdr:to>
      <xdr:col>11</xdr:col>
      <xdr:colOff>314325</xdr:colOff>
      <xdr:row>60</xdr:row>
      <xdr:rowOff>95250</xdr:rowOff>
    </xdr:to>
    <xdr:graphicFrame macro="">
      <xdr:nvGraphicFramePr>
        <xdr:cNvPr id="931001" name="Chart 15">
          <a:extLst>
            <a:ext uri="{FF2B5EF4-FFF2-40B4-BE49-F238E27FC236}">
              <a16:creationId xmlns:a16="http://schemas.microsoft.com/office/drawing/2014/main" id="{00000000-0008-0000-0B00-0000B934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533400</xdr:colOff>
      <xdr:row>59</xdr:row>
      <xdr:rowOff>76199</xdr:rowOff>
    </xdr:from>
    <xdr:to>
      <xdr:col>9</xdr:col>
      <xdr:colOff>419100</xdr:colOff>
      <xdr:row>61</xdr:row>
      <xdr:rowOff>19050</xdr:rowOff>
    </xdr:to>
    <xdr:sp macro="" textlink="">
      <xdr:nvSpPr>
        <xdr:cNvPr id="5" name="Text Box 16">
          <a:extLst>
            <a:ext uri="{FF2B5EF4-FFF2-40B4-BE49-F238E27FC236}">
              <a16:creationId xmlns:a16="http://schemas.microsoft.com/office/drawing/2014/main" id="{00000000-0008-0000-0B00-000005000000}"/>
            </a:ext>
          </a:extLst>
        </xdr:cNvPr>
        <xdr:cNvSpPr txBox="1">
          <a:spLocks noChangeArrowheads="1"/>
        </xdr:cNvSpPr>
      </xdr:nvSpPr>
      <xdr:spPr bwMode="auto">
        <a:xfrm>
          <a:off x="5391150" y="10086974"/>
          <a:ext cx="571500" cy="285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（年度）</a:t>
          </a:r>
        </a:p>
      </xdr:txBody>
    </xdr:sp>
    <xdr:clientData/>
  </xdr:twoCellAnchor>
  <xdr:twoCellAnchor>
    <xdr:from>
      <xdr:col>6</xdr:col>
      <xdr:colOff>219075</xdr:colOff>
      <xdr:row>39</xdr:row>
      <xdr:rowOff>161925</xdr:rowOff>
    </xdr:from>
    <xdr:to>
      <xdr:col>7</xdr:col>
      <xdr:colOff>228600</xdr:colOff>
      <xdr:row>40</xdr:row>
      <xdr:rowOff>152400</xdr:rowOff>
    </xdr:to>
    <xdr:sp macro="" textlink="">
      <xdr:nvSpPr>
        <xdr:cNvPr id="6" name="Text Box 18">
          <a:extLst>
            <a:ext uri="{FF2B5EF4-FFF2-40B4-BE49-F238E27FC236}">
              <a16:creationId xmlns:a16="http://schemas.microsoft.com/office/drawing/2014/main" id="{00000000-0008-0000-0B00-000006000000}"/>
            </a:ext>
          </a:extLst>
        </xdr:cNvPr>
        <xdr:cNvSpPr txBox="1">
          <a:spLocks noChangeArrowheads="1"/>
        </xdr:cNvSpPr>
      </xdr:nvSpPr>
      <xdr:spPr bwMode="auto">
        <a:xfrm>
          <a:off x="4048125" y="6743700"/>
          <a:ext cx="352425" cy="1619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（人）</a:t>
          </a:r>
        </a:p>
      </xdr:txBody>
    </xdr:sp>
    <xdr:clientData/>
  </xdr:twoCellAnchor>
  <xdr:twoCellAnchor>
    <xdr:from>
      <xdr:col>8</xdr:col>
      <xdr:colOff>123824</xdr:colOff>
      <xdr:row>37</xdr:row>
      <xdr:rowOff>104774</xdr:rowOff>
    </xdr:from>
    <xdr:to>
      <xdr:col>9</xdr:col>
      <xdr:colOff>190500</xdr:colOff>
      <xdr:row>39</xdr:row>
      <xdr:rowOff>152400</xdr:rowOff>
    </xdr:to>
    <xdr:sp macro="" textlink="">
      <xdr:nvSpPr>
        <xdr:cNvPr id="7" name="Text Box 2">
          <a:extLst>
            <a:ext uri="{FF2B5EF4-FFF2-40B4-BE49-F238E27FC236}">
              <a16:creationId xmlns:a16="http://schemas.microsoft.com/office/drawing/2014/main" id="{00000000-0008-0000-0B00-000007000000}"/>
            </a:ext>
          </a:extLst>
        </xdr:cNvPr>
        <xdr:cNvSpPr txBox="1">
          <a:spLocks noChangeArrowheads="1"/>
        </xdr:cNvSpPr>
      </xdr:nvSpPr>
      <xdr:spPr bwMode="auto">
        <a:xfrm>
          <a:off x="4981574" y="6343649"/>
          <a:ext cx="752476" cy="390526"/>
        </a:xfrm>
        <a:prstGeom prst="rect">
          <a:avLst/>
        </a:prstGeom>
        <a:noFill/>
        <a:ln w="9525">
          <a:solidFill>
            <a:sysClr val="windowText" lastClr="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900" b="0" i="0" strike="noStrike">
              <a:solidFill>
                <a:srgbClr val="000000"/>
              </a:solidFill>
              <a:latin typeface="ＭＳ Ｐゴシック"/>
              <a:ea typeface="ＭＳ Ｐゴシック"/>
            </a:rPr>
            <a:t>本務教員数</a:t>
          </a:r>
          <a:endParaRPr lang="en-US" altLang="ja-JP" sz="900" b="0" i="0" strike="noStrike">
            <a:solidFill>
              <a:srgbClr val="000000"/>
            </a:solidFill>
            <a:latin typeface="ＭＳ Ｐゴシック"/>
            <a:ea typeface="ＭＳ Ｐゴシック"/>
          </a:endParaRPr>
        </a:p>
        <a:p>
          <a:pPr algn="ctr" rtl="0">
            <a:defRPr sz="1000"/>
          </a:pPr>
          <a:r>
            <a:rPr lang="ja-JP" altLang="en-US" sz="900" b="0" i="0" strike="noStrike">
              <a:solidFill>
                <a:srgbClr val="000000"/>
              </a:solidFill>
              <a:latin typeface="ＭＳ Ｐゴシック"/>
              <a:ea typeface="ＭＳ Ｐゴシック"/>
            </a:rPr>
            <a:t>（右目盛）</a:t>
          </a:r>
        </a:p>
      </xdr:txBody>
    </xdr:sp>
    <xdr:clientData/>
  </xdr:twoCellAnchor>
  <xdr:twoCellAnchor>
    <xdr:from>
      <xdr:col>5</xdr:col>
      <xdr:colOff>171450</xdr:colOff>
      <xdr:row>18</xdr:row>
      <xdr:rowOff>133350</xdr:rowOff>
    </xdr:from>
    <xdr:to>
      <xdr:col>6</xdr:col>
      <xdr:colOff>171450</xdr:colOff>
      <xdr:row>19</xdr:row>
      <xdr:rowOff>104775</xdr:rowOff>
    </xdr:to>
    <xdr:sp macro="" textlink="">
      <xdr:nvSpPr>
        <xdr:cNvPr id="931005" name="Rectangle 34">
          <a:extLst>
            <a:ext uri="{FF2B5EF4-FFF2-40B4-BE49-F238E27FC236}">
              <a16:creationId xmlns:a16="http://schemas.microsoft.com/office/drawing/2014/main" id="{00000000-0008-0000-0B00-0000BD340E00}"/>
            </a:ext>
          </a:extLst>
        </xdr:cNvPr>
        <xdr:cNvSpPr>
          <a:spLocks noChangeArrowheads="1"/>
        </xdr:cNvSpPr>
      </xdr:nvSpPr>
      <xdr:spPr bwMode="auto">
        <a:xfrm>
          <a:off x="3600450" y="3219450"/>
          <a:ext cx="400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361950</xdr:colOff>
      <xdr:row>20</xdr:row>
      <xdr:rowOff>123825</xdr:rowOff>
    </xdr:from>
    <xdr:to>
      <xdr:col>10</xdr:col>
      <xdr:colOff>609600</xdr:colOff>
      <xdr:row>23</xdr:row>
      <xdr:rowOff>85725</xdr:rowOff>
    </xdr:to>
    <xdr:sp macro="" textlink="">
      <xdr:nvSpPr>
        <xdr:cNvPr id="12" name="Text Box 16">
          <a:extLst>
            <a:ext uri="{FF2B5EF4-FFF2-40B4-BE49-F238E27FC236}">
              <a16:creationId xmlns:a16="http://schemas.microsoft.com/office/drawing/2014/main" id="{00000000-0008-0000-0B00-00000C000000}"/>
            </a:ext>
          </a:extLst>
        </xdr:cNvPr>
        <xdr:cNvSpPr txBox="1">
          <a:spLocks noChangeArrowheads="1"/>
        </xdr:cNvSpPr>
      </xdr:nvSpPr>
      <xdr:spPr bwMode="auto">
        <a:xfrm>
          <a:off x="5219700" y="3562350"/>
          <a:ext cx="1619250" cy="3619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（平成</a:t>
          </a:r>
          <a:r>
            <a:rPr lang="en-US" altLang="ja-JP" sz="1000" b="0" i="0" strike="noStrike">
              <a:solidFill>
                <a:srgbClr val="000000"/>
              </a:solidFill>
              <a:latin typeface="ＭＳ Ｐゴシック"/>
              <a:ea typeface="ＭＳ Ｐゴシック"/>
            </a:rPr>
            <a:t>28</a:t>
          </a:r>
          <a:r>
            <a:rPr lang="ja-JP" altLang="en-US" sz="1000" b="0" i="0" strike="noStrike">
              <a:solidFill>
                <a:srgbClr val="000000"/>
              </a:solidFill>
              <a:latin typeface="ＭＳ Ｐゴシック"/>
              <a:ea typeface="ＭＳ Ｐゴシック"/>
            </a:rPr>
            <a:t>年</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月修了園児）</a:t>
          </a:r>
        </a:p>
      </xdr:txBody>
    </xdr:sp>
    <xdr:clientData/>
  </xdr:twoCellAnchor>
  <xdr:twoCellAnchor>
    <xdr:from>
      <xdr:col>0</xdr:col>
      <xdr:colOff>542925</xdr:colOff>
      <xdr:row>39</xdr:row>
      <xdr:rowOff>47625</xdr:rowOff>
    </xdr:from>
    <xdr:to>
      <xdr:col>4</xdr:col>
      <xdr:colOff>542925</xdr:colOff>
      <xdr:row>61</xdr:row>
      <xdr:rowOff>152400</xdr:rowOff>
    </xdr:to>
    <xdr:graphicFrame macro="">
      <xdr:nvGraphicFramePr>
        <xdr:cNvPr id="931007" name="グラフ 2">
          <a:extLst>
            <a:ext uri="{FF2B5EF4-FFF2-40B4-BE49-F238E27FC236}">
              <a16:creationId xmlns:a16="http://schemas.microsoft.com/office/drawing/2014/main" id="{00000000-0008-0000-0B00-0000BF34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342900</xdr:colOff>
      <xdr:row>39</xdr:row>
      <xdr:rowOff>161925</xdr:rowOff>
    </xdr:from>
    <xdr:to>
      <xdr:col>8</xdr:col>
      <xdr:colOff>428625</xdr:colOff>
      <xdr:row>42</xdr:row>
      <xdr:rowOff>123825</xdr:rowOff>
    </xdr:to>
    <xdr:cxnSp macro="">
      <xdr:nvCxnSpPr>
        <xdr:cNvPr id="931008" name="直線コネクタ 3">
          <a:extLst>
            <a:ext uri="{FF2B5EF4-FFF2-40B4-BE49-F238E27FC236}">
              <a16:creationId xmlns:a16="http://schemas.microsoft.com/office/drawing/2014/main" id="{00000000-0008-0000-0B00-0000C0340E00}"/>
            </a:ext>
          </a:extLst>
        </xdr:cNvPr>
        <xdr:cNvCxnSpPr>
          <a:cxnSpLocks noChangeShapeType="1"/>
        </xdr:cNvCxnSpPr>
      </xdr:nvCxnSpPr>
      <xdr:spPr bwMode="auto">
        <a:xfrm flipH="1">
          <a:off x="5200650" y="6734175"/>
          <a:ext cx="85725" cy="4762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142875</xdr:colOff>
      <xdr:row>39</xdr:row>
      <xdr:rowOff>152400</xdr:rowOff>
    </xdr:from>
    <xdr:to>
      <xdr:col>9</xdr:col>
      <xdr:colOff>609600</xdr:colOff>
      <xdr:row>41</xdr:row>
      <xdr:rowOff>9525</xdr:rowOff>
    </xdr:to>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5686425" y="6734175"/>
          <a:ext cx="46672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（人）</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0.32124</cdr:x>
      <cdr:y>0.50784</cdr:y>
    </cdr:from>
    <cdr:to>
      <cdr:x>0.54404</cdr:x>
      <cdr:y>0.721</cdr:y>
    </cdr:to>
    <cdr:sp macro="" textlink="">
      <cdr:nvSpPr>
        <cdr:cNvPr id="2" name="テキスト ボックス 1"/>
        <cdr:cNvSpPr txBox="1"/>
      </cdr:nvSpPr>
      <cdr:spPr>
        <a:xfrm xmlns:a="http://schemas.openxmlformats.org/drawingml/2006/main">
          <a:off x="1181100" y="1543050"/>
          <a:ext cx="819150" cy="647700"/>
        </a:xfrm>
        <a:prstGeom xmlns:a="http://schemas.openxmlformats.org/drawingml/2006/main" prst="rect">
          <a:avLst/>
        </a:prstGeom>
        <a:effectLst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1000"/>
            <a:t>総園数</a:t>
          </a:r>
          <a:endParaRPr lang="en-US" altLang="ja-JP" sz="1000"/>
        </a:p>
        <a:p xmlns:a="http://schemas.openxmlformats.org/drawingml/2006/main">
          <a:pPr algn="ctr">
            <a:lnSpc>
              <a:spcPts val="1200"/>
            </a:lnSpc>
          </a:pPr>
          <a:r>
            <a:rPr lang="en-US" altLang="ja-JP" sz="1000"/>
            <a:t>17 </a:t>
          </a:r>
          <a:r>
            <a:rPr lang="ja-JP" altLang="en-US" sz="1000"/>
            <a:t>園</a:t>
          </a:r>
        </a:p>
      </cdr:txBody>
    </cdr:sp>
  </cdr:relSizeAnchor>
</c:userShapes>
</file>

<file path=xl/drawings/drawing25.xml><?xml version="1.0" encoding="utf-8"?>
<c:userShapes xmlns:c="http://schemas.openxmlformats.org/drawingml/2006/chart">
  <cdr:relSizeAnchor xmlns:cdr="http://schemas.openxmlformats.org/drawingml/2006/chartDrawing">
    <cdr:from>
      <cdr:x>0.85497</cdr:x>
      <cdr:y>0.88799</cdr:y>
    </cdr:from>
    <cdr:to>
      <cdr:x>0.9866</cdr:x>
      <cdr:y>0.98408</cdr:y>
    </cdr:to>
    <cdr:sp macro="" textlink="">
      <cdr:nvSpPr>
        <cdr:cNvPr id="58370" name="Text Box 2"/>
        <cdr:cNvSpPr txBox="1">
          <a:spLocks xmlns:a="http://schemas.openxmlformats.org/drawingml/2006/main" noChangeArrowheads="1"/>
        </cdr:cNvSpPr>
      </cdr:nvSpPr>
      <cdr:spPr bwMode="auto">
        <a:xfrm xmlns:a="http://schemas.openxmlformats.org/drawingml/2006/main">
          <a:off x="3040738" y="2659012"/>
          <a:ext cx="467637" cy="2873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100"/>
            </a:lnSpc>
            <a:defRPr sz="1000"/>
          </a:pPr>
          <a:endParaRPr lang="ja-JP" altLang="en-US" sz="900" b="0" i="0" strike="noStrike">
            <a:solidFill>
              <a:srgbClr val="000000"/>
            </a:solidFill>
            <a:latin typeface="ＭＳ Ｐゴシック"/>
            <a:ea typeface="ＭＳ Ｐゴシック"/>
          </a:endParaRPr>
        </a:p>
        <a:p xmlns:a="http://schemas.openxmlformats.org/drawingml/2006/main">
          <a:pPr algn="l" rtl="0">
            <a:lnSpc>
              <a:spcPts val="1100"/>
            </a:lnSpc>
            <a:defRPr sz="1000"/>
          </a:pP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年度）</a:t>
          </a:r>
        </a:p>
      </cdr:txBody>
    </cdr:sp>
  </cdr:relSizeAnchor>
  <cdr:relSizeAnchor xmlns:cdr="http://schemas.openxmlformats.org/drawingml/2006/chartDrawing">
    <cdr:from>
      <cdr:x>0.38173</cdr:x>
      <cdr:y>0.35324</cdr:y>
    </cdr:from>
    <cdr:to>
      <cdr:x>0.73925</cdr:x>
      <cdr:y>0.69565</cdr:y>
    </cdr:to>
    <cdr:sp macro="" textlink="">
      <cdr:nvSpPr>
        <cdr:cNvPr id="2" name="テキスト ボックス 1"/>
        <cdr:cNvSpPr txBox="1"/>
      </cdr:nvSpPr>
      <cdr:spPr>
        <a:xfrm xmlns:a="http://schemas.openxmlformats.org/drawingml/2006/main">
          <a:off x="1352568" y="1006030"/>
          <a:ext cx="1266801" cy="9751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900"/>
            <a:t>小学校等</a:t>
          </a:r>
          <a:endParaRPr lang="en-US" altLang="ja-JP" sz="900"/>
        </a:p>
        <a:p xmlns:a="http://schemas.openxmlformats.org/drawingml/2006/main">
          <a:pPr algn="ctr"/>
          <a:r>
            <a:rPr lang="ja-JP" altLang="en-US" sz="900"/>
            <a:t>第１学年</a:t>
          </a:r>
          <a:endParaRPr lang="en-US" altLang="ja-JP" sz="900"/>
        </a:p>
        <a:p xmlns:a="http://schemas.openxmlformats.org/drawingml/2006/main">
          <a:pPr algn="ctr"/>
          <a:r>
            <a:rPr lang="ja-JP" altLang="en-US" sz="900"/>
            <a:t>児童数</a:t>
          </a:r>
          <a:endParaRPr lang="en-US" altLang="ja-JP" sz="900"/>
        </a:p>
        <a:p xmlns:a="http://schemas.openxmlformats.org/drawingml/2006/main">
          <a:pPr algn="ctr">
            <a:lnSpc>
              <a:spcPts val="1300"/>
            </a:lnSpc>
          </a:pPr>
          <a:r>
            <a:rPr lang="en-US" altLang="ja-JP" sz="900"/>
            <a:t>19,419</a:t>
          </a:r>
          <a:r>
            <a:rPr lang="ja-JP" altLang="en-US" sz="900"/>
            <a:t>人</a:t>
          </a:r>
        </a:p>
      </cdr:txBody>
    </cdr:sp>
  </cdr:relSizeAnchor>
</c:userShapes>
</file>

<file path=xl/drawings/drawing26.xml><?xml version="1.0" encoding="utf-8"?>
<c:userShapes xmlns:c="http://schemas.openxmlformats.org/drawingml/2006/chart">
  <cdr:relSizeAnchor xmlns:cdr="http://schemas.openxmlformats.org/drawingml/2006/chartDrawing">
    <cdr:from>
      <cdr:x>0.51084</cdr:x>
      <cdr:y>0.89227</cdr:y>
    </cdr:from>
    <cdr:to>
      <cdr:x>0.74653</cdr:x>
      <cdr:y>0.9615</cdr:y>
    </cdr:to>
    <cdr:sp macro="" textlink="">
      <cdr:nvSpPr>
        <cdr:cNvPr id="2" name="テキスト ボックス 1"/>
        <cdr:cNvSpPr txBox="1"/>
      </cdr:nvSpPr>
      <cdr:spPr>
        <a:xfrm xmlns:a="http://schemas.openxmlformats.org/drawingml/2006/main">
          <a:off x="1401336" y="3459041"/>
          <a:ext cx="646538" cy="268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（年度）</a:t>
          </a:r>
        </a:p>
      </cdr:txBody>
    </cdr:sp>
  </cdr:relSizeAnchor>
  <cdr:relSizeAnchor xmlns:cdr="http://schemas.openxmlformats.org/drawingml/2006/chartDrawing">
    <cdr:from>
      <cdr:x>0.11633</cdr:x>
      <cdr:y>0.52265</cdr:y>
    </cdr:from>
    <cdr:to>
      <cdr:x>0.23191</cdr:x>
      <cdr:y>0.59906</cdr:y>
    </cdr:to>
    <cdr:sp macro="" textlink="">
      <cdr:nvSpPr>
        <cdr:cNvPr id="3" name="テキスト ボックス 2"/>
        <cdr:cNvSpPr txBox="1"/>
      </cdr:nvSpPr>
      <cdr:spPr>
        <a:xfrm xmlns:a="http://schemas.openxmlformats.org/drawingml/2006/main">
          <a:off x="685800" y="1428751"/>
          <a:ext cx="7239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0.03089</cdr:x>
      <cdr:y>0.02508</cdr:y>
    </cdr:from>
    <cdr:to>
      <cdr:x>0.1231</cdr:x>
      <cdr:y>0.06921</cdr:y>
    </cdr:to>
    <cdr:sp macro="" textlink="">
      <cdr:nvSpPr>
        <cdr:cNvPr id="7" name="テキスト ボックス 6"/>
        <cdr:cNvSpPr txBox="1"/>
      </cdr:nvSpPr>
      <cdr:spPr>
        <a:xfrm xmlns:a="http://schemas.openxmlformats.org/drawingml/2006/main">
          <a:off x="180976" y="76201"/>
          <a:ext cx="55245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0.00181</cdr:x>
      <cdr:y>0.01023</cdr:y>
    </cdr:from>
    <cdr:to>
      <cdr:x>0.17322</cdr:x>
      <cdr:y>0.06666</cdr:y>
    </cdr:to>
    <cdr:sp macro="" textlink="">
      <cdr:nvSpPr>
        <cdr:cNvPr id="8" name="テキスト ボックス 7"/>
        <cdr:cNvSpPr txBox="1"/>
      </cdr:nvSpPr>
      <cdr:spPr>
        <a:xfrm xmlns:a="http://schemas.openxmlformats.org/drawingml/2006/main">
          <a:off x="5561" y="38101"/>
          <a:ext cx="527369" cy="210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（人）</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666750</xdr:colOff>
      <xdr:row>2</xdr:row>
      <xdr:rowOff>19050</xdr:rowOff>
    </xdr:from>
    <xdr:to>
      <xdr:col>15</xdr:col>
      <xdr:colOff>571500</xdr:colOff>
      <xdr:row>32</xdr:row>
      <xdr:rowOff>142875</xdr:rowOff>
    </xdr:to>
    <xdr:graphicFrame macro="">
      <xdr:nvGraphicFramePr>
        <xdr:cNvPr id="955648" name="Chart 3">
          <a:extLst>
            <a:ext uri="{FF2B5EF4-FFF2-40B4-BE49-F238E27FC236}">
              <a16:creationId xmlns:a16="http://schemas.microsoft.com/office/drawing/2014/main" id="{00000000-0008-0000-0D00-000000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62</xdr:row>
      <xdr:rowOff>133350</xdr:rowOff>
    </xdr:from>
    <xdr:to>
      <xdr:col>5</xdr:col>
      <xdr:colOff>504825</xdr:colOff>
      <xdr:row>76</xdr:row>
      <xdr:rowOff>114300</xdr:rowOff>
    </xdr:to>
    <xdr:graphicFrame macro="">
      <xdr:nvGraphicFramePr>
        <xdr:cNvPr id="955649" name="Chart 107">
          <a:extLst>
            <a:ext uri="{FF2B5EF4-FFF2-40B4-BE49-F238E27FC236}">
              <a16:creationId xmlns:a16="http://schemas.microsoft.com/office/drawing/2014/main" id="{00000000-0008-0000-0D00-000001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523875</xdr:colOff>
      <xdr:row>79</xdr:row>
      <xdr:rowOff>142875</xdr:rowOff>
    </xdr:from>
    <xdr:to>
      <xdr:col>10</xdr:col>
      <xdr:colOff>419100</xdr:colOff>
      <xdr:row>97</xdr:row>
      <xdr:rowOff>66675</xdr:rowOff>
    </xdr:to>
    <xdr:graphicFrame macro="">
      <xdr:nvGraphicFramePr>
        <xdr:cNvPr id="955650" name="Chart 113">
          <a:extLst>
            <a:ext uri="{FF2B5EF4-FFF2-40B4-BE49-F238E27FC236}">
              <a16:creationId xmlns:a16="http://schemas.microsoft.com/office/drawing/2014/main" id="{00000000-0008-0000-0D00-000002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43</xdr:row>
      <xdr:rowOff>47625</xdr:rowOff>
    </xdr:from>
    <xdr:ext cx="1238250" cy="220317"/>
    <xdr:sp macro="" textlink="">
      <xdr:nvSpPr>
        <xdr:cNvPr id="19" name="Rectangle 117">
          <a:extLst>
            <a:ext uri="{FF2B5EF4-FFF2-40B4-BE49-F238E27FC236}">
              <a16:creationId xmlns:a16="http://schemas.microsoft.com/office/drawing/2014/main" id="{00000000-0008-0000-0D00-000013000000}"/>
            </a:ext>
          </a:extLst>
        </xdr:cNvPr>
        <xdr:cNvSpPr>
          <a:spLocks noChangeArrowheads="1"/>
        </xdr:cNvSpPr>
      </xdr:nvSpPr>
      <xdr:spPr bwMode="auto">
        <a:xfrm>
          <a:off x="1371600" y="6600825"/>
          <a:ext cx="1238250" cy="220317"/>
        </a:xfrm>
        <a:prstGeom prst="rect">
          <a:avLst/>
        </a:prstGeom>
        <a:solidFill>
          <a:srgbClr val="FFFFFF"/>
        </a:solidFill>
        <a:ln w="9525">
          <a:solidFill>
            <a:srgbClr val="000000"/>
          </a:solidFill>
          <a:miter lim="800000"/>
          <a:headEnd/>
          <a:tailEnd/>
        </a:ln>
      </xdr:spPr>
      <xdr:txBody>
        <a:bodyPr wrap="square" lIns="27432" tIns="18288" rIns="27432" bIns="18288" anchor="ctr" upright="1">
          <a:spAutoFit/>
        </a:bodyPr>
        <a:lstStyle/>
        <a:p>
          <a:pPr algn="ctr" rtl="0">
            <a:defRPr sz="1000"/>
          </a:pPr>
          <a:r>
            <a:rPr lang="ja-JP" altLang="en-US" sz="1100" b="1" i="0" strike="noStrike">
              <a:solidFill>
                <a:srgbClr val="000000"/>
              </a:solidFill>
              <a:latin typeface="ＭＳ Ｐゴシック"/>
              <a:ea typeface="ＭＳ Ｐゴシック"/>
            </a:rPr>
            <a:t>工業関係</a:t>
          </a:r>
          <a:r>
            <a:rPr lang="ja-JP" altLang="en-US" sz="1100" b="0" i="0" strike="noStrike">
              <a:solidFill>
                <a:srgbClr val="000000"/>
              </a:solidFill>
              <a:latin typeface="ＭＳ Ｐゴシック"/>
              <a:ea typeface="ＭＳ Ｐゴシック"/>
            </a:rPr>
            <a:t>　　</a:t>
          </a:r>
        </a:p>
      </xdr:txBody>
    </xdr:sp>
    <xdr:clientData/>
  </xdr:oneCellAnchor>
  <xdr:oneCellAnchor>
    <xdr:from>
      <xdr:col>6</xdr:col>
      <xdr:colOff>638174</xdr:colOff>
      <xdr:row>42</xdr:row>
      <xdr:rowOff>161925</xdr:rowOff>
    </xdr:from>
    <xdr:ext cx="1247775" cy="219075"/>
    <xdr:sp macro="" textlink="">
      <xdr:nvSpPr>
        <xdr:cNvPr id="20" name="Rectangle 118">
          <a:extLst>
            <a:ext uri="{FF2B5EF4-FFF2-40B4-BE49-F238E27FC236}">
              <a16:creationId xmlns:a16="http://schemas.microsoft.com/office/drawing/2014/main" id="{00000000-0008-0000-0D00-000014000000}"/>
            </a:ext>
          </a:extLst>
        </xdr:cNvPr>
        <xdr:cNvSpPr>
          <a:spLocks noChangeArrowheads="1"/>
        </xdr:cNvSpPr>
      </xdr:nvSpPr>
      <xdr:spPr bwMode="auto">
        <a:xfrm>
          <a:off x="4752974" y="6543675"/>
          <a:ext cx="1247775" cy="219075"/>
        </a:xfrm>
        <a:prstGeom prst="rect">
          <a:avLst/>
        </a:prstGeom>
        <a:solidFill>
          <a:srgbClr val="FFFFFF"/>
        </a:solidFill>
        <a:ln w="9525">
          <a:solidFill>
            <a:srgbClr val="000000"/>
          </a:solidFill>
          <a:miter lim="800000"/>
          <a:headEnd/>
          <a:tailEnd/>
        </a:ln>
      </xdr:spPr>
      <xdr:txBody>
        <a:bodyPr wrap="square" lIns="27432" tIns="18288" rIns="27432" bIns="18288" anchor="ctr" upright="1">
          <a:spAutoFit/>
        </a:bodyPr>
        <a:lstStyle/>
        <a:p>
          <a:pPr algn="ctr" rtl="0">
            <a:defRPr sz="1000"/>
          </a:pPr>
          <a:r>
            <a:rPr lang="ja-JP" altLang="en-US" sz="1100" b="1" i="0" strike="noStrike">
              <a:solidFill>
                <a:srgbClr val="000000"/>
              </a:solidFill>
              <a:latin typeface="ＭＳ Ｐゴシック"/>
              <a:ea typeface="ＭＳ Ｐゴシック"/>
            </a:rPr>
            <a:t>医療関係　　</a:t>
          </a:r>
        </a:p>
      </xdr:txBody>
    </xdr:sp>
    <xdr:clientData/>
  </xdr:oneCellAnchor>
  <xdr:oneCellAnchor>
    <xdr:from>
      <xdr:col>2</xdr:col>
      <xdr:colOff>76200</xdr:colOff>
      <xdr:row>61</xdr:row>
      <xdr:rowOff>123826</xdr:rowOff>
    </xdr:from>
    <xdr:ext cx="1285875" cy="220317"/>
    <xdr:sp macro="" textlink="">
      <xdr:nvSpPr>
        <xdr:cNvPr id="21" name="Rectangle 119">
          <a:extLst>
            <a:ext uri="{FF2B5EF4-FFF2-40B4-BE49-F238E27FC236}">
              <a16:creationId xmlns:a16="http://schemas.microsoft.com/office/drawing/2014/main" id="{00000000-0008-0000-0D00-000015000000}"/>
            </a:ext>
          </a:extLst>
        </xdr:cNvPr>
        <xdr:cNvSpPr>
          <a:spLocks noChangeArrowheads="1"/>
        </xdr:cNvSpPr>
      </xdr:nvSpPr>
      <xdr:spPr bwMode="auto">
        <a:xfrm>
          <a:off x="1447800" y="9829801"/>
          <a:ext cx="1285875" cy="220317"/>
        </a:xfrm>
        <a:prstGeom prst="rect">
          <a:avLst/>
        </a:prstGeom>
        <a:solidFill>
          <a:srgbClr val="FFFFFF"/>
        </a:solidFill>
        <a:ln w="9525">
          <a:solidFill>
            <a:srgbClr val="000000"/>
          </a:solidFill>
          <a:miter lim="800000"/>
          <a:headEnd/>
          <a:tailEnd/>
        </a:ln>
      </xdr:spPr>
      <xdr:txBody>
        <a:bodyPr wrap="square" lIns="27432" tIns="18288" rIns="27432" bIns="18288" anchor="ctr" upright="1">
          <a:spAutoFit/>
        </a:bodyPr>
        <a:lstStyle/>
        <a:p>
          <a:pPr algn="ctr" rtl="0">
            <a:defRPr sz="1000"/>
          </a:pPr>
          <a:r>
            <a:rPr lang="ja-JP" altLang="en-US" sz="1100" b="1" i="0" strike="noStrike">
              <a:solidFill>
                <a:srgbClr val="000000"/>
              </a:solidFill>
              <a:latin typeface="ＭＳ Ｐゴシック"/>
              <a:ea typeface="ＭＳ Ｐゴシック"/>
            </a:rPr>
            <a:t>衛生関係　　</a:t>
          </a:r>
        </a:p>
      </xdr:txBody>
    </xdr:sp>
    <xdr:clientData/>
  </xdr:oneCellAnchor>
  <xdr:oneCellAnchor>
    <xdr:from>
      <xdr:col>6</xdr:col>
      <xdr:colOff>609600</xdr:colOff>
      <xdr:row>79</xdr:row>
      <xdr:rowOff>123825</xdr:rowOff>
    </xdr:from>
    <xdr:ext cx="1238250" cy="219075"/>
    <xdr:sp macro="" textlink="">
      <xdr:nvSpPr>
        <xdr:cNvPr id="22" name="Rectangle 123">
          <a:extLst>
            <a:ext uri="{FF2B5EF4-FFF2-40B4-BE49-F238E27FC236}">
              <a16:creationId xmlns:a16="http://schemas.microsoft.com/office/drawing/2014/main" id="{00000000-0008-0000-0D00-000016000000}"/>
            </a:ext>
          </a:extLst>
        </xdr:cNvPr>
        <xdr:cNvSpPr>
          <a:spLocks noChangeArrowheads="1"/>
        </xdr:cNvSpPr>
      </xdr:nvSpPr>
      <xdr:spPr bwMode="auto">
        <a:xfrm>
          <a:off x="4724400" y="13049250"/>
          <a:ext cx="1238250" cy="219075"/>
        </a:xfrm>
        <a:prstGeom prst="rect">
          <a:avLst/>
        </a:prstGeom>
        <a:solidFill>
          <a:srgbClr val="FFFFFF"/>
        </a:solidFill>
        <a:ln w="9525">
          <a:solidFill>
            <a:srgbClr val="000000"/>
          </a:solidFill>
          <a:miter lim="800000"/>
          <a:headEnd/>
          <a:tailEnd/>
        </a:ln>
      </xdr:spPr>
      <xdr:txBody>
        <a:bodyPr wrap="square" lIns="27432" tIns="18288" rIns="27432" bIns="18288" anchor="ctr" upright="1">
          <a:spAutoFit/>
        </a:bodyPr>
        <a:lstStyle/>
        <a:p>
          <a:pPr algn="ctr" rtl="0">
            <a:defRPr sz="1000"/>
          </a:pPr>
          <a:r>
            <a:rPr lang="ja-JP" altLang="en-US" sz="1100" b="1" i="0" strike="noStrike">
              <a:solidFill>
                <a:srgbClr val="000000"/>
              </a:solidFill>
              <a:latin typeface="ＭＳ Ｐゴシック"/>
              <a:ea typeface="ＭＳ Ｐゴシック"/>
            </a:rPr>
            <a:t>文化・教養関係　　　</a:t>
          </a:r>
          <a:endParaRPr lang="ja-JP" altLang="en-US" sz="1100" b="0" i="0" strike="noStrike">
            <a:solidFill>
              <a:srgbClr val="000000"/>
            </a:solidFill>
            <a:latin typeface="ＭＳ Ｐゴシック"/>
            <a:ea typeface="ＭＳ Ｐゴシック"/>
          </a:endParaRPr>
        </a:p>
      </xdr:txBody>
    </xdr:sp>
    <xdr:clientData/>
  </xdr:oneCellAnchor>
  <xdr:twoCellAnchor>
    <xdr:from>
      <xdr:col>30</xdr:col>
      <xdr:colOff>28575</xdr:colOff>
      <xdr:row>39</xdr:row>
      <xdr:rowOff>171450</xdr:rowOff>
    </xdr:from>
    <xdr:to>
      <xdr:col>31</xdr:col>
      <xdr:colOff>57150</xdr:colOff>
      <xdr:row>41</xdr:row>
      <xdr:rowOff>47625</xdr:rowOff>
    </xdr:to>
    <xdr:sp macro="" textlink="">
      <xdr:nvSpPr>
        <xdr:cNvPr id="23" name="Text Box 129">
          <a:extLst>
            <a:ext uri="{FF2B5EF4-FFF2-40B4-BE49-F238E27FC236}">
              <a16:creationId xmlns:a16="http://schemas.microsoft.com/office/drawing/2014/main" id="{00000000-0008-0000-0D00-000017000000}"/>
            </a:ext>
          </a:extLst>
        </xdr:cNvPr>
        <xdr:cNvSpPr txBox="1">
          <a:spLocks noChangeArrowheads="1"/>
        </xdr:cNvSpPr>
      </xdr:nvSpPr>
      <xdr:spPr bwMode="auto">
        <a:xfrm>
          <a:off x="11687175" y="6896100"/>
          <a:ext cx="7143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（学科名）</a:t>
          </a:r>
        </a:p>
      </xdr:txBody>
    </xdr:sp>
    <xdr:clientData/>
  </xdr:twoCellAnchor>
  <xdr:twoCellAnchor>
    <xdr:from>
      <xdr:col>4</xdr:col>
      <xdr:colOff>676275</xdr:colOff>
      <xdr:row>62</xdr:row>
      <xdr:rowOff>76200</xdr:rowOff>
    </xdr:from>
    <xdr:to>
      <xdr:col>9</xdr:col>
      <xdr:colOff>609600</xdr:colOff>
      <xdr:row>77</xdr:row>
      <xdr:rowOff>38100</xdr:rowOff>
    </xdr:to>
    <xdr:graphicFrame macro="">
      <xdr:nvGraphicFramePr>
        <xdr:cNvPr id="955656" name="Chart 132">
          <a:extLst>
            <a:ext uri="{FF2B5EF4-FFF2-40B4-BE49-F238E27FC236}">
              <a16:creationId xmlns:a16="http://schemas.microsoft.com/office/drawing/2014/main" id="{00000000-0008-0000-0D00-000008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314325</xdr:colOff>
      <xdr:row>80</xdr:row>
      <xdr:rowOff>133350</xdr:rowOff>
    </xdr:from>
    <xdr:to>
      <xdr:col>5</xdr:col>
      <xdr:colOff>476250</xdr:colOff>
      <xdr:row>96</xdr:row>
      <xdr:rowOff>38100</xdr:rowOff>
    </xdr:to>
    <xdr:graphicFrame macro="">
      <xdr:nvGraphicFramePr>
        <xdr:cNvPr id="955657" name="Chart 133">
          <a:extLst>
            <a:ext uri="{FF2B5EF4-FFF2-40B4-BE49-F238E27FC236}">
              <a16:creationId xmlns:a16="http://schemas.microsoft.com/office/drawing/2014/main" id="{00000000-0008-0000-0D00-000009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6</xdr:col>
      <xdr:colOff>647700</xdr:colOff>
      <xdr:row>61</xdr:row>
      <xdr:rowOff>133350</xdr:rowOff>
    </xdr:from>
    <xdr:to>
      <xdr:col>9</xdr:col>
      <xdr:colOff>95250</xdr:colOff>
      <xdr:row>63</xdr:row>
      <xdr:rowOff>47625</xdr:rowOff>
    </xdr:to>
    <xdr:sp macro="" textlink="">
      <xdr:nvSpPr>
        <xdr:cNvPr id="26" name="Rectangle 135">
          <a:extLst>
            <a:ext uri="{FF2B5EF4-FFF2-40B4-BE49-F238E27FC236}">
              <a16:creationId xmlns:a16="http://schemas.microsoft.com/office/drawing/2014/main" id="{00000000-0008-0000-0D00-00001A000000}"/>
            </a:ext>
          </a:extLst>
        </xdr:cNvPr>
        <xdr:cNvSpPr>
          <a:spLocks noChangeArrowheads="1"/>
        </xdr:cNvSpPr>
      </xdr:nvSpPr>
      <xdr:spPr bwMode="auto">
        <a:xfrm>
          <a:off x="4762500" y="9839325"/>
          <a:ext cx="1504950" cy="25717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教育・社会福祉関係</a:t>
          </a:r>
        </a:p>
      </xdr:txBody>
    </xdr:sp>
    <xdr:clientData/>
  </xdr:twoCellAnchor>
  <xdr:twoCellAnchor editAs="oneCell">
    <xdr:from>
      <xdr:col>2</xdr:col>
      <xdr:colOff>285750</xdr:colOff>
      <xdr:row>79</xdr:row>
      <xdr:rowOff>161924</xdr:rowOff>
    </xdr:from>
    <xdr:to>
      <xdr:col>4</xdr:col>
      <xdr:colOff>114300</xdr:colOff>
      <xdr:row>81</xdr:row>
      <xdr:rowOff>57149</xdr:rowOff>
    </xdr:to>
    <xdr:sp macro="" textlink="">
      <xdr:nvSpPr>
        <xdr:cNvPr id="27" name="Rectangle 136">
          <a:extLst>
            <a:ext uri="{FF2B5EF4-FFF2-40B4-BE49-F238E27FC236}">
              <a16:creationId xmlns:a16="http://schemas.microsoft.com/office/drawing/2014/main" id="{00000000-0008-0000-0D00-00001B000000}"/>
            </a:ext>
          </a:extLst>
        </xdr:cNvPr>
        <xdr:cNvSpPr>
          <a:spLocks noChangeArrowheads="1"/>
        </xdr:cNvSpPr>
      </xdr:nvSpPr>
      <xdr:spPr bwMode="auto">
        <a:xfrm>
          <a:off x="1657350" y="13087349"/>
          <a:ext cx="1200150" cy="238125"/>
        </a:xfrm>
        <a:prstGeom prst="rect">
          <a:avLst/>
        </a:prstGeom>
        <a:solidFill>
          <a:srgbClr val="FFFFFF"/>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strike="noStrike">
              <a:solidFill>
                <a:srgbClr val="000000"/>
              </a:solidFill>
              <a:latin typeface="ＭＳ Ｐゴシック"/>
              <a:ea typeface="ＭＳ Ｐゴシック"/>
            </a:rPr>
            <a:t>商業実務関係</a:t>
          </a:r>
        </a:p>
      </xdr:txBody>
    </xdr:sp>
    <xdr:clientData/>
  </xdr:twoCellAnchor>
  <xdr:twoCellAnchor>
    <xdr:from>
      <xdr:col>0</xdr:col>
      <xdr:colOff>114300</xdr:colOff>
      <xdr:row>44</xdr:row>
      <xdr:rowOff>133350</xdr:rowOff>
    </xdr:from>
    <xdr:to>
      <xdr:col>4</xdr:col>
      <xdr:colOff>609600</xdr:colOff>
      <xdr:row>60</xdr:row>
      <xdr:rowOff>19050</xdr:rowOff>
    </xdr:to>
    <xdr:graphicFrame macro="">
      <xdr:nvGraphicFramePr>
        <xdr:cNvPr id="955660" name="Chart 111">
          <a:extLst>
            <a:ext uri="{FF2B5EF4-FFF2-40B4-BE49-F238E27FC236}">
              <a16:creationId xmlns:a16="http://schemas.microsoft.com/office/drawing/2014/main" id="{00000000-0008-0000-0D00-00000C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95250</xdr:colOff>
      <xdr:row>45</xdr:row>
      <xdr:rowOff>57150</xdr:rowOff>
    </xdr:from>
    <xdr:to>
      <xdr:col>9</xdr:col>
      <xdr:colOff>447675</xdr:colOff>
      <xdr:row>59</xdr:row>
      <xdr:rowOff>161925</xdr:rowOff>
    </xdr:to>
    <xdr:graphicFrame macro="">
      <xdr:nvGraphicFramePr>
        <xdr:cNvPr id="955661" name="グラフ 19">
          <a:extLst>
            <a:ext uri="{FF2B5EF4-FFF2-40B4-BE49-F238E27FC236}">
              <a16:creationId xmlns:a16="http://schemas.microsoft.com/office/drawing/2014/main" id="{00000000-0008-0000-0D00-00000D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438150</xdr:colOff>
      <xdr:row>47</xdr:row>
      <xdr:rowOff>85725</xdr:rowOff>
    </xdr:from>
    <xdr:to>
      <xdr:col>16</xdr:col>
      <xdr:colOff>409575</xdr:colOff>
      <xdr:row>84</xdr:row>
      <xdr:rowOff>76200</xdr:rowOff>
    </xdr:to>
    <xdr:graphicFrame macro="">
      <xdr:nvGraphicFramePr>
        <xdr:cNvPr id="955662" name="Chart 130">
          <a:extLst>
            <a:ext uri="{FF2B5EF4-FFF2-40B4-BE49-F238E27FC236}">
              <a16:creationId xmlns:a16="http://schemas.microsoft.com/office/drawing/2014/main" id="{00000000-0008-0000-0D00-00000E950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95250</xdr:colOff>
      <xdr:row>83</xdr:row>
      <xdr:rowOff>104775</xdr:rowOff>
    </xdr:from>
    <xdr:to>
      <xdr:col>16</xdr:col>
      <xdr:colOff>495300</xdr:colOff>
      <xdr:row>84</xdr:row>
      <xdr:rowOff>85725</xdr:rowOff>
    </xdr:to>
    <xdr:sp macro="" textlink="">
      <xdr:nvSpPr>
        <xdr:cNvPr id="31" name="Text Box 128">
          <a:extLst>
            <a:ext uri="{FF2B5EF4-FFF2-40B4-BE49-F238E27FC236}">
              <a16:creationId xmlns:a16="http://schemas.microsoft.com/office/drawing/2014/main" id="{00000000-0008-0000-0D00-00001F000000}"/>
            </a:ext>
          </a:extLst>
        </xdr:cNvPr>
        <xdr:cNvSpPr txBox="1">
          <a:spLocks noChangeArrowheads="1"/>
        </xdr:cNvSpPr>
      </xdr:nvSpPr>
      <xdr:spPr bwMode="auto">
        <a:xfrm>
          <a:off x="11068050" y="13716000"/>
          <a:ext cx="400050" cy="152400"/>
        </a:xfrm>
        <a:prstGeom prst="rect">
          <a:avLst/>
        </a:prstGeom>
        <a:solidFill>
          <a:srgbClr val="FFFFFF"/>
        </a:solidFill>
        <a:ln w="9525">
          <a:solidFill>
            <a:srgbClr val="FFFFFF"/>
          </a:solid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（人）</a:t>
          </a:r>
        </a:p>
      </xdr:txBody>
    </xdr:sp>
    <xdr:clientData/>
  </xdr:twoCellAnchor>
  <xdr:twoCellAnchor>
    <xdr:from>
      <xdr:col>10</xdr:col>
      <xdr:colOff>571500</xdr:colOff>
      <xdr:row>48</xdr:row>
      <xdr:rowOff>28575</xdr:rowOff>
    </xdr:from>
    <xdr:to>
      <xdr:col>11</xdr:col>
      <xdr:colOff>600075</xdr:colOff>
      <xdr:row>49</xdr:row>
      <xdr:rowOff>114300</xdr:rowOff>
    </xdr:to>
    <xdr:sp macro="" textlink="">
      <xdr:nvSpPr>
        <xdr:cNvPr id="32" name="Text Box 129">
          <a:extLst>
            <a:ext uri="{FF2B5EF4-FFF2-40B4-BE49-F238E27FC236}">
              <a16:creationId xmlns:a16="http://schemas.microsoft.com/office/drawing/2014/main" id="{00000000-0008-0000-0D00-000020000000}"/>
            </a:ext>
          </a:extLst>
        </xdr:cNvPr>
        <xdr:cNvSpPr txBox="1">
          <a:spLocks noChangeArrowheads="1"/>
        </xdr:cNvSpPr>
      </xdr:nvSpPr>
      <xdr:spPr bwMode="auto">
        <a:xfrm>
          <a:off x="7429500" y="7477125"/>
          <a:ext cx="71437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（学科名）</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247650</xdr:colOff>
      <xdr:row>40</xdr:row>
      <xdr:rowOff>0</xdr:rowOff>
    </xdr:from>
    <xdr:to>
      <xdr:col>11</xdr:col>
      <xdr:colOff>285750</xdr:colOff>
      <xdr:row>65</xdr:row>
      <xdr:rowOff>0</xdr:rowOff>
    </xdr:to>
    <xdr:graphicFrame macro="">
      <xdr:nvGraphicFramePr>
        <xdr:cNvPr id="1083426" name="Chart 1">
          <a:extLst>
            <a:ext uri="{FF2B5EF4-FFF2-40B4-BE49-F238E27FC236}">
              <a16:creationId xmlns:a16="http://schemas.microsoft.com/office/drawing/2014/main" id="{00000000-0008-0000-0F00-00002288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xdr:row>
      <xdr:rowOff>161925</xdr:rowOff>
    </xdr:from>
    <xdr:to>
      <xdr:col>10</xdr:col>
      <xdr:colOff>476250</xdr:colOff>
      <xdr:row>32</xdr:row>
      <xdr:rowOff>152400</xdr:rowOff>
    </xdr:to>
    <xdr:graphicFrame macro="">
      <xdr:nvGraphicFramePr>
        <xdr:cNvPr id="1083427" name="Chart 3">
          <a:extLst>
            <a:ext uri="{FF2B5EF4-FFF2-40B4-BE49-F238E27FC236}">
              <a16:creationId xmlns:a16="http://schemas.microsoft.com/office/drawing/2014/main" id="{00000000-0008-0000-0F00-00002388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62</xdr:row>
      <xdr:rowOff>66675</xdr:rowOff>
    </xdr:from>
    <xdr:to>
      <xdr:col>2</xdr:col>
      <xdr:colOff>66675</xdr:colOff>
      <xdr:row>64</xdr:row>
      <xdr:rowOff>0</xdr:rowOff>
    </xdr:to>
    <xdr:sp macro="" textlink="">
      <xdr:nvSpPr>
        <xdr:cNvPr id="4" name="Text Box 4">
          <a:extLst>
            <a:ext uri="{FF2B5EF4-FFF2-40B4-BE49-F238E27FC236}">
              <a16:creationId xmlns:a16="http://schemas.microsoft.com/office/drawing/2014/main" id="{00000000-0008-0000-0F00-000004000000}"/>
            </a:ext>
          </a:extLst>
        </xdr:cNvPr>
        <xdr:cNvSpPr txBox="1">
          <a:spLocks noChangeArrowheads="1"/>
        </xdr:cNvSpPr>
      </xdr:nvSpPr>
      <xdr:spPr bwMode="auto">
        <a:xfrm>
          <a:off x="723900" y="11201400"/>
          <a:ext cx="361950" cy="276225"/>
        </a:xfrm>
        <a:prstGeom prst="rect">
          <a:avLst/>
        </a:prstGeom>
        <a:solidFill>
          <a:srgbClr val="FFFFFF"/>
        </a:solidFill>
        <a:ln w="9525">
          <a:noFill/>
          <a:miter lim="800000"/>
          <a:headEnd/>
          <a:tailEnd/>
        </a:ln>
      </xdr:spPr>
      <xdr:txBody>
        <a:bodyPr vertOverflow="clip" wrap="square" lIns="0" tIns="18288" rIns="27432" bIns="0" anchor="t" upright="1"/>
        <a:lstStyle/>
        <a:p>
          <a:pPr algn="r" rtl="0">
            <a:defRPr sz="1000"/>
          </a:pPr>
          <a:r>
            <a:rPr lang="en-US" altLang="ja-JP" sz="1100" b="0" i="0" strike="noStrike">
              <a:solidFill>
                <a:srgbClr val="000000"/>
              </a:solidFill>
              <a:latin typeface="ＭＳ Ｐゴシック"/>
              <a:ea typeface="ＭＳ Ｐゴシック"/>
            </a:rPr>
            <a:t>0</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0.08059</cdr:x>
      <cdr:y>0.0837</cdr:y>
    </cdr:from>
    <cdr:to>
      <cdr:x>0.15429</cdr:x>
      <cdr:y>0.15717</cdr:y>
    </cdr:to>
    <cdr:sp macro="" textlink="">
      <cdr:nvSpPr>
        <cdr:cNvPr id="54273" name="Text Box 1"/>
        <cdr:cNvSpPr txBox="1">
          <a:spLocks xmlns:a="http://schemas.openxmlformats.org/drawingml/2006/main" noChangeArrowheads="1"/>
        </cdr:cNvSpPr>
      </cdr:nvSpPr>
      <cdr:spPr bwMode="auto">
        <a:xfrm xmlns:a="http://schemas.openxmlformats.org/drawingml/2006/main">
          <a:off x="611050" y="358754"/>
          <a:ext cx="558786" cy="314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50" b="0" i="0" strike="noStrike">
              <a:solidFill>
                <a:srgbClr val="000000"/>
              </a:solidFill>
              <a:latin typeface="ＭＳ Ｐゴシック"/>
              <a:ea typeface="ＭＳ Ｐゴシック"/>
            </a:rPr>
            <a:t>（％）</a:t>
          </a:r>
        </a:p>
      </cdr:txBody>
    </cdr:sp>
  </cdr:relSizeAnchor>
  <cdr:relSizeAnchor xmlns:cdr="http://schemas.openxmlformats.org/drawingml/2006/chartDrawing">
    <cdr:from>
      <cdr:x>0.88857</cdr:x>
      <cdr:y>0.94515</cdr:y>
    </cdr:from>
    <cdr:to>
      <cdr:x>0.96966</cdr:x>
      <cdr:y>1</cdr:y>
    </cdr:to>
    <cdr:sp macro="" textlink="">
      <cdr:nvSpPr>
        <cdr:cNvPr id="54274" name="Text Box 2"/>
        <cdr:cNvSpPr txBox="1">
          <a:spLocks xmlns:a="http://schemas.openxmlformats.org/drawingml/2006/main" noChangeArrowheads="1"/>
        </cdr:cNvSpPr>
      </cdr:nvSpPr>
      <cdr:spPr bwMode="auto">
        <a:xfrm xmlns:a="http://schemas.openxmlformats.org/drawingml/2006/main">
          <a:off x="5983809" y="4403372"/>
          <a:ext cx="546074" cy="2544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strike="noStrike">
              <a:solidFill>
                <a:srgbClr val="000000"/>
              </a:solidFill>
              <a:latin typeface="ＭＳ Ｐゴシック"/>
              <a:ea typeface="ＭＳ Ｐゴシック"/>
            </a:rPr>
            <a:t>（年度）</a:t>
          </a:r>
        </a:p>
      </cdr:txBody>
    </cdr:sp>
  </cdr:relSizeAnchor>
</c:userShapes>
</file>

<file path=xl/drawings/drawing3.xml><?xml version="1.0" encoding="utf-8"?>
<c:userShapes xmlns:c="http://schemas.openxmlformats.org/drawingml/2006/chart">
  <cdr:relSizeAnchor xmlns:cdr="http://schemas.openxmlformats.org/drawingml/2006/chartDrawing">
    <cdr:from>
      <cdr:x>0.25974</cdr:x>
      <cdr:y>0.31423</cdr:y>
    </cdr:from>
    <cdr:to>
      <cdr:x>1</cdr:x>
      <cdr:y>0.41376</cdr:y>
    </cdr:to>
    <cdr:sp macro="" textlink="">
      <cdr:nvSpPr>
        <cdr:cNvPr id="5121" name="Text Box 1"/>
        <cdr:cNvSpPr txBox="1">
          <a:spLocks xmlns:a="http://schemas.openxmlformats.org/drawingml/2006/main" noChangeArrowheads="1"/>
        </cdr:cNvSpPr>
      </cdr:nvSpPr>
      <cdr:spPr bwMode="auto">
        <a:xfrm xmlns:a="http://schemas.openxmlformats.org/drawingml/2006/main">
          <a:off x="312930" y="604769"/>
          <a:ext cx="542928" cy="1905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学 校 数</a:t>
          </a:r>
        </a:p>
      </cdr:txBody>
    </cdr:sp>
  </cdr:relSizeAnchor>
  <cdr:relSizeAnchor xmlns:cdr="http://schemas.openxmlformats.org/drawingml/2006/chartDrawing">
    <cdr:from>
      <cdr:x>0</cdr:x>
      <cdr:y>0.19402</cdr:y>
    </cdr:from>
    <cdr:to>
      <cdr:x>1</cdr:x>
      <cdr:y>0.28857</cdr:y>
    </cdr:to>
    <cdr:sp macro="" textlink="">
      <cdr:nvSpPr>
        <cdr:cNvPr id="5123" name="Text Box 3"/>
        <cdr:cNvSpPr txBox="1">
          <a:spLocks xmlns:a="http://schemas.openxmlformats.org/drawingml/2006/main" noChangeArrowheads="1"/>
        </cdr:cNvSpPr>
      </cdr:nvSpPr>
      <cdr:spPr bwMode="auto">
        <a:xfrm xmlns:a="http://schemas.openxmlformats.org/drawingml/2006/main">
          <a:off x="485557" y="374631"/>
          <a:ext cx="828670" cy="1810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0" i="0" strike="noStrike">
              <a:solidFill>
                <a:srgbClr val="000000"/>
              </a:solidFill>
              <a:latin typeface="ＭＳ Ｐゴシック"/>
              <a:ea typeface="ＭＳ Ｐゴシック"/>
            </a:rPr>
            <a:t>小学校</a:t>
          </a:r>
        </a:p>
      </cdr:txBody>
    </cdr:sp>
  </cdr:relSizeAnchor>
</c:userShapes>
</file>

<file path=xl/drawings/drawing30.xml><?xml version="1.0" encoding="utf-8"?>
<c:userShapes xmlns:c="http://schemas.openxmlformats.org/drawingml/2006/chart">
  <cdr:relSizeAnchor xmlns:cdr="http://schemas.openxmlformats.org/drawingml/2006/chartDrawing">
    <cdr:from>
      <cdr:x>0.45382</cdr:x>
      <cdr:y>0.41787</cdr:y>
    </cdr:from>
    <cdr:to>
      <cdr:x>0.60989</cdr:x>
      <cdr:y>0.62442</cdr:y>
    </cdr:to>
    <cdr:sp macro="" textlink="">
      <cdr:nvSpPr>
        <cdr:cNvPr id="55297" name="Oval 1"/>
        <cdr:cNvSpPr>
          <a:spLocks xmlns:a="http://schemas.openxmlformats.org/drawingml/2006/main" noChangeArrowheads="1"/>
        </cdr:cNvSpPr>
      </cdr:nvSpPr>
      <cdr:spPr bwMode="auto">
        <a:xfrm xmlns:a="http://schemas.openxmlformats.org/drawingml/2006/main">
          <a:off x="3534785" y="2427130"/>
          <a:ext cx="1214495" cy="1198150"/>
        </a:xfrm>
        <a:prstGeom xmlns:a="http://schemas.openxmlformats.org/drawingml/2006/main" prst="ellipse">
          <a:avLst/>
        </a:prstGeom>
        <a:solidFill xmlns:a="http://schemas.openxmlformats.org/drawingml/2006/main">
          <a:srgbClr val="FFFFFF"/>
        </a:solidFill>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0.47703</cdr:x>
      <cdr:y>0.45888</cdr:y>
    </cdr:from>
    <cdr:to>
      <cdr:x>0.58766</cdr:x>
      <cdr:y>0.58059</cdr:y>
    </cdr:to>
    <cdr:sp macro="" textlink="">
      <cdr:nvSpPr>
        <cdr:cNvPr id="55299" name="Text Box 3"/>
        <cdr:cNvSpPr txBox="1">
          <a:spLocks xmlns:a="http://schemas.openxmlformats.org/drawingml/2006/main" noChangeArrowheads="1"/>
        </cdr:cNvSpPr>
      </cdr:nvSpPr>
      <cdr:spPr bwMode="auto">
        <a:xfrm xmlns:a="http://schemas.openxmlformats.org/drawingml/2006/main">
          <a:off x="3707668" y="2657474"/>
          <a:ext cx="859861" cy="7048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18288" rIns="36576" bIns="0" anchor="ctr" upright="1"/>
        <a:lstStyle xmlns:a="http://schemas.openxmlformats.org/drawingml/2006/main"/>
        <a:p xmlns:a="http://schemas.openxmlformats.org/drawingml/2006/main">
          <a:pPr algn="ctr" rtl="0">
            <a:lnSpc>
              <a:spcPts val="1400"/>
            </a:lnSpc>
            <a:defRPr sz="1000"/>
          </a:pPr>
          <a:r>
            <a:rPr lang="ja-JP" altLang="en-US" sz="1200" b="1" i="0" strike="noStrike">
              <a:solidFill>
                <a:srgbClr val="000000"/>
              </a:solidFill>
              <a:latin typeface="ＭＳ Ｐゴシック"/>
              <a:ea typeface="ＭＳ Ｐゴシック"/>
            </a:rPr>
            <a:t>生徒数</a:t>
          </a:r>
        </a:p>
        <a:p xmlns:a="http://schemas.openxmlformats.org/drawingml/2006/main">
          <a:pPr algn="ctr" rtl="0">
            <a:lnSpc>
              <a:spcPts val="1300"/>
            </a:lnSpc>
            <a:defRPr sz="1000"/>
          </a:pPr>
          <a:r>
            <a:rPr lang="en-US" altLang="ja-JP" sz="1200" b="1" i="0" strike="noStrike">
              <a:solidFill>
                <a:srgbClr val="000000"/>
              </a:solidFill>
              <a:latin typeface="ＭＳ Ｐゴシック"/>
              <a:ea typeface="ＭＳ Ｐゴシック"/>
            </a:rPr>
            <a:t>1,637</a:t>
          </a:r>
          <a:r>
            <a:rPr lang="ja-JP" altLang="en-US" sz="1200" b="1" i="0" strike="noStrike">
              <a:solidFill>
                <a:srgbClr val="000000"/>
              </a:solidFill>
              <a:latin typeface="ＭＳ Ｐゴシック"/>
              <a:ea typeface="ＭＳ Ｐゴシック"/>
            </a:rPr>
            <a:t>人</a:t>
          </a: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38100</xdr:colOff>
      <xdr:row>5</xdr:row>
      <xdr:rowOff>142875</xdr:rowOff>
    </xdr:from>
    <xdr:to>
      <xdr:col>12</xdr:col>
      <xdr:colOff>495300</xdr:colOff>
      <xdr:row>6</xdr:row>
      <xdr:rowOff>133350</xdr:rowOff>
    </xdr:to>
    <xdr:sp macro="" textlink="">
      <xdr:nvSpPr>
        <xdr:cNvPr id="879756" name="AutoShape 5">
          <a:extLst>
            <a:ext uri="{FF2B5EF4-FFF2-40B4-BE49-F238E27FC236}">
              <a16:creationId xmlns:a16="http://schemas.microsoft.com/office/drawing/2014/main" id="{00000000-0008-0000-1000-00008C6C0D00}"/>
            </a:ext>
          </a:extLst>
        </xdr:cNvPr>
        <xdr:cNvSpPr>
          <a:spLocks noChangeArrowheads="1"/>
        </xdr:cNvSpPr>
      </xdr:nvSpPr>
      <xdr:spPr bwMode="auto">
        <a:xfrm>
          <a:off x="6686550" y="2009775"/>
          <a:ext cx="45720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c:userShapes xmlns:c="http://schemas.openxmlformats.org/drawingml/2006/chart">
  <cdr:relSizeAnchor xmlns:cdr="http://schemas.openxmlformats.org/drawingml/2006/chartDrawing">
    <cdr:from>
      <cdr:x>0</cdr:x>
      <cdr:y>0.20686</cdr:y>
    </cdr:from>
    <cdr:to>
      <cdr:x>1</cdr:x>
      <cdr:y>0.25739</cdr:y>
    </cdr:to>
    <cdr:sp macro="" textlink="">
      <cdr:nvSpPr>
        <cdr:cNvPr id="6145" name="Text Box 1"/>
        <cdr:cNvSpPr txBox="1">
          <a:spLocks xmlns:a="http://schemas.openxmlformats.org/drawingml/2006/main" noChangeArrowheads="1"/>
        </cdr:cNvSpPr>
      </cdr:nvSpPr>
      <cdr:spPr bwMode="auto">
        <a:xfrm xmlns:a="http://schemas.openxmlformats.org/drawingml/2006/main">
          <a:off x="470719" y="472110"/>
          <a:ext cx="895360" cy="1145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１学級当たりの児童数</a:t>
          </a:r>
        </a:p>
      </cdr:txBody>
    </cdr:sp>
  </cdr:relSizeAnchor>
  <cdr:relSizeAnchor xmlns:cdr="http://schemas.openxmlformats.org/drawingml/2006/chartDrawing">
    <cdr:from>
      <cdr:x>0.62552</cdr:x>
      <cdr:y>0.33547</cdr:y>
    </cdr:from>
    <cdr:to>
      <cdr:x>0.63748</cdr:x>
      <cdr:y>0.40492</cdr:y>
    </cdr:to>
    <cdr:sp macro="" textlink="">
      <cdr:nvSpPr>
        <cdr:cNvPr id="6146" name="Line 2"/>
        <cdr:cNvSpPr>
          <a:spLocks xmlns:a="http://schemas.openxmlformats.org/drawingml/2006/main" noChangeShapeType="1"/>
        </cdr:cNvSpPr>
      </cdr:nvSpPr>
      <cdr:spPr bwMode="auto">
        <a:xfrm xmlns:a="http://schemas.openxmlformats.org/drawingml/2006/main" flipH="1">
          <a:off x="461944" y="763661"/>
          <a:ext cx="8775" cy="1574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0.5661</cdr:y>
    </cdr:from>
    <cdr:to>
      <cdr:x>1</cdr:x>
      <cdr:y>0.62071</cdr:y>
    </cdr:to>
    <cdr:sp macro="" textlink="">
      <cdr:nvSpPr>
        <cdr:cNvPr id="6147" name="Text Box 3"/>
        <cdr:cNvSpPr txBox="1">
          <a:spLocks xmlns:a="http://schemas.openxmlformats.org/drawingml/2006/main" noChangeArrowheads="1"/>
        </cdr:cNvSpPr>
      </cdr:nvSpPr>
      <cdr:spPr bwMode="auto">
        <a:xfrm xmlns:a="http://schemas.openxmlformats.org/drawingml/2006/main">
          <a:off x="247358" y="1286497"/>
          <a:ext cx="1162117" cy="1237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本務教員１人当たりの児童数</a:t>
          </a:r>
        </a:p>
      </cdr:txBody>
    </cdr:sp>
  </cdr:relSizeAnchor>
  <cdr:relSizeAnchor xmlns:cdr="http://schemas.openxmlformats.org/drawingml/2006/chartDrawing">
    <cdr:from>
      <cdr:x>0.49913</cdr:x>
      <cdr:y>0.49832</cdr:y>
    </cdr:from>
    <cdr:to>
      <cdr:x>0.51066</cdr:x>
      <cdr:y>0.5661</cdr:y>
    </cdr:to>
    <cdr:sp macro="" textlink="">
      <cdr:nvSpPr>
        <cdr:cNvPr id="6148" name="Line 4"/>
        <cdr:cNvSpPr>
          <a:spLocks xmlns:a="http://schemas.openxmlformats.org/drawingml/2006/main" noChangeShapeType="1"/>
        </cdr:cNvSpPr>
      </cdr:nvSpPr>
      <cdr:spPr bwMode="auto">
        <a:xfrm xmlns:a="http://schemas.openxmlformats.org/drawingml/2006/main" flipV="1">
          <a:off x="369249" y="1132850"/>
          <a:ext cx="8456" cy="15364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0.23434</cdr:x>
      <cdr:y>0.79491</cdr:y>
    </cdr:from>
    <cdr:to>
      <cdr:x>0.42106</cdr:x>
      <cdr:y>0.84996</cdr:y>
    </cdr:to>
    <cdr:sp macro="" textlink="">
      <cdr:nvSpPr>
        <cdr:cNvPr id="145409" name="Text Box 1"/>
        <cdr:cNvSpPr txBox="1">
          <a:spLocks xmlns:a="http://schemas.openxmlformats.org/drawingml/2006/main" noChangeArrowheads="1"/>
        </cdr:cNvSpPr>
      </cdr:nvSpPr>
      <cdr:spPr bwMode="auto">
        <a:xfrm xmlns:a="http://schemas.openxmlformats.org/drawingml/2006/main">
          <a:off x="1327323" y="3566172"/>
          <a:ext cx="1365761" cy="246969"/>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upright="1"/>
        <a:lstStyle xmlns:a="http://schemas.openxmlformats.org/drawingml/2006/main"/>
        <a:p xmlns:a="http://schemas.openxmlformats.org/drawingml/2006/main">
          <a:pPr algn="ctr" rtl="0">
            <a:defRPr sz="1000"/>
          </a:pPr>
          <a:r>
            <a:rPr lang="ja-JP" altLang="en-US" sz="1175" b="1" i="0" strike="noStrike">
              <a:solidFill>
                <a:srgbClr val="000000"/>
              </a:solidFill>
              <a:latin typeface="ＭＳ Ｐゴシック"/>
              <a:ea typeface="ＭＳ Ｐゴシック"/>
            </a:rPr>
            <a:t>児　　 童　　 数</a:t>
          </a:r>
        </a:p>
      </cdr:txBody>
    </cdr:sp>
  </cdr:relSizeAnchor>
  <cdr:relSizeAnchor xmlns:cdr="http://schemas.openxmlformats.org/drawingml/2006/chartDrawing">
    <cdr:from>
      <cdr:x>0.25451</cdr:x>
      <cdr:y>0.20745</cdr:y>
    </cdr:from>
    <cdr:to>
      <cdr:x>0.34736</cdr:x>
      <cdr:y>0.60497</cdr:y>
    </cdr:to>
    <cdr:sp macro="" textlink="">
      <cdr:nvSpPr>
        <cdr:cNvPr id="145411" name="Line 3"/>
        <cdr:cNvSpPr>
          <a:spLocks xmlns:a="http://schemas.openxmlformats.org/drawingml/2006/main" noChangeShapeType="1"/>
        </cdr:cNvSpPr>
      </cdr:nvSpPr>
      <cdr:spPr bwMode="auto">
        <a:xfrm xmlns:a="http://schemas.openxmlformats.org/drawingml/2006/main" flipH="1">
          <a:off x="1434004" y="935993"/>
          <a:ext cx="686968" cy="179357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0.43732</cdr:x>
      <cdr:y>0.33942</cdr:y>
    </cdr:from>
    <cdr:to>
      <cdr:x>0.54804</cdr:x>
      <cdr:y>0.58174</cdr:y>
    </cdr:to>
    <cdr:sp macro="" textlink="">
      <cdr:nvSpPr>
        <cdr:cNvPr id="145413" name="Line 5"/>
        <cdr:cNvSpPr>
          <a:spLocks xmlns:a="http://schemas.openxmlformats.org/drawingml/2006/main" noChangeShapeType="1"/>
        </cdr:cNvSpPr>
      </cdr:nvSpPr>
      <cdr:spPr bwMode="auto">
        <a:xfrm xmlns:a="http://schemas.openxmlformats.org/drawingml/2006/main">
          <a:off x="2767877" y="1522731"/>
          <a:ext cx="823048" cy="108711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0.10222</cdr:x>
      <cdr:y>0.02576</cdr:y>
    </cdr:from>
    <cdr:to>
      <cdr:x>0.2178</cdr:x>
      <cdr:y>0.06174</cdr:y>
    </cdr:to>
    <cdr:sp macro="" textlink="">
      <cdr:nvSpPr>
        <cdr:cNvPr id="145414" name="Text Box 6"/>
        <cdr:cNvSpPr txBox="1">
          <a:spLocks xmlns:a="http://schemas.openxmlformats.org/drawingml/2006/main" noChangeArrowheads="1"/>
        </cdr:cNvSpPr>
      </cdr:nvSpPr>
      <cdr:spPr bwMode="auto">
        <a:xfrm xmlns:a="http://schemas.openxmlformats.org/drawingml/2006/main">
          <a:off x="193818" y="119009"/>
          <a:ext cx="352437" cy="1617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a:t>
          </a:r>
          <a:r>
            <a:rPr lang="en-US" altLang="ja-JP" sz="1000" b="0" i="0" strike="noStrike">
              <a:solidFill>
                <a:srgbClr val="000000"/>
              </a:solidFill>
              <a:latin typeface="ＭＳ Ｐゴシック"/>
              <a:ea typeface="ＭＳ Ｐゴシック"/>
            </a:rPr>
            <a:t>)</a:t>
          </a:r>
        </a:p>
      </cdr:txBody>
    </cdr:sp>
  </cdr:relSizeAnchor>
  <cdr:relSizeAnchor xmlns:cdr="http://schemas.openxmlformats.org/drawingml/2006/chartDrawing">
    <cdr:from>
      <cdr:x>0.93615</cdr:x>
      <cdr:y>0.01304</cdr:y>
    </cdr:from>
    <cdr:to>
      <cdr:x>0.98719</cdr:x>
      <cdr:y>0.06174</cdr:y>
    </cdr:to>
    <cdr:sp macro="" textlink="">
      <cdr:nvSpPr>
        <cdr:cNvPr id="145415" name="Text Box 7"/>
        <cdr:cNvSpPr txBox="1">
          <a:spLocks xmlns:a="http://schemas.openxmlformats.org/drawingml/2006/main" noChangeArrowheads="1"/>
        </cdr:cNvSpPr>
      </cdr:nvSpPr>
      <cdr:spPr bwMode="auto">
        <a:xfrm xmlns:a="http://schemas.openxmlformats.org/drawingml/2006/main">
          <a:off x="6467876" y="61801"/>
          <a:ext cx="352437" cy="21892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a:t>
          </a:r>
          <a:r>
            <a:rPr lang="en-US" altLang="ja-JP" sz="1000" b="0" i="0" strike="noStrike">
              <a:solidFill>
                <a:srgbClr val="000000"/>
              </a:solidFill>
              <a:latin typeface="ＭＳ Ｐゴシック"/>
              <a:ea typeface="ＭＳ Ｐゴシック"/>
            </a:rPr>
            <a:t>)</a:t>
          </a:r>
        </a:p>
      </cdr:txBody>
    </cdr:sp>
  </cdr:relSizeAnchor>
  <cdr:relSizeAnchor xmlns:cdr="http://schemas.openxmlformats.org/drawingml/2006/chartDrawing">
    <cdr:from>
      <cdr:x>0.30044</cdr:x>
      <cdr:y>0.12951</cdr:y>
    </cdr:from>
    <cdr:to>
      <cdr:x>0.62836</cdr:x>
      <cdr:y>0.17112</cdr:y>
    </cdr:to>
    <cdr:sp macro="" textlink="">
      <cdr:nvSpPr>
        <cdr:cNvPr id="145410" name="Text Box 2"/>
        <cdr:cNvSpPr txBox="1">
          <a:spLocks xmlns:a="http://schemas.openxmlformats.org/drawingml/2006/main" noChangeArrowheads="1"/>
        </cdr:cNvSpPr>
      </cdr:nvSpPr>
      <cdr:spPr bwMode="auto">
        <a:xfrm xmlns:a="http://schemas.openxmlformats.org/drawingml/2006/main">
          <a:off x="1716879" y="581025"/>
          <a:ext cx="2455071" cy="1866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strike="noStrike">
              <a:solidFill>
                <a:srgbClr val="000000"/>
              </a:solidFill>
              <a:latin typeface="ＭＳ Ｐゴシック"/>
              <a:ea typeface="ＭＳ Ｐゴシック"/>
            </a:rPr>
            <a:t>本務教員１人当たりの児童数（右目盛）</a:t>
          </a:r>
        </a:p>
      </cdr:txBody>
    </cdr:sp>
  </cdr:relSizeAnchor>
  <cdr:relSizeAnchor xmlns:cdr="http://schemas.openxmlformats.org/drawingml/2006/chartDrawing">
    <cdr:from>
      <cdr:x>0.34647</cdr:x>
      <cdr:y>0.28238</cdr:y>
    </cdr:from>
    <cdr:to>
      <cdr:x>0.60914</cdr:x>
      <cdr:y>0.33546</cdr:y>
    </cdr:to>
    <cdr:sp macro="" textlink="">
      <cdr:nvSpPr>
        <cdr:cNvPr id="145412" name="Text Box 4"/>
        <cdr:cNvSpPr txBox="1">
          <a:spLocks xmlns:a="http://schemas.openxmlformats.org/drawingml/2006/main" noChangeArrowheads="1"/>
        </cdr:cNvSpPr>
      </cdr:nvSpPr>
      <cdr:spPr bwMode="auto">
        <a:xfrm xmlns:a="http://schemas.openxmlformats.org/drawingml/2006/main">
          <a:off x="2063232" y="1266825"/>
          <a:ext cx="1965843" cy="2381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strike="noStrike">
              <a:solidFill>
                <a:srgbClr val="000000"/>
              </a:solidFill>
              <a:latin typeface="ＭＳ Ｐゴシック"/>
              <a:ea typeface="ＭＳ Ｐゴシック"/>
            </a:rPr>
            <a:t>１学級当たりの児童数（右目盛）</a:t>
          </a:r>
        </a:p>
      </cdr:txBody>
    </cdr:sp>
  </cdr:relSizeAnchor>
</c:userShapes>
</file>

<file path=xl/drawings/drawing6.xml><?xml version="1.0" encoding="utf-8"?>
<c:userShapes xmlns:c="http://schemas.openxmlformats.org/drawingml/2006/chart">
  <cdr:relSizeAnchor xmlns:cdr="http://schemas.openxmlformats.org/drawingml/2006/chartDrawing">
    <cdr:from>
      <cdr:x>0.94222</cdr:x>
      <cdr:y>0.93746</cdr:y>
    </cdr:from>
    <cdr:to>
      <cdr:x>0.98657</cdr:x>
      <cdr:y>0.97102</cdr:y>
    </cdr:to>
    <cdr:sp macro="" textlink="">
      <cdr:nvSpPr>
        <cdr:cNvPr id="151555" name="Text Box 1027"/>
        <cdr:cNvSpPr txBox="1">
          <a:spLocks xmlns:a="http://schemas.openxmlformats.org/drawingml/2006/main" noChangeArrowheads="1"/>
        </cdr:cNvSpPr>
      </cdr:nvSpPr>
      <cdr:spPr bwMode="auto">
        <a:xfrm xmlns:a="http://schemas.openxmlformats.org/drawingml/2006/main">
          <a:off x="6506589" y="4241442"/>
          <a:ext cx="306265" cy="151838"/>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年度）</a:t>
          </a:r>
        </a:p>
      </cdr:txBody>
    </cdr:sp>
  </cdr:relSizeAnchor>
  <cdr:relSizeAnchor xmlns:cdr="http://schemas.openxmlformats.org/drawingml/2006/chartDrawing">
    <cdr:from>
      <cdr:x>0.1064</cdr:x>
      <cdr:y>0.02764</cdr:y>
    </cdr:from>
    <cdr:to>
      <cdr:x>0.30234</cdr:x>
      <cdr:y>0.07585</cdr:y>
    </cdr:to>
    <cdr:sp macro="" textlink="">
      <cdr:nvSpPr>
        <cdr:cNvPr id="151553" name="Text Box 1025"/>
        <cdr:cNvSpPr txBox="1">
          <a:spLocks xmlns:a="http://schemas.openxmlformats.org/drawingml/2006/main" noChangeArrowheads="1"/>
        </cdr:cNvSpPr>
      </cdr:nvSpPr>
      <cdr:spPr bwMode="auto">
        <a:xfrm xmlns:a="http://schemas.openxmlformats.org/drawingml/2006/main">
          <a:off x="231527" y="128476"/>
          <a:ext cx="886587" cy="2186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strike="noStrike">
              <a:solidFill>
                <a:srgbClr val="000000"/>
              </a:solidFill>
              <a:latin typeface="ＭＳ Ｐゴシック"/>
              <a:ea typeface="ＭＳ Ｐゴシック"/>
            </a:rPr>
            <a:t>（学級・人）</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37</xdr:row>
      <xdr:rowOff>28575</xdr:rowOff>
    </xdr:from>
    <xdr:to>
      <xdr:col>0</xdr:col>
      <xdr:colOff>0</xdr:colOff>
      <xdr:row>49</xdr:row>
      <xdr:rowOff>28575</xdr:rowOff>
    </xdr:to>
    <xdr:graphicFrame macro="">
      <xdr:nvGraphicFramePr>
        <xdr:cNvPr id="882974" name="Chart 1">
          <a:extLst>
            <a:ext uri="{FF2B5EF4-FFF2-40B4-BE49-F238E27FC236}">
              <a16:creationId xmlns:a16="http://schemas.microsoft.com/office/drawing/2014/main" id="{00000000-0008-0000-0300-00001E79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95250</xdr:rowOff>
    </xdr:from>
    <xdr:to>
      <xdr:col>0</xdr:col>
      <xdr:colOff>0</xdr:colOff>
      <xdr:row>60</xdr:row>
      <xdr:rowOff>114300</xdr:rowOff>
    </xdr:to>
    <xdr:graphicFrame macro="">
      <xdr:nvGraphicFramePr>
        <xdr:cNvPr id="882975" name="Chart 2">
          <a:extLst>
            <a:ext uri="{FF2B5EF4-FFF2-40B4-BE49-F238E27FC236}">
              <a16:creationId xmlns:a16="http://schemas.microsoft.com/office/drawing/2014/main" id="{00000000-0008-0000-0300-00001F79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133350</xdr:rowOff>
    </xdr:from>
    <xdr:to>
      <xdr:col>0</xdr:col>
      <xdr:colOff>0</xdr:colOff>
      <xdr:row>73</xdr:row>
      <xdr:rowOff>161925</xdr:rowOff>
    </xdr:to>
    <xdr:graphicFrame macro="">
      <xdr:nvGraphicFramePr>
        <xdr:cNvPr id="882976" name="Chart 3">
          <a:extLst>
            <a:ext uri="{FF2B5EF4-FFF2-40B4-BE49-F238E27FC236}">
              <a16:creationId xmlns:a16="http://schemas.microsoft.com/office/drawing/2014/main" id="{00000000-0008-0000-0300-00002079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419100</xdr:colOff>
      <xdr:row>42</xdr:row>
      <xdr:rowOff>161925</xdr:rowOff>
    </xdr:from>
    <xdr:to>
      <xdr:col>2</xdr:col>
      <xdr:colOff>419100</xdr:colOff>
      <xdr:row>42</xdr:row>
      <xdr:rowOff>161925</xdr:rowOff>
    </xdr:to>
    <xdr:sp macro="" textlink="">
      <xdr:nvSpPr>
        <xdr:cNvPr id="882977" name="Line 5">
          <a:extLst>
            <a:ext uri="{FF2B5EF4-FFF2-40B4-BE49-F238E27FC236}">
              <a16:creationId xmlns:a16="http://schemas.microsoft.com/office/drawing/2014/main" id="{00000000-0008-0000-0300-000021790D00}"/>
            </a:ext>
          </a:extLst>
        </xdr:cNvPr>
        <xdr:cNvSpPr>
          <a:spLocks noChangeShapeType="1"/>
        </xdr:cNvSpPr>
      </xdr:nvSpPr>
      <xdr:spPr bwMode="auto">
        <a:xfrm>
          <a:off x="1790700" y="7362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133350</xdr:colOff>
      <xdr:row>1</xdr:row>
      <xdr:rowOff>104775</xdr:rowOff>
    </xdr:from>
    <xdr:to>
      <xdr:col>11</xdr:col>
      <xdr:colOff>238125</xdr:colOff>
      <xdr:row>27</xdr:row>
      <xdr:rowOff>133350</xdr:rowOff>
    </xdr:to>
    <xdr:graphicFrame macro="">
      <xdr:nvGraphicFramePr>
        <xdr:cNvPr id="882978" name="Chart 4">
          <a:extLst>
            <a:ext uri="{FF2B5EF4-FFF2-40B4-BE49-F238E27FC236}">
              <a16:creationId xmlns:a16="http://schemas.microsoft.com/office/drawing/2014/main" id="{00000000-0008-0000-0300-00002279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485775</xdr:colOff>
      <xdr:row>26</xdr:row>
      <xdr:rowOff>47625</xdr:rowOff>
    </xdr:from>
    <xdr:to>
      <xdr:col>11</xdr:col>
      <xdr:colOff>200025</xdr:colOff>
      <xdr:row>27</xdr:row>
      <xdr:rowOff>28575</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6591300" y="4505325"/>
          <a:ext cx="4000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年度</a:t>
          </a:r>
          <a:r>
            <a:rPr lang="en-US" altLang="ja-JP" sz="900" b="0" i="0" strike="noStrike">
              <a:solidFill>
                <a:srgbClr val="000000"/>
              </a:solidFill>
              <a:latin typeface="ＭＳ Ｐゴシック"/>
              <a:ea typeface="ＭＳ Ｐゴシック"/>
            </a:rPr>
            <a:t>)</a:t>
          </a:r>
        </a:p>
      </xdr:txBody>
    </xdr:sp>
    <xdr:clientData/>
  </xdr:twoCellAnchor>
  <xdr:twoCellAnchor>
    <xdr:from>
      <xdr:col>10</xdr:col>
      <xdr:colOff>552450</xdr:colOff>
      <xdr:row>24</xdr:row>
      <xdr:rowOff>152400</xdr:rowOff>
    </xdr:from>
    <xdr:to>
      <xdr:col>11</xdr:col>
      <xdr:colOff>200025</xdr:colOff>
      <xdr:row>25</xdr:row>
      <xdr:rowOff>152400</xdr:rowOff>
    </xdr:to>
    <xdr:sp macro="" textlink="">
      <xdr:nvSpPr>
        <xdr:cNvPr id="8" name="Text Box 14">
          <a:extLst>
            <a:ext uri="{FF2B5EF4-FFF2-40B4-BE49-F238E27FC236}">
              <a16:creationId xmlns:a16="http://schemas.microsoft.com/office/drawing/2014/main" id="{00000000-0008-0000-0300-000008000000}"/>
            </a:ext>
          </a:extLst>
        </xdr:cNvPr>
        <xdr:cNvSpPr txBox="1">
          <a:spLocks noChangeArrowheads="1"/>
        </xdr:cNvSpPr>
      </xdr:nvSpPr>
      <xdr:spPr bwMode="auto">
        <a:xfrm>
          <a:off x="6657975" y="4267200"/>
          <a:ext cx="333375" cy="1714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en-US" altLang="ja-JP" sz="900" b="0" i="0" strike="noStrike">
              <a:solidFill>
                <a:srgbClr val="000000"/>
              </a:solidFill>
              <a:latin typeface="ＭＳ Ｐゴシック"/>
              <a:ea typeface="ＭＳ Ｐゴシック"/>
            </a:rPr>
            <a:t>0</a:t>
          </a:r>
        </a:p>
      </xdr:txBody>
    </xdr:sp>
    <xdr:clientData/>
  </xdr:twoCellAnchor>
  <xdr:twoCellAnchor>
    <xdr:from>
      <xdr:col>0</xdr:col>
      <xdr:colOff>285750</xdr:colOff>
      <xdr:row>36</xdr:row>
      <xdr:rowOff>57150</xdr:rowOff>
    </xdr:from>
    <xdr:to>
      <xdr:col>11</xdr:col>
      <xdr:colOff>276225</xdr:colOff>
      <xdr:row>61</xdr:row>
      <xdr:rowOff>114300</xdr:rowOff>
    </xdr:to>
    <xdr:graphicFrame macro="">
      <xdr:nvGraphicFramePr>
        <xdr:cNvPr id="882981" name="Chart 7">
          <a:extLst>
            <a:ext uri="{FF2B5EF4-FFF2-40B4-BE49-F238E27FC236}">
              <a16:creationId xmlns:a16="http://schemas.microsoft.com/office/drawing/2014/main" id="{00000000-0008-0000-0300-00002579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54</xdr:row>
      <xdr:rowOff>19050</xdr:rowOff>
    </xdr:from>
    <xdr:to>
      <xdr:col>8</xdr:col>
      <xdr:colOff>47625</xdr:colOff>
      <xdr:row>55</xdr:row>
      <xdr:rowOff>66675</xdr:rowOff>
    </xdr:to>
    <xdr:sp macro="" textlink="">
      <xdr:nvSpPr>
        <xdr:cNvPr id="10" name="Text Box 8">
          <a:extLst>
            <a:ext uri="{FF2B5EF4-FFF2-40B4-BE49-F238E27FC236}">
              <a16:creationId xmlns:a16="http://schemas.microsoft.com/office/drawing/2014/main" id="{00000000-0008-0000-0300-00000A000000}"/>
            </a:ext>
          </a:extLst>
        </xdr:cNvPr>
        <xdr:cNvSpPr txBox="1">
          <a:spLocks noChangeArrowheads="1"/>
        </xdr:cNvSpPr>
      </xdr:nvSpPr>
      <xdr:spPr bwMode="auto">
        <a:xfrm>
          <a:off x="3333750" y="9277350"/>
          <a:ext cx="1428750" cy="219075"/>
        </a:xfrm>
        <a:prstGeom prst="rect">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100" b="1" i="0" strike="noStrike">
              <a:solidFill>
                <a:srgbClr val="000000"/>
              </a:solidFill>
              <a:latin typeface="ＭＳ Ｐゴシック"/>
              <a:ea typeface="ＭＳ Ｐゴシック"/>
            </a:rPr>
            <a:t>　 　学　　級　　数</a:t>
          </a:r>
        </a:p>
      </xdr:txBody>
    </xdr:sp>
    <xdr:clientData/>
  </xdr:twoCellAnchor>
  <xdr:twoCellAnchor>
    <xdr:from>
      <xdr:col>10</xdr:col>
      <xdr:colOff>571500</xdr:colOff>
      <xdr:row>36</xdr:row>
      <xdr:rowOff>152400</xdr:rowOff>
    </xdr:from>
    <xdr:to>
      <xdr:col>11</xdr:col>
      <xdr:colOff>266700</xdr:colOff>
      <xdr:row>38</xdr:row>
      <xdr:rowOff>0</xdr:rowOff>
    </xdr:to>
    <xdr:sp macro="" textlink="">
      <xdr:nvSpPr>
        <xdr:cNvPr id="11" name="Text Box 9">
          <a:extLst>
            <a:ext uri="{FF2B5EF4-FFF2-40B4-BE49-F238E27FC236}">
              <a16:creationId xmlns:a16="http://schemas.microsoft.com/office/drawing/2014/main" id="{00000000-0008-0000-0300-00000B000000}"/>
            </a:ext>
          </a:extLst>
        </xdr:cNvPr>
        <xdr:cNvSpPr txBox="1">
          <a:spLocks noChangeArrowheads="1"/>
        </xdr:cNvSpPr>
      </xdr:nvSpPr>
      <xdr:spPr bwMode="auto">
        <a:xfrm>
          <a:off x="6677025" y="6324600"/>
          <a:ext cx="3810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校</a:t>
          </a:r>
          <a:r>
            <a:rPr lang="en-US" altLang="ja-JP" sz="1000" b="0" i="0" strike="noStrike">
              <a:solidFill>
                <a:srgbClr val="000000"/>
              </a:solidFill>
              <a:latin typeface="ＭＳ Ｐゴシック"/>
              <a:ea typeface="ＭＳ Ｐゴシック"/>
            </a:rPr>
            <a:t>)</a:t>
          </a:r>
        </a:p>
      </xdr:txBody>
    </xdr:sp>
    <xdr:clientData/>
  </xdr:twoCellAnchor>
  <xdr:twoCellAnchor>
    <xdr:from>
      <xdr:col>2</xdr:col>
      <xdr:colOff>400050</xdr:colOff>
      <xdr:row>38</xdr:row>
      <xdr:rowOff>161925</xdr:rowOff>
    </xdr:from>
    <xdr:to>
      <xdr:col>4</xdr:col>
      <xdr:colOff>257175</xdr:colOff>
      <xdr:row>40</xdr:row>
      <xdr:rowOff>19050</xdr:rowOff>
    </xdr:to>
    <xdr:sp macro="" textlink="">
      <xdr:nvSpPr>
        <xdr:cNvPr id="12" name="Rectangle 10">
          <a:extLst>
            <a:ext uri="{FF2B5EF4-FFF2-40B4-BE49-F238E27FC236}">
              <a16:creationId xmlns:a16="http://schemas.microsoft.com/office/drawing/2014/main" id="{00000000-0008-0000-0300-00000C000000}"/>
            </a:ext>
          </a:extLst>
        </xdr:cNvPr>
        <xdr:cNvSpPr>
          <a:spLocks noChangeArrowheads="1"/>
        </xdr:cNvSpPr>
      </xdr:nvSpPr>
      <xdr:spPr bwMode="auto">
        <a:xfrm>
          <a:off x="1771650" y="6677025"/>
          <a:ext cx="847725" cy="2000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本務教員数</a:t>
          </a:r>
        </a:p>
      </xdr:txBody>
    </xdr:sp>
    <xdr:clientData/>
  </xdr:twoCellAnchor>
  <xdr:twoCellAnchor>
    <xdr:from>
      <xdr:col>4</xdr:col>
      <xdr:colOff>133350</xdr:colOff>
      <xdr:row>47</xdr:row>
      <xdr:rowOff>9525</xdr:rowOff>
    </xdr:from>
    <xdr:to>
      <xdr:col>6</xdr:col>
      <xdr:colOff>390525</xdr:colOff>
      <xdr:row>48</xdr:row>
      <xdr:rowOff>57150</xdr:rowOff>
    </xdr:to>
    <xdr:sp macro="" textlink="">
      <xdr:nvSpPr>
        <xdr:cNvPr id="13" name="Rectangle 12">
          <a:extLst>
            <a:ext uri="{FF2B5EF4-FFF2-40B4-BE49-F238E27FC236}">
              <a16:creationId xmlns:a16="http://schemas.microsoft.com/office/drawing/2014/main" id="{00000000-0008-0000-0300-00000D000000}"/>
            </a:ext>
          </a:extLst>
        </xdr:cNvPr>
        <xdr:cNvSpPr>
          <a:spLocks noChangeArrowheads="1"/>
        </xdr:cNvSpPr>
      </xdr:nvSpPr>
      <xdr:spPr bwMode="auto">
        <a:xfrm>
          <a:off x="2495550" y="8067675"/>
          <a:ext cx="1219200" cy="21907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学校数（右目盛）</a:t>
          </a:r>
        </a:p>
      </xdr:txBody>
    </xdr:sp>
    <xdr:clientData/>
  </xdr:twoCellAnchor>
  <xdr:twoCellAnchor>
    <xdr:from>
      <xdr:col>3</xdr:col>
      <xdr:colOff>66675</xdr:colOff>
      <xdr:row>39</xdr:row>
      <xdr:rowOff>152400</xdr:rowOff>
    </xdr:from>
    <xdr:to>
      <xdr:col>3</xdr:col>
      <xdr:colOff>171450</xdr:colOff>
      <xdr:row>41</xdr:row>
      <xdr:rowOff>161925</xdr:rowOff>
    </xdr:to>
    <xdr:sp macro="" textlink="">
      <xdr:nvSpPr>
        <xdr:cNvPr id="882986" name="Line 16">
          <a:extLst>
            <a:ext uri="{FF2B5EF4-FFF2-40B4-BE49-F238E27FC236}">
              <a16:creationId xmlns:a16="http://schemas.microsoft.com/office/drawing/2014/main" id="{00000000-0008-0000-0300-00002A790D00}"/>
            </a:ext>
          </a:extLst>
        </xdr:cNvPr>
        <xdr:cNvSpPr>
          <a:spLocks noChangeShapeType="1"/>
        </xdr:cNvSpPr>
      </xdr:nvSpPr>
      <xdr:spPr bwMode="auto">
        <a:xfrm>
          <a:off x="2124075" y="6838950"/>
          <a:ext cx="1047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533400</xdr:colOff>
      <xdr:row>43</xdr:row>
      <xdr:rowOff>161925</xdr:rowOff>
    </xdr:from>
    <xdr:to>
      <xdr:col>4</xdr:col>
      <xdr:colOff>647700</xdr:colOff>
      <xdr:row>46</xdr:row>
      <xdr:rowOff>152400</xdr:rowOff>
    </xdr:to>
    <xdr:sp macro="" textlink="">
      <xdr:nvSpPr>
        <xdr:cNvPr id="882987" name="Line 17">
          <a:extLst>
            <a:ext uri="{FF2B5EF4-FFF2-40B4-BE49-F238E27FC236}">
              <a16:creationId xmlns:a16="http://schemas.microsoft.com/office/drawing/2014/main" id="{00000000-0008-0000-0300-00002B790D00}"/>
            </a:ext>
          </a:extLst>
        </xdr:cNvPr>
        <xdr:cNvSpPr>
          <a:spLocks noChangeShapeType="1"/>
        </xdr:cNvSpPr>
      </xdr:nvSpPr>
      <xdr:spPr bwMode="auto">
        <a:xfrm flipH="1">
          <a:off x="2895600" y="7534275"/>
          <a:ext cx="1143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600075</xdr:colOff>
      <xdr:row>60</xdr:row>
      <xdr:rowOff>38100</xdr:rowOff>
    </xdr:from>
    <xdr:ext cx="345434" cy="285206"/>
    <xdr:sp macro="" textlink="">
      <xdr:nvSpPr>
        <xdr:cNvPr id="16" name="Text Box 18">
          <a:extLst>
            <a:ext uri="{FF2B5EF4-FFF2-40B4-BE49-F238E27FC236}">
              <a16:creationId xmlns:a16="http://schemas.microsoft.com/office/drawing/2014/main" id="{00000000-0008-0000-0300-000010000000}"/>
            </a:ext>
          </a:extLst>
        </xdr:cNvPr>
        <xdr:cNvSpPr txBox="1">
          <a:spLocks noChangeArrowheads="1"/>
        </xdr:cNvSpPr>
      </xdr:nvSpPr>
      <xdr:spPr bwMode="auto">
        <a:xfrm>
          <a:off x="6705600" y="10325100"/>
          <a:ext cx="345434" cy="285206"/>
        </a:xfrm>
        <a:prstGeom prst="rect">
          <a:avLst/>
        </a:prstGeom>
        <a:noFill/>
        <a:ln w="9525">
          <a:noFill/>
          <a:miter lim="800000"/>
          <a:headEnd/>
          <a:tailEnd/>
        </a:ln>
        <a:effectLst/>
      </xdr:spPr>
      <xdr:txBody>
        <a:bodyPr wrap="none" lIns="18288" tIns="18288" rIns="0" bIns="0" anchor="t" upright="1">
          <a:spAutoFit/>
        </a:bodyPr>
        <a:lstStyle/>
        <a:p>
          <a:pPr algn="l" rtl="1">
            <a:defRPr sz="1000"/>
          </a:pPr>
          <a:r>
            <a:rPr lang="ja-JP" altLang="en-US" sz="800" b="0" i="0" strike="noStrike">
              <a:solidFill>
                <a:srgbClr val="000000"/>
              </a:solidFill>
              <a:latin typeface="ＭＳ Ｐゴシック"/>
              <a:ea typeface="ＭＳ Ｐゴシック"/>
            </a:rPr>
            <a:t>（年度）</a:t>
          </a:r>
        </a:p>
        <a:p>
          <a:pPr algn="l" rtl="1">
            <a:defRPr sz="1000"/>
          </a:pPr>
          <a:endParaRPr lang="ja-JP" altLang="en-US" sz="800" b="0" i="0" strike="noStrike">
            <a:solidFill>
              <a:srgbClr val="000000"/>
            </a:solidFill>
            <a:latin typeface="ＭＳ Ｐゴシック"/>
            <a:ea typeface="ＭＳ Ｐゴシック"/>
          </a:endParaRPr>
        </a:p>
      </xdr:txBody>
    </xdr:sp>
    <xdr:clientData/>
  </xdr:oneCellAnchor>
</xdr:wsDr>
</file>

<file path=xl/drawings/drawing8.xml><?xml version="1.0" encoding="utf-8"?>
<c:userShapes xmlns:c="http://schemas.openxmlformats.org/drawingml/2006/chart">
  <cdr:relSizeAnchor xmlns:cdr="http://schemas.openxmlformats.org/drawingml/2006/chartDrawing">
    <cdr:from>
      <cdr:x>0.18186</cdr:x>
      <cdr:y>0.08672</cdr:y>
    </cdr:from>
    <cdr:to>
      <cdr:x>1</cdr:x>
      <cdr:y>0.15587</cdr:y>
    </cdr:to>
    <cdr:sp macro="" textlink="">
      <cdr:nvSpPr>
        <cdr:cNvPr id="154625" name="Text Box 1"/>
        <cdr:cNvSpPr txBox="1">
          <a:spLocks xmlns:a="http://schemas.openxmlformats.org/drawingml/2006/main" noChangeArrowheads="1"/>
        </cdr:cNvSpPr>
      </cdr:nvSpPr>
      <cdr:spPr bwMode="auto">
        <a:xfrm xmlns:a="http://schemas.openxmlformats.org/drawingml/2006/main">
          <a:off x="286925" y="182409"/>
          <a:ext cx="600044" cy="1429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本務教員数</a:t>
          </a:r>
        </a:p>
      </cdr:txBody>
    </cdr:sp>
  </cdr:relSizeAnchor>
  <cdr:relSizeAnchor xmlns:cdr="http://schemas.openxmlformats.org/drawingml/2006/chartDrawing">
    <cdr:from>
      <cdr:x>0.45889</cdr:x>
      <cdr:y>0.09387</cdr:y>
    </cdr:from>
    <cdr:to>
      <cdr:x>0.47759</cdr:x>
      <cdr:y>0.15754</cdr:y>
    </cdr:to>
    <cdr:sp macro="" textlink="">
      <cdr:nvSpPr>
        <cdr:cNvPr id="154626" name="Line 2"/>
        <cdr:cNvSpPr>
          <a:spLocks xmlns:a="http://schemas.openxmlformats.org/drawingml/2006/main" noChangeShapeType="1"/>
        </cdr:cNvSpPr>
      </cdr:nvSpPr>
      <cdr:spPr bwMode="auto">
        <a:xfrm xmlns:a="http://schemas.openxmlformats.org/drawingml/2006/main">
          <a:off x="339734" y="197197"/>
          <a:ext cx="13720" cy="13160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0.48053</cdr:x>
      <cdr:y>0.41606</cdr:y>
    </cdr:from>
    <cdr:to>
      <cdr:x>1</cdr:x>
      <cdr:y>0.47138</cdr:y>
    </cdr:to>
    <cdr:sp macro="" textlink="">
      <cdr:nvSpPr>
        <cdr:cNvPr id="154627" name="Text Box 3"/>
        <cdr:cNvSpPr txBox="1">
          <a:spLocks xmlns:a="http://schemas.openxmlformats.org/drawingml/2006/main" noChangeArrowheads="1"/>
        </cdr:cNvSpPr>
      </cdr:nvSpPr>
      <cdr:spPr bwMode="auto">
        <a:xfrm xmlns:a="http://schemas.openxmlformats.org/drawingml/2006/main">
          <a:off x="510605" y="863130"/>
          <a:ext cx="380991" cy="1143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学 級 数</a:t>
          </a:r>
        </a:p>
      </cdr:txBody>
    </cdr:sp>
  </cdr:relSizeAnchor>
  <cdr:relSizeAnchor xmlns:cdr="http://schemas.openxmlformats.org/drawingml/2006/chartDrawing">
    <cdr:from>
      <cdr:x>0.67446</cdr:x>
      <cdr:y>0.50334</cdr:y>
    </cdr:from>
    <cdr:to>
      <cdr:x>0.69186</cdr:x>
      <cdr:y>0.57918</cdr:y>
    </cdr:to>
    <cdr:sp macro="" textlink="">
      <cdr:nvSpPr>
        <cdr:cNvPr id="154628" name="Line 4"/>
        <cdr:cNvSpPr>
          <a:spLocks xmlns:a="http://schemas.openxmlformats.org/drawingml/2006/main" noChangeShapeType="1"/>
        </cdr:cNvSpPr>
      </cdr:nvSpPr>
      <cdr:spPr bwMode="auto">
        <a:xfrm xmlns:a="http://schemas.openxmlformats.org/drawingml/2006/main" flipH="1">
          <a:off x="497842" y="1043538"/>
          <a:ext cx="12763" cy="15674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0.25974</cdr:x>
      <cdr:y>0.31423</cdr:y>
    </cdr:from>
    <cdr:to>
      <cdr:x>1</cdr:x>
      <cdr:y>0.41376</cdr:y>
    </cdr:to>
    <cdr:sp macro="" textlink="">
      <cdr:nvSpPr>
        <cdr:cNvPr id="155649" name="Text Box 1"/>
        <cdr:cNvSpPr txBox="1">
          <a:spLocks xmlns:a="http://schemas.openxmlformats.org/drawingml/2006/main" noChangeArrowheads="1"/>
        </cdr:cNvSpPr>
      </cdr:nvSpPr>
      <cdr:spPr bwMode="auto">
        <a:xfrm xmlns:a="http://schemas.openxmlformats.org/drawingml/2006/main">
          <a:off x="312930" y="604769"/>
          <a:ext cx="542928" cy="1905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25" b="0" i="0" strike="noStrike">
              <a:solidFill>
                <a:srgbClr val="000000"/>
              </a:solidFill>
              <a:latin typeface="ＭＳ Ｐ明朝"/>
              <a:ea typeface="ＭＳ Ｐ明朝"/>
            </a:rPr>
            <a:t>学 校 数</a:t>
          </a:r>
        </a:p>
      </cdr:txBody>
    </cdr:sp>
  </cdr:relSizeAnchor>
  <cdr:relSizeAnchor xmlns:cdr="http://schemas.openxmlformats.org/drawingml/2006/chartDrawing">
    <cdr:from>
      <cdr:x>0</cdr:x>
      <cdr:y>0.19402</cdr:y>
    </cdr:from>
    <cdr:to>
      <cdr:x>1</cdr:x>
      <cdr:y>0.28857</cdr:y>
    </cdr:to>
    <cdr:sp macro="" textlink="">
      <cdr:nvSpPr>
        <cdr:cNvPr id="155650" name="Text Box 2"/>
        <cdr:cNvSpPr txBox="1">
          <a:spLocks xmlns:a="http://schemas.openxmlformats.org/drawingml/2006/main" noChangeArrowheads="1"/>
        </cdr:cNvSpPr>
      </cdr:nvSpPr>
      <cdr:spPr bwMode="auto">
        <a:xfrm xmlns:a="http://schemas.openxmlformats.org/drawingml/2006/main">
          <a:off x="485557" y="374631"/>
          <a:ext cx="828670" cy="1810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0" i="0" strike="noStrike">
              <a:solidFill>
                <a:srgbClr val="000000"/>
              </a:solidFill>
              <a:latin typeface="ＭＳ Ｐゴシック"/>
              <a:ea typeface="ＭＳ Ｐゴシック"/>
            </a:rPr>
            <a:t>小学校</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156"/>
  <sheetViews>
    <sheetView showGridLines="0" tabSelected="1" zoomScale="75" zoomScaleNormal="75" zoomScaleSheetLayoutView="75" zoomScalePageLayoutView="80" workbookViewId="0">
      <selection activeCell="A2" sqref="A2"/>
    </sheetView>
  </sheetViews>
  <sheetFormatPr defaultColWidth="9" defaultRowHeight="13.5"/>
  <cols>
    <col min="1" max="1" width="9" style="17"/>
    <col min="2" max="2" width="4.375" style="17" customWidth="1"/>
    <col min="3" max="3" width="6.625" style="17" customWidth="1"/>
    <col min="4" max="4" width="8.875" style="17" customWidth="1"/>
    <col min="5" max="5" width="8.625" style="17" customWidth="1"/>
    <col min="6" max="6" width="8.375" style="17" customWidth="1"/>
    <col min="7" max="7" width="10.625" style="17" customWidth="1"/>
    <col min="8" max="8" width="8.25" style="17" customWidth="1"/>
    <col min="9" max="9" width="8.625" style="17" customWidth="1"/>
    <col min="10" max="10" width="8.375" style="17" customWidth="1"/>
    <col min="11" max="11" width="8" style="17" customWidth="1"/>
    <col min="12" max="12" width="8.75" style="17" customWidth="1"/>
    <col min="13" max="14" width="8.125" style="17" customWidth="1"/>
    <col min="15" max="16" width="9" style="17"/>
    <col min="17" max="17" width="6.625" style="17" customWidth="1"/>
    <col min="18" max="18" width="4.125" style="17" customWidth="1"/>
    <col min="19" max="19" width="9" style="17"/>
    <col min="20" max="20" width="8.75" style="17" customWidth="1"/>
    <col min="21" max="21" width="8" style="17" customWidth="1"/>
    <col min="22" max="22" width="6.625" style="17" customWidth="1"/>
    <col min="23" max="24" width="7" style="17" customWidth="1"/>
    <col min="25" max="16384" width="9" style="17"/>
  </cols>
  <sheetData>
    <row r="1" spans="1:15" ht="25.5" customHeight="1">
      <c r="A1" s="22" t="s">
        <v>320</v>
      </c>
    </row>
    <row r="2" spans="1:15" ht="21" customHeight="1">
      <c r="A2" s="23"/>
    </row>
    <row r="3" spans="1:15" s="25" customFormat="1" ht="40.5" customHeight="1">
      <c r="A3" s="500" t="s">
        <v>2</v>
      </c>
      <c r="B3" s="500"/>
      <c r="C3" s="500"/>
      <c r="D3" s="500"/>
      <c r="E3" s="500"/>
      <c r="F3" s="500"/>
      <c r="G3" s="500"/>
      <c r="H3" s="500"/>
      <c r="I3" s="500"/>
      <c r="J3" s="500"/>
      <c r="K3" s="500"/>
      <c r="L3" s="500"/>
      <c r="M3" s="500"/>
      <c r="N3" s="500"/>
    </row>
    <row r="4" spans="1:15" s="25" customFormat="1" ht="30" customHeight="1">
      <c r="A4" s="501" t="s">
        <v>165</v>
      </c>
      <c r="B4" s="502"/>
      <c r="C4" s="507" t="s">
        <v>42</v>
      </c>
      <c r="D4" s="502"/>
      <c r="E4" s="507" t="s">
        <v>43</v>
      </c>
      <c r="F4" s="502"/>
      <c r="G4" s="507" t="s">
        <v>44</v>
      </c>
      <c r="H4" s="502"/>
      <c r="I4" s="507" t="s">
        <v>35</v>
      </c>
      <c r="J4" s="502"/>
      <c r="K4" s="507" t="s">
        <v>36</v>
      </c>
      <c r="L4" s="502"/>
      <c r="M4" s="507" t="s">
        <v>37</v>
      </c>
      <c r="N4" s="501"/>
    </row>
    <row r="5" spans="1:15" s="25" customFormat="1" ht="30" customHeight="1">
      <c r="A5" s="503"/>
      <c r="B5" s="504"/>
      <c r="C5" s="29"/>
      <c r="D5" s="30"/>
      <c r="E5" s="29"/>
      <c r="F5" s="30"/>
      <c r="G5" s="29"/>
      <c r="H5" s="30"/>
      <c r="I5" s="29"/>
      <c r="J5" s="30"/>
      <c r="K5" s="508" t="s">
        <v>162</v>
      </c>
      <c r="L5" s="509"/>
      <c r="M5" s="508" t="s">
        <v>163</v>
      </c>
      <c r="N5" s="510"/>
    </row>
    <row r="6" spans="1:15" s="25" customFormat="1" ht="22.5" customHeight="1">
      <c r="A6" s="503"/>
      <c r="B6" s="504"/>
      <c r="C6" s="29"/>
      <c r="D6" s="32" t="s">
        <v>45</v>
      </c>
      <c r="E6" s="29"/>
      <c r="F6" s="32" t="s">
        <v>45</v>
      </c>
      <c r="G6" s="29"/>
      <c r="H6" s="32" t="s">
        <v>45</v>
      </c>
      <c r="I6" s="29"/>
      <c r="J6" s="32" t="s">
        <v>45</v>
      </c>
      <c r="K6" s="29"/>
      <c r="L6" s="32" t="s">
        <v>45</v>
      </c>
      <c r="M6" s="29"/>
      <c r="N6" s="27" t="s">
        <v>45</v>
      </c>
    </row>
    <row r="7" spans="1:15" s="25" customFormat="1" ht="22.5" customHeight="1">
      <c r="A7" s="505"/>
      <c r="B7" s="506"/>
      <c r="C7" s="33"/>
      <c r="D7" s="34" t="s">
        <v>91</v>
      </c>
      <c r="E7" s="33"/>
      <c r="F7" s="34" t="s">
        <v>92</v>
      </c>
      <c r="G7" s="33"/>
      <c r="H7" s="34" t="s">
        <v>92</v>
      </c>
      <c r="I7" s="33"/>
      <c r="J7" s="34" t="s">
        <v>92</v>
      </c>
      <c r="K7" s="33"/>
      <c r="L7" s="34" t="s">
        <v>91</v>
      </c>
      <c r="M7" s="33"/>
      <c r="N7" s="35" t="s">
        <v>91</v>
      </c>
    </row>
    <row r="8" spans="1:15" s="25" customFormat="1" ht="24" customHeight="1">
      <c r="A8" s="30"/>
      <c r="B8" s="30"/>
      <c r="C8" s="36" t="s">
        <v>46</v>
      </c>
      <c r="D8" s="9" t="s">
        <v>134</v>
      </c>
      <c r="E8" s="18" t="s">
        <v>47</v>
      </c>
      <c r="F8" s="18" t="s">
        <v>48</v>
      </c>
      <c r="G8" s="18" t="s">
        <v>94</v>
      </c>
      <c r="H8" s="18" t="s">
        <v>48</v>
      </c>
      <c r="I8" s="18" t="s">
        <v>86</v>
      </c>
      <c r="J8" s="18" t="s">
        <v>48</v>
      </c>
      <c r="K8" s="37" t="s">
        <v>49</v>
      </c>
      <c r="L8" s="37" t="s">
        <v>49</v>
      </c>
      <c r="M8" s="18" t="s">
        <v>49</v>
      </c>
      <c r="N8" s="18" t="s">
        <v>49</v>
      </c>
    </row>
    <row r="9" spans="1:15" ht="24" customHeight="1">
      <c r="A9" s="9" t="s">
        <v>153</v>
      </c>
      <c r="B9" s="38">
        <v>23</v>
      </c>
      <c r="C9" s="29">
        <v>449</v>
      </c>
      <c r="D9" s="241">
        <v>-6</v>
      </c>
      <c r="E9" s="44">
        <v>5396</v>
      </c>
      <c r="F9" s="40">
        <v>-1.8</v>
      </c>
      <c r="G9" s="44">
        <v>125638</v>
      </c>
      <c r="H9" s="40">
        <v>-2.5</v>
      </c>
      <c r="I9" s="44">
        <v>8179</v>
      </c>
      <c r="J9" s="41">
        <v>-0.9</v>
      </c>
      <c r="K9" s="42">
        <v>23.3</v>
      </c>
      <c r="L9" s="40">
        <v>-0.19999999999999929</v>
      </c>
      <c r="M9" s="45">
        <v>15.4</v>
      </c>
      <c r="N9" s="40">
        <v>-0.19999999999999929</v>
      </c>
      <c r="O9" s="9"/>
    </row>
    <row r="10" spans="1:15" ht="24" customHeight="1">
      <c r="A10" s="43"/>
      <c r="B10" s="38">
        <v>24</v>
      </c>
      <c r="C10" s="46">
        <v>438</v>
      </c>
      <c r="D10" s="241">
        <v>-11</v>
      </c>
      <c r="E10" s="47">
        <v>5295</v>
      </c>
      <c r="F10" s="40">
        <v>-1.9</v>
      </c>
      <c r="G10" s="47">
        <v>123975</v>
      </c>
      <c r="H10" s="40">
        <v>-1.3</v>
      </c>
      <c r="I10" s="47">
        <v>8117</v>
      </c>
      <c r="J10" s="41">
        <v>-0.8</v>
      </c>
      <c r="K10" s="42">
        <v>23.4</v>
      </c>
      <c r="L10" s="40">
        <v>9.9999999999997868E-2</v>
      </c>
      <c r="M10" s="48">
        <v>15.3</v>
      </c>
      <c r="N10" s="40">
        <v>-9.9999999999999645E-2</v>
      </c>
      <c r="O10" s="9"/>
    </row>
    <row r="11" spans="1:15" ht="24" customHeight="1">
      <c r="A11" s="43"/>
      <c r="B11" s="38">
        <v>25</v>
      </c>
      <c r="C11" s="46">
        <v>419</v>
      </c>
      <c r="D11" s="241">
        <v>-19</v>
      </c>
      <c r="E11" s="47">
        <v>5200</v>
      </c>
      <c r="F11" s="40">
        <v>-1.8</v>
      </c>
      <c r="G11" s="47">
        <v>122447</v>
      </c>
      <c r="H11" s="40">
        <v>-1.2</v>
      </c>
      <c r="I11" s="47">
        <v>7984</v>
      </c>
      <c r="J11" s="41">
        <v>-1.6</v>
      </c>
      <c r="K11" s="42">
        <v>23.5</v>
      </c>
      <c r="L11" s="40">
        <v>0.10000000000000142</v>
      </c>
      <c r="M11" s="48">
        <v>15.3</v>
      </c>
      <c r="N11" s="40">
        <v>0</v>
      </c>
      <c r="O11" s="9"/>
    </row>
    <row r="12" spans="1:15" ht="24" customHeight="1">
      <c r="A12" s="9"/>
      <c r="B12" s="38">
        <v>26</v>
      </c>
      <c r="C12" s="46">
        <v>409</v>
      </c>
      <c r="D12" s="241">
        <v>-10</v>
      </c>
      <c r="E12" s="47">
        <v>5159</v>
      </c>
      <c r="F12" s="49">
        <v>-0.8</v>
      </c>
      <c r="G12" s="47">
        <v>121076</v>
      </c>
      <c r="H12" s="40">
        <v>-1.1000000000000001</v>
      </c>
      <c r="I12" s="47">
        <v>7957</v>
      </c>
      <c r="J12" s="41">
        <v>-0.3</v>
      </c>
      <c r="K12" s="42">
        <v>23.5</v>
      </c>
      <c r="L12" s="40">
        <v>0</v>
      </c>
      <c r="M12" s="48">
        <v>15.2</v>
      </c>
      <c r="N12" s="40">
        <v>-0.10000000000000142</v>
      </c>
      <c r="O12" s="9"/>
    </row>
    <row r="13" spans="1:15" ht="24" customHeight="1">
      <c r="A13" s="9"/>
      <c r="B13" s="38">
        <v>27</v>
      </c>
      <c r="C13" s="46">
        <v>404</v>
      </c>
      <c r="D13" s="241">
        <v>-5</v>
      </c>
      <c r="E13" s="47">
        <v>5109</v>
      </c>
      <c r="F13" s="49">
        <v>-1</v>
      </c>
      <c r="G13" s="47">
        <v>119806</v>
      </c>
      <c r="H13" s="40">
        <v>-1</v>
      </c>
      <c r="I13" s="47">
        <v>7928</v>
      </c>
      <c r="J13" s="41">
        <v>-0.4</v>
      </c>
      <c r="K13" s="42">
        <v>23.4</v>
      </c>
      <c r="L13" s="40">
        <v>-0.100000000000001</v>
      </c>
      <c r="M13" s="48">
        <v>15.1</v>
      </c>
      <c r="N13" s="40">
        <v>-0.1</v>
      </c>
      <c r="O13" s="9"/>
    </row>
    <row r="14" spans="1:15" ht="24" customHeight="1">
      <c r="A14" s="9"/>
      <c r="B14" s="38"/>
      <c r="C14" s="46"/>
      <c r="D14" s="50"/>
      <c r="E14" s="47"/>
      <c r="F14" s="50"/>
      <c r="G14" s="47"/>
      <c r="H14" s="50"/>
      <c r="I14" s="47"/>
      <c r="J14" s="51"/>
      <c r="K14" s="52"/>
      <c r="L14" s="50"/>
      <c r="M14" s="53"/>
      <c r="N14" s="50"/>
      <c r="O14" s="9"/>
    </row>
    <row r="15" spans="1:15" s="249" customFormat="1" ht="24" customHeight="1">
      <c r="A15" s="54"/>
      <c r="B15" s="242">
        <v>28</v>
      </c>
      <c r="C15" s="243">
        <f>SUM(C16:C18)</f>
        <v>399</v>
      </c>
      <c r="D15" s="244">
        <v>-5</v>
      </c>
      <c r="E15" s="245">
        <f>SUM(E16:E18)</f>
        <v>5060</v>
      </c>
      <c r="F15" s="246">
        <v>-1</v>
      </c>
      <c r="G15" s="245">
        <f>SUM(G16:G18)</f>
        <v>118204</v>
      </c>
      <c r="H15" s="246">
        <v>-1.3</v>
      </c>
      <c r="I15" s="245">
        <f>SUM(I16:I18)</f>
        <v>7888</v>
      </c>
      <c r="J15" s="246">
        <v>-0.5</v>
      </c>
      <c r="K15" s="247">
        <v>23.4</v>
      </c>
      <c r="L15" s="246" t="s">
        <v>171</v>
      </c>
      <c r="M15" s="248">
        <v>15</v>
      </c>
      <c r="N15" s="246">
        <v>-0.1</v>
      </c>
      <c r="O15" s="9"/>
    </row>
    <row r="16" spans="1:15" ht="24" customHeight="1">
      <c r="A16" s="9" t="s">
        <v>110</v>
      </c>
      <c r="B16" s="55" t="s">
        <v>111</v>
      </c>
      <c r="C16" s="46">
        <v>1</v>
      </c>
      <c r="D16" s="41" t="s">
        <v>50</v>
      </c>
      <c r="E16" s="56">
        <v>24</v>
      </c>
      <c r="F16" s="41" t="s">
        <v>50</v>
      </c>
      <c r="G16" s="56">
        <v>723</v>
      </c>
      <c r="H16" s="41">
        <v>-4.0999999999999996</v>
      </c>
      <c r="I16" s="56">
        <v>36</v>
      </c>
      <c r="J16" s="41" t="s">
        <v>50</v>
      </c>
      <c r="K16" s="250">
        <v>30.1</v>
      </c>
      <c r="L16" s="41">
        <v>-1.3</v>
      </c>
      <c r="M16" s="45">
        <v>20.100000000000001</v>
      </c>
      <c r="N16" s="41">
        <v>-0.8</v>
      </c>
      <c r="O16" s="9"/>
    </row>
    <row r="17" spans="1:15" ht="24" customHeight="1">
      <c r="A17" s="57" t="s">
        <v>112</v>
      </c>
      <c r="B17" s="55" t="s">
        <v>111</v>
      </c>
      <c r="C17" s="46">
        <v>393</v>
      </c>
      <c r="D17" s="240">
        <v>-6</v>
      </c>
      <c r="E17" s="56">
        <v>5000</v>
      </c>
      <c r="F17" s="45">
        <v>-1</v>
      </c>
      <c r="G17" s="56">
        <v>116666</v>
      </c>
      <c r="H17" s="41">
        <v>-1.4</v>
      </c>
      <c r="I17" s="56">
        <v>7782</v>
      </c>
      <c r="J17" s="41">
        <v>-0.3</v>
      </c>
      <c r="K17" s="250">
        <v>23.3</v>
      </c>
      <c r="L17" s="41">
        <v>-0.1</v>
      </c>
      <c r="M17" s="45">
        <v>15</v>
      </c>
      <c r="N17" s="41">
        <v>-0.1</v>
      </c>
      <c r="O17" s="9"/>
    </row>
    <row r="18" spans="1:15" ht="24" customHeight="1">
      <c r="A18" s="24" t="s">
        <v>113</v>
      </c>
      <c r="B18" s="185" t="s">
        <v>111</v>
      </c>
      <c r="C18" s="251">
        <v>5</v>
      </c>
      <c r="D18" s="252">
        <v>1</v>
      </c>
      <c r="E18" s="253">
        <v>36</v>
      </c>
      <c r="F18" s="254">
        <v>9.1</v>
      </c>
      <c r="G18" s="253">
        <v>815</v>
      </c>
      <c r="H18" s="255">
        <v>7.8</v>
      </c>
      <c r="I18" s="253">
        <v>70</v>
      </c>
      <c r="J18" s="255">
        <v>20.7</v>
      </c>
      <c r="K18" s="256">
        <v>22.6</v>
      </c>
      <c r="L18" s="254">
        <v>-0.3</v>
      </c>
      <c r="M18" s="255">
        <v>11.6</v>
      </c>
      <c r="N18" s="255">
        <v>-1.4</v>
      </c>
      <c r="O18" s="9"/>
    </row>
    <row r="19" spans="1:15" ht="21" customHeight="1">
      <c r="A19" s="58"/>
      <c r="B19" s="59"/>
      <c r="C19" s="60"/>
      <c r="D19" s="62"/>
      <c r="E19" s="61"/>
      <c r="F19" s="62"/>
      <c r="G19" s="61"/>
      <c r="H19" s="62"/>
      <c r="I19" s="61"/>
      <c r="J19" s="62"/>
      <c r="K19" s="62"/>
      <c r="L19" s="62"/>
      <c r="M19" s="63"/>
      <c r="N19" s="62"/>
    </row>
    <row r="20" spans="1:15" ht="23.25" customHeight="1">
      <c r="A20" s="64"/>
    </row>
    <row r="21" spans="1:15" ht="21" customHeight="1">
      <c r="A21" s="16" t="s">
        <v>179</v>
      </c>
      <c r="B21" s="9"/>
      <c r="C21" s="9"/>
      <c r="D21" s="9"/>
      <c r="E21" s="9"/>
      <c r="F21" s="9"/>
      <c r="G21" s="9"/>
      <c r="H21" s="9"/>
      <c r="I21" s="9"/>
      <c r="J21" s="9"/>
      <c r="K21" s="9"/>
      <c r="L21" s="9"/>
      <c r="M21" s="9"/>
      <c r="N21" s="9"/>
      <c r="O21" s="9"/>
    </row>
    <row r="22" spans="1:15" ht="21" customHeight="1">
      <c r="A22" s="9" t="s">
        <v>180</v>
      </c>
      <c r="B22" s="9"/>
      <c r="C22" s="9"/>
      <c r="D22" s="9"/>
      <c r="E22" s="9"/>
      <c r="F22" s="9"/>
      <c r="G22" s="9"/>
      <c r="H22" s="9"/>
      <c r="I22" s="9"/>
      <c r="J22" s="9"/>
      <c r="K22" s="9"/>
      <c r="L22" s="9"/>
      <c r="M22" s="9"/>
      <c r="N22" s="9"/>
      <c r="O22" s="9"/>
    </row>
    <row r="23" spans="1:15" ht="21" customHeight="1">
      <c r="A23" s="9" t="s">
        <v>183</v>
      </c>
      <c r="B23" s="9"/>
      <c r="C23" s="9"/>
      <c r="D23" s="9"/>
      <c r="E23" s="9"/>
      <c r="F23" s="9"/>
      <c r="G23" s="9"/>
      <c r="H23" s="9"/>
      <c r="I23" s="9"/>
      <c r="J23" s="9"/>
      <c r="K23" s="9"/>
      <c r="L23" s="9"/>
      <c r="M23" s="9"/>
      <c r="N23" s="9"/>
      <c r="O23" s="9"/>
    </row>
    <row r="24" spans="1:15" ht="21" customHeight="1">
      <c r="A24" s="9" t="s">
        <v>181</v>
      </c>
      <c r="C24" s="9"/>
      <c r="D24" s="9"/>
      <c r="E24" s="9"/>
      <c r="F24" s="9"/>
      <c r="G24" s="9"/>
      <c r="H24" s="9"/>
      <c r="I24" s="9"/>
      <c r="J24" s="9"/>
      <c r="K24" s="9"/>
      <c r="L24" s="9"/>
      <c r="M24" s="9"/>
      <c r="N24" s="9"/>
      <c r="O24" s="9"/>
    </row>
    <row r="25" spans="1:15" ht="21" customHeight="1">
      <c r="A25" s="9"/>
      <c r="B25" s="9"/>
      <c r="C25" s="9"/>
      <c r="D25" s="9"/>
      <c r="E25" s="9"/>
      <c r="F25" s="9"/>
      <c r="G25" s="9"/>
      <c r="H25" s="9"/>
      <c r="I25" s="9"/>
      <c r="J25" s="9"/>
      <c r="K25" s="9"/>
      <c r="L25" s="9"/>
      <c r="M25" s="9"/>
      <c r="N25" s="9"/>
      <c r="O25" s="9"/>
    </row>
    <row r="26" spans="1:15" ht="21" customHeight="1">
      <c r="A26" s="16" t="s">
        <v>149</v>
      </c>
      <c r="B26" s="9"/>
      <c r="C26" s="9"/>
      <c r="D26" s="9"/>
      <c r="E26" s="9"/>
      <c r="F26" s="9"/>
      <c r="G26" s="9"/>
      <c r="H26" s="9"/>
      <c r="I26" s="9"/>
      <c r="J26" s="9"/>
      <c r="K26" s="9"/>
      <c r="L26" s="9"/>
      <c r="M26" s="9"/>
      <c r="N26" s="9"/>
      <c r="O26" s="9"/>
    </row>
    <row r="27" spans="1:15" ht="21" customHeight="1">
      <c r="A27" s="57" t="s">
        <v>182</v>
      </c>
      <c r="B27" s="9"/>
      <c r="C27" s="9"/>
      <c r="D27" s="30"/>
      <c r="E27" s="66"/>
      <c r="F27" s="66"/>
      <c r="G27" s="66"/>
      <c r="H27" s="66"/>
      <c r="I27" s="66"/>
      <c r="J27" s="66"/>
      <c r="K27" s="66"/>
      <c r="L27" s="66"/>
    </row>
    <row r="28" spans="1:15" ht="21" customHeight="1">
      <c r="A28" s="9" t="s">
        <v>184</v>
      </c>
      <c r="B28" s="9"/>
      <c r="C28" s="9"/>
      <c r="D28" s="9"/>
      <c r="E28" s="9"/>
      <c r="F28" s="9"/>
      <c r="G28" s="9"/>
      <c r="H28" s="9"/>
      <c r="I28" s="9"/>
      <c r="J28" s="9"/>
      <c r="K28" s="9"/>
      <c r="L28" s="9"/>
      <c r="M28" s="9"/>
      <c r="N28" s="9"/>
      <c r="O28" s="9"/>
    </row>
    <row r="29" spans="1:15" ht="21" customHeight="1">
      <c r="A29" s="9" t="s">
        <v>185</v>
      </c>
      <c r="B29" s="9"/>
      <c r="C29" s="9"/>
      <c r="D29" s="9"/>
      <c r="E29" s="9"/>
      <c r="F29" s="9"/>
      <c r="G29" s="9"/>
      <c r="H29" s="9"/>
      <c r="I29" s="9"/>
      <c r="J29" s="9"/>
      <c r="K29" s="9"/>
      <c r="L29" s="9"/>
      <c r="M29" s="9"/>
      <c r="N29" s="9"/>
      <c r="O29" s="9"/>
    </row>
    <row r="30" spans="1:15" ht="21" customHeight="1">
      <c r="B30" s="9"/>
      <c r="C30" s="9"/>
      <c r="E30" s="9"/>
      <c r="F30" s="9"/>
      <c r="G30" s="9"/>
      <c r="H30" s="9"/>
      <c r="I30" s="9"/>
      <c r="J30" s="9"/>
      <c r="K30" s="9"/>
      <c r="L30" s="9"/>
      <c r="M30" s="9"/>
      <c r="N30" s="9"/>
      <c r="O30" s="9"/>
    </row>
    <row r="31" spans="1:15" ht="21" customHeight="1">
      <c r="A31" s="16" t="s">
        <v>150</v>
      </c>
      <c r="B31" s="9"/>
      <c r="C31" s="9"/>
      <c r="D31" s="9"/>
      <c r="E31" s="9"/>
      <c r="F31" s="9"/>
      <c r="G31" s="9"/>
      <c r="H31" s="9"/>
      <c r="I31" s="9"/>
      <c r="J31" s="9"/>
      <c r="K31" s="9"/>
      <c r="L31" s="9"/>
      <c r="M31" s="9"/>
      <c r="N31" s="9"/>
      <c r="O31" s="9"/>
    </row>
    <row r="32" spans="1:15" ht="21" customHeight="1">
      <c r="A32" s="9" t="s">
        <v>186</v>
      </c>
      <c r="B32" s="9"/>
      <c r="C32" s="9"/>
      <c r="D32" s="9"/>
      <c r="E32" s="9"/>
      <c r="F32" s="9"/>
      <c r="G32" s="9"/>
      <c r="H32" s="9"/>
      <c r="I32" s="9"/>
      <c r="J32" s="9"/>
      <c r="K32" s="9"/>
      <c r="L32" s="9"/>
      <c r="M32" s="9"/>
      <c r="N32" s="9"/>
      <c r="O32" s="9"/>
    </row>
    <row r="33" spans="1:15" ht="21" customHeight="1">
      <c r="A33" s="9" t="s">
        <v>166</v>
      </c>
      <c r="B33" s="9"/>
      <c r="C33" s="9"/>
      <c r="D33" s="9"/>
      <c r="E33" s="9"/>
      <c r="F33" s="9"/>
      <c r="G33" s="9"/>
      <c r="H33" s="9"/>
      <c r="I33" s="9"/>
      <c r="J33" s="9"/>
      <c r="K33" s="9"/>
      <c r="L33" s="9"/>
      <c r="M33" s="9"/>
      <c r="N33" s="9"/>
      <c r="O33" s="9"/>
    </row>
    <row r="34" spans="1:15" ht="21" customHeight="1">
      <c r="A34" s="9" t="s">
        <v>746</v>
      </c>
      <c r="B34" s="9"/>
      <c r="C34" s="9"/>
      <c r="D34" s="9"/>
      <c r="E34" s="9"/>
      <c r="F34" s="9"/>
      <c r="G34" s="9"/>
      <c r="H34" s="9"/>
      <c r="I34" s="9"/>
      <c r="J34" s="9"/>
      <c r="K34" s="9"/>
      <c r="L34" s="9"/>
      <c r="M34" s="9"/>
      <c r="N34" s="9"/>
      <c r="O34" s="9"/>
    </row>
    <row r="35" spans="1:15" ht="21" customHeight="1">
      <c r="A35" s="9" t="s">
        <v>310</v>
      </c>
      <c r="B35" s="9"/>
      <c r="C35" s="9"/>
      <c r="D35" s="9"/>
      <c r="E35" s="9"/>
      <c r="F35" s="9"/>
      <c r="G35" s="9"/>
      <c r="H35" s="9"/>
      <c r="I35" s="9"/>
      <c r="J35" s="9"/>
      <c r="K35" s="9"/>
      <c r="L35" s="9"/>
      <c r="M35" s="9"/>
      <c r="N35" s="9"/>
      <c r="O35" s="9"/>
    </row>
    <row r="36" spans="1:15" ht="21" customHeight="1">
      <c r="A36" s="257" t="s">
        <v>187</v>
      </c>
      <c r="B36" s="9"/>
      <c r="C36" s="9"/>
      <c r="D36" s="9"/>
      <c r="E36" s="9"/>
      <c r="F36" s="9"/>
      <c r="G36" s="9"/>
      <c r="H36" s="9"/>
      <c r="I36" s="9"/>
      <c r="J36" s="9"/>
      <c r="K36" s="9"/>
      <c r="L36" s="9"/>
      <c r="M36" s="9"/>
      <c r="N36" s="9"/>
      <c r="O36" s="9"/>
    </row>
    <row r="37" spans="1:15" ht="21" customHeight="1">
      <c r="A37" s="9" t="s">
        <v>188</v>
      </c>
      <c r="B37" s="9"/>
      <c r="C37" s="9"/>
      <c r="D37" s="9"/>
      <c r="E37" s="9"/>
      <c r="F37" s="9"/>
      <c r="G37" s="9"/>
      <c r="H37" s="9"/>
      <c r="I37" s="9"/>
      <c r="J37" s="9"/>
      <c r="K37" s="9"/>
      <c r="L37" s="9"/>
      <c r="M37" s="9"/>
      <c r="N37" s="9"/>
      <c r="O37" s="9"/>
    </row>
    <row r="38" spans="1:15" ht="21" customHeight="1">
      <c r="A38" s="9" t="s">
        <v>4</v>
      </c>
      <c r="B38" s="9"/>
      <c r="C38" s="9"/>
      <c r="F38" s="9"/>
      <c r="G38" s="9"/>
      <c r="H38" s="9"/>
      <c r="I38" s="9"/>
      <c r="J38" s="9"/>
      <c r="K38" s="9"/>
      <c r="L38" s="9"/>
      <c r="M38" s="9"/>
      <c r="N38" s="9"/>
      <c r="O38" s="9"/>
    </row>
    <row r="39" spans="1:15" ht="21" customHeight="1">
      <c r="A39" s="16" t="s">
        <v>151</v>
      </c>
      <c r="B39" s="9"/>
      <c r="C39" s="9"/>
      <c r="D39" s="9"/>
      <c r="F39" s="9"/>
      <c r="G39" s="9"/>
      <c r="H39" s="9"/>
      <c r="I39" s="9"/>
      <c r="J39" s="9"/>
      <c r="K39" s="9"/>
      <c r="L39" s="9"/>
      <c r="M39" s="9"/>
      <c r="N39" s="9"/>
      <c r="O39" s="9"/>
    </row>
    <row r="40" spans="1:15" ht="21" customHeight="1">
      <c r="A40" s="39" t="s">
        <v>189</v>
      </c>
      <c r="B40" s="9"/>
      <c r="C40" s="9"/>
      <c r="D40" s="9"/>
      <c r="E40" s="9"/>
      <c r="F40" s="9"/>
      <c r="G40" s="9"/>
      <c r="H40" s="9"/>
      <c r="I40" s="9"/>
      <c r="J40" s="9"/>
      <c r="K40" s="9"/>
      <c r="L40" s="9"/>
      <c r="M40" s="9"/>
      <c r="N40" s="9"/>
      <c r="O40" s="9"/>
    </row>
    <row r="41" spans="1:15" ht="21" customHeight="1">
      <c r="A41" s="9" t="s">
        <v>190</v>
      </c>
      <c r="B41" s="9"/>
      <c r="C41" s="9"/>
      <c r="D41" s="9"/>
      <c r="E41" s="9"/>
      <c r="F41" s="9"/>
      <c r="G41" s="9"/>
      <c r="H41" s="9"/>
      <c r="I41" s="9"/>
      <c r="J41" s="9"/>
      <c r="K41" s="9"/>
      <c r="M41" s="9"/>
      <c r="N41" s="9"/>
      <c r="O41" s="9"/>
    </row>
    <row r="42" spans="1:15" ht="21" customHeight="1">
      <c r="A42" s="9" t="s">
        <v>311</v>
      </c>
      <c r="B42" s="9"/>
      <c r="C42" s="9"/>
      <c r="D42" s="9"/>
      <c r="E42" s="9"/>
      <c r="F42" s="9"/>
      <c r="G42" s="9"/>
      <c r="H42" s="9"/>
      <c r="I42" s="9"/>
      <c r="J42" s="9"/>
      <c r="K42" s="9"/>
      <c r="L42" s="9"/>
      <c r="M42" s="9"/>
      <c r="N42" s="9"/>
      <c r="O42" s="9"/>
    </row>
    <row r="43" spans="1:15" ht="14.45" customHeight="1">
      <c r="A43" s="9"/>
      <c r="B43" s="9"/>
      <c r="C43" s="9"/>
      <c r="D43" s="9"/>
      <c r="E43" s="9"/>
      <c r="F43" s="9"/>
      <c r="G43" s="9"/>
      <c r="H43" s="9"/>
      <c r="I43" s="9"/>
      <c r="J43" s="9"/>
      <c r="K43" s="9"/>
      <c r="L43" s="9"/>
      <c r="M43" s="9"/>
      <c r="N43" s="9"/>
      <c r="O43" s="9"/>
    </row>
    <row r="44" spans="1:15" ht="15">
      <c r="A44" s="9"/>
      <c r="B44" s="9"/>
      <c r="C44" s="9"/>
      <c r="D44" s="9"/>
      <c r="E44" s="9"/>
      <c r="F44" s="9"/>
      <c r="G44" s="9"/>
      <c r="H44" s="9"/>
      <c r="I44" s="9"/>
      <c r="J44" s="9"/>
      <c r="K44" s="9"/>
      <c r="L44" s="9"/>
      <c r="M44" s="9"/>
      <c r="N44" s="9"/>
      <c r="O44" s="9"/>
    </row>
    <row r="45" spans="1:15" ht="15.75" customHeight="1">
      <c r="A45" s="9"/>
      <c r="B45" s="9"/>
      <c r="C45" s="9"/>
      <c r="D45" s="9"/>
      <c r="E45" s="9"/>
      <c r="F45" s="9"/>
      <c r="G45" s="9"/>
      <c r="H45" s="9"/>
      <c r="I45" s="9"/>
      <c r="J45" s="9"/>
      <c r="K45" s="9"/>
      <c r="L45" s="9"/>
      <c r="M45" s="9"/>
      <c r="N45" s="9"/>
      <c r="O45" s="9"/>
    </row>
    <row r="46" spans="1:15" ht="15">
      <c r="A46" s="9"/>
      <c r="B46" s="9"/>
      <c r="C46" s="9"/>
      <c r="D46" s="9"/>
      <c r="E46" s="9"/>
      <c r="F46" s="9"/>
      <c r="G46" s="9"/>
      <c r="H46" s="9"/>
      <c r="I46" s="9"/>
      <c r="J46" s="9"/>
      <c r="K46" s="9"/>
      <c r="L46" s="9"/>
      <c r="M46" s="9"/>
      <c r="N46" s="9"/>
      <c r="O46" s="9"/>
    </row>
    <row r="47" spans="1:15" ht="15">
      <c r="A47" s="9"/>
      <c r="B47" s="9"/>
      <c r="C47" s="9"/>
      <c r="D47" s="9"/>
      <c r="E47" s="9"/>
      <c r="F47" s="9"/>
      <c r="G47" s="9"/>
      <c r="H47" s="9"/>
      <c r="I47" s="9"/>
      <c r="J47" s="9"/>
      <c r="K47" s="9"/>
      <c r="L47" s="9"/>
      <c r="M47" s="9"/>
      <c r="N47" s="9"/>
      <c r="O47" s="9"/>
    </row>
    <row r="48" spans="1:15" ht="15">
      <c r="A48" s="9"/>
      <c r="B48" s="9"/>
      <c r="C48" s="9"/>
      <c r="D48" s="9"/>
      <c r="E48" s="9"/>
      <c r="F48" s="9"/>
      <c r="G48" s="9"/>
      <c r="H48" s="9"/>
      <c r="I48" s="9"/>
      <c r="J48" s="9"/>
      <c r="K48" s="9"/>
      <c r="L48" s="9"/>
      <c r="M48" s="9"/>
      <c r="N48" s="9"/>
      <c r="O48" s="9"/>
    </row>
    <row r="49" spans="1:15" ht="15">
      <c r="A49" s="9"/>
      <c r="B49" s="9"/>
      <c r="C49" s="9"/>
      <c r="D49" s="9"/>
      <c r="E49" s="9"/>
      <c r="F49" s="9"/>
      <c r="G49" s="9"/>
      <c r="H49" s="9"/>
      <c r="I49" s="9"/>
      <c r="J49" s="9"/>
      <c r="K49" s="9"/>
      <c r="L49" s="9"/>
      <c r="M49" s="9"/>
      <c r="N49" s="9"/>
      <c r="O49" s="9"/>
    </row>
    <row r="50" spans="1:15" ht="15">
      <c r="A50" s="9"/>
      <c r="B50" s="9"/>
      <c r="C50" s="9"/>
      <c r="D50" s="9"/>
      <c r="E50" s="9"/>
      <c r="F50" s="9"/>
      <c r="G50" s="9"/>
      <c r="H50" s="9"/>
      <c r="I50" s="9"/>
      <c r="J50" s="9"/>
      <c r="K50" s="9"/>
      <c r="L50" s="9"/>
      <c r="M50" s="9"/>
      <c r="N50" s="9"/>
      <c r="O50" s="9"/>
    </row>
    <row r="51" spans="1:15" ht="15">
      <c r="A51" s="9"/>
      <c r="B51" s="9"/>
      <c r="C51" s="9"/>
      <c r="D51" s="9"/>
      <c r="E51" s="9"/>
      <c r="F51" s="9"/>
      <c r="G51" s="9"/>
      <c r="H51" s="9"/>
      <c r="I51" s="9"/>
      <c r="J51" s="9"/>
      <c r="K51" s="9"/>
      <c r="L51" s="9"/>
      <c r="M51" s="9"/>
      <c r="N51" s="9"/>
      <c r="O51" s="9"/>
    </row>
    <row r="52" spans="1:15" ht="15">
      <c r="A52" s="9"/>
      <c r="B52" s="9"/>
      <c r="C52" s="9"/>
      <c r="D52" s="9"/>
      <c r="E52" s="9"/>
      <c r="F52" s="9"/>
      <c r="G52" s="9"/>
      <c r="H52" s="9"/>
      <c r="I52" s="9"/>
      <c r="J52" s="9"/>
      <c r="K52" s="9"/>
      <c r="L52" s="9"/>
      <c r="M52" s="9"/>
      <c r="N52" s="9"/>
      <c r="O52" s="9"/>
    </row>
    <row r="53" spans="1:15" ht="15">
      <c r="A53" s="9"/>
      <c r="B53" s="9"/>
      <c r="C53" s="9"/>
      <c r="D53" s="9"/>
      <c r="E53" s="9"/>
      <c r="F53" s="9"/>
      <c r="G53" s="9"/>
      <c r="H53" s="9"/>
      <c r="I53" s="9"/>
      <c r="J53" s="9"/>
      <c r="K53" s="9"/>
      <c r="L53" s="9"/>
      <c r="M53" s="9"/>
      <c r="N53" s="9"/>
      <c r="O53" s="9"/>
    </row>
    <row r="54" spans="1:15" ht="15">
      <c r="A54" s="9"/>
      <c r="B54" s="9"/>
      <c r="C54" s="9"/>
      <c r="D54" s="9"/>
      <c r="E54" s="9"/>
      <c r="F54" s="9"/>
      <c r="G54" s="9"/>
      <c r="H54" s="9"/>
      <c r="I54" s="9"/>
      <c r="J54" s="9"/>
      <c r="K54" s="9"/>
      <c r="L54" s="9"/>
      <c r="M54" s="9"/>
      <c r="N54" s="9"/>
      <c r="O54" s="9"/>
    </row>
    <row r="55" spans="1:15" ht="17.25">
      <c r="A55" s="65"/>
      <c r="B55" s="65"/>
      <c r="C55" s="65"/>
      <c r="D55" s="65"/>
      <c r="E55" s="65"/>
      <c r="F55" s="65"/>
      <c r="G55" s="65"/>
      <c r="H55" s="65"/>
      <c r="I55" s="65"/>
      <c r="J55" s="65"/>
      <c r="K55" s="65"/>
      <c r="L55" s="65"/>
      <c r="M55" s="65"/>
      <c r="N55" s="65"/>
    </row>
    <row r="56" spans="1:15" ht="17.25">
      <c r="A56" s="65"/>
      <c r="B56" s="65"/>
      <c r="C56" s="65"/>
      <c r="D56" s="65"/>
      <c r="E56" s="65"/>
      <c r="F56" s="65"/>
      <c r="G56" s="65"/>
      <c r="H56" s="65"/>
      <c r="I56" s="65"/>
      <c r="J56" s="65"/>
      <c r="K56" s="65"/>
      <c r="L56" s="65"/>
      <c r="M56" s="65"/>
      <c r="N56" s="65"/>
    </row>
    <row r="61" spans="1:15" ht="14.25" customHeight="1"/>
    <row r="62" spans="1:15" ht="23.25" customHeight="1">
      <c r="A62" s="17" t="s">
        <v>5</v>
      </c>
    </row>
    <row r="66" ht="20.100000000000001" customHeight="1"/>
    <row r="67" ht="15.95" customHeight="1"/>
    <row r="68" ht="15.95" customHeight="1"/>
    <row r="69" ht="15.95" customHeight="1"/>
    <row r="70" ht="15.95" customHeight="1"/>
    <row r="71" ht="15.95" customHeight="1"/>
    <row r="72" ht="24" customHeight="1"/>
    <row r="73" ht="18" customHeight="1"/>
    <row r="74" ht="15.95" customHeight="1"/>
    <row r="75" ht="15.95" customHeight="1"/>
    <row r="76" ht="15.95" customHeight="1"/>
    <row r="77" ht="15.95" customHeight="1"/>
    <row r="78" ht="15.95" customHeight="1"/>
    <row r="79" ht="15.95" customHeight="1"/>
    <row r="80" ht="15.95" customHeight="1"/>
    <row r="81" ht="15.95" customHeight="1"/>
    <row r="140" spans="17:24">
      <c r="Q140" s="66"/>
      <c r="R140" s="66"/>
      <c r="S140" s="66"/>
      <c r="T140" s="66"/>
      <c r="U140" s="66"/>
      <c r="V140" s="66"/>
      <c r="W140" s="66"/>
      <c r="X140" s="66"/>
    </row>
    <row r="141" spans="17:24">
      <c r="Q141" s="70"/>
      <c r="R141" s="70"/>
      <c r="S141" s="71"/>
      <c r="T141" s="70"/>
      <c r="U141" s="71"/>
      <c r="V141" s="70"/>
      <c r="W141" s="70"/>
      <c r="X141" s="70"/>
    </row>
    <row r="142" spans="17:24">
      <c r="S142" s="72"/>
      <c r="T142" s="73"/>
      <c r="U142" s="74" t="s">
        <v>51</v>
      </c>
      <c r="V142" s="75"/>
      <c r="W142" s="75"/>
      <c r="X142" s="75"/>
    </row>
    <row r="143" spans="17:24">
      <c r="Q143" s="17" t="s">
        <v>52</v>
      </c>
      <c r="S143" s="72" t="s">
        <v>53</v>
      </c>
      <c r="T143" s="72" t="s">
        <v>54</v>
      </c>
      <c r="U143" s="76"/>
      <c r="V143" s="73"/>
      <c r="W143" s="73"/>
      <c r="X143" s="73"/>
    </row>
    <row r="144" spans="17:24">
      <c r="S144" s="72"/>
      <c r="T144" s="72" t="s">
        <v>55</v>
      </c>
      <c r="U144" s="511" t="s">
        <v>56</v>
      </c>
      <c r="V144" s="72" t="s">
        <v>57</v>
      </c>
      <c r="W144" s="511" t="s">
        <v>87</v>
      </c>
      <c r="X144" s="498" t="s">
        <v>58</v>
      </c>
    </row>
    <row r="145" spans="17:24">
      <c r="Q145" s="73"/>
      <c r="R145" s="73"/>
      <c r="S145" s="76"/>
      <c r="T145" s="76" t="s">
        <v>59</v>
      </c>
      <c r="U145" s="512"/>
      <c r="V145" s="76" t="s">
        <v>60</v>
      </c>
      <c r="W145" s="513"/>
      <c r="X145" s="499"/>
    </row>
    <row r="146" spans="17:24">
      <c r="S146" s="77" t="s">
        <v>61</v>
      </c>
      <c r="T146" s="21" t="s">
        <v>62</v>
      </c>
    </row>
    <row r="147" spans="17:24">
      <c r="Q147" s="17" t="s">
        <v>63</v>
      </c>
      <c r="R147" s="78">
        <v>6</v>
      </c>
      <c r="S147" s="79" t="s">
        <v>64</v>
      </c>
      <c r="T147" s="80" t="s">
        <v>65</v>
      </c>
      <c r="U147" s="80" t="s">
        <v>66</v>
      </c>
      <c r="V147" s="80" t="s">
        <v>67</v>
      </c>
      <c r="W147" s="80" t="s">
        <v>68</v>
      </c>
      <c r="X147" s="80" t="s">
        <v>69</v>
      </c>
    </row>
    <row r="148" spans="17:24">
      <c r="R148" s="78"/>
      <c r="S148" s="81" t="s">
        <v>70</v>
      </c>
      <c r="T148" s="82" t="s">
        <v>71</v>
      </c>
      <c r="U148" s="82" t="s">
        <v>72</v>
      </c>
      <c r="V148" s="82" t="s">
        <v>73</v>
      </c>
      <c r="W148" s="82" t="s">
        <v>74</v>
      </c>
      <c r="X148" s="82" t="s">
        <v>75</v>
      </c>
    </row>
    <row r="149" spans="17:24">
      <c r="R149" s="78">
        <v>7</v>
      </c>
      <c r="S149" s="79" t="s">
        <v>76</v>
      </c>
      <c r="T149" s="80" t="s">
        <v>77</v>
      </c>
      <c r="U149" s="80" t="s">
        <v>78</v>
      </c>
      <c r="V149" s="80" t="s">
        <v>67</v>
      </c>
      <c r="W149" s="80" t="s">
        <v>79</v>
      </c>
      <c r="X149" s="80" t="s">
        <v>80</v>
      </c>
    </row>
    <row r="150" spans="17:24">
      <c r="R150" s="66"/>
      <c r="S150" s="81" t="s">
        <v>81</v>
      </c>
      <c r="T150" s="83" t="s">
        <v>82</v>
      </c>
      <c r="U150" s="83" t="s">
        <v>83</v>
      </c>
      <c r="V150" s="83" t="s">
        <v>73</v>
      </c>
      <c r="W150" s="83" t="s">
        <v>84</v>
      </c>
      <c r="X150" s="83" t="s">
        <v>85</v>
      </c>
    </row>
    <row r="151" spans="17:24">
      <c r="R151" s="67">
        <v>8</v>
      </c>
      <c r="S151" s="79" t="s">
        <v>117</v>
      </c>
      <c r="T151" s="68" t="s">
        <v>118</v>
      </c>
      <c r="U151" s="68" t="s">
        <v>119</v>
      </c>
      <c r="V151" s="68" t="s">
        <v>67</v>
      </c>
      <c r="W151" s="68" t="s">
        <v>120</v>
      </c>
      <c r="X151" s="68" t="s">
        <v>121</v>
      </c>
    </row>
    <row r="152" spans="17:24">
      <c r="R152" s="66"/>
      <c r="S152" s="81" t="s">
        <v>122</v>
      </c>
      <c r="T152" s="83" t="s">
        <v>123</v>
      </c>
      <c r="U152" s="83" t="s">
        <v>124</v>
      </c>
      <c r="V152" s="83" t="s">
        <v>73</v>
      </c>
      <c r="W152" s="83" t="s">
        <v>125</v>
      </c>
      <c r="X152" s="83" t="s">
        <v>126</v>
      </c>
    </row>
    <row r="153" spans="17:24">
      <c r="R153" s="78">
        <v>9</v>
      </c>
      <c r="S153" s="79" t="s">
        <v>127</v>
      </c>
      <c r="T153" s="80" t="s">
        <v>128</v>
      </c>
      <c r="U153" s="80" t="s">
        <v>129</v>
      </c>
      <c r="V153" s="80" t="s">
        <v>130</v>
      </c>
      <c r="W153" s="80" t="s">
        <v>6</v>
      </c>
      <c r="X153" s="80" t="s">
        <v>7</v>
      </c>
    </row>
    <row r="154" spans="17:24">
      <c r="R154" s="66"/>
      <c r="S154" s="81" t="s">
        <v>8</v>
      </c>
      <c r="T154" s="83" t="s">
        <v>9</v>
      </c>
      <c r="U154" s="83" t="s">
        <v>10</v>
      </c>
      <c r="V154" s="83" t="s">
        <v>11</v>
      </c>
      <c r="W154" s="83" t="s">
        <v>12</v>
      </c>
      <c r="X154" s="83" t="s">
        <v>13</v>
      </c>
    </row>
    <row r="155" spans="17:24">
      <c r="R155" s="67">
        <v>10</v>
      </c>
      <c r="S155" s="79" t="s">
        <v>14</v>
      </c>
      <c r="T155" s="68" t="s">
        <v>15</v>
      </c>
      <c r="U155" s="68" t="s">
        <v>16</v>
      </c>
      <c r="V155" s="68" t="s">
        <v>130</v>
      </c>
      <c r="W155" s="68" t="s">
        <v>17</v>
      </c>
      <c r="X155" s="68" t="s">
        <v>18</v>
      </c>
    </row>
    <row r="156" spans="17:24">
      <c r="Q156" s="73"/>
      <c r="R156" s="73"/>
      <c r="S156" s="84" t="s">
        <v>19</v>
      </c>
      <c r="T156" s="85" t="s">
        <v>9</v>
      </c>
      <c r="U156" s="85" t="s">
        <v>20</v>
      </c>
      <c r="V156" s="85" t="s">
        <v>11</v>
      </c>
      <c r="W156" s="85" t="s">
        <v>21</v>
      </c>
      <c r="X156" s="86" t="s">
        <v>22</v>
      </c>
    </row>
  </sheetData>
  <mergeCells count="13">
    <mergeCell ref="X144:X145"/>
    <mergeCell ref="A3:N3"/>
    <mergeCell ref="A4:B7"/>
    <mergeCell ref="C4:D4"/>
    <mergeCell ref="E4:F4"/>
    <mergeCell ref="G4:H4"/>
    <mergeCell ref="I4:J4"/>
    <mergeCell ref="K5:L5"/>
    <mergeCell ref="M5:N5"/>
    <mergeCell ref="U144:U145"/>
    <mergeCell ref="W144:W145"/>
    <mergeCell ref="K4:L4"/>
    <mergeCell ref="M4:N4"/>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2:AE76"/>
  <sheetViews>
    <sheetView showGridLines="0" zoomScaleNormal="100" zoomScaleSheetLayoutView="100" workbookViewId="0">
      <selection activeCell="M18" sqref="M18"/>
    </sheetView>
  </sheetViews>
  <sheetFormatPr defaultRowHeight="13.5"/>
  <cols>
    <col min="6" max="6" width="5.25" customWidth="1"/>
    <col min="7" max="7" width="4.5" customWidth="1"/>
    <col min="12" max="12" width="4.625" customWidth="1"/>
    <col min="13" max="14" width="8.625" customWidth="1"/>
    <col min="15" max="17" width="8.625" style="313" customWidth="1"/>
    <col min="18" max="18" width="9.125" style="313" bestFit="1" customWidth="1"/>
    <col min="19" max="19" width="9.75" style="313" bestFit="1" customWidth="1"/>
    <col min="20" max="22" width="9.125" style="313" bestFit="1" customWidth="1"/>
    <col min="23" max="23" width="9.125" style="313" customWidth="1"/>
    <col min="24" max="24" width="10.5" style="313" customWidth="1"/>
    <col min="25" max="25" width="11.25" style="313" customWidth="1"/>
    <col min="26" max="26" width="11.625" style="313" customWidth="1"/>
    <col min="27" max="27" width="11.375" style="313" customWidth="1"/>
    <col min="28" max="30" width="9" style="313"/>
  </cols>
  <sheetData>
    <row r="2" spans="1:31">
      <c r="N2" s="482"/>
      <c r="O2" s="483"/>
      <c r="P2" s="483"/>
      <c r="Q2" s="483"/>
      <c r="R2" s="483"/>
      <c r="S2" s="483"/>
      <c r="T2" s="483"/>
      <c r="U2" s="483"/>
      <c r="V2" s="483"/>
      <c r="W2" s="483"/>
      <c r="X2" s="483"/>
    </row>
    <row r="3" spans="1:31">
      <c r="A3" s="303" t="s">
        <v>534</v>
      </c>
      <c r="C3" s="303"/>
      <c r="D3" s="303"/>
      <c r="E3" s="303"/>
      <c r="F3" s="303" t="s">
        <v>535</v>
      </c>
      <c r="G3" s="303"/>
      <c r="N3" s="482"/>
      <c r="O3" s="483"/>
      <c r="P3" s="483"/>
      <c r="Q3" s="483"/>
      <c r="R3" s="484"/>
      <c r="S3" s="483"/>
      <c r="T3" s="483"/>
      <c r="U3" s="483"/>
      <c r="V3" s="483"/>
      <c r="W3" s="483"/>
      <c r="X3" s="483"/>
    </row>
    <row r="4" spans="1:31">
      <c r="N4" s="482"/>
      <c r="O4" s="483"/>
      <c r="P4" s="483"/>
      <c r="R4" s="316"/>
      <c r="S4" s="316"/>
      <c r="T4" s="316"/>
      <c r="U4" s="316"/>
    </row>
    <row r="5" spans="1:31">
      <c r="N5" s="482"/>
      <c r="O5" s="483"/>
      <c r="P5" s="483"/>
      <c r="R5" s="360"/>
    </row>
    <row r="6" spans="1:31">
      <c r="N6" s="482"/>
      <c r="O6" s="483"/>
      <c r="P6" s="483"/>
      <c r="S6" s="313" t="s">
        <v>536</v>
      </c>
      <c r="T6" s="313" t="s">
        <v>537</v>
      </c>
      <c r="U6" s="313" t="s">
        <v>538</v>
      </c>
      <c r="V6" s="313" t="s">
        <v>539</v>
      </c>
      <c r="W6" s="313" t="s">
        <v>540</v>
      </c>
      <c r="X6" s="313" t="s">
        <v>431</v>
      </c>
    </row>
    <row r="7" spans="1:31">
      <c r="N7" s="482"/>
      <c r="O7" s="483"/>
      <c r="P7" s="483"/>
      <c r="R7" s="313" t="s">
        <v>541</v>
      </c>
      <c r="S7" s="313">
        <v>82</v>
      </c>
      <c r="T7" s="313">
        <v>148</v>
      </c>
      <c r="U7" s="313">
        <v>10</v>
      </c>
      <c r="V7" s="313">
        <v>14</v>
      </c>
      <c r="W7" s="313">
        <v>0</v>
      </c>
      <c r="X7" s="313">
        <f>SUM(S7:W7)</f>
        <v>254</v>
      </c>
    </row>
    <row r="8" spans="1:31">
      <c r="N8" s="482"/>
      <c r="O8" s="483"/>
      <c r="P8" s="483"/>
      <c r="R8" s="313" t="s">
        <v>542</v>
      </c>
      <c r="S8" s="361">
        <f>ROUND(S7/X7*100,1)</f>
        <v>32.299999999999997</v>
      </c>
      <c r="T8" s="361">
        <f>ROUND(T7/X7*100,1)</f>
        <v>58.3</v>
      </c>
      <c r="U8" s="361">
        <f>ROUND(U7/X7*100,1)</f>
        <v>3.9</v>
      </c>
      <c r="V8" s="361">
        <f>ROUND(V7/X7*100,1)</f>
        <v>5.5</v>
      </c>
      <c r="W8" s="361">
        <f>ROUND(W7/X7*100,1)</f>
        <v>0</v>
      </c>
      <c r="X8" s="361">
        <f>ROUND(X7/X7*100,1)</f>
        <v>100</v>
      </c>
    </row>
    <row r="9" spans="1:31">
      <c r="N9" s="482"/>
      <c r="O9" s="483"/>
      <c r="P9" s="483"/>
    </row>
    <row r="10" spans="1:31">
      <c r="N10" s="482"/>
      <c r="O10" s="483"/>
      <c r="P10" s="483"/>
      <c r="R10" s="362" t="s">
        <v>543</v>
      </c>
      <c r="S10" s="362"/>
      <c r="T10" s="362"/>
      <c r="U10" s="362"/>
      <c r="V10" s="362"/>
      <c r="W10" s="362"/>
      <c r="X10" s="362"/>
      <c r="Y10" s="362"/>
    </row>
    <row r="11" spans="1:31">
      <c r="N11" s="482"/>
      <c r="O11" s="483"/>
      <c r="P11" s="483"/>
      <c r="R11" s="363"/>
      <c r="S11" s="361"/>
      <c r="T11" s="361"/>
      <c r="U11" s="361"/>
      <c r="V11" s="361"/>
      <c r="W11" s="363" t="s">
        <v>544</v>
      </c>
      <c r="Y11" s="363"/>
    </row>
    <row r="12" spans="1:31">
      <c r="N12" s="482"/>
      <c r="O12" s="483"/>
      <c r="P12" s="483"/>
      <c r="R12" s="364"/>
      <c r="S12" s="365" t="s">
        <v>545</v>
      </c>
      <c r="T12" s="366" t="s">
        <v>546</v>
      </c>
      <c r="U12" s="489" t="s">
        <v>751</v>
      </c>
      <c r="V12" s="365"/>
      <c r="W12" s="442" t="s">
        <v>547</v>
      </c>
      <c r="Y12" s="442"/>
      <c r="Z12" s="368" t="s">
        <v>548</v>
      </c>
      <c r="AA12" s="368"/>
      <c r="AB12" s="368"/>
      <c r="AC12" s="526" t="s">
        <v>549</v>
      </c>
    </row>
    <row r="13" spans="1:31">
      <c r="N13" s="482"/>
      <c r="O13" s="483"/>
      <c r="P13" s="483"/>
      <c r="R13" s="364" t="s">
        <v>550</v>
      </c>
      <c r="S13" s="369" t="s">
        <v>551</v>
      </c>
      <c r="T13" s="369" t="s">
        <v>552</v>
      </c>
      <c r="U13" s="490" t="s">
        <v>552</v>
      </c>
      <c r="V13" s="365" t="s">
        <v>553</v>
      </c>
      <c r="W13" s="442"/>
      <c r="Y13" s="442"/>
      <c r="Z13" s="368" t="s">
        <v>554</v>
      </c>
      <c r="AA13" s="368"/>
      <c r="AB13" s="368"/>
      <c r="AC13" s="526"/>
    </row>
    <row r="14" spans="1:31">
      <c r="N14" s="482"/>
      <c r="O14" s="483"/>
      <c r="P14" s="483"/>
      <c r="R14" s="370" t="s">
        <v>555</v>
      </c>
      <c r="S14" s="371">
        <v>15279</v>
      </c>
      <c r="T14" s="372">
        <v>21647</v>
      </c>
      <c r="U14" s="372">
        <v>102</v>
      </c>
      <c r="V14" s="373">
        <v>70.3</v>
      </c>
      <c r="W14" s="361" t="s">
        <v>556</v>
      </c>
      <c r="X14" s="361"/>
      <c r="Z14" s="361"/>
      <c r="AA14" s="361"/>
      <c r="AB14" s="361"/>
      <c r="AC14" s="361"/>
      <c r="AD14" s="361"/>
      <c r="AE14" s="313"/>
    </row>
    <row r="15" spans="1:31">
      <c r="N15" s="482"/>
      <c r="O15" s="483"/>
      <c r="P15" s="483"/>
      <c r="R15" s="370"/>
      <c r="S15" s="371">
        <v>14802</v>
      </c>
      <c r="T15" s="372">
        <v>21487</v>
      </c>
      <c r="U15" s="372">
        <v>106</v>
      </c>
      <c r="V15" s="373">
        <v>68.5</v>
      </c>
      <c r="W15" s="361" t="s">
        <v>557</v>
      </c>
      <c r="X15" s="361"/>
      <c r="Z15" s="361"/>
      <c r="AA15" s="361"/>
      <c r="AB15" s="361"/>
      <c r="AC15" s="361"/>
      <c r="AD15" s="361"/>
      <c r="AE15" s="313"/>
    </row>
    <row r="16" spans="1:31">
      <c r="N16" s="482"/>
      <c r="O16" s="483"/>
      <c r="P16" s="483"/>
      <c r="R16" s="370"/>
      <c r="S16" s="371">
        <v>14340</v>
      </c>
      <c r="T16" s="372">
        <v>20977</v>
      </c>
      <c r="U16" s="372">
        <v>118</v>
      </c>
      <c r="V16" s="373">
        <v>68</v>
      </c>
      <c r="W16" s="361"/>
      <c r="X16" s="361"/>
      <c r="AE16" s="313"/>
    </row>
    <row r="17" spans="3:31">
      <c r="N17" s="482"/>
      <c r="O17" s="483"/>
      <c r="P17" s="483"/>
      <c r="R17" s="370">
        <v>22.3</v>
      </c>
      <c r="S17" s="371">
        <v>14027</v>
      </c>
      <c r="T17" s="372">
        <v>20783</v>
      </c>
      <c r="U17" s="372">
        <v>106</v>
      </c>
      <c r="V17" s="373">
        <v>67.2</v>
      </c>
      <c r="W17" s="361"/>
      <c r="X17" s="361"/>
      <c r="AE17" s="313"/>
    </row>
    <row r="18" spans="3:31">
      <c r="N18" s="482"/>
      <c r="O18" s="483"/>
      <c r="P18" s="483"/>
      <c r="R18" s="370"/>
      <c r="S18" s="371">
        <v>13232</v>
      </c>
      <c r="T18" s="372">
        <v>19571</v>
      </c>
      <c r="U18" s="372">
        <v>102</v>
      </c>
      <c r="V18" s="373">
        <v>67.3</v>
      </c>
      <c r="W18" s="361"/>
      <c r="X18" s="361"/>
      <c r="AE18" s="313"/>
    </row>
    <row r="19" spans="3:31">
      <c r="N19" s="482"/>
      <c r="O19" s="483"/>
      <c r="P19" s="483"/>
      <c r="R19" s="370"/>
      <c r="S19" s="371">
        <v>12778</v>
      </c>
      <c r="T19" s="374">
        <v>19147</v>
      </c>
      <c r="U19" s="374">
        <v>91</v>
      </c>
      <c r="V19" s="373">
        <v>66.400000000000006</v>
      </c>
      <c r="W19" s="361"/>
      <c r="X19" s="361"/>
      <c r="AE19" s="313"/>
    </row>
    <row r="20" spans="3:31">
      <c r="F20" s="336" t="s">
        <v>752</v>
      </c>
      <c r="N20" s="482"/>
      <c r="O20" s="483"/>
      <c r="P20" s="483"/>
      <c r="R20" s="370">
        <v>25.3</v>
      </c>
      <c r="S20" s="371">
        <v>13102</v>
      </c>
      <c r="T20" s="371">
        <v>19824</v>
      </c>
      <c r="U20" s="371">
        <v>96</v>
      </c>
      <c r="V20" s="491">
        <v>65.8</v>
      </c>
      <c r="W20" s="361"/>
      <c r="X20" s="361"/>
      <c r="AE20" s="313"/>
    </row>
    <row r="21" spans="3:31" ht="10.5" customHeight="1">
      <c r="F21" s="337" t="s">
        <v>753</v>
      </c>
      <c r="N21" s="482"/>
      <c r="O21" s="483"/>
      <c r="P21" s="483"/>
      <c r="R21" s="370"/>
      <c r="S21" s="371">
        <v>13192</v>
      </c>
      <c r="T21" s="371">
        <v>20048</v>
      </c>
      <c r="U21" s="371">
        <v>98</v>
      </c>
      <c r="V21" s="373">
        <f>ROUND(S21/(T21+U21)*100,1)</f>
        <v>65.5</v>
      </c>
      <c r="W21" s="361"/>
      <c r="X21" s="361"/>
      <c r="AE21" s="313"/>
    </row>
    <row r="22" spans="3:31" ht="10.5" customHeight="1">
      <c r="F22" s="337" t="s">
        <v>558</v>
      </c>
      <c r="H22" s="338"/>
      <c r="I22" s="338"/>
      <c r="J22" s="338"/>
      <c r="K22" s="338"/>
      <c r="L22" s="338"/>
      <c r="M22" s="338"/>
      <c r="N22" s="485"/>
      <c r="O22" s="486"/>
      <c r="P22" s="486"/>
      <c r="R22" s="370"/>
      <c r="S22" s="371">
        <v>12988</v>
      </c>
      <c r="T22" s="371">
        <v>19784</v>
      </c>
      <c r="U22" s="371">
        <v>101</v>
      </c>
      <c r="V22" s="373">
        <f t="shared" ref="V22:V23" si="0">ROUND(S22/(T22+U22)*100,1)</f>
        <v>65.3</v>
      </c>
      <c r="W22" s="361"/>
      <c r="X22" s="361"/>
      <c r="AE22" s="313"/>
    </row>
    <row r="23" spans="3:31" ht="10.5" customHeight="1">
      <c r="F23" s="337" t="s">
        <v>754</v>
      </c>
      <c r="H23" s="339"/>
      <c r="I23" s="339"/>
      <c r="K23" s="339"/>
      <c r="L23" s="339"/>
      <c r="M23" s="339"/>
      <c r="N23" s="487"/>
      <c r="O23" s="488"/>
      <c r="P23" s="488"/>
      <c r="R23" s="370">
        <v>28.3</v>
      </c>
      <c r="S23" s="371">
        <v>11715</v>
      </c>
      <c r="T23" s="371">
        <v>19322</v>
      </c>
      <c r="U23" s="371">
        <v>97</v>
      </c>
      <c r="V23" s="373">
        <f t="shared" si="0"/>
        <v>60.3</v>
      </c>
      <c r="W23" s="361"/>
      <c r="X23" s="361"/>
      <c r="AE23" s="313"/>
    </row>
    <row r="24" spans="3:31">
      <c r="F24" s="337" t="s">
        <v>755</v>
      </c>
      <c r="J24" s="339"/>
      <c r="K24" s="339"/>
      <c r="L24" s="339"/>
      <c r="M24" s="339"/>
      <c r="N24" s="487"/>
      <c r="O24" s="488"/>
      <c r="P24" s="488"/>
      <c r="Q24" s="375"/>
      <c r="R24" s="370"/>
      <c r="S24" s="371"/>
      <c r="T24" s="371"/>
      <c r="U24" s="373"/>
      <c r="V24" s="361"/>
      <c r="W24" s="361"/>
    </row>
    <row r="25" spans="3:31">
      <c r="H25" s="303"/>
      <c r="I25" s="303"/>
      <c r="N25" s="482"/>
      <c r="O25" s="483"/>
      <c r="P25" s="483"/>
      <c r="Q25" s="376"/>
      <c r="S25" s="314"/>
      <c r="T25" s="314"/>
      <c r="U25" s="314"/>
      <c r="V25" s="314"/>
      <c r="W25" s="314"/>
      <c r="X25" s="314"/>
    </row>
    <row r="26" spans="3:31">
      <c r="C26" s="303" t="s">
        <v>559</v>
      </c>
      <c r="H26" s="303"/>
      <c r="I26" s="303"/>
      <c r="N26" s="482"/>
      <c r="O26" s="483"/>
      <c r="P26" s="483"/>
      <c r="Q26" s="376"/>
      <c r="S26" s="313" t="s">
        <v>560</v>
      </c>
      <c r="V26" s="314"/>
      <c r="W26" s="314"/>
      <c r="X26" s="314"/>
    </row>
    <row r="27" spans="3:31">
      <c r="H27" s="303"/>
      <c r="I27" s="303"/>
      <c r="N27" s="482"/>
      <c r="O27" s="483"/>
      <c r="P27" s="483"/>
      <c r="T27" s="360" t="s">
        <v>561</v>
      </c>
      <c r="U27" s="360" t="s">
        <v>562</v>
      </c>
      <c r="V27" s="360" t="s">
        <v>563</v>
      </c>
      <c r="W27" s="360"/>
      <c r="X27" s="313" t="s">
        <v>564</v>
      </c>
      <c r="Y27" s="314"/>
      <c r="Z27" s="317"/>
    </row>
    <row r="28" spans="3:31">
      <c r="H28" s="303"/>
      <c r="I28" s="303"/>
      <c r="N28" s="482"/>
      <c r="O28" s="483"/>
      <c r="P28" s="483"/>
      <c r="S28" s="377" t="s">
        <v>565</v>
      </c>
      <c r="T28" s="314">
        <v>5088</v>
      </c>
      <c r="U28" s="314">
        <v>15582</v>
      </c>
      <c r="V28" s="314">
        <v>17449</v>
      </c>
      <c r="W28" s="314"/>
      <c r="X28" s="314">
        <v>2096</v>
      </c>
      <c r="Y28" s="314"/>
      <c r="Z28" s="317"/>
    </row>
    <row r="29" spans="3:31">
      <c r="H29" s="303"/>
      <c r="I29" s="303"/>
      <c r="N29" s="482"/>
      <c r="O29" s="483"/>
      <c r="P29" s="483"/>
      <c r="S29" s="316">
        <v>11</v>
      </c>
      <c r="T29" s="314">
        <v>4925</v>
      </c>
      <c r="U29" s="314">
        <v>16200</v>
      </c>
      <c r="V29" s="314">
        <v>16612</v>
      </c>
      <c r="W29" s="314"/>
      <c r="X29" s="314">
        <v>2142</v>
      </c>
      <c r="Y29" s="314"/>
      <c r="Z29" s="317"/>
    </row>
    <row r="30" spans="3:31">
      <c r="H30" s="303"/>
      <c r="I30" s="303"/>
      <c r="N30" s="482"/>
      <c r="O30" s="483"/>
      <c r="P30" s="483"/>
      <c r="S30" s="316">
        <v>12</v>
      </c>
      <c r="T30" s="314">
        <v>5249</v>
      </c>
      <c r="U30" s="314">
        <v>15541</v>
      </c>
      <c r="V30" s="314">
        <v>17098</v>
      </c>
      <c r="W30" s="314"/>
      <c r="X30" s="314">
        <v>2184</v>
      </c>
      <c r="Y30" s="314"/>
      <c r="Z30" s="317"/>
    </row>
    <row r="31" spans="3:31">
      <c r="H31" s="303"/>
      <c r="I31" s="303"/>
      <c r="N31" s="482"/>
      <c r="O31" s="483"/>
      <c r="P31" s="483"/>
      <c r="S31" s="313">
        <v>13</v>
      </c>
      <c r="T31" s="314">
        <v>5525</v>
      </c>
      <c r="U31" s="314">
        <v>15569</v>
      </c>
      <c r="V31" s="314">
        <v>16249</v>
      </c>
      <c r="W31" s="314"/>
      <c r="X31" s="314">
        <v>2196</v>
      </c>
      <c r="Y31" s="314"/>
      <c r="Z31" s="317"/>
    </row>
    <row r="32" spans="3:31">
      <c r="H32" s="303"/>
      <c r="I32" s="303"/>
      <c r="N32" s="482"/>
      <c r="O32" s="483"/>
      <c r="P32" s="483"/>
      <c r="S32" s="313">
        <v>14</v>
      </c>
      <c r="T32" s="314">
        <v>5716</v>
      </c>
      <c r="U32" s="314">
        <v>15180</v>
      </c>
      <c r="V32" s="314">
        <v>16286</v>
      </c>
      <c r="W32" s="314"/>
      <c r="X32" s="314">
        <v>2220</v>
      </c>
      <c r="Y32" s="314"/>
      <c r="Z32" s="317"/>
    </row>
    <row r="33" spans="3:26">
      <c r="H33" s="303"/>
      <c r="I33" s="303"/>
      <c r="N33" s="482"/>
      <c r="O33" s="483"/>
      <c r="P33" s="483"/>
      <c r="S33" s="313">
        <v>15</v>
      </c>
      <c r="T33" s="314">
        <v>5732</v>
      </c>
      <c r="U33" s="314">
        <v>15422</v>
      </c>
      <c r="V33" s="314">
        <v>15838</v>
      </c>
      <c r="W33" s="314"/>
      <c r="X33" s="314">
        <v>2217</v>
      </c>
      <c r="Y33" s="314"/>
      <c r="Z33" s="317"/>
    </row>
    <row r="34" spans="3:26">
      <c r="D34" s="303"/>
      <c r="E34" s="303"/>
      <c r="F34" s="303"/>
      <c r="G34" s="303"/>
      <c r="J34" s="303"/>
      <c r="N34" s="482"/>
      <c r="O34" s="483"/>
      <c r="P34" s="483"/>
      <c r="S34" s="313">
        <v>16</v>
      </c>
      <c r="T34" s="314">
        <v>5825</v>
      </c>
      <c r="U34" s="314">
        <v>14845</v>
      </c>
      <c r="V34" s="314">
        <v>15976</v>
      </c>
      <c r="W34" s="314"/>
      <c r="X34" s="314">
        <v>2233</v>
      </c>
      <c r="Y34" s="314"/>
      <c r="Z34" s="317"/>
    </row>
    <row r="35" spans="3:26">
      <c r="N35" s="482"/>
      <c r="O35" s="483"/>
      <c r="P35" s="483"/>
      <c r="S35" s="313">
        <v>17</v>
      </c>
      <c r="T35" s="314">
        <v>6164</v>
      </c>
      <c r="U35" s="314">
        <v>14701</v>
      </c>
      <c r="V35" s="314">
        <v>15447</v>
      </c>
      <c r="W35" s="314"/>
      <c r="X35" s="314">
        <v>2267</v>
      </c>
      <c r="Y35" s="314"/>
      <c r="Z35" s="317"/>
    </row>
    <row r="36" spans="3:26">
      <c r="S36" s="313">
        <v>18</v>
      </c>
      <c r="T36" s="314">
        <v>6106</v>
      </c>
      <c r="U36" s="314">
        <v>14268</v>
      </c>
      <c r="V36" s="314">
        <v>15180</v>
      </c>
      <c r="W36" s="314"/>
      <c r="X36" s="314">
        <v>2305</v>
      </c>
      <c r="Y36" s="314"/>
      <c r="Z36" s="317"/>
    </row>
    <row r="37" spans="3:26">
      <c r="S37" s="313">
        <v>19</v>
      </c>
      <c r="T37" s="314">
        <v>6222</v>
      </c>
      <c r="U37" s="314">
        <v>13821</v>
      </c>
      <c r="V37" s="314">
        <v>14770</v>
      </c>
      <c r="W37" s="314"/>
      <c r="X37" s="314">
        <v>2310</v>
      </c>
      <c r="Y37" s="314"/>
      <c r="Z37" s="317"/>
    </row>
    <row r="38" spans="3:26">
      <c r="S38" s="313">
        <v>20</v>
      </c>
      <c r="T38" s="314">
        <v>6307</v>
      </c>
      <c r="U38" s="314">
        <v>13441</v>
      </c>
      <c r="V38" s="314">
        <v>14277</v>
      </c>
      <c r="W38" s="314"/>
      <c r="X38" s="314">
        <v>2397</v>
      </c>
      <c r="Y38" s="314"/>
      <c r="Z38" s="317"/>
    </row>
    <row r="39" spans="3:26">
      <c r="S39" s="313">
        <v>21</v>
      </c>
      <c r="T39" s="314">
        <v>6188</v>
      </c>
      <c r="U39" s="314">
        <v>12787</v>
      </c>
      <c r="V39" s="314">
        <v>13935</v>
      </c>
      <c r="W39" s="314"/>
      <c r="X39" s="314">
        <v>2388</v>
      </c>
      <c r="Y39" s="314"/>
      <c r="Z39" s="317"/>
    </row>
    <row r="40" spans="3:26">
      <c r="S40" s="313">
        <v>22</v>
      </c>
      <c r="T40" s="314">
        <v>6433</v>
      </c>
      <c r="U40" s="314">
        <v>12361</v>
      </c>
      <c r="V40" s="314">
        <v>13230</v>
      </c>
      <c r="W40" s="314"/>
      <c r="X40" s="314">
        <v>2326</v>
      </c>
      <c r="Y40" s="314"/>
      <c r="Z40" s="317"/>
    </row>
    <row r="41" spans="3:26">
      <c r="S41" s="313">
        <v>23</v>
      </c>
      <c r="T41" s="314">
        <v>6511</v>
      </c>
      <c r="U41" s="314">
        <v>12131</v>
      </c>
      <c r="V41" s="314">
        <v>12500</v>
      </c>
      <c r="W41" s="314"/>
      <c r="X41" s="314">
        <v>2311</v>
      </c>
      <c r="Y41" s="314"/>
      <c r="Z41" s="317"/>
    </row>
    <row r="42" spans="3:26">
      <c r="S42" s="313">
        <v>24</v>
      </c>
      <c r="T42" s="314">
        <v>7378</v>
      </c>
      <c r="U42" s="314">
        <v>12687</v>
      </c>
      <c r="V42" s="314">
        <v>13005</v>
      </c>
      <c r="W42" s="314"/>
      <c r="X42" s="314">
        <v>2326</v>
      </c>
      <c r="Y42" s="314"/>
      <c r="Z42" s="317"/>
    </row>
    <row r="43" spans="3:26">
      <c r="S43" s="313">
        <v>25</v>
      </c>
      <c r="T43" s="314">
        <v>7649</v>
      </c>
      <c r="U43" s="314">
        <v>12470</v>
      </c>
      <c r="V43" s="314">
        <v>13153</v>
      </c>
      <c r="W43" s="314"/>
      <c r="X43" s="314">
        <v>2394</v>
      </c>
      <c r="Y43" s="314"/>
      <c r="Z43" s="317"/>
    </row>
    <row r="44" spans="3:26">
      <c r="S44" s="313">
        <v>26</v>
      </c>
      <c r="T44" s="314">
        <v>8172</v>
      </c>
      <c r="U44" s="314">
        <v>12027</v>
      </c>
      <c r="V44" s="314">
        <v>12818</v>
      </c>
      <c r="W44" s="314"/>
      <c r="X44" s="314">
        <v>2385</v>
      </c>
      <c r="Z44" s="317"/>
    </row>
    <row r="45" spans="3:26">
      <c r="S45" s="313">
        <v>27</v>
      </c>
      <c r="T45" s="314">
        <v>7698</v>
      </c>
      <c r="U45" s="314">
        <v>11374</v>
      </c>
      <c r="V45" s="314">
        <v>11632</v>
      </c>
      <c r="W45" s="314"/>
      <c r="X45" s="314">
        <v>2246</v>
      </c>
      <c r="Z45" s="317"/>
    </row>
    <row r="46" spans="3:26">
      <c r="C46" s="303" t="s">
        <v>566</v>
      </c>
      <c r="S46" s="313">
        <v>28</v>
      </c>
      <c r="T46" s="314">
        <v>8267</v>
      </c>
      <c r="U46" s="314">
        <v>10827</v>
      </c>
      <c r="V46" s="314">
        <v>11552</v>
      </c>
      <c r="W46" s="314"/>
      <c r="X46" s="314">
        <v>2252</v>
      </c>
    </row>
    <row r="47" spans="3:26">
      <c r="T47" s="314"/>
      <c r="U47" s="314"/>
      <c r="V47" s="314"/>
      <c r="W47" s="314"/>
      <c r="X47" s="314"/>
      <c r="Y47" s="314"/>
    </row>
    <row r="48" spans="3:26">
      <c r="S48" s="313" t="s">
        <v>567</v>
      </c>
    </row>
    <row r="49" spans="19:24">
      <c r="T49" s="360" t="s">
        <v>568</v>
      </c>
      <c r="U49" s="360" t="s">
        <v>569</v>
      </c>
      <c r="V49" s="360" t="s">
        <v>570</v>
      </c>
      <c r="W49" s="360"/>
      <c r="X49" s="360" t="s">
        <v>431</v>
      </c>
    </row>
    <row r="50" spans="19:24">
      <c r="S50" s="323" t="s">
        <v>571</v>
      </c>
      <c r="T50" s="314">
        <v>13939</v>
      </c>
      <c r="U50" s="314">
        <v>22481</v>
      </c>
      <c r="V50" s="314">
        <v>1699</v>
      </c>
      <c r="W50" s="314"/>
      <c r="X50" s="314">
        <f t="shared" ref="X50:X67" si="1">SUM(T50:V50)</f>
        <v>38119</v>
      </c>
    </row>
    <row r="51" spans="19:24">
      <c r="S51" s="323">
        <v>11</v>
      </c>
      <c r="T51" s="314">
        <v>13989</v>
      </c>
      <c r="U51" s="314">
        <v>22186</v>
      </c>
      <c r="V51" s="314">
        <v>1562</v>
      </c>
      <c r="W51" s="314"/>
      <c r="X51" s="314">
        <f t="shared" si="1"/>
        <v>37737</v>
      </c>
    </row>
    <row r="52" spans="19:24">
      <c r="S52" s="323">
        <v>12</v>
      </c>
      <c r="T52" s="314">
        <v>14720</v>
      </c>
      <c r="U52" s="314">
        <v>21807</v>
      </c>
      <c r="V52" s="314">
        <v>1361</v>
      </c>
      <c r="W52" s="314"/>
      <c r="X52" s="314">
        <f t="shared" si="1"/>
        <v>37888</v>
      </c>
    </row>
    <row r="53" spans="19:24">
      <c r="S53" s="316">
        <v>13</v>
      </c>
      <c r="T53" s="314">
        <v>15166</v>
      </c>
      <c r="U53" s="314">
        <v>21051</v>
      </c>
      <c r="V53" s="314">
        <v>1126</v>
      </c>
      <c r="W53" s="314"/>
      <c r="X53" s="314">
        <f t="shared" si="1"/>
        <v>37343</v>
      </c>
    </row>
    <row r="54" spans="19:24">
      <c r="S54" s="316">
        <v>14</v>
      </c>
      <c r="T54" s="314">
        <v>15702</v>
      </c>
      <c r="U54" s="314">
        <v>20210</v>
      </c>
      <c r="V54" s="314">
        <v>1270</v>
      </c>
      <c r="W54" s="314"/>
      <c r="X54" s="314">
        <f t="shared" si="1"/>
        <v>37182</v>
      </c>
    </row>
    <row r="55" spans="19:24">
      <c r="S55" s="316">
        <v>15</v>
      </c>
      <c r="T55" s="314">
        <v>16132</v>
      </c>
      <c r="U55" s="314">
        <v>19784</v>
      </c>
      <c r="V55" s="314">
        <v>1076</v>
      </c>
      <c r="W55" s="314"/>
      <c r="X55" s="314">
        <f t="shared" si="1"/>
        <v>36992</v>
      </c>
    </row>
    <row r="56" spans="19:24">
      <c r="S56" s="316">
        <v>16</v>
      </c>
      <c r="T56" s="314">
        <v>16543</v>
      </c>
      <c r="U56" s="314">
        <v>19174</v>
      </c>
      <c r="V56" s="314">
        <v>929</v>
      </c>
      <c r="W56" s="314"/>
      <c r="X56" s="314">
        <f t="shared" si="1"/>
        <v>36646</v>
      </c>
    </row>
    <row r="57" spans="19:24">
      <c r="S57" s="316">
        <v>17</v>
      </c>
      <c r="T57" s="314">
        <v>17059</v>
      </c>
      <c r="U57" s="314">
        <v>18225</v>
      </c>
      <c r="V57" s="314">
        <v>1028</v>
      </c>
      <c r="W57" s="314"/>
      <c r="X57" s="314">
        <f t="shared" si="1"/>
        <v>36312</v>
      </c>
    </row>
    <row r="58" spans="19:24">
      <c r="S58" s="316">
        <v>18</v>
      </c>
      <c r="T58" s="314">
        <v>17396</v>
      </c>
      <c r="U58" s="314">
        <v>17280</v>
      </c>
      <c r="V58" s="314">
        <v>878</v>
      </c>
      <c r="W58" s="314"/>
      <c r="X58" s="314">
        <f t="shared" si="1"/>
        <v>35554</v>
      </c>
    </row>
    <row r="59" spans="19:24">
      <c r="S59" s="316">
        <v>19</v>
      </c>
      <c r="T59" s="314">
        <v>17746</v>
      </c>
      <c r="U59" s="314">
        <v>16189</v>
      </c>
      <c r="V59" s="314">
        <v>878</v>
      </c>
      <c r="W59" s="314"/>
      <c r="X59" s="314">
        <f t="shared" si="1"/>
        <v>34813</v>
      </c>
    </row>
    <row r="60" spans="19:24">
      <c r="S60" s="316">
        <v>20</v>
      </c>
      <c r="T60" s="314">
        <v>17860</v>
      </c>
      <c r="U60" s="314">
        <v>15354</v>
      </c>
      <c r="V60" s="314">
        <v>811</v>
      </c>
      <c r="W60" s="314"/>
      <c r="X60" s="314">
        <f t="shared" si="1"/>
        <v>34025</v>
      </c>
    </row>
    <row r="61" spans="19:24">
      <c r="S61" s="316">
        <v>21</v>
      </c>
      <c r="T61" s="314">
        <v>17926</v>
      </c>
      <c r="U61" s="314">
        <v>14202</v>
      </c>
      <c r="V61" s="314">
        <v>782</v>
      </c>
      <c r="W61" s="314"/>
      <c r="X61" s="314">
        <f t="shared" si="1"/>
        <v>32910</v>
      </c>
    </row>
    <row r="62" spans="19:24">
      <c r="S62" s="313">
        <v>22</v>
      </c>
      <c r="T62" s="314">
        <v>18169</v>
      </c>
      <c r="U62" s="314">
        <v>13087</v>
      </c>
      <c r="V62" s="314">
        <v>768</v>
      </c>
      <c r="W62" s="314"/>
      <c r="X62" s="314">
        <f t="shared" si="1"/>
        <v>32024</v>
      </c>
    </row>
    <row r="63" spans="19:24">
      <c r="S63" s="313">
        <v>23</v>
      </c>
      <c r="T63" s="314">
        <v>18104</v>
      </c>
      <c r="U63" s="314">
        <v>12291</v>
      </c>
      <c r="V63" s="314">
        <v>747</v>
      </c>
      <c r="W63" s="314"/>
      <c r="X63" s="314">
        <f t="shared" si="1"/>
        <v>31142</v>
      </c>
    </row>
    <row r="64" spans="19:24">
      <c r="S64" s="313">
        <v>24</v>
      </c>
      <c r="T64" s="314">
        <v>19832</v>
      </c>
      <c r="U64" s="314">
        <v>12494</v>
      </c>
      <c r="V64" s="314">
        <v>744</v>
      </c>
      <c r="W64" s="314"/>
      <c r="X64" s="314">
        <f t="shared" si="1"/>
        <v>33070</v>
      </c>
    </row>
    <row r="65" spans="19:27">
      <c r="S65" s="313">
        <v>25</v>
      </c>
      <c r="T65" s="314">
        <v>21198</v>
      </c>
      <c r="U65" s="314">
        <v>11415</v>
      </c>
      <c r="V65" s="314">
        <v>659</v>
      </c>
      <c r="W65" s="314"/>
      <c r="X65" s="314">
        <f t="shared" si="1"/>
        <v>33272</v>
      </c>
    </row>
    <row r="66" spans="19:27">
      <c r="S66" s="313">
        <v>26</v>
      </c>
      <c r="T66" s="314">
        <v>22386</v>
      </c>
      <c r="U66" s="314">
        <v>9984</v>
      </c>
      <c r="V66" s="314">
        <v>647</v>
      </c>
      <c r="W66" s="314"/>
      <c r="X66" s="314">
        <f t="shared" si="1"/>
        <v>33017</v>
      </c>
    </row>
    <row r="67" spans="19:27">
      <c r="S67" s="313">
        <v>27</v>
      </c>
      <c r="T67" s="314">
        <v>21536</v>
      </c>
      <c r="U67" s="314">
        <v>8656</v>
      </c>
      <c r="V67" s="314">
        <v>512</v>
      </c>
      <c r="W67" s="314"/>
      <c r="X67" s="314">
        <f t="shared" si="1"/>
        <v>30704</v>
      </c>
    </row>
    <row r="68" spans="19:27">
      <c r="S68" s="313">
        <v>28</v>
      </c>
      <c r="T68" s="314">
        <v>22642</v>
      </c>
      <c r="U68" s="314">
        <v>7538</v>
      </c>
      <c r="V68" s="314">
        <v>466</v>
      </c>
      <c r="W68" s="314"/>
      <c r="X68" s="314">
        <f>SUM(T68:V68)</f>
        <v>30646</v>
      </c>
    </row>
    <row r="69" spans="19:27">
      <c r="T69" s="314"/>
      <c r="U69" s="314"/>
      <c r="V69" s="314"/>
      <c r="W69" s="314"/>
      <c r="X69" s="314"/>
      <c r="Y69" s="378"/>
      <c r="Z69" s="378"/>
      <c r="AA69" s="378"/>
    </row>
    <row r="70" spans="19:27">
      <c r="T70" s="314"/>
      <c r="U70" s="314"/>
      <c r="V70" s="314"/>
      <c r="W70" s="314"/>
      <c r="X70" s="314"/>
      <c r="Y70" s="378"/>
      <c r="Z70" s="378"/>
      <c r="AA70" s="378"/>
    </row>
    <row r="71" spans="19:27">
      <c r="T71" s="314"/>
      <c r="U71" s="314"/>
      <c r="V71" s="314"/>
      <c r="W71" s="314"/>
      <c r="X71" s="314"/>
      <c r="Y71" s="378"/>
      <c r="Z71" s="378"/>
      <c r="AA71" s="378"/>
    </row>
    <row r="72" spans="19:27">
      <c r="T72" s="314"/>
      <c r="U72" s="314"/>
      <c r="V72" s="314"/>
      <c r="W72" s="314"/>
      <c r="X72" s="314"/>
      <c r="Y72" s="378"/>
      <c r="Z72" s="378"/>
      <c r="AA72" s="378"/>
    </row>
    <row r="73" spans="19:27">
      <c r="Y73" s="378"/>
      <c r="Z73" s="378"/>
      <c r="AA73" s="378"/>
    </row>
    <row r="74" spans="19:27">
      <c r="Y74" s="378"/>
      <c r="Z74" s="378"/>
      <c r="AA74" s="378"/>
    </row>
    <row r="75" spans="19:27">
      <c r="Y75" s="378"/>
      <c r="Z75" s="378"/>
      <c r="AA75" s="378"/>
    </row>
    <row r="76" spans="19:27">
      <c r="Y76" s="378"/>
      <c r="Z76" s="378"/>
      <c r="AA76" s="378"/>
    </row>
  </sheetData>
  <mergeCells count="1">
    <mergeCell ref="AC12:AC13"/>
  </mergeCells>
  <phoneticPr fontId="2"/>
  <printOptions horizontalCentered="1" verticalCentered="1"/>
  <pageMargins left="0.42" right="0.72" top="0.39370078740157483" bottom="0.39370078740157483" header="0.51181102362204722" footer="0.42"/>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O79"/>
  <sheetViews>
    <sheetView showGridLines="0" showWhiteSpace="0" zoomScaleNormal="100" zoomScaleSheetLayoutView="100" zoomScalePageLayoutView="80" workbookViewId="0"/>
  </sheetViews>
  <sheetFormatPr defaultColWidth="9" defaultRowHeight="13.5"/>
  <cols>
    <col min="1" max="1" width="6.875" style="165" customWidth="1"/>
    <col min="2" max="2" width="4.375" style="165" customWidth="1"/>
    <col min="3" max="3" width="9.625" style="165" customWidth="1"/>
    <col min="4" max="4" width="7.75" style="165" customWidth="1"/>
    <col min="5" max="5" width="9.625" style="165" customWidth="1"/>
    <col min="6" max="6" width="7.75" style="165" customWidth="1"/>
    <col min="7" max="7" width="9.625" style="165" customWidth="1"/>
    <col min="8" max="8" width="7.75" style="165" customWidth="1"/>
    <col min="9" max="9" width="9.625" style="165" customWidth="1"/>
    <col min="10" max="10" width="7.75" style="165" customWidth="1"/>
    <col min="11" max="11" width="9.625" style="165" customWidth="1"/>
    <col min="12" max="12" width="7.75" style="165" customWidth="1"/>
    <col min="13" max="13" width="9.625" style="165" customWidth="1"/>
    <col min="14" max="14" width="7.75" style="165" customWidth="1"/>
    <col min="15" max="16384" width="9" style="165"/>
  </cols>
  <sheetData>
    <row r="1" spans="1:14" s="158" customFormat="1" ht="25.5" customHeight="1">
      <c r="A1" s="122" t="s">
        <v>316</v>
      </c>
      <c r="B1" s="200"/>
      <c r="C1" s="200"/>
      <c r="D1" s="200"/>
      <c r="E1" s="200"/>
      <c r="F1" s="200"/>
      <c r="G1" s="200"/>
      <c r="H1" s="200"/>
      <c r="I1" s="200"/>
      <c r="J1" s="200"/>
      <c r="K1" s="200"/>
      <c r="L1" s="200"/>
      <c r="M1" s="200"/>
      <c r="N1" s="200"/>
    </row>
    <row r="2" spans="1:14" s="158" customFormat="1" ht="21" customHeight="1">
      <c r="A2" s="122"/>
      <c r="B2" s="200"/>
      <c r="C2" s="200"/>
      <c r="D2" s="200"/>
      <c r="E2" s="200"/>
      <c r="F2" s="200"/>
      <c r="G2" s="200"/>
      <c r="H2" s="200"/>
      <c r="I2" s="200"/>
      <c r="J2" s="200"/>
      <c r="K2" s="200"/>
      <c r="L2" s="200"/>
      <c r="M2" s="200"/>
      <c r="N2" s="200"/>
    </row>
    <row r="3" spans="1:14" s="25" customFormat="1" ht="41.25" customHeight="1">
      <c r="A3" s="500" t="s">
        <v>294</v>
      </c>
      <c r="B3" s="500"/>
      <c r="C3" s="500"/>
      <c r="D3" s="500"/>
      <c r="E3" s="500"/>
      <c r="F3" s="500"/>
      <c r="G3" s="500"/>
      <c r="H3" s="500"/>
      <c r="I3" s="500"/>
      <c r="J3" s="500"/>
      <c r="K3" s="500"/>
      <c r="L3" s="500"/>
      <c r="M3" s="500"/>
      <c r="N3" s="500"/>
    </row>
    <row r="4" spans="1:14" s="25" customFormat="1" ht="30" customHeight="1">
      <c r="A4" s="501" t="s">
        <v>165</v>
      </c>
      <c r="B4" s="502"/>
      <c r="C4" s="507" t="s">
        <v>742</v>
      </c>
      <c r="D4" s="502"/>
      <c r="E4" s="507" t="s">
        <v>743</v>
      </c>
      <c r="F4" s="502"/>
      <c r="G4" s="507" t="s">
        <v>744</v>
      </c>
      <c r="H4" s="502"/>
      <c r="I4" s="507" t="s">
        <v>745</v>
      </c>
      <c r="J4" s="502"/>
      <c r="K4" s="507" t="s">
        <v>36</v>
      </c>
      <c r="L4" s="502"/>
      <c r="M4" s="507" t="s">
        <v>37</v>
      </c>
      <c r="N4" s="501"/>
    </row>
    <row r="5" spans="1:14" s="25" customFormat="1" ht="30" customHeight="1">
      <c r="A5" s="503"/>
      <c r="B5" s="504"/>
      <c r="C5" s="29"/>
      <c r="D5" s="30"/>
      <c r="E5" s="29"/>
      <c r="F5" s="31"/>
      <c r="G5" s="30"/>
      <c r="H5" s="30"/>
      <c r="I5" s="29"/>
      <c r="J5" s="31"/>
      <c r="K5" s="508" t="s">
        <v>159</v>
      </c>
      <c r="L5" s="509"/>
      <c r="M5" s="521" t="s">
        <v>101</v>
      </c>
      <c r="N5" s="503"/>
    </row>
    <row r="6" spans="1:14" s="25" customFormat="1" ht="22.5" customHeight="1">
      <c r="A6" s="503"/>
      <c r="B6" s="504"/>
      <c r="C6" s="29"/>
      <c r="D6" s="412" t="s">
        <v>45</v>
      </c>
      <c r="E6" s="29"/>
      <c r="F6" s="412" t="s">
        <v>45</v>
      </c>
      <c r="G6" s="30"/>
      <c r="H6" s="412" t="s">
        <v>45</v>
      </c>
      <c r="I6" s="29"/>
      <c r="J6" s="412" t="s">
        <v>45</v>
      </c>
      <c r="K6" s="29"/>
      <c r="L6" s="412" t="s">
        <v>45</v>
      </c>
      <c r="M6" s="30"/>
      <c r="N6" s="414" t="s">
        <v>45</v>
      </c>
    </row>
    <row r="7" spans="1:14" s="25" customFormat="1" ht="22.5" customHeight="1">
      <c r="A7" s="505"/>
      <c r="B7" s="506"/>
      <c r="C7" s="33"/>
      <c r="D7" s="413" t="s">
        <v>91</v>
      </c>
      <c r="E7" s="33"/>
      <c r="F7" s="413" t="s">
        <v>92</v>
      </c>
      <c r="G7" s="108"/>
      <c r="H7" s="413" t="s">
        <v>92</v>
      </c>
      <c r="I7" s="33"/>
      <c r="J7" s="413" t="s">
        <v>92</v>
      </c>
      <c r="K7" s="33"/>
      <c r="L7" s="413" t="s">
        <v>91</v>
      </c>
      <c r="M7" s="108"/>
      <c r="N7" s="415" t="s">
        <v>91</v>
      </c>
    </row>
    <row r="8" spans="1:14" s="161" customFormat="1" ht="24" customHeight="1">
      <c r="A8" s="187"/>
      <c r="B8" s="187"/>
      <c r="C8" s="232" t="s">
        <v>170</v>
      </c>
      <c r="D8" s="233" t="s">
        <v>170</v>
      </c>
      <c r="E8" s="233" t="s">
        <v>47</v>
      </c>
      <c r="F8" s="233" t="s">
        <v>48</v>
      </c>
      <c r="G8" s="233" t="s">
        <v>49</v>
      </c>
      <c r="H8" s="233" t="s">
        <v>48</v>
      </c>
      <c r="I8" s="233" t="s">
        <v>49</v>
      </c>
      <c r="J8" s="233" t="s">
        <v>48</v>
      </c>
      <c r="K8" s="233" t="s">
        <v>49</v>
      </c>
      <c r="L8" s="233" t="s">
        <v>49</v>
      </c>
      <c r="M8" s="233" t="s">
        <v>49</v>
      </c>
      <c r="N8" s="233" t="s">
        <v>49</v>
      </c>
    </row>
    <row r="9" spans="1:14" s="161" customFormat="1" ht="24" customHeight="1">
      <c r="A9" s="9" t="s">
        <v>153</v>
      </c>
      <c r="B9" s="38">
        <v>27</v>
      </c>
      <c r="C9" s="112">
        <v>15</v>
      </c>
      <c r="D9" s="141" t="s">
        <v>89</v>
      </c>
      <c r="E9" s="118">
        <v>91</v>
      </c>
      <c r="F9" s="110" t="s">
        <v>89</v>
      </c>
      <c r="G9" s="118">
        <v>2610</v>
      </c>
      <c r="H9" s="110" t="s">
        <v>89</v>
      </c>
      <c r="I9" s="118">
        <v>278</v>
      </c>
      <c r="J9" s="110" t="s">
        <v>89</v>
      </c>
      <c r="K9" s="106">
        <v>28.7</v>
      </c>
      <c r="L9" s="1" t="s">
        <v>89</v>
      </c>
      <c r="M9" s="138">
        <v>9.4</v>
      </c>
      <c r="N9" s="110" t="s">
        <v>89</v>
      </c>
    </row>
    <row r="10" spans="1:14" ht="24" customHeight="1">
      <c r="A10" s="187"/>
      <c r="B10" s="188"/>
      <c r="C10" s="189"/>
      <c r="D10" s="190"/>
      <c r="E10" s="234"/>
      <c r="F10" s="196"/>
      <c r="G10" s="234"/>
      <c r="H10" s="196"/>
      <c r="I10" s="234"/>
      <c r="J10" s="235"/>
      <c r="K10" s="236"/>
      <c r="L10" s="196"/>
      <c r="M10" s="237"/>
      <c r="N10" s="196"/>
    </row>
    <row r="11" spans="1:14" ht="24" customHeight="1">
      <c r="A11" s="157"/>
      <c r="B11" s="242">
        <v>28</v>
      </c>
      <c r="C11" s="292">
        <f>SUM(C12:C14)</f>
        <v>17</v>
      </c>
      <c r="D11" s="136">
        <v>2</v>
      </c>
      <c r="E11" s="269">
        <f>SUM(E12:E14)</f>
        <v>94</v>
      </c>
      <c r="F11" s="136">
        <v>3.3</v>
      </c>
      <c r="G11" s="287">
        <f>SUM(G12:G14)</f>
        <v>2741</v>
      </c>
      <c r="H11" s="136">
        <v>5.0999999999999996</v>
      </c>
      <c r="I11" s="269">
        <f>SUM(I12:I14)</f>
        <v>339</v>
      </c>
      <c r="J11" s="136">
        <v>21.9</v>
      </c>
      <c r="K11" s="269">
        <v>29.2</v>
      </c>
      <c r="L11" s="136">
        <v>0.5</v>
      </c>
      <c r="M11" s="269">
        <v>8.1</v>
      </c>
      <c r="N11" s="136">
        <v>-1.3</v>
      </c>
    </row>
    <row r="12" spans="1:14" ht="24" customHeight="1">
      <c r="A12" s="157" t="s">
        <v>110</v>
      </c>
      <c r="B12" s="55" t="s">
        <v>111</v>
      </c>
      <c r="C12" s="217" t="s">
        <v>178</v>
      </c>
      <c r="D12" s="288" t="s">
        <v>178</v>
      </c>
      <c r="E12" s="288" t="s">
        <v>178</v>
      </c>
      <c r="F12" s="288" t="s">
        <v>178</v>
      </c>
      <c r="G12" s="288" t="s">
        <v>178</v>
      </c>
      <c r="H12" s="288" t="s">
        <v>178</v>
      </c>
      <c r="I12" s="288" t="s">
        <v>178</v>
      </c>
      <c r="J12" s="288" t="s">
        <v>178</v>
      </c>
      <c r="K12" s="288" t="s">
        <v>50</v>
      </c>
      <c r="L12" s="288" t="s">
        <v>178</v>
      </c>
      <c r="M12" s="288" t="s">
        <v>50</v>
      </c>
      <c r="N12" s="288" t="s">
        <v>178</v>
      </c>
    </row>
    <row r="13" spans="1:14" ht="24" customHeight="1">
      <c r="A13" s="191" t="s">
        <v>112</v>
      </c>
      <c r="B13" s="55" t="s">
        <v>111</v>
      </c>
      <c r="C13" s="112">
        <v>5</v>
      </c>
      <c r="D13" s="106" t="s">
        <v>89</v>
      </c>
      <c r="E13" s="133">
        <v>19</v>
      </c>
      <c r="F13" s="295">
        <v>-20.8</v>
      </c>
      <c r="G13" s="289">
        <v>455</v>
      </c>
      <c r="H13" s="295">
        <v>-20.3</v>
      </c>
      <c r="I13" s="133">
        <v>81</v>
      </c>
      <c r="J13" s="295">
        <v>6.6</v>
      </c>
      <c r="K13" s="133">
        <v>23.9</v>
      </c>
      <c r="L13" s="295">
        <v>0.1</v>
      </c>
      <c r="M13" s="133">
        <v>5.6</v>
      </c>
      <c r="N13" s="295">
        <v>-1.9</v>
      </c>
    </row>
    <row r="14" spans="1:14" ht="24" customHeight="1">
      <c r="A14" s="186" t="s">
        <v>113</v>
      </c>
      <c r="B14" s="185" t="s">
        <v>111</v>
      </c>
      <c r="C14" s="2">
        <v>12</v>
      </c>
      <c r="D14" s="14">
        <v>2</v>
      </c>
      <c r="E14" s="207">
        <v>75</v>
      </c>
      <c r="F14" s="296">
        <v>11.9</v>
      </c>
      <c r="G14" s="290">
        <v>2286</v>
      </c>
      <c r="H14" s="296">
        <v>12.2</v>
      </c>
      <c r="I14" s="207">
        <v>258</v>
      </c>
      <c r="J14" s="296">
        <v>27.7</v>
      </c>
      <c r="K14" s="207">
        <v>30.5</v>
      </c>
      <c r="L14" s="296">
        <v>0.1</v>
      </c>
      <c r="M14" s="207">
        <v>8.9</v>
      </c>
      <c r="N14" s="296">
        <v>-1.2</v>
      </c>
    </row>
    <row r="15" spans="1:14" ht="21.75" customHeight="1">
      <c r="A15" s="192"/>
      <c r="B15" s="193"/>
      <c r="C15" s="194"/>
      <c r="D15" s="190"/>
      <c r="E15" s="195"/>
      <c r="F15" s="196"/>
      <c r="G15" s="195"/>
      <c r="H15" s="196"/>
      <c r="I15" s="195"/>
      <c r="J15" s="196"/>
      <c r="K15" s="197"/>
      <c r="L15" s="196"/>
      <c r="M15" s="198"/>
      <c r="N15" s="196"/>
    </row>
    <row r="16" spans="1:14" ht="21.75" customHeight="1">
      <c r="A16" s="192"/>
      <c r="B16" s="193"/>
      <c r="C16" s="194"/>
      <c r="D16" s="190"/>
      <c r="E16" s="195"/>
      <c r="F16" s="196"/>
      <c r="G16" s="195"/>
      <c r="H16" s="196"/>
      <c r="I16" s="195"/>
      <c r="J16" s="196"/>
      <c r="K16" s="197"/>
      <c r="L16" s="196"/>
      <c r="M16" s="198"/>
      <c r="N16" s="196"/>
    </row>
    <row r="17" spans="1:14" s="17" customFormat="1" ht="21" customHeight="1">
      <c r="A17" s="16" t="s">
        <v>295</v>
      </c>
      <c r="B17" s="9"/>
      <c r="C17" s="9"/>
      <c r="F17" s="18"/>
      <c r="G17" s="9"/>
      <c r="H17" s="9"/>
      <c r="I17" s="9"/>
      <c r="J17" s="9"/>
      <c r="K17" s="9"/>
      <c r="L17" s="9"/>
      <c r="M17" s="9"/>
      <c r="N17" s="9"/>
    </row>
    <row r="18" spans="1:14" s="17" customFormat="1" ht="21" customHeight="1">
      <c r="A18" s="9" t="s">
        <v>266</v>
      </c>
      <c r="B18" s="9"/>
      <c r="C18" s="9"/>
      <c r="D18" s="9"/>
      <c r="E18" s="9"/>
      <c r="F18" s="9"/>
      <c r="G18" s="9"/>
      <c r="H18" s="9"/>
      <c r="I18" s="9"/>
      <c r="J18" s="9"/>
      <c r="K18" s="9"/>
      <c r="L18" s="9"/>
      <c r="M18" s="9"/>
      <c r="N18" s="9"/>
    </row>
    <row r="19" spans="1:14" s="17" customFormat="1" ht="21" customHeight="1">
      <c r="A19" s="9" t="s">
        <v>241</v>
      </c>
      <c r="B19" s="9"/>
      <c r="C19" s="9"/>
      <c r="D19" s="9"/>
      <c r="E19" s="9"/>
      <c r="F19" s="9"/>
      <c r="G19" s="9"/>
      <c r="H19" s="9"/>
      <c r="I19" s="9"/>
      <c r="J19" s="9"/>
      <c r="K19" s="9"/>
      <c r="L19" s="9"/>
      <c r="M19" s="9"/>
      <c r="N19" s="9"/>
    </row>
    <row r="20" spans="1:14" s="17" customFormat="1" ht="21" customHeight="1">
      <c r="A20" s="9"/>
      <c r="B20" s="9"/>
      <c r="C20" s="9"/>
      <c r="D20" s="9"/>
      <c r="E20" s="9"/>
      <c r="F20" s="9"/>
      <c r="G20" s="9"/>
      <c r="H20" s="9"/>
      <c r="I20" s="9"/>
      <c r="J20" s="9"/>
      <c r="K20" s="9"/>
      <c r="L20" s="9"/>
      <c r="M20" s="9"/>
      <c r="N20" s="9"/>
    </row>
    <row r="21" spans="1:14" s="17" customFormat="1" ht="21" customHeight="1">
      <c r="A21" s="16" t="s">
        <v>296</v>
      </c>
      <c r="B21" s="9"/>
      <c r="D21" s="57"/>
      <c r="E21" s="9"/>
      <c r="G21" s="9"/>
      <c r="H21" s="9"/>
      <c r="I21" s="9"/>
      <c r="J21" s="9"/>
      <c r="K21" s="9"/>
      <c r="L21" s="9"/>
      <c r="M21" s="9"/>
      <c r="N21" s="9"/>
    </row>
    <row r="22" spans="1:14" s="17" customFormat="1" ht="21" customHeight="1">
      <c r="A22" s="39" t="s">
        <v>242</v>
      </c>
      <c r="B22" s="9"/>
      <c r="C22" s="9"/>
      <c r="D22" s="9"/>
      <c r="E22" s="9"/>
      <c r="F22" s="9"/>
      <c r="G22" s="9"/>
      <c r="H22" s="9"/>
      <c r="I22" s="9"/>
      <c r="J22" s="9"/>
      <c r="K22" s="9"/>
      <c r="L22" s="9"/>
      <c r="M22" s="9"/>
      <c r="N22" s="9"/>
    </row>
    <row r="23" spans="1:14" s="17" customFormat="1" ht="21" customHeight="1">
      <c r="A23" s="9" t="s">
        <v>243</v>
      </c>
      <c r="B23" s="9"/>
      <c r="C23" s="9"/>
      <c r="D23" s="9"/>
      <c r="E23" s="9"/>
      <c r="F23" s="9"/>
      <c r="G23" s="9"/>
      <c r="H23" s="9"/>
      <c r="I23" s="9"/>
      <c r="J23" s="9"/>
      <c r="K23" s="9"/>
      <c r="L23" s="9"/>
      <c r="M23" s="9"/>
      <c r="N23" s="9"/>
    </row>
    <row r="24" spans="1:14" s="17" customFormat="1" ht="21" customHeight="1">
      <c r="A24" s="9" t="s">
        <v>4</v>
      </c>
      <c r="B24" s="9"/>
      <c r="C24" s="9"/>
      <c r="D24" s="9"/>
      <c r="E24" s="9"/>
      <c r="F24" s="9"/>
      <c r="G24" s="9"/>
      <c r="H24" s="9"/>
      <c r="I24" s="9"/>
      <c r="J24" s="9"/>
      <c r="K24" s="9"/>
      <c r="L24" s="9"/>
      <c r="M24" s="9"/>
      <c r="N24" s="9"/>
    </row>
    <row r="25" spans="1:14" s="17" customFormat="1" ht="21" customHeight="1">
      <c r="A25" s="16" t="s">
        <v>297</v>
      </c>
      <c r="B25" s="9"/>
      <c r="C25" s="9"/>
      <c r="D25" s="57"/>
      <c r="E25" s="9"/>
      <c r="G25" s="9"/>
      <c r="H25" s="9"/>
      <c r="I25" s="9"/>
      <c r="J25" s="9"/>
      <c r="K25" s="9"/>
      <c r="L25" s="9"/>
      <c r="M25" s="9"/>
      <c r="N25" s="9"/>
    </row>
    <row r="26" spans="1:14" s="17" customFormat="1" ht="21" customHeight="1">
      <c r="A26" s="9" t="s">
        <v>267</v>
      </c>
      <c r="B26" s="9"/>
      <c r="C26" s="9"/>
      <c r="D26" s="9"/>
      <c r="E26" s="9"/>
      <c r="F26" s="9"/>
      <c r="G26" s="9"/>
      <c r="H26" s="9"/>
      <c r="I26" s="9"/>
      <c r="J26" s="9"/>
      <c r="K26" s="9"/>
      <c r="L26" s="9"/>
      <c r="M26" s="9"/>
      <c r="N26" s="9"/>
    </row>
    <row r="27" spans="1:14" s="17" customFormat="1" ht="21" customHeight="1">
      <c r="A27" s="9" t="s">
        <v>268</v>
      </c>
      <c r="B27" s="9"/>
      <c r="C27" s="9"/>
      <c r="D27" s="9"/>
      <c r="E27" s="9"/>
      <c r="F27" s="9"/>
      <c r="G27" s="9"/>
      <c r="H27" s="9"/>
      <c r="I27" s="9"/>
      <c r="J27" s="9"/>
      <c r="K27" s="9"/>
      <c r="L27" s="9"/>
      <c r="M27" s="9"/>
      <c r="N27" s="9"/>
    </row>
    <row r="28" spans="1:14" s="17" customFormat="1" ht="21" customHeight="1">
      <c r="A28" s="9" t="s">
        <v>269</v>
      </c>
      <c r="B28" s="9"/>
      <c r="C28" s="9"/>
      <c r="D28" s="9"/>
      <c r="E28" s="9"/>
      <c r="F28" s="9"/>
      <c r="G28" s="9"/>
      <c r="H28" s="9"/>
      <c r="I28" s="9"/>
      <c r="J28" s="9"/>
      <c r="K28" s="9"/>
      <c r="L28" s="9"/>
      <c r="M28" s="9"/>
      <c r="N28" s="9"/>
    </row>
    <row r="29" spans="1:14" s="17" customFormat="1" ht="21" customHeight="1">
      <c r="A29" s="9" t="s">
        <v>314</v>
      </c>
      <c r="B29" s="9"/>
      <c r="C29" s="9"/>
      <c r="D29" s="9"/>
      <c r="E29" s="9"/>
      <c r="F29" s="9"/>
      <c r="G29" s="9"/>
      <c r="H29" s="9"/>
      <c r="I29" s="9"/>
      <c r="J29" s="9"/>
      <c r="K29" s="9"/>
      <c r="L29" s="9"/>
      <c r="M29" s="9"/>
      <c r="N29" s="9"/>
    </row>
    <row r="30" spans="1:14" s="17" customFormat="1" ht="21" customHeight="1">
      <c r="A30" s="9" t="s">
        <v>244</v>
      </c>
      <c r="B30" s="9"/>
      <c r="C30" s="9"/>
      <c r="D30" s="9"/>
      <c r="E30" s="9"/>
      <c r="F30" s="9"/>
      <c r="G30" s="9"/>
      <c r="H30" s="9"/>
      <c r="I30" s="9"/>
      <c r="J30" s="9"/>
      <c r="K30" s="9"/>
      <c r="L30" s="9"/>
      <c r="M30" s="9"/>
      <c r="N30" s="9"/>
    </row>
    <row r="31" spans="1:14" s="17" customFormat="1" ht="21" customHeight="1">
      <c r="A31" s="9" t="s">
        <v>245</v>
      </c>
      <c r="B31" s="9"/>
      <c r="C31" s="9"/>
      <c r="D31" s="9"/>
      <c r="E31" s="9"/>
      <c r="F31" s="9"/>
      <c r="G31" s="9"/>
      <c r="H31" s="9"/>
      <c r="I31" s="9"/>
      <c r="J31" s="9"/>
      <c r="K31" s="9"/>
      <c r="L31" s="9"/>
      <c r="M31" s="9"/>
      <c r="N31" s="9"/>
    </row>
    <row r="32" spans="1:14" s="17" customFormat="1" ht="21" customHeight="1">
      <c r="A32" s="9" t="s">
        <v>4</v>
      </c>
      <c r="B32" s="9"/>
      <c r="C32" s="9"/>
      <c r="D32" s="9"/>
      <c r="E32" s="9"/>
      <c r="F32" s="9"/>
      <c r="G32" s="9"/>
      <c r="H32" s="9"/>
      <c r="I32" s="9"/>
      <c r="J32" s="9"/>
      <c r="K32" s="9"/>
      <c r="L32" s="9"/>
      <c r="M32" s="9"/>
      <c r="N32" s="9"/>
    </row>
    <row r="33" spans="1:15" s="17" customFormat="1" ht="21" customHeight="1">
      <c r="A33" s="16" t="s">
        <v>298</v>
      </c>
      <c r="B33" s="9"/>
      <c r="C33" s="9"/>
      <c r="E33" s="55"/>
      <c r="F33" s="55"/>
      <c r="H33" s="9"/>
      <c r="I33" s="9"/>
      <c r="J33" s="9"/>
      <c r="K33" s="9"/>
      <c r="L33" s="9"/>
      <c r="M33" s="9"/>
      <c r="N33" s="9"/>
    </row>
    <row r="34" spans="1:15" s="17" customFormat="1" ht="21" customHeight="1">
      <c r="A34" s="39" t="s">
        <v>246</v>
      </c>
      <c r="B34" s="9"/>
      <c r="C34" s="9"/>
      <c r="D34" s="9"/>
      <c r="E34" s="9"/>
      <c r="F34" s="9"/>
      <c r="G34" s="9"/>
      <c r="H34" s="9"/>
      <c r="I34" s="9"/>
      <c r="J34" s="9"/>
      <c r="K34" s="9"/>
      <c r="L34" s="9"/>
      <c r="M34" s="9"/>
      <c r="N34" s="9"/>
    </row>
    <row r="35" spans="1:15" s="17" customFormat="1" ht="21" customHeight="1">
      <c r="A35" s="9" t="s">
        <v>247</v>
      </c>
      <c r="B35" s="9"/>
      <c r="C35" s="9"/>
      <c r="D35" s="9"/>
      <c r="E35" s="9"/>
      <c r="F35" s="9"/>
      <c r="G35" s="9"/>
      <c r="H35" s="9"/>
      <c r="I35" s="9"/>
      <c r="J35" s="9"/>
      <c r="K35" s="9"/>
      <c r="L35" s="9"/>
      <c r="M35" s="9"/>
      <c r="N35" s="9"/>
    </row>
    <row r="36" spans="1:15" s="17" customFormat="1" ht="21" customHeight="1">
      <c r="A36" s="9"/>
      <c r="B36" s="9"/>
      <c r="C36" s="9"/>
      <c r="D36" s="9"/>
      <c r="E36" s="9"/>
      <c r="F36" s="9"/>
      <c r="G36" s="9"/>
      <c r="H36" s="9"/>
      <c r="I36" s="9"/>
      <c r="J36" s="9"/>
      <c r="K36" s="9"/>
      <c r="L36" s="9"/>
      <c r="M36" s="9"/>
      <c r="N36" s="9"/>
    </row>
    <row r="37" spans="1:15" s="17" customFormat="1" ht="21" customHeight="1">
      <c r="A37" s="16" t="s">
        <v>299</v>
      </c>
      <c r="B37" s="9"/>
      <c r="D37" s="18"/>
      <c r="E37" s="9"/>
      <c r="F37" s="9"/>
      <c r="G37" s="9"/>
      <c r="H37" s="9"/>
      <c r="I37" s="9"/>
      <c r="J37" s="9"/>
      <c r="K37" s="9"/>
      <c r="L37" s="9"/>
      <c r="M37" s="9"/>
      <c r="N37" s="9"/>
    </row>
    <row r="38" spans="1:15" s="17" customFormat="1" ht="21" customHeight="1">
      <c r="A38" s="9" t="s">
        <v>756</v>
      </c>
      <c r="B38" s="9"/>
      <c r="C38" s="9"/>
      <c r="D38" s="9"/>
      <c r="E38" s="9"/>
      <c r="F38" s="9"/>
      <c r="G38" s="9"/>
      <c r="H38" s="9"/>
      <c r="I38" s="9"/>
      <c r="J38" s="9"/>
      <c r="K38" s="9"/>
      <c r="L38" s="9"/>
      <c r="M38" s="9"/>
      <c r="N38" s="9"/>
    </row>
    <row r="39" spans="1:15" s="200" customFormat="1" ht="18" customHeight="1">
      <c r="A39" s="481" t="s">
        <v>757</v>
      </c>
      <c r="B39" s="165"/>
      <c r="C39" s="165"/>
      <c r="D39" s="165"/>
      <c r="E39" s="165"/>
      <c r="F39" s="165"/>
      <c r="G39" s="165"/>
      <c r="H39" s="165"/>
      <c r="I39" s="165"/>
      <c r="J39" s="165"/>
      <c r="K39" s="165"/>
      <c r="L39" s="165"/>
      <c r="M39" s="165"/>
      <c r="N39" s="165"/>
    </row>
    <row r="40" spans="1:15" s="200" customFormat="1" ht="18" customHeight="1">
      <c r="A40" s="165"/>
      <c r="B40" s="165"/>
      <c r="C40" s="165"/>
      <c r="D40" s="165"/>
      <c r="E40" s="165"/>
      <c r="F40" s="165"/>
      <c r="G40" s="165"/>
      <c r="H40" s="165"/>
      <c r="I40" s="165"/>
      <c r="J40" s="165"/>
      <c r="K40" s="165"/>
      <c r="L40" s="165"/>
      <c r="M40" s="165"/>
      <c r="N40" s="165"/>
    </row>
    <row r="41" spans="1:15" s="200" customFormat="1" ht="13.5" customHeight="1">
      <c r="A41" s="165"/>
      <c r="B41" s="165"/>
      <c r="C41" s="165"/>
      <c r="D41" s="165"/>
      <c r="E41" s="165"/>
      <c r="F41" s="165"/>
      <c r="G41" s="165"/>
      <c r="H41" s="165"/>
      <c r="I41" s="165"/>
      <c r="J41" s="165"/>
      <c r="K41" s="165"/>
      <c r="L41" s="165"/>
      <c r="M41" s="165"/>
      <c r="N41" s="165"/>
    </row>
    <row r="42" spans="1:15" s="199" customFormat="1" ht="18" customHeight="1">
      <c r="A42" s="165"/>
      <c r="B42" s="165"/>
      <c r="C42" s="165"/>
      <c r="D42" s="165"/>
      <c r="E42" s="165"/>
      <c r="F42" s="165"/>
      <c r="G42" s="165"/>
      <c r="H42" s="165"/>
      <c r="I42" s="165"/>
      <c r="J42" s="165"/>
      <c r="K42" s="165"/>
      <c r="L42" s="165"/>
      <c r="M42" s="165"/>
      <c r="N42" s="165"/>
      <c r="O42" s="200"/>
    </row>
    <row r="43" spans="1:15" s="200" customFormat="1" ht="15" customHeight="1">
      <c r="A43" s="165"/>
      <c r="B43" s="165"/>
      <c r="C43" s="165"/>
      <c r="D43" s="165"/>
      <c r="E43" s="165"/>
      <c r="F43" s="165"/>
      <c r="G43" s="165"/>
      <c r="H43" s="165"/>
      <c r="I43" s="165"/>
      <c r="J43" s="165"/>
      <c r="K43" s="165"/>
      <c r="L43" s="165"/>
      <c r="M43" s="165"/>
      <c r="N43" s="165"/>
    </row>
    <row r="44" spans="1:15" s="200" customFormat="1" ht="10.5" customHeight="1">
      <c r="A44" s="165"/>
      <c r="B44" s="165"/>
      <c r="C44" s="165"/>
      <c r="D44" s="165"/>
      <c r="E44" s="165"/>
      <c r="F44" s="165"/>
      <c r="G44" s="165"/>
      <c r="H44" s="165"/>
      <c r="I44" s="165"/>
      <c r="J44" s="165"/>
      <c r="K44" s="165"/>
      <c r="L44" s="165"/>
      <c r="M44" s="165"/>
      <c r="N44" s="165"/>
    </row>
    <row r="45" spans="1:15" s="200" customFormat="1">
      <c r="A45" s="165"/>
      <c r="B45" s="165"/>
      <c r="C45" s="165"/>
      <c r="D45" s="165"/>
      <c r="E45" s="165"/>
      <c r="F45" s="165"/>
      <c r="G45" s="165"/>
      <c r="H45" s="165"/>
      <c r="I45" s="165"/>
      <c r="J45" s="165"/>
      <c r="K45" s="165"/>
      <c r="L45" s="165"/>
      <c r="M45" s="165"/>
      <c r="N45" s="165"/>
    </row>
    <row r="46" spans="1:15" s="200" customFormat="1">
      <c r="A46" s="165"/>
      <c r="B46" s="165"/>
      <c r="C46" s="165"/>
      <c r="D46" s="165"/>
      <c r="E46" s="165"/>
      <c r="F46" s="165"/>
      <c r="G46" s="165"/>
      <c r="H46" s="165"/>
      <c r="I46" s="165"/>
      <c r="J46" s="165"/>
      <c r="K46" s="165"/>
      <c r="L46" s="165"/>
      <c r="M46" s="165"/>
      <c r="N46" s="165"/>
    </row>
    <row r="47" spans="1:15" s="200" customFormat="1" ht="9" customHeight="1">
      <c r="A47" s="165"/>
      <c r="B47" s="165"/>
      <c r="C47" s="165"/>
      <c r="D47" s="165"/>
      <c r="E47" s="165"/>
      <c r="F47" s="165"/>
      <c r="G47" s="165"/>
      <c r="H47" s="165"/>
      <c r="I47" s="165"/>
      <c r="J47" s="165"/>
      <c r="K47" s="165"/>
      <c r="L47" s="165"/>
      <c r="M47" s="165"/>
      <c r="N47" s="165"/>
    </row>
    <row r="48" spans="1:15" s="200" customFormat="1">
      <c r="A48" s="165"/>
      <c r="B48" s="165"/>
      <c r="C48" s="165"/>
      <c r="D48" s="165"/>
      <c r="E48" s="165"/>
      <c r="F48" s="165"/>
      <c r="G48" s="165"/>
      <c r="H48" s="165"/>
      <c r="I48" s="165"/>
      <c r="J48" s="165"/>
      <c r="K48" s="165"/>
      <c r="L48" s="165"/>
      <c r="M48" s="165"/>
      <c r="N48" s="165"/>
    </row>
    <row r="49" spans="1:14" s="200" customFormat="1">
      <c r="A49" s="165"/>
      <c r="B49" s="165"/>
      <c r="C49" s="165"/>
      <c r="D49" s="165"/>
      <c r="E49" s="165"/>
      <c r="F49" s="165"/>
      <c r="G49" s="165"/>
      <c r="H49" s="165"/>
      <c r="I49" s="165"/>
      <c r="J49" s="165"/>
      <c r="K49" s="165"/>
      <c r="L49" s="165"/>
      <c r="M49" s="165"/>
      <c r="N49" s="165"/>
    </row>
    <row r="56" spans="1:14" ht="14.25" customHeight="1"/>
    <row r="57" spans="1:14" ht="23.25" customHeight="1"/>
    <row r="61" spans="1:14" ht="20.100000000000001" customHeight="1"/>
    <row r="62" spans="1:14" ht="15.95" customHeight="1"/>
    <row r="63" spans="1:14" ht="15.95" customHeight="1"/>
    <row r="64" spans="1:14" ht="15.95" customHeight="1"/>
    <row r="65" spans="1:14" ht="15.95" customHeight="1"/>
    <row r="66" spans="1:14" ht="15.95" customHeight="1"/>
    <row r="67" spans="1:14" ht="32.25" customHeight="1"/>
    <row r="68" spans="1:14" ht="24" customHeight="1"/>
    <row r="69" spans="1:14" s="17" customFormat="1" ht="18.95" customHeight="1">
      <c r="A69" s="165"/>
      <c r="B69" s="165"/>
      <c r="C69" s="165"/>
      <c r="D69" s="165"/>
      <c r="E69" s="165"/>
      <c r="F69" s="165"/>
      <c r="G69" s="165"/>
      <c r="H69" s="165"/>
      <c r="I69" s="165"/>
      <c r="J69" s="165"/>
      <c r="K69" s="165"/>
      <c r="L69" s="165"/>
      <c r="M69" s="165"/>
      <c r="N69" s="165"/>
    </row>
    <row r="70" spans="1:14" s="17" customFormat="1" ht="18.95" customHeight="1">
      <c r="A70" s="165"/>
      <c r="B70" s="165"/>
      <c r="C70" s="165"/>
      <c r="D70" s="165"/>
      <c r="E70" s="165"/>
      <c r="F70" s="165"/>
      <c r="G70" s="165"/>
      <c r="H70" s="165"/>
      <c r="I70" s="165"/>
      <c r="J70" s="165"/>
      <c r="K70" s="165"/>
      <c r="L70" s="165"/>
      <c r="M70" s="165"/>
      <c r="N70" s="165"/>
    </row>
    <row r="71" spans="1:14" s="17" customFormat="1" ht="18.95" customHeight="1">
      <c r="A71" s="165"/>
      <c r="B71" s="165"/>
      <c r="C71" s="165"/>
      <c r="D71" s="165"/>
      <c r="E71" s="165"/>
      <c r="F71" s="165"/>
      <c r="G71" s="165"/>
      <c r="H71" s="165"/>
      <c r="I71" s="165"/>
      <c r="J71" s="165"/>
      <c r="K71" s="165"/>
      <c r="L71" s="165"/>
      <c r="M71" s="165"/>
      <c r="N71" s="165"/>
    </row>
    <row r="72" spans="1:14" s="17" customFormat="1" ht="18.95" customHeight="1">
      <c r="A72" s="165"/>
      <c r="B72" s="165"/>
      <c r="C72" s="165"/>
      <c r="D72" s="165"/>
      <c r="E72" s="165"/>
      <c r="F72" s="165"/>
      <c r="G72" s="165"/>
      <c r="H72" s="165"/>
      <c r="I72" s="165"/>
      <c r="J72" s="165"/>
      <c r="K72" s="165"/>
      <c r="L72" s="165"/>
      <c r="M72" s="165"/>
      <c r="N72" s="165"/>
    </row>
    <row r="73" spans="1:14" s="17" customFormat="1" ht="18.95" customHeight="1">
      <c r="A73" s="165"/>
      <c r="B73" s="165"/>
      <c r="C73" s="165"/>
      <c r="D73" s="165"/>
      <c r="E73" s="165"/>
      <c r="F73" s="165"/>
      <c r="G73" s="165"/>
      <c r="H73" s="165"/>
      <c r="I73" s="165"/>
      <c r="J73" s="165"/>
      <c r="K73" s="165"/>
      <c r="L73" s="165"/>
      <c r="M73" s="165"/>
      <c r="N73" s="165"/>
    </row>
    <row r="74" spans="1:14" s="17" customFormat="1" ht="18.95" customHeight="1">
      <c r="A74" s="165"/>
      <c r="B74" s="165"/>
      <c r="C74" s="165"/>
      <c r="D74" s="165"/>
      <c r="E74" s="165"/>
      <c r="F74" s="165"/>
      <c r="G74" s="165"/>
      <c r="H74" s="165"/>
      <c r="I74" s="165"/>
      <c r="J74" s="165"/>
      <c r="K74" s="165"/>
      <c r="L74" s="165"/>
      <c r="M74" s="165"/>
      <c r="N74" s="165"/>
    </row>
    <row r="75" spans="1:14" s="17" customFormat="1" ht="18.95" customHeight="1">
      <c r="A75" s="165"/>
      <c r="B75" s="165"/>
      <c r="C75" s="165"/>
      <c r="D75" s="165"/>
      <c r="E75" s="165"/>
      <c r="F75" s="165"/>
      <c r="G75" s="165"/>
      <c r="H75" s="165"/>
      <c r="I75" s="165"/>
      <c r="J75" s="165"/>
      <c r="K75" s="165"/>
      <c r="L75" s="165"/>
      <c r="M75" s="165"/>
      <c r="N75" s="165"/>
    </row>
    <row r="76" spans="1:14" s="17" customFormat="1" ht="18.95" customHeight="1">
      <c r="A76" s="165"/>
      <c r="B76" s="165"/>
      <c r="C76" s="165"/>
      <c r="D76" s="165"/>
      <c r="E76" s="165"/>
      <c r="F76" s="165"/>
      <c r="G76" s="165"/>
      <c r="H76" s="165"/>
      <c r="I76" s="165"/>
      <c r="J76" s="165"/>
      <c r="K76" s="165"/>
      <c r="L76" s="165"/>
      <c r="M76" s="165"/>
      <c r="N76" s="165"/>
    </row>
    <row r="77" spans="1:14" s="17" customFormat="1" ht="18.95" customHeight="1">
      <c r="A77" s="165"/>
      <c r="B77" s="165"/>
      <c r="C77" s="165"/>
      <c r="D77" s="165"/>
      <c r="E77" s="165"/>
      <c r="F77" s="165"/>
      <c r="G77" s="165"/>
      <c r="H77" s="165"/>
      <c r="I77" s="165"/>
      <c r="J77" s="165"/>
      <c r="K77" s="165"/>
      <c r="L77" s="165"/>
      <c r="M77" s="165"/>
      <c r="N77" s="165"/>
    </row>
    <row r="78" spans="1:14" s="17" customFormat="1" ht="18.95" customHeight="1">
      <c r="A78" s="165"/>
      <c r="B78" s="165"/>
      <c r="C78" s="165"/>
      <c r="D78" s="165"/>
      <c r="E78" s="165"/>
      <c r="F78" s="165"/>
      <c r="G78" s="165"/>
      <c r="H78" s="165"/>
      <c r="I78" s="165"/>
      <c r="J78" s="165"/>
      <c r="K78" s="165"/>
      <c r="L78" s="165"/>
      <c r="M78" s="165"/>
      <c r="N78" s="165"/>
    </row>
    <row r="79" spans="1:14" s="17" customFormat="1" ht="18.95" customHeight="1">
      <c r="A79" s="165"/>
      <c r="B79" s="165"/>
      <c r="C79" s="165"/>
      <c r="D79" s="165"/>
      <c r="E79" s="165"/>
      <c r="F79" s="165"/>
      <c r="G79" s="165"/>
      <c r="H79" s="165"/>
      <c r="I79" s="165"/>
      <c r="J79" s="165"/>
      <c r="K79" s="165"/>
      <c r="L79" s="165"/>
      <c r="M79" s="165"/>
      <c r="N79" s="165"/>
    </row>
  </sheetData>
  <mergeCells count="10">
    <mergeCell ref="A3:N3"/>
    <mergeCell ref="A4:B7"/>
    <mergeCell ref="C4:D4"/>
    <mergeCell ref="E4:F4"/>
    <mergeCell ref="G4:H4"/>
    <mergeCell ref="I4:J4"/>
    <mergeCell ref="K4:L4"/>
    <mergeCell ref="M4:N4"/>
    <mergeCell ref="K5:L5"/>
    <mergeCell ref="M5:N5"/>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pageSetUpPr fitToPage="1"/>
  </sheetPr>
  <dimension ref="A2:AH61"/>
  <sheetViews>
    <sheetView showGridLines="0" zoomScaleNormal="100" zoomScaleSheetLayoutView="100" workbookViewId="0">
      <selection activeCell="O17" sqref="O17"/>
    </sheetView>
  </sheetViews>
  <sheetFormatPr defaultRowHeight="13.5"/>
  <cols>
    <col min="6" max="6" width="5.25" customWidth="1"/>
    <col min="7" max="7" width="4.5" customWidth="1"/>
    <col min="12" max="12" width="4.5" customWidth="1"/>
    <col min="13" max="18" width="9.625" customWidth="1"/>
    <col min="19" max="19" width="9.625" style="313" customWidth="1"/>
    <col min="20" max="20" width="9.125" style="313" bestFit="1" customWidth="1"/>
    <col min="21" max="21" width="9.75" style="313" bestFit="1" customWidth="1"/>
    <col min="22" max="24" width="9.125" style="313" bestFit="1" customWidth="1"/>
    <col min="25" max="25" width="9.125" style="313" customWidth="1"/>
    <col min="26" max="26" width="10.5" style="313" customWidth="1"/>
    <col min="27" max="27" width="11.25" style="313" customWidth="1"/>
    <col min="28" max="28" width="11.625" style="313" customWidth="1"/>
    <col min="29" max="29" width="11.375" style="313" customWidth="1"/>
    <col min="30" max="34" width="9" style="313"/>
  </cols>
  <sheetData>
    <row r="2" spans="1:33">
      <c r="N2" s="492"/>
      <c r="O2" s="492"/>
      <c r="P2" s="492"/>
      <c r="Q2" s="492"/>
      <c r="R2" s="492"/>
      <c r="S2" s="493"/>
      <c r="T2" s="493"/>
      <c r="U2" s="493"/>
      <c r="V2" s="493"/>
      <c r="W2" s="493"/>
      <c r="X2" s="493"/>
      <c r="Y2" s="493"/>
      <c r="Z2" s="493"/>
      <c r="AA2" s="493"/>
    </row>
    <row r="3" spans="1:33">
      <c r="A3" s="303" t="s">
        <v>572</v>
      </c>
      <c r="C3" s="303"/>
      <c r="D3" s="303"/>
      <c r="E3" s="303"/>
      <c r="G3" s="303" t="s">
        <v>709</v>
      </c>
      <c r="J3" s="308"/>
      <c r="N3" s="492"/>
      <c r="O3" s="492"/>
      <c r="P3" s="492"/>
      <c r="Q3" s="492"/>
      <c r="R3" s="492"/>
      <c r="S3" s="493"/>
      <c r="T3" s="494"/>
      <c r="U3" s="493"/>
      <c r="V3" s="493"/>
      <c r="W3" s="493"/>
      <c r="X3" s="493"/>
      <c r="Y3" s="493"/>
      <c r="Z3" s="493"/>
      <c r="AA3" s="493"/>
    </row>
    <row r="4" spans="1:33">
      <c r="N4" s="492"/>
      <c r="O4" s="492"/>
      <c r="P4" s="492"/>
      <c r="Q4" s="492"/>
      <c r="R4" s="492"/>
      <c r="S4" s="493"/>
      <c r="T4" s="495"/>
      <c r="U4" s="495"/>
      <c r="V4" s="495"/>
      <c r="W4" s="495"/>
      <c r="X4" s="493"/>
      <c r="Y4" s="493"/>
      <c r="Z4" s="493"/>
      <c r="AA4" s="493"/>
    </row>
    <row r="5" spans="1:33">
      <c r="N5" s="492"/>
      <c r="O5" s="492"/>
      <c r="P5" s="492"/>
      <c r="Q5" s="492"/>
      <c r="R5" s="492"/>
      <c r="T5" s="360"/>
    </row>
    <row r="6" spans="1:33">
      <c r="N6" s="492"/>
      <c r="O6" s="492"/>
      <c r="P6" s="492"/>
      <c r="Q6" s="492"/>
      <c r="R6" s="492"/>
      <c r="U6" s="313" t="s">
        <v>573</v>
      </c>
      <c r="V6" s="313" t="s">
        <v>537</v>
      </c>
      <c r="W6" s="313" t="s">
        <v>574</v>
      </c>
      <c r="X6" s="313" t="s">
        <v>575</v>
      </c>
      <c r="Y6" s="313" t="s">
        <v>540</v>
      </c>
      <c r="Z6" s="313" t="s">
        <v>431</v>
      </c>
    </row>
    <row r="7" spans="1:33">
      <c r="N7" s="492"/>
      <c r="O7" s="492"/>
      <c r="P7" s="492"/>
      <c r="Q7" s="492"/>
      <c r="R7" s="492"/>
      <c r="T7" s="313" t="s">
        <v>541</v>
      </c>
      <c r="U7" s="313">
        <v>5</v>
      </c>
      <c r="V7" s="313">
        <v>10</v>
      </c>
      <c r="W7" s="313">
        <v>2</v>
      </c>
      <c r="X7" s="313">
        <v>0</v>
      </c>
      <c r="Y7" s="313">
        <v>0</v>
      </c>
      <c r="Z7" s="313">
        <f>SUM(U7:Y7)</f>
        <v>17</v>
      </c>
    </row>
    <row r="8" spans="1:33">
      <c r="N8" s="492"/>
      <c r="O8" s="492"/>
      <c r="P8" s="492"/>
      <c r="Q8" s="492"/>
      <c r="R8" s="492"/>
      <c r="T8" s="313" t="s">
        <v>542</v>
      </c>
      <c r="U8" s="361">
        <f>ROUND(U7/Z7*100,1)</f>
        <v>29.4</v>
      </c>
      <c r="V8" s="361">
        <f>ROUND(V7/Z7*100,1)</f>
        <v>58.8</v>
      </c>
      <c r="W8" s="361">
        <f>ROUND(W7/Z7*100,1)</f>
        <v>11.8</v>
      </c>
      <c r="X8" s="361">
        <f>ROUND(X7/Z7*100,1)</f>
        <v>0</v>
      </c>
      <c r="Y8" s="361">
        <f>ROUND(Y7/Z7*100,1)</f>
        <v>0</v>
      </c>
      <c r="Z8" s="361">
        <f>ROUND(Z7/Z7*100,1)</f>
        <v>100</v>
      </c>
    </row>
    <row r="9" spans="1:33">
      <c r="N9" s="492"/>
      <c r="O9" s="492"/>
      <c r="P9" s="492"/>
      <c r="Q9" s="492"/>
      <c r="R9" s="492"/>
    </row>
    <row r="10" spans="1:33">
      <c r="N10" s="492"/>
      <c r="O10" s="492"/>
      <c r="P10" s="492"/>
      <c r="Q10" s="492"/>
      <c r="R10" s="492"/>
      <c r="T10" s="362" t="s">
        <v>543</v>
      </c>
      <c r="U10" s="362"/>
      <c r="V10" s="362"/>
      <c r="W10" s="362"/>
      <c r="X10" s="362"/>
      <c r="Y10" s="362"/>
      <c r="Z10" s="362"/>
      <c r="AA10" s="362"/>
      <c r="AB10" s="362"/>
    </row>
    <row r="11" spans="1:33">
      <c r="N11" s="492"/>
      <c r="O11" s="492"/>
      <c r="P11" s="492"/>
      <c r="Q11" s="492"/>
      <c r="R11" s="492"/>
      <c r="T11" s="363"/>
      <c r="U11" s="361"/>
      <c r="V11" s="361"/>
      <c r="W11" s="361"/>
      <c r="X11" s="527" t="s">
        <v>758</v>
      </c>
      <c r="Y11" s="361"/>
      <c r="Z11" s="363" t="s">
        <v>544</v>
      </c>
      <c r="AB11" s="363"/>
    </row>
    <row r="12" spans="1:33">
      <c r="N12" s="492"/>
      <c r="O12" s="492"/>
      <c r="P12" s="492"/>
      <c r="Q12" s="492"/>
      <c r="R12" s="492"/>
      <c r="T12" s="364" t="s">
        <v>550</v>
      </c>
      <c r="U12" s="313" t="s">
        <v>576</v>
      </c>
      <c r="V12" s="365"/>
      <c r="W12" s="365"/>
      <c r="X12" s="527"/>
      <c r="Y12" s="365"/>
      <c r="Z12" s="365"/>
      <c r="AA12" s="442" t="s">
        <v>547</v>
      </c>
      <c r="AC12" s="367"/>
      <c r="AD12" s="368" t="s">
        <v>548</v>
      </c>
      <c r="AE12" s="368"/>
      <c r="AF12" s="368"/>
      <c r="AG12" s="526" t="s">
        <v>577</v>
      </c>
    </row>
    <row r="13" spans="1:33">
      <c r="N13" s="492"/>
      <c r="O13" s="492"/>
      <c r="P13" s="492"/>
      <c r="Q13" s="492"/>
      <c r="R13" s="492"/>
      <c r="T13" s="364"/>
      <c r="U13" s="365" t="s">
        <v>578</v>
      </c>
      <c r="V13" s="369" t="s">
        <v>579</v>
      </c>
      <c r="W13" s="369" t="s">
        <v>580</v>
      </c>
      <c r="X13" s="369" t="s">
        <v>552</v>
      </c>
      <c r="Y13" s="365" t="s">
        <v>553</v>
      </c>
      <c r="Z13" s="365"/>
      <c r="AA13" s="442"/>
      <c r="AC13" s="367"/>
      <c r="AD13" s="368" t="s">
        <v>554</v>
      </c>
      <c r="AE13" s="368"/>
      <c r="AF13" s="368"/>
      <c r="AG13" s="526"/>
    </row>
    <row r="14" spans="1:33">
      <c r="N14" s="492"/>
      <c r="O14" s="492"/>
      <c r="P14" s="492"/>
      <c r="Q14" s="492"/>
      <c r="R14" s="492"/>
      <c r="T14" s="370" t="s">
        <v>581</v>
      </c>
      <c r="U14" s="371">
        <v>758</v>
      </c>
      <c r="V14" s="371">
        <v>11715</v>
      </c>
      <c r="W14" s="371">
        <f>X14-U14-V14</f>
        <v>6946</v>
      </c>
      <c r="X14" s="371">
        <v>19419</v>
      </c>
      <c r="Y14" s="373">
        <f>ROUND(U14/X14*100,1)</f>
        <v>3.9</v>
      </c>
      <c r="Z14" s="373">
        <f>ROUND(V14/X14*100,1)</f>
        <v>60.3</v>
      </c>
      <c r="AA14" s="361" t="s">
        <v>556</v>
      </c>
      <c r="AC14" s="361"/>
      <c r="AD14" s="361"/>
      <c r="AE14" s="361"/>
      <c r="AF14" s="361"/>
      <c r="AG14" s="361"/>
    </row>
    <row r="15" spans="1:33">
      <c r="N15" s="492"/>
      <c r="O15" s="492"/>
      <c r="P15" s="492"/>
      <c r="Q15" s="492"/>
      <c r="R15" s="492"/>
      <c r="T15" s="370"/>
      <c r="U15" s="371"/>
      <c r="V15" s="371"/>
      <c r="W15" s="371"/>
      <c r="X15" s="372"/>
      <c r="Y15" s="373"/>
      <c r="Z15" s="361"/>
      <c r="AA15" s="361" t="s">
        <v>557</v>
      </c>
      <c r="AC15" s="361"/>
      <c r="AD15" s="361"/>
      <c r="AE15" s="361"/>
      <c r="AF15" s="361"/>
      <c r="AG15" s="361"/>
    </row>
    <row r="16" spans="1:33">
      <c r="N16" s="492"/>
      <c r="O16" s="492"/>
      <c r="P16" s="492"/>
      <c r="Q16" s="492"/>
      <c r="R16" s="492"/>
      <c r="T16" s="370"/>
      <c r="U16" s="371"/>
      <c r="V16" s="371"/>
      <c r="W16" s="371"/>
      <c r="X16" s="372"/>
      <c r="Y16" s="373"/>
      <c r="Z16" s="361"/>
      <c r="AA16" s="361"/>
    </row>
    <row r="17" spans="5:31">
      <c r="N17" s="492"/>
      <c r="O17" s="492"/>
      <c r="P17" s="492"/>
      <c r="Q17" s="492"/>
      <c r="R17" s="492"/>
      <c r="T17" s="370"/>
      <c r="U17" s="371"/>
      <c r="V17" s="371"/>
      <c r="W17" s="371"/>
      <c r="X17" s="372"/>
      <c r="Y17" s="373"/>
      <c r="Z17" s="361"/>
      <c r="AA17" s="361"/>
    </row>
    <row r="18" spans="5:31">
      <c r="N18" s="492"/>
      <c r="O18" s="492"/>
      <c r="P18" s="492"/>
      <c r="Q18" s="492"/>
      <c r="R18" s="492"/>
      <c r="T18" s="370"/>
      <c r="U18" s="371"/>
      <c r="V18" s="371"/>
      <c r="W18" s="371"/>
      <c r="X18" s="372"/>
      <c r="Y18" s="373"/>
      <c r="Z18" s="361"/>
      <c r="AA18" s="361"/>
    </row>
    <row r="19" spans="5:31">
      <c r="N19" s="492"/>
      <c r="O19" s="492"/>
      <c r="P19" s="492"/>
      <c r="Q19" s="492"/>
      <c r="R19" s="492"/>
      <c r="T19" s="370"/>
      <c r="U19" s="371"/>
      <c r="V19" s="371"/>
      <c r="W19" s="371"/>
      <c r="X19" s="374"/>
      <c r="Y19" s="373"/>
      <c r="Z19" s="361"/>
      <c r="AA19" s="361"/>
    </row>
    <row r="20" spans="5:31">
      <c r="N20" s="492"/>
      <c r="O20" s="492"/>
      <c r="P20" s="492"/>
      <c r="Q20" s="492"/>
      <c r="R20" s="492"/>
      <c r="T20" s="370"/>
      <c r="U20" s="371"/>
      <c r="V20" s="371"/>
      <c r="W20" s="371"/>
      <c r="X20" s="371"/>
      <c r="Y20" s="373"/>
      <c r="Z20" s="361"/>
      <c r="AA20" s="361"/>
    </row>
    <row r="21" spans="5:31" ht="10.5" customHeight="1">
      <c r="N21" s="492"/>
      <c r="O21" s="492"/>
      <c r="P21" s="492"/>
      <c r="Q21" s="492"/>
      <c r="R21" s="492"/>
      <c r="T21" s="370"/>
      <c r="U21" s="371"/>
      <c r="V21" s="371"/>
      <c r="W21" s="371"/>
      <c r="X21" s="371"/>
      <c r="Y21" s="373"/>
      <c r="Z21" s="361"/>
      <c r="AA21" s="361"/>
    </row>
    <row r="22" spans="5:31" ht="10.5" customHeight="1">
      <c r="N22" s="492"/>
      <c r="O22" s="492"/>
      <c r="P22" s="492"/>
      <c r="Q22" s="492"/>
      <c r="R22" s="492"/>
      <c r="T22" s="370"/>
      <c r="U22" s="371"/>
      <c r="V22" s="371"/>
      <c r="W22" s="371"/>
      <c r="X22" s="371"/>
      <c r="Y22" s="373"/>
      <c r="Z22" s="361"/>
      <c r="AA22" s="361"/>
    </row>
    <row r="23" spans="5:31" ht="10.5" customHeight="1">
      <c r="N23" s="492"/>
      <c r="O23" s="492"/>
      <c r="P23" s="492"/>
      <c r="Q23" s="492"/>
      <c r="R23" s="492"/>
      <c r="T23" s="370"/>
      <c r="U23" s="371"/>
      <c r="V23" s="371"/>
      <c r="W23" s="371"/>
      <c r="X23" s="371"/>
      <c r="Y23" s="373"/>
      <c r="Z23" s="361"/>
      <c r="AA23" s="361"/>
    </row>
    <row r="24" spans="5:31">
      <c r="J24" s="339"/>
      <c r="K24" s="339"/>
      <c r="L24" s="339"/>
      <c r="M24" s="339"/>
      <c r="N24" s="496"/>
      <c r="O24" s="496"/>
      <c r="P24" s="496"/>
      <c r="Q24" s="496"/>
      <c r="R24" s="496"/>
      <c r="S24" s="375"/>
      <c r="T24" s="370"/>
      <c r="U24" s="371"/>
      <c r="V24" s="371"/>
      <c r="W24" s="373"/>
      <c r="X24" s="361"/>
      <c r="Y24" s="361"/>
    </row>
    <row r="25" spans="5:31">
      <c r="E25" s="336"/>
      <c r="F25" s="336" t="s">
        <v>752</v>
      </c>
      <c r="G25" s="336"/>
      <c r="K25" s="339"/>
      <c r="L25" s="339"/>
      <c r="M25" s="339"/>
      <c r="N25" s="496"/>
      <c r="O25" s="496"/>
      <c r="P25" s="496"/>
      <c r="Q25" s="496"/>
      <c r="R25" s="496"/>
      <c r="T25" s="314"/>
      <c r="U25" s="314"/>
      <c r="V25" s="314"/>
      <c r="W25" s="314"/>
      <c r="X25" s="314"/>
      <c r="Y25" s="314"/>
    </row>
    <row r="26" spans="5:31">
      <c r="E26" s="337"/>
      <c r="F26" s="337" t="s">
        <v>753</v>
      </c>
      <c r="G26" s="337"/>
      <c r="H26" s="338"/>
      <c r="I26" s="338"/>
      <c r="J26" s="338"/>
      <c r="K26" s="339"/>
      <c r="L26" s="339"/>
      <c r="M26" s="339"/>
      <c r="N26" s="496"/>
      <c r="O26" s="496"/>
      <c r="P26" s="496"/>
      <c r="Q26" s="496"/>
      <c r="R26" s="496"/>
      <c r="T26" s="313" t="s">
        <v>560</v>
      </c>
      <c r="W26" s="314"/>
      <c r="X26" s="314"/>
      <c r="Y26" s="314"/>
    </row>
    <row r="27" spans="5:31">
      <c r="E27" s="337"/>
      <c r="F27" s="337" t="s">
        <v>558</v>
      </c>
      <c r="G27" s="337"/>
      <c r="H27" s="339"/>
      <c r="J27" s="339"/>
      <c r="N27" s="492"/>
      <c r="O27" s="492"/>
      <c r="P27" s="492"/>
      <c r="Q27" s="492"/>
      <c r="R27" s="492"/>
      <c r="U27" s="360" t="s">
        <v>582</v>
      </c>
      <c r="V27" s="360" t="s">
        <v>583</v>
      </c>
      <c r="W27" s="360" t="s">
        <v>584</v>
      </c>
      <c r="X27" s="360" t="s">
        <v>561</v>
      </c>
      <c r="Y27" s="360" t="s">
        <v>562</v>
      </c>
      <c r="Z27" s="360" t="s">
        <v>563</v>
      </c>
      <c r="AA27" s="360"/>
      <c r="AB27" s="313" t="s">
        <v>564</v>
      </c>
      <c r="AC27" s="314"/>
      <c r="AD27" s="317"/>
    </row>
    <row r="28" spans="5:31">
      <c r="E28" s="337"/>
      <c r="F28" s="337" t="s">
        <v>754</v>
      </c>
      <c r="G28" s="337"/>
      <c r="H28" s="339"/>
      <c r="I28" s="339"/>
      <c r="K28" s="339"/>
      <c r="L28" s="339"/>
      <c r="M28" s="339"/>
      <c r="N28" s="496"/>
      <c r="O28" s="496"/>
      <c r="P28" s="496"/>
      <c r="Q28" s="496"/>
      <c r="R28" s="496"/>
      <c r="T28" s="323" t="s">
        <v>585</v>
      </c>
      <c r="U28" s="313">
        <v>48</v>
      </c>
      <c r="V28" s="313">
        <v>196</v>
      </c>
      <c r="W28" s="313">
        <v>206</v>
      </c>
      <c r="X28" s="314">
        <v>638</v>
      </c>
      <c r="Y28" s="314">
        <v>761</v>
      </c>
      <c r="Z28" s="314">
        <v>763</v>
      </c>
      <c r="AA28" s="314"/>
      <c r="AB28" s="314">
        <v>278</v>
      </c>
      <c r="AC28" s="314"/>
      <c r="AD28" s="317"/>
    </row>
    <row r="29" spans="5:31">
      <c r="E29" s="337"/>
      <c r="F29" s="337" t="s">
        <v>755</v>
      </c>
      <c r="G29" s="337"/>
      <c r="H29" s="339"/>
      <c r="I29" s="339"/>
      <c r="K29" s="339"/>
      <c r="L29" s="339"/>
      <c r="M29" s="339"/>
      <c r="N29" s="496"/>
      <c r="O29" s="496"/>
      <c r="P29" s="496"/>
      <c r="Q29" s="496"/>
      <c r="R29" s="496"/>
      <c r="T29" s="313">
        <v>28</v>
      </c>
      <c r="U29" s="313">
        <v>43</v>
      </c>
      <c r="V29" s="313">
        <v>202</v>
      </c>
      <c r="W29" s="313">
        <v>230</v>
      </c>
      <c r="X29" s="314">
        <v>704</v>
      </c>
      <c r="Y29" s="314">
        <v>749</v>
      </c>
      <c r="Z29" s="314">
        <v>813</v>
      </c>
      <c r="AA29" s="314"/>
      <c r="AB29" s="314">
        <v>339</v>
      </c>
      <c r="AC29" s="314"/>
      <c r="AD29" s="317"/>
    </row>
    <row r="30" spans="5:31">
      <c r="F30" s="337"/>
      <c r="H30" s="339"/>
      <c r="I30" s="339"/>
      <c r="K30" s="339"/>
      <c r="L30" s="339"/>
      <c r="M30" s="339"/>
      <c r="N30" s="496"/>
      <c r="O30" s="496"/>
      <c r="P30" s="496"/>
      <c r="Q30" s="496"/>
      <c r="R30" s="496"/>
      <c r="Y30" s="314"/>
      <c r="Z30" s="314"/>
      <c r="AA30" s="314"/>
      <c r="AB30" s="314"/>
      <c r="AC30" s="314"/>
      <c r="AD30" s="314"/>
      <c r="AE30" s="317"/>
    </row>
    <row r="31" spans="5:31">
      <c r="F31" s="337"/>
      <c r="H31" s="339"/>
      <c r="I31" s="339"/>
      <c r="K31" s="339"/>
      <c r="L31" s="339"/>
      <c r="M31" s="339"/>
      <c r="N31" s="496"/>
      <c r="O31" s="496"/>
      <c r="P31" s="496"/>
      <c r="Q31" s="496"/>
      <c r="R31" s="496"/>
      <c r="Y31" s="314"/>
      <c r="Z31" s="314"/>
      <c r="AA31" s="314"/>
      <c r="AB31" s="314"/>
      <c r="AC31" s="314"/>
      <c r="AD31" s="314"/>
      <c r="AE31" s="317"/>
    </row>
    <row r="32" spans="5:31">
      <c r="F32" s="337"/>
      <c r="H32" s="339"/>
      <c r="I32" s="339"/>
      <c r="K32" s="339"/>
      <c r="L32" s="339"/>
      <c r="M32" s="339"/>
      <c r="N32" s="496"/>
      <c r="O32" s="496"/>
      <c r="P32" s="496"/>
      <c r="Q32" s="496"/>
      <c r="R32" s="496"/>
      <c r="S32" s="493"/>
      <c r="T32" s="493"/>
      <c r="U32" s="493"/>
      <c r="V32" s="493"/>
      <c r="W32" s="493"/>
      <c r="X32" s="493"/>
      <c r="Y32" s="497"/>
      <c r="Z32" s="497"/>
      <c r="AA32" s="497"/>
      <c r="AB32" s="314"/>
      <c r="AC32" s="314"/>
      <c r="AD32" s="314"/>
      <c r="AE32" s="317"/>
    </row>
    <row r="33" spans="1:31">
      <c r="F33" s="337"/>
      <c r="H33" s="339"/>
      <c r="I33" s="339"/>
      <c r="K33" s="339"/>
      <c r="L33" s="339"/>
      <c r="M33" s="339"/>
      <c r="N33" s="339"/>
      <c r="O33" s="339"/>
      <c r="P33" s="339"/>
      <c r="Q33" s="339"/>
      <c r="R33" s="339"/>
      <c r="Y33" s="314"/>
      <c r="Z33" s="314"/>
      <c r="AA33" s="314"/>
      <c r="AB33" s="314"/>
      <c r="AC33" s="314"/>
      <c r="AD33" s="314"/>
      <c r="AE33" s="317"/>
    </row>
    <row r="34" spans="1:31">
      <c r="F34" s="337"/>
      <c r="H34" s="339"/>
      <c r="I34" s="339"/>
      <c r="K34" s="339"/>
      <c r="L34" s="339"/>
      <c r="M34" s="339"/>
      <c r="N34" s="339"/>
      <c r="O34" s="339"/>
      <c r="P34" s="339"/>
      <c r="Q34" s="339"/>
      <c r="R34" s="339"/>
      <c r="Y34" s="314"/>
      <c r="Z34" s="314"/>
      <c r="AA34" s="314"/>
      <c r="AB34" s="314"/>
      <c r="AC34" s="314"/>
      <c r="AD34" s="314"/>
      <c r="AE34" s="317"/>
    </row>
    <row r="35" spans="1:31">
      <c r="A35" s="303" t="s">
        <v>586</v>
      </c>
      <c r="H35" s="303" t="s">
        <v>587</v>
      </c>
      <c r="I35" s="303"/>
      <c r="T35" s="313" t="s">
        <v>567</v>
      </c>
      <c r="AC35" s="314"/>
      <c r="AD35" s="317"/>
    </row>
    <row r="36" spans="1:31">
      <c r="A36" s="303"/>
      <c r="H36" s="303"/>
      <c r="I36" s="303" t="s">
        <v>588</v>
      </c>
      <c r="U36" s="329" t="s">
        <v>589</v>
      </c>
      <c r="V36" s="329" t="s">
        <v>568</v>
      </c>
      <c r="W36" s="329" t="s">
        <v>569</v>
      </c>
      <c r="X36" s="329" t="s">
        <v>570</v>
      </c>
      <c r="Y36" s="360"/>
      <c r="Z36" s="360" t="s">
        <v>431</v>
      </c>
      <c r="AA36" s="314"/>
      <c r="AB36" s="317"/>
    </row>
    <row r="37" spans="1:31">
      <c r="A37" s="303"/>
      <c r="H37" s="303"/>
      <c r="I37" s="303"/>
      <c r="T37" s="323" t="s">
        <v>590</v>
      </c>
      <c r="U37" s="313">
        <v>503</v>
      </c>
      <c r="V37" s="314">
        <v>583</v>
      </c>
      <c r="W37" s="314">
        <v>761</v>
      </c>
      <c r="X37" s="314">
        <v>763</v>
      </c>
      <c r="Y37" s="314"/>
      <c r="Z37" s="314">
        <f>SUM(U37:X37)</f>
        <v>2610</v>
      </c>
      <c r="AA37" s="314"/>
      <c r="AB37" s="317"/>
    </row>
    <row r="38" spans="1:31">
      <c r="A38" s="303"/>
      <c r="H38" s="303"/>
      <c r="I38" s="303"/>
      <c r="T38" s="313">
        <v>28</v>
      </c>
      <c r="U38" s="313">
        <v>562</v>
      </c>
      <c r="V38" s="314">
        <v>1133</v>
      </c>
      <c r="W38" s="314">
        <v>879</v>
      </c>
      <c r="X38" s="314">
        <v>167</v>
      </c>
      <c r="Y38" s="314"/>
      <c r="Z38" s="314">
        <f>SUM(U38:X38)</f>
        <v>2741</v>
      </c>
      <c r="AA38" s="314"/>
      <c r="AB38" s="317"/>
    </row>
    <row r="39" spans="1:31">
      <c r="A39" s="303"/>
      <c r="H39" s="303"/>
      <c r="I39" s="303"/>
      <c r="V39" s="314"/>
      <c r="W39" s="314"/>
      <c r="X39" s="314"/>
      <c r="Y39" s="314"/>
      <c r="Z39" s="314"/>
      <c r="AD39" s="314"/>
      <c r="AE39" s="317"/>
    </row>
    <row r="40" spans="1:31">
      <c r="H40" s="303"/>
      <c r="I40" s="303"/>
      <c r="V40" s="314"/>
      <c r="W40" s="314"/>
      <c r="X40" s="314"/>
      <c r="Y40" s="314"/>
      <c r="Z40" s="314"/>
      <c r="AD40" s="314"/>
      <c r="AE40" s="317"/>
    </row>
    <row r="41" spans="1:31">
      <c r="H41" s="303"/>
      <c r="I41" s="303"/>
      <c r="V41" s="314"/>
      <c r="W41" s="314"/>
      <c r="X41" s="314"/>
      <c r="Y41" s="314"/>
      <c r="Z41" s="314"/>
      <c r="AD41" s="314"/>
      <c r="AE41" s="317"/>
    </row>
    <row r="42" spans="1:31">
      <c r="H42" s="303"/>
      <c r="I42" s="303"/>
      <c r="V42" s="314"/>
      <c r="W42" s="314"/>
      <c r="X42" s="314"/>
      <c r="Y42" s="314"/>
      <c r="Z42" s="314"/>
      <c r="AD42" s="314"/>
      <c r="AE42" s="317"/>
    </row>
    <row r="43" spans="1:31">
      <c r="H43" s="303"/>
      <c r="I43" s="303"/>
      <c r="AD43" s="314"/>
      <c r="AE43" s="317"/>
    </row>
    <row r="44" spans="1:31">
      <c r="H44" s="303"/>
      <c r="I44" s="303"/>
      <c r="AD44" s="314"/>
      <c r="AE44" s="317"/>
    </row>
    <row r="45" spans="1:31">
      <c r="H45" s="303"/>
      <c r="I45" s="303"/>
      <c r="AD45" s="314"/>
      <c r="AE45" s="317"/>
    </row>
    <row r="46" spans="1:31">
      <c r="D46" s="303"/>
      <c r="E46" s="303"/>
      <c r="F46" s="303"/>
      <c r="G46" s="303"/>
      <c r="J46" s="303"/>
      <c r="AD46" s="314"/>
      <c r="AE46" s="317"/>
    </row>
    <row r="47" spans="1:31">
      <c r="AD47" s="314"/>
      <c r="AE47" s="317"/>
    </row>
    <row r="48" spans="1:31">
      <c r="AD48" s="314"/>
      <c r="AE48" s="317"/>
    </row>
    <row r="49" spans="27:31">
      <c r="AD49" s="314"/>
      <c r="AE49" s="317"/>
    </row>
    <row r="50" spans="27:31">
      <c r="AE50" s="317"/>
    </row>
    <row r="51" spans="27:31">
      <c r="AE51" s="317"/>
    </row>
    <row r="53" spans="27:31">
      <c r="AD53" s="314"/>
    </row>
    <row r="54" spans="27:31">
      <c r="AA54" s="378"/>
      <c r="AB54" s="378"/>
      <c r="AC54" s="378"/>
    </row>
    <row r="55" spans="27:31">
      <c r="AA55" s="378"/>
      <c r="AB55" s="378"/>
      <c r="AC55" s="378"/>
    </row>
    <row r="56" spans="27:31">
      <c r="AA56" s="378"/>
      <c r="AB56" s="378"/>
      <c r="AC56" s="378"/>
    </row>
    <row r="57" spans="27:31">
      <c r="AA57" s="378"/>
      <c r="AB57" s="378"/>
      <c r="AC57" s="378"/>
    </row>
    <row r="58" spans="27:31">
      <c r="AA58" s="378"/>
      <c r="AB58" s="378"/>
      <c r="AC58" s="378"/>
    </row>
    <row r="59" spans="27:31">
      <c r="AA59" s="378"/>
      <c r="AB59" s="378"/>
      <c r="AC59" s="378"/>
    </row>
    <row r="60" spans="27:31">
      <c r="AA60" s="378"/>
      <c r="AB60" s="378"/>
      <c r="AC60" s="378"/>
    </row>
    <row r="61" spans="27:31">
      <c r="AA61" s="378"/>
      <c r="AB61" s="378"/>
      <c r="AC61" s="378"/>
    </row>
  </sheetData>
  <mergeCells count="2">
    <mergeCell ref="AG12:AG13"/>
    <mergeCell ref="X11:X12"/>
  </mergeCells>
  <phoneticPr fontId="2"/>
  <printOptions horizontalCentered="1" verticalCentered="1"/>
  <pageMargins left="0.43307086614173229" right="0.70866141732283472" top="0.39370078740157483" bottom="0.39370078740157483" header="0.51181102362204722" footer="0.43307086614173229"/>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V149"/>
  <sheetViews>
    <sheetView showGridLines="0" zoomScaleNormal="100" zoomScaleSheetLayoutView="100" zoomScalePageLayoutView="80" workbookViewId="0">
      <selection activeCell="A2" sqref="A2"/>
    </sheetView>
  </sheetViews>
  <sheetFormatPr defaultColWidth="9" defaultRowHeight="13.5"/>
  <cols>
    <col min="1" max="1" width="9" style="17"/>
    <col min="2" max="2" width="4.375" style="17" customWidth="1"/>
    <col min="3" max="3" width="9.625" style="17" customWidth="1"/>
    <col min="4" max="4" width="9.875" style="17" bestFit="1" customWidth="1"/>
    <col min="5" max="5" width="11.625" style="17" customWidth="1"/>
    <col min="6" max="6" width="10.25" style="17" customWidth="1"/>
    <col min="7" max="7" width="10.625" style="17" customWidth="1"/>
    <col min="8" max="8" width="10.25" style="17" customWidth="1"/>
    <col min="9" max="9" width="10.625" style="17" customWidth="1"/>
    <col min="10" max="10" width="10.25" style="17" customWidth="1"/>
    <col min="11" max="11" width="10.625" style="17" customWidth="1"/>
    <col min="12" max="12" width="10.25" style="17" customWidth="1"/>
    <col min="13" max="14" width="9" style="17"/>
    <col min="15" max="15" width="6.625" style="17" customWidth="1"/>
    <col min="16" max="16" width="4.125" style="17" customWidth="1"/>
    <col min="17" max="17" width="9" style="17"/>
    <col min="18" max="18" width="8.75" style="17" customWidth="1"/>
    <col min="19" max="19" width="8" style="17" customWidth="1"/>
    <col min="20" max="20" width="6.625" style="17" customWidth="1"/>
    <col min="21" max="22" width="7" style="17" customWidth="1"/>
    <col min="23" max="16384" width="9" style="17"/>
  </cols>
  <sheetData>
    <row r="1" spans="1:13" ht="25.5" customHeight="1">
      <c r="A1" s="22" t="s">
        <v>315</v>
      </c>
    </row>
    <row r="2" spans="1:13" ht="21" customHeight="1">
      <c r="A2" s="23"/>
    </row>
    <row r="3" spans="1:13" s="25" customFormat="1" ht="40.5" customHeight="1">
      <c r="A3" s="500" t="s">
        <v>145</v>
      </c>
      <c r="B3" s="500"/>
      <c r="C3" s="500"/>
      <c r="D3" s="500"/>
      <c r="E3" s="500"/>
      <c r="F3" s="500"/>
      <c r="G3" s="500"/>
      <c r="H3" s="500"/>
      <c r="I3" s="500"/>
      <c r="J3" s="500"/>
      <c r="K3" s="500"/>
      <c r="L3" s="500"/>
    </row>
    <row r="4" spans="1:13" s="25" customFormat="1" ht="30" customHeight="1">
      <c r="A4" s="501" t="s">
        <v>165</v>
      </c>
      <c r="B4" s="502"/>
      <c r="C4" s="507" t="s">
        <v>42</v>
      </c>
      <c r="D4" s="502"/>
      <c r="E4" s="507" t="s">
        <v>102</v>
      </c>
      <c r="F4" s="502"/>
      <c r="G4" s="507" t="s">
        <v>103</v>
      </c>
      <c r="H4" s="502"/>
      <c r="I4" s="507" t="s">
        <v>106</v>
      </c>
      <c r="J4" s="502"/>
      <c r="K4" s="507" t="s">
        <v>90</v>
      </c>
      <c r="L4" s="501"/>
    </row>
    <row r="5" spans="1:13" s="25" customFormat="1" ht="30" customHeight="1">
      <c r="A5" s="503"/>
      <c r="B5" s="504"/>
      <c r="C5" s="29"/>
      <c r="D5" s="30"/>
      <c r="E5" s="29"/>
      <c r="F5" s="31"/>
      <c r="G5" s="521" t="s">
        <v>105</v>
      </c>
      <c r="H5" s="504"/>
      <c r="I5" s="508" t="s">
        <v>160</v>
      </c>
      <c r="J5" s="509"/>
      <c r="K5" s="508" t="s">
        <v>157</v>
      </c>
      <c r="L5" s="510"/>
    </row>
    <row r="6" spans="1:13" s="25" customFormat="1" ht="22.5" customHeight="1">
      <c r="A6" s="503"/>
      <c r="B6" s="504"/>
      <c r="C6" s="29"/>
      <c r="D6" s="32" t="s">
        <v>45</v>
      </c>
      <c r="E6" s="29"/>
      <c r="F6" s="32" t="s">
        <v>45</v>
      </c>
      <c r="G6" s="30"/>
      <c r="H6" s="32" t="s">
        <v>45</v>
      </c>
      <c r="I6" s="30"/>
      <c r="J6" s="27" t="s">
        <v>45</v>
      </c>
      <c r="K6" s="29"/>
      <c r="L6" s="27" t="s">
        <v>45</v>
      </c>
    </row>
    <row r="7" spans="1:13" s="25" customFormat="1" ht="22.5" customHeight="1">
      <c r="A7" s="505"/>
      <c r="B7" s="506"/>
      <c r="C7" s="33"/>
      <c r="D7" s="34" t="s">
        <v>91</v>
      </c>
      <c r="E7" s="33"/>
      <c r="F7" s="34" t="s">
        <v>92</v>
      </c>
      <c r="G7" s="108"/>
      <c r="H7" s="34" t="s">
        <v>92</v>
      </c>
      <c r="I7" s="108"/>
      <c r="J7" s="35" t="s">
        <v>91</v>
      </c>
      <c r="K7" s="33"/>
      <c r="L7" s="35" t="s">
        <v>91</v>
      </c>
    </row>
    <row r="8" spans="1:13" s="25" customFormat="1" ht="24" customHeight="1">
      <c r="A8" s="30"/>
      <c r="B8" s="30"/>
      <c r="C8" s="36" t="s">
        <v>46</v>
      </c>
      <c r="D8" s="9" t="s">
        <v>134</v>
      </c>
      <c r="E8" s="18" t="s">
        <v>98</v>
      </c>
      <c r="F8" s="18" t="s">
        <v>48</v>
      </c>
      <c r="G8" s="18" t="s">
        <v>97</v>
      </c>
      <c r="H8" s="18" t="s">
        <v>48</v>
      </c>
      <c r="I8" s="18" t="s">
        <v>49</v>
      </c>
      <c r="J8" s="18" t="s">
        <v>49</v>
      </c>
      <c r="K8" s="18" t="s">
        <v>49</v>
      </c>
      <c r="L8" s="18" t="s">
        <v>49</v>
      </c>
    </row>
    <row r="9" spans="1:13" ht="24" customHeight="1">
      <c r="A9" s="9" t="s">
        <v>153</v>
      </c>
      <c r="B9" s="38">
        <v>23</v>
      </c>
      <c r="C9" s="29">
        <v>63</v>
      </c>
      <c r="D9" s="144">
        <v>1</v>
      </c>
      <c r="E9" s="39">
        <v>18171</v>
      </c>
      <c r="F9" s="110">
        <v>-3.015584970111016</v>
      </c>
      <c r="G9" s="131">
        <v>997</v>
      </c>
      <c r="H9" s="132">
        <v>-4.9000000000000004</v>
      </c>
      <c r="I9" s="145">
        <v>288.39999999999998</v>
      </c>
      <c r="J9" s="132">
        <v>-13.8</v>
      </c>
      <c r="K9" s="146">
        <v>18.2</v>
      </c>
      <c r="L9" s="110">
        <v>0.3</v>
      </c>
      <c r="M9" s="9"/>
    </row>
    <row r="10" spans="1:13" ht="24" customHeight="1">
      <c r="A10" s="43"/>
      <c r="B10" s="38">
        <v>24</v>
      </c>
      <c r="C10" s="29">
        <v>66</v>
      </c>
      <c r="D10" s="144">
        <v>3</v>
      </c>
      <c r="E10" s="39">
        <v>17681</v>
      </c>
      <c r="F10" s="110">
        <v>-2.7</v>
      </c>
      <c r="G10" s="39">
        <v>997</v>
      </c>
      <c r="H10" s="132" t="s">
        <v>89</v>
      </c>
      <c r="I10" s="145">
        <v>267.89393939393938</v>
      </c>
      <c r="J10" s="128">
        <v>-20.506060606060601</v>
      </c>
      <c r="K10" s="146">
        <v>17.73420260782347</v>
      </c>
      <c r="L10" s="110">
        <v>-0.46579739217652971</v>
      </c>
      <c r="M10" s="9"/>
    </row>
    <row r="11" spans="1:13" ht="24" customHeight="1">
      <c r="A11" s="43"/>
      <c r="B11" s="38">
        <v>25</v>
      </c>
      <c r="C11" s="29">
        <v>65</v>
      </c>
      <c r="D11" s="144">
        <v>-1</v>
      </c>
      <c r="E11" s="39">
        <v>17619</v>
      </c>
      <c r="F11" s="110">
        <v>-0.4</v>
      </c>
      <c r="G11" s="39">
        <v>1004</v>
      </c>
      <c r="H11" s="128">
        <v>0.7</v>
      </c>
      <c r="I11" s="145">
        <v>271.10000000000002</v>
      </c>
      <c r="J11" s="128">
        <v>3.206060606060646</v>
      </c>
      <c r="K11" s="146">
        <v>17.5</v>
      </c>
      <c r="L11" s="110">
        <v>-0.23420260782346958</v>
      </c>
      <c r="M11" s="9"/>
    </row>
    <row r="12" spans="1:13" ht="24" customHeight="1">
      <c r="A12" s="9"/>
      <c r="B12" s="38">
        <v>26</v>
      </c>
      <c r="C12" s="29">
        <v>65</v>
      </c>
      <c r="D12" s="144" t="s">
        <v>50</v>
      </c>
      <c r="E12" s="44">
        <v>16941</v>
      </c>
      <c r="F12" s="110">
        <v>-3.8</v>
      </c>
      <c r="G12" s="44">
        <v>1010</v>
      </c>
      <c r="H12" s="132">
        <v>0.6</v>
      </c>
      <c r="I12" s="145">
        <v>260.60000000000002</v>
      </c>
      <c r="J12" s="128">
        <v>-10.5</v>
      </c>
      <c r="K12" s="147">
        <v>16.8</v>
      </c>
      <c r="L12" s="110">
        <v>-0.69999999999999929</v>
      </c>
      <c r="M12" s="9"/>
    </row>
    <row r="13" spans="1:13" ht="24" customHeight="1">
      <c r="A13" s="9"/>
      <c r="B13" s="38">
        <v>27</v>
      </c>
      <c r="C13" s="29">
        <v>65</v>
      </c>
      <c r="D13" s="144" t="s">
        <v>50</v>
      </c>
      <c r="E13" s="44">
        <v>16339</v>
      </c>
      <c r="F13" s="110">
        <v>-3.6</v>
      </c>
      <c r="G13" s="44">
        <v>983</v>
      </c>
      <c r="H13" s="132">
        <v>-2.7</v>
      </c>
      <c r="I13" s="145">
        <v>251.4</v>
      </c>
      <c r="J13" s="128">
        <v>-9.1999999999999993</v>
      </c>
      <c r="K13" s="147">
        <v>16.600000000000001</v>
      </c>
      <c r="L13" s="110">
        <v>-0.2</v>
      </c>
      <c r="M13" s="9"/>
    </row>
    <row r="14" spans="1:13" ht="24" customHeight="1">
      <c r="A14" s="9"/>
      <c r="B14" s="38"/>
      <c r="C14" s="112"/>
      <c r="E14" s="118"/>
      <c r="F14" s="11"/>
      <c r="G14" s="118"/>
      <c r="H14" s="119"/>
      <c r="I14" s="119"/>
      <c r="J14" s="11"/>
      <c r="K14" s="119"/>
      <c r="L14" s="11"/>
      <c r="M14" s="9"/>
    </row>
    <row r="15" spans="1:13" ht="24" customHeight="1">
      <c r="A15" s="54"/>
      <c r="B15" s="242">
        <v>28</v>
      </c>
      <c r="C15" s="116">
        <f>SUM(C16:C18)</f>
        <v>64</v>
      </c>
      <c r="D15" s="138">
        <v>-1</v>
      </c>
      <c r="E15" s="264">
        <f>SUM(E16:E18)</f>
        <v>15854</v>
      </c>
      <c r="F15" s="117">
        <v>-3</v>
      </c>
      <c r="G15" s="264">
        <f>SUM(G16:G18)</f>
        <v>962</v>
      </c>
      <c r="H15" s="117">
        <v>-2.1</v>
      </c>
      <c r="I15" s="143">
        <f>ROUND(E15/C15,1)</f>
        <v>247.7</v>
      </c>
      <c r="J15" s="117">
        <v>-3.7</v>
      </c>
      <c r="K15" s="276">
        <f>ROUND(E15/G15,1)</f>
        <v>16.5</v>
      </c>
      <c r="L15" s="117">
        <v>-0.1</v>
      </c>
      <c r="M15" s="9"/>
    </row>
    <row r="16" spans="1:13" ht="24" customHeight="1">
      <c r="A16" s="9" t="s">
        <v>110</v>
      </c>
      <c r="B16" s="55" t="s">
        <v>111</v>
      </c>
      <c r="C16" s="112">
        <v>1</v>
      </c>
      <c r="D16" s="138" t="s">
        <v>50</v>
      </c>
      <c r="E16" s="118">
        <v>34</v>
      </c>
      <c r="F16" s="110" t="s">
        <v>50</v>
      </c>
      <c r="G16" s="118">
        <v>3</v>
      </c>
      <c r="H16" s="110" t="s">
        <v>50</v>
      </c>
      <c r="I16" s="277">
        <f>ROUND(E16/C16,1)</f>
        <v>34</v>
      </c>
      <c r="J16" s="110" t="s">
        <v>50</v>
      </c>
      <c r="K16" s="278">
        <f>ROUND(E16/G16,1)</f>
        <v>11.3</v>
      </c>
      <c r="L16" s="110" t="s">
        <v>50</v>
      </c>
      <c r="M16" s="9"/>
    </row>
    <row r="17" spans="1:13" ht="24" customHeight="1">
      <c r="A17" s="57" t="s">
        <v>112</v>
      </c>
      <c r="B17" s="55" t="s">
        <v>111</v>
      </c>
      <c r="C17" s="112">
        <v>3</v>
      </c>
      <c r="D17" s="138" t="s">
        <v>50</v>
      </c>
      <c r="E17" s="118">
        <v>279</v>
      </c>
      <c r="F17" s="110">
        <v>-1.8</v>
      </c>
      <c r="G17" s="118">
        <v>42</v>
      </c>
      <c r="H17" s="110" t="s">
        <v>50</v>
      </c>
      <c r="I17" s="277">
        <f>ROUND(E17/C17,1)</f>
        <v>93</v>
      </c>
      <c r="J17" s="110">
        <v>-1.7</v>
      </c>
      <c r="K17" s="279">
        <f>ROUND(E17/G17,1)</f>
        <v>6.6</v>
      </c>
      <c r="L17" s="110">
        <v>-0.2</v>
      </c>
      <c r="M17" s="9"/>
    </row>
    <row r="18" spans="1:13" ht="24" customHeight="1">
      <c r="A18" s="24" t="s">
        <v>113</v>
      </c>
      <c r="B18" s="185" t="s">
        <v>111</v>
      </c>
      <c r="C18" s="2">
        <v>60</v>
      </c>
      <c r="D18" s="216">
        <v>-1</v>
      </c>
      <c r="E18" s="3">
        <v>15541</v>
      </c>
      <c r="F18" s="4">
        <v>-3</v>
      </c>
      <c r="G18" s="3">
        <v>917</v>
      </c>
      <c r="H18" s="4">
        <v>-2.2000000000000002</v>
      </c>
      <c r="I18" s="8">
        <f>ROUND(E18/C18,1)</f>
        <v>259</v>
      </c>
      <c r="J18" s="4">
        <v>-3.6</v>
      </c>
      <c r="K18" s="280">
        <f>ROUND(E18/G18,1)</f>
        <v>16.899999999999999</v>
      </c>
      <c r="L18" s="4">
        <v>-0.2</v>
      </c>
      <c r="M18" s="9"/>
    </row>
    <row r="19" spans="1:13" ht="24" customHeight="1">
      <c r="A19" s="107"/>
      <c r="B19" s="28"/>
      <c r="C19" s="148"/>
      <c r="D19" s="148"/>
      <c r="E19" s="148"/>
      <c r="F19" s="149"/>
      <c r="G19" s="148"/>
      <c r="H19" s="149"/>
      <c r="I19" s="149"/>
      <c r="J19" s="148"/>
      <c r="K19" s="150"/>
      <c r="L19" s="148"/>
    </row>
    <row r="20" spans="1:13" ht="24" customHeight="1">
      <c r="A20" s="107"/>
      <c r="B20" s="28"/>
      <c r="C20" s="148"/>
      <c r="D20" s="148"/>
      <c r="E20" s="148"/>
      <c r="F20" s="149"/>
      <c r="G20" s="148"/>
      <c r="H20" s="149"/>
      <c r="I20" s="149"/>
      <c r="J20" s="148"/>
      <c r="K20" s="150"/>
      <c r="L20" s="148"/>
    </row>
    <row r="21" spans="1:13" ht="21" customHeight="1">
      <c r="A21" s="16" t="s">
        <v>300</v>
      </c>
      <c r="B21" s="9"/>
      <c r="C21" s="9"/>
      <c r="E21" s="9"/>
      <c r="F21" s="18"/>
      <c r="G21" s="9"/>
      <c r="H21" s="9"/>
      <c r="I21" s="9"/>
      <c r="J21" s="9"/>
      <c r="K21" s="9"/>
      <c r="L21" s="9"/>
      <c r="M21" s="9"/>
    </row>
    <row r="22" spans="1:13" ht="21" customHeight="1">
      <c r="A22" s="9" t="s">
        <v>255</v>
      </c>
      <c r="B22" s="9"/>
      <c r="C22" s="9"/>
      <c r="D22" s="9"/>
      <c r="E22" s="9"/>
      <c r="F22" s="9"/>
      <c r="G22" s="9"/>
      <c r="H22" s="9"/>
      <c r="I22" s="9"/>
      <c r="J22" s="9"/>
      <c r="K22" s="9"/>
      <c r="L22" s="9"/>
      <c r="M22" s="9"/>
    </row>
    <row r="23" spans="1:13" ht="21" customHeight="1">
      <c r="A23" s="9" t="s">
        <v>227</v>
      </c>
      <c r="B23" s="9"/>
      <c r="C23" s="9"/>
      <c r="D23" s="9"/>
      <c r="E23" s="9"/>
      <c r="F23" s="9"/>
      <c r="G23" s="9"/>
      <c r="H23" s="9"/>
      <c r="I23" s="9"/>
      <c r="J23" s="9"/>
      <c r="K23" s="9"/>
      <c r="L23" s="9"/>
      <c r="M23" s="9"/>
    </row>
    <row r="24" spans="1:13" ht="21" customHeight="1">
      <c r="A24" s="9"/>
      <c r="B24" s="9"/>
      <c r="C24" s="9"/>
      <c r="D24" s="9"/>
      <c r="E24" s="9"/>
      <c r="F24" s="9"/>
      <c r="G24" s="9"/>
      <c r="H24" s="9"/>
      <c r="I24" s="9"/>
      <c r="J24" s="9"/>
      <c r="K24" s="9"/>
      <c r="L24" s="9"/>
      <c r="M24" s="9"/>
    </row>
    <row r="25" spans="1:13" ht="21" customHeight="1">
      <c r="A25" s="16" t="s">
        <v>301</v>
      </c>
      <c r="B25" s="9"/>
      <c r="C25" s="9"/>
      <c r="D25" s="9"/>
      <c r="E25" s="9"/>
      <c r="F25" s="18"/>
      <c r="G25" s="9"/>
      <c r="H25" s="9"/>
      <c r="I25" s="9"/>
      <c r="J25" s="9"/>
      <c r="K25" s="9"/>
      <c r="L25" s="9"/>
      <c r="M25" s="9"/>
    </row>
    <row r="26" spans="1:13" ht="21" customHeight="1">
      <c r="A26" s="9" t="s">
        <v>228</v>
      </c>
      <c r="B26" s="9"/>
      <c r="C26" s="9"/>
      <c r="D26" s="9"/>
      <c r="E26" s="9"/>
      <c r="F26" s="9"/>
      <c r="G26" s="9"/>
      <c r="H26" s="9"/>
      <c r="I26" s="9"/>
      <c r="J26" s="9"/>
      <c r="K26" s="9"/>
      <c r="L26" s="9"/>
      <c r="M26" s="9"/>
    </row>
    <row r="27" spans="1:13" ht="21" customHeight="1">
      <c r="A27" s="9" t="s">
        <v>256</v>
      </c>
      <c r="B27" s="9"/>
      <c r="C27" s="9"/>
      <c r="D27" s="9"/>
      <c r="E27" s="9"/>
      <c r="F27" s="9"/>
      <c r="G27" s="9"/>
      <c r="H27" s="9"/>
      <c r="I27" s="9"/>
      <c r="J27" s="9"/>
      <c r="K27" s="9"/>
      <c r="L27" s="9"/>
      <c r="M27" s="9"/>
    </row>
    <row r="28" spans="1:13" ht="21" customHeight="1">
      <c r="A28" s="9" t="s">
        <v>257</v>
      </c>
      <c r="B28" s="9"/>
      <c r="C28" s="9"/>
      <c r="D28" s="9"/>
      <c r="E28" s="9"/>
      <c r="F28" s="9"/>
      <c r="G28" s="9"/>
      <c r="H28" s="9"/>
      <c r="I28" s="9"/>
      <c r="J28" s="9"/>
      <c r="K28" s="9"/>
      <c r="L28" s="9"/>
      <c r="M28" s="9"/>
    </row>
    <row r="29" spans="1:13" ht="21" customHeight="1">
      <c r="A29" s="9" t="s">
        <v>229</v>
      </c>
      <c r="B29" s="9"/>
      <c r="C29" s="9"/>
      <c r="D29" s="9"/>
      <c r="E29" s="9"/>
      <c r="F29" s="9"/>
      <c r="G29" s="9"/>
      <c r="H29" s="9"/>
      <c r="I29" s="9"/>
      <c r="J29" s="9"/>
      <c r="K29" s="9"/>
      <c r="L29" s="9"/>
      <c r="M29" s="9"/>
    </row>
    <row r="30" spans="1:13" ht="21" customHeight="1">
      <c r="A30" s="9" t="s">
        <v>270</v>
      </c>
      <c r="B30" s="9"/>
      <c r="C30" s="9"/>
      <c r="D30" s="9"/>
      <c r="E30" s="9"/>
      <c r="F30" s="9"/>
      <c r="G30" s="9"/>
      <c r="H30" s="9"/>
      <c r="I30" s="9"/>
      <c r="J30" s="9"/>
      <c r="K30" s="9"/>
      <c r="L30" s="9"/>
      <c r="M30" s="9"/>
    </row>
    <row r="31" spans="1:13" ht="21" customHeight="1">
      <c r="A31" s="9" t="s">
        <v>230</v>
      </c>
      <c r="B31" s="9"/>
      <c r="C31" s="9"/>
      <c r="D31" s="9"/>
      <c r="E31" s="9"/>
      <c r="F31" s="9"/>
      <c r="G31" s="9"/>
      <c r="H31" s="9"/>
      <c r="I31" s="9"/>
      <c r="J31" s="9"/>
      <c r="K31" s="9"/>
      <c r="L31" s="9"/>
      <c r="M31" s="9"/>
    </row>
    <row r="32" spans="1:13" ht="21" customHeight="1">
      <c r="A32" s="9" t="s">
        <v>259</v>
      </c>
      <c r="B32" s="9"/>
      <c r="C32" s="9"/>
      <c r="D32" s="9"/>
      <c r="E32" s="9"/>
      <c r="F32" s="9"/>
      <c r="G32" s="9"/>
      <c r="H32" s="9"/>
      <c r="I32" s="9"/>
      <c r="J32" s="9"/>
      <c r="K32" s="9"/>
      <c r="L32" s="9"/>
      <c r="M32" s="9"/>
    </row>
    <row r="33" spans="1:13" ht="21" customHeight="1">
      <c r="A33" s="103"/>
      <c r="B33" s="9"/>
      <c r="C33" s="9"/>
      <c r="D33" s="9"/>
      <c r="E33" s="9"/>
      <c r="F33" s="9"/>
      <c r="G33" s="9"/>
      <c r="H33" s="9"/>
      <c r="I33" s="9"/>
      <c r="J33" s="9"/>
      <c r="K33" s="9"/>
      <c r="L33" s="9"/>
      <c r="M33" s="9"/>
    </row>
    <row r="34" spans="1:13" ht="21" customHeight="1">
      <c r="A34" s="9" t="s">
        <v>231</v>
      </c>
      <c r="B34" s="9"/>
      <c r="C34" s="9"/>
      <c r="D34" s="9"/>
      <c r="E34" s="9"/>
      <c r="F34" s="9"/>
      <c r="G34" s="9"/>
      <c r="H34" s="9"/>
      <c r="I34" s="9"/>
      <c r="J34" s="9"/>
      <c r="K34" s="9"/>
      <c r="L34" s="9"/>
      <c r="M34" s="9"/>
    </row>
    <row r="35" spans="1:13" ht="21" customHeight="1">
      <c r="A35" s="9" t="s">
        <v>232</v>
      </c>
      <c r="B35" s="9"/>
      <c r="C35" s="9"/>
      <c r="D35" s="9"/>
      <c r="E35" s="9"/>
      <c r="F35" s="9"/>
      <c r="G35" s="9"/>
      <c r="H35" s="9"/>
      <c r="I35" s="9"/>
      <c r="J35" s="9"/>
      <c r="K35" s="9"/>
      <c r="L35" s="9"/>
      <c r="M35" s="9"/>
    </row>
    <row r="36" spans="1:13" ht="21" customHeight="1">
      <c r="A36" s="9" t="s">
        <v>93</v>
      </c>
      <c r="B36" s="9"/>
      <c r="C36" s="9"/>
      <c r="D36" s="9"/>
      <c r="E36" s="9"/>
      <c r="F36" s="9"/>
      <c r="G36" s="9"/>
      <c r="H36" s="9"/>
      <c r="I36" s="9"/>
      <c r="J36" s="9"/>
      <c r="K36" s="9"/>
      <c r="L36" s="9"/>
      <c r="M36" s="9"/>
    </row>
    <row r="37" spans="1:13" ht="21" customHeight="1">
      <c r="A37" s="16" t="s">
        <v>302</v>
      </c>
      <c r="B37" s="9"/>
      <c r="C37" s="9"/>
      <c r="D37" s="9"/>
      <c r="E37" s="9"/>
      <c r="F37" s="18"/>
      <c r="G37" s="9"/>
      <c r="H37" s="9"/>
      <c r="I37" s="9"/>
      <c r="J37" s="9"/>
      <c r="K37" s="9"/>
      <c r="L37" s="9"/>
      <c r="M37" s="9"/>
    </row>
    <row r="38" spans="1:13" ht="21" customHeight="1">
      <c r="A38" s="39" t="s">
        <v>233</v>
      </c>
      <c r="B38" s="9"/>
      <c r="C38" s="9"/>
      <c r="D38" s="9"/>
      <c r="E38" s="9"/>
      <c r="F38" s="9"/>
      <c r="G38" s="9"/>
      <c r="H38" s="9"/>
      <c r="I38" s="9"/>
      <c r="J38" s="9"/>
      <c r="K38" s="9"/>
      <c r="L38" s="9"/>
      <c r="M38" s="9"/>
    </row>
    <row r="39" spans="1:13" ht="21" customHeight="1">
      <c r="A39" s="9" t="s">
        <v>258</v>
      </c>
      <c r="B39" s="9"/>
      <c r="C39" s="9"/>
      <c r="D39" s="9"/>
      <c r="E39" s="9"/>
      <c r="F39" s="9"/>
      <c r="G39" s="9"/>
      <c r="H39" s="9"/>
      <c r="I39" s="9"/>
      <c r="J39" s="9"/>
      <c r="K39" s="9"/>
      <c r="M39" s="9"/>
    </row>
    <row r="40" spans="1:13" ht="21" customHeight="1">
      <c r="A40" s="9"/>
      <c r="B40" s="9"/>
      <c r="C40" s="9"/>
      <c r="D40" s="9"/>
      <c r="E40" s="9"/>
      <c r="F40" s="9"/>
      <c r="G40" s="9"/>
      <c r="H40" s="9"/>
      <c r="I40" s="9"/>
      <c r="J40" s="9"/>
      <c r="K40" s="9"/>
      <c r="L40" s="9"/>
      <c r="M40" s="9"/>
    </row>
    <row r="41" spans="1:13" ht="15">
      <c r="A41" s="9"/>
      <c r="B41" s="9"/>
      <c r="C41" s="9"/>
      <c r="D41" s="9"/>
      <c r="E41" s="9"/>
      <c r="F41" s="9"/>
      <c r="G41" s="9"/>
      <c r="H41" s="9"/>
      <c r="I41" s="9"/>
      <c r="J41" s="9"/>
      <c r="K41" s="9"/>
      <c r="L41" s="9"/>
      <c r="M41" s="9"/>
    </row>
    <row r="42" spans="1:13" ht="15">
      <c r="A42" s="9"/>
      <c r="B42" s="9"/>
      <c r="C42" s="9"/>
      <c r="D42" s="9"/>
      <c r="E42" s="9"/>
      <c r="F42" s="9"/>
      <c r="G42" s="9"/>
      <c r="H42" s="9"/>
      <c r="I42" s="9"/>
      <c r="J42" s="9"/>
      <c r="K42" s="9"/>
      <c r="L42" s="9"/>
      <c r="M42" s="9"/>
    </row>
    <row r="43" spans="1:13" ht="15">
      <c r="A43" s="9"/>
      <c r="B43" s="9"/>
      <c r="C43" s="9"/>
      <c r="D43" s="9"/>
      <c r="E43" s="9"/>
      <c r="F43" s="9"/>
      <c r="G43" s="9"/>
      <c r="H43" s="9"/>
      <c r="I43" s="9"/>
      <c r="J43" s="9"/>
      <c r="K43" s="9"/>
      <c r="L43" s="9"/>
      <c r="M43" s="9"/>
    </row>
    <row r="44" spans="1:13" ht="15">
      <c r="B44" s="9"/>
      <c r="C44" s="9"/>
      <c r="D44" s="9"/>
      <c r="E44" s="9"/>
      <c r="F44" s="9"/>
      <c r="G44" s="9"/>
      <c r="H44" s="9"/>
      <c r="I44" s="9"/>
      <c r="J44" s="9"/>
      <c r="K44" s="9"/>
      <c r="L44" s="9"/>
      <c r="M44" s="9"/>
    </row>
    <row r="45" spans="1:13" ht="15">
      <c r="B45" s="9"/>
      <c r="C45" s="9"/>
      <c r="D45" s="9"/>
      <c r="E45" s="9"/>
      <c r="F45" s="9"/>
      <c r="G45" s="9"/>
      <c r="H45" s="9"/>
      <c r="I45" s="9"/>
      <c r="J45" s="9"/>
      <c r="K45" s="9"/>
      <c r="L45" s="9"/>
      <c r="M45" s="9"/>
    </row>
    <row r="46" spans="1:13" ht="15">
      <c r="B46" s="9"/>
      <c r="C46" s="9"/>
      <c r="D46" s="9"/>
      <c r="E46" s="9"/>
      <c r="F46" s="9"/>
      <c r="G46" s="9"/>
      <c r="H46" s="9"/>
      <c r="I46" s="9"/>
      <c r="J46" s="9"/>
      <c r="K46" s="9"/>
      <c r="L46" s="9"/>
      <c r="M46" s="9"/>
    </row>
    <row r="47" spans="1:13" ht="15">
      <c r="B47" s="9"/>
      <c r="C47" s="9"/>
      <c r="D47" s="9"/>
      <c r="E47" s="9"/>
      <c r="F47" s="9"/>
      <c r="G47" s="9"/>
      <c r="H47" s="9"/>
      <c r="I47" s="9"/>
      <c r="J47" s="9"/>
      <c r="K47" s="9"/>
      <c r="L47" s="9"/>
      <c r="M47" s="9"/>
    </row>
    <row r="48" spans="1:13" ht="17.25">
      <c r="A48" s="99" t="s">
        <v>146</v>
      </c>
      <c r="B48" s="65"/>
      <c r="C48" s="65"/>
      <c r="D48" s="65"/>
      <c r="E48" s="9"/>
      <c r="F48" s="65"/>
      <c r="G48" s="65"/>
      <c r="H48" s="65"/>
      <c r="I48" s="65"/>
      <c r="J48" s="65"/>
      <c r="K48" s="65"/>
      <c r="L48" s="65"/>
    </row>
    <row r="49" spans="1:12" ht="17.25">
      <c r="A49" s="99"/>
      <c r="B49" s="65"/>
      <c r="C49" s="65"/>
      <c r="D49" s="65"/>
      <c r="E49" s="65"/>
      <c r="F49" s="65"/>
      <c r="G49" s="65"/>
      <c r="H49" s="65"/>
      <c r="I49" s="65"/>
      <c r="J49" s="65"/>
      <c r="K49" s="65"/>
      <c r="L49" s="65"/>
    </row>
    <row r="50" spans="1:12" ht="17.25">
      <c r="A50" s="99"/>
      <c r="E50" s="65"/>
    </row>
    <row r="51" spans="1:12" ht="14.25">
      <c r="A51" s="99"/>
    </row>
    <row r="52" spans="1:12" ht="14.25">
      <c r="A52" s="99"/>
    </row>
    <row r="54" spans="1:12" ht="14.25" customHeight="1"/>
    <row r="55" spans="1:12" ht="23.25" customHeight="1">
      <c r="A55" s="17" t="s">
        <v>41</v>
      </c>
    </row>
    <row r="59" spans="1:12" ht="20.100000000000001" customHeight="1"/>
    <row r="60" spans="1:12" ht="15.95" customHeight="1"/>
    <row r="61" spans="1:12" ht="15.95" customHeight="1"/>
    <row r="62" spans="1:12" ht="15.95" customHeight="1"/>
    <row r="63" spans="1:12" ht="15.95" customHeight="1"/>
    <row r="64" spans="1:12" ht="15.95" customHeight="1"/>
    <row r="65" spans="13:13" ht="24" customHeight="1">
      <c r="M65" s="249"/>
    </row>
    <row r="66" spans="13:13" ht="18" customHeight="1">
      <c r="M66" s="249"/>
    </row>
    <row r="67" spans="13:13" ht="15.95" customHeight="1">
      <c r="M67" s="249"/>
    </row>
    <row r="68" spans="13:13" ht="15.95" customHeight="1">
      <c r="M68" s="249"/>
    </row>
    <row r="69" spans="13:13" ht="15.95" customHeight="1">
      <c r="M69" s="249"/>
    </row>
    <row r="70" spans="13:13" ht="15.95" customHeight="1">
      <c r="M70" s="249"/>
    </row>
    <row r="71" spans="13:13" ht="15.95" customHeight="1">
      <c r="M71" s="249"/>
    </row>
    <row r="72" spans="13:13" ht="15.95" customHeight="1">
      <c r="M72" s="249"/>
    </row>
    <row r="73" spans="13:13" ht="15.95" customHeight="1">
      <c r="M73" s="249"/>
    </row>
    <row r="74" spans="13:13" ht="15.95" customHeight="1">
      <c r="M74" s="249"/>
    </row>
    <row r="75" spans="13:13">
      <c r="M75" s="249"/>
    </row>
    <row r="76" spans="13:13">
      <c r="M76" s="249"/>
    </row>
    <row r="133" spans="15:22">
      <c r="O133" s="66"/>
      <c r="P133" s="66"/>
      <c r="Q133" s="66"/>
      <c r="R133" s="66"/>
      <c r="S133" s="66"/>
      <c r="T133" s="66"/>
      <c r="U133" s="66"/>
      <c r="V133" s="66"/>
    </row>
    <row r="134" spans="15:22">
      <c r="O134" s="70"/>
      <c r="P134" s="70"/>
      <c r="Q134" s="71"/>
      <c r="R134" s="70"/>
      <c r="S134" s="71"/>
      <c r="T134" s="70"/>
      <c r="U134" s="70"/>
      <c r="V134" s="70"/>
    </row>
    <row r="135" spans="15:22">
      <c r="Q135" s="72"/>
      <c r="R135" s="73"/>
      <c r="S135" s="74" t="s">
        <v>51</v>
      </c>
      <c r="T135" s="75"/>
      <c r="U135" s="75"/>
      <c r="V135" s="75"/>
    </row>
    <row r="136" spans="15:22">
      <c r="O136" s="17" t="s">
        <v>52</v>
      </c>
      <c r="Q136" s="72" t="s">
        <v>53</v>
      </c>
      <c r="R136" s="72" t="s">
        <v>54</v>
      </c>
      <c r="S136" s="76"/>
      <c r="T136" s="73"/>
      <c r="U136" s="73"/>
      <c r="V136" s="73"/>
    </row>
    <row r="137" spans="15:22">
      <c r="Q137" s="72"/>
      <c r="R137" s="72" t="s">
        <v>55</v>
      </c>
      <c r="S137" s="511" t="s">
        <v>56</v>
      </c>
      <c r="T137" s="72" t="s">
        <v>57</v>
      </c>
      <c r="U137" s="511" t="s">
        <v>87</v>
      </c>
      <c r="V137" s="498" t="s">
        <v>58</v>
      </c>
    </row>
    <row r="138" spans="15:22">
      <c r="O138" s="73"/>
      <c r="P138" s="73"/>
      <c r="Q138" s="76"/>
      <c r="R138" s="76" t="s">
        <v>59</v>
      </c>
      <c r="S138" s="512"/>
      <c r="T138" s="76" t="s">
        <v>60</v>
      </c>
      <c r="U138" s="513"/>
      <c r="V138" s="499"/>
    </row>
    <row r="139" spans="15:22">
      <c r="Q139" s="77" t="s">
        <v>61</v>
      </c>
      <c r="R139" s="21" t="s">
        <v>62</v>
      </c>
    </row>
    <row r="140" spans="15:22">
      <c r="O140" s="17" t="s">
        <v>63</v>
      </c>
      <c r="P140" s="78">
        <v>6</v>
      </c>
      <c r="Q140" s="79" t="s">
        <v>64</v>
      </c>
      <c r="R140" s="80" t="s">
        <v>65</v>
      </c>
      <c r="S140" s="80" t="s">
        <v>66</v>
      </c>
      <c r="T140" s="80" t="s">
        <v>67</v>
      </c>
      <c r="U140" s="80" t="s">
        <v>68</v>
      </c>
      <c r="V140" s="80" t="s">
        <v>69</v>
      </c>
    </row>
    <row r="141" spans="15:22">
      <c r="P141" s="78"/>
      <c r="Q141" s="81" t="s">
        <v>70</v>
      </c>
      <c r="R141" s="82" t="s">
        <v>71</v>
      </c>
      <c r="S141" s="82" t="s">
        <v>72</v>
      </c>
      <c r="T141" s="82" t="s">
        <v>73</v>
      </c>
      <c r="U141" s="82" t="s">
        <v>74</v>
      </c>
      <c r="V141" s="82" t="s">
        <v>75</v>
      </c>
    </row>
    <row r="142" spans="15:22">
      <c r="P142" s="78">
        <v>7</v>
      </c>
      <c r="Q142" s="79" t="s">
        <v>76</v>
      </c>
      <c r="R142" s="80" t="s">
        <v>77</v>
      </c>
      <c r="S142" s="80" t="s">
        <v>78</v>
      </c>
      <c r="T142" s="80" t="s">
        <v>67</v>
      </c>
      <c r="U142" s="80" t="s">
        <v>79</v>
      </c>
      <c r="V142" s="80" t="s">
        <v>80</v>
      </c>
    </row>
    <row r="143" spans="15:22">
      <c r="P143" s="66"/>
      <c r="Q143" s="81" t="s">
        <v>81</v>
      </c>
      <c r="R143" s="83" t="s">
        <v>82</v>
      </c>
      <c r="S143" s="83" t="s">
        <v>83</v>
      </c>
      <c r="T143" s="83" t="s">
        <v>73</v>
      </c>
      <c r="U143" s="83" t="s">
        <v>84</v>
      </c>
      <c r="V143" s="83" t="s">
        <v>85</v>
      </c>
    </row>
    <row r="144" spans="15:22">
      <c r="P144" s="67">
        <v>8</v>
      </c>
      <c r="Q144" s="79" t="s">
        <v>117</v>
      </c>
      <c r="R144" s="68" t="s">
        <v>118</v>
      </c>
      <c r="S144" s="68" t="s">
        <v>119</v>
      </c>
      <c r="T144" s="68" t="s">
        <v>67</v>
      </c>
      <c r="U144" s="68" t="s">
        <v>120</v>
      </c>
      <c r="V144" s="68" t="s">
        <v>121</v>
      </c>
    </row>
    <row r="145" spans="15:22">
      <c r="P145" s="66"/>
      <c r="Q145" s="81" t="s">
        <v>122</v>
      </c>
      <c r="R145" s="83" t="s">
        <v>123</v>
      </c>
      <c r="S145" s="83" t="s">
        <v>124</v>
      </c>
      <c r="T145" s="83" t="s">
        <v>73</v>
      </c>
      <c r="U145" s="83" t="s">
        <v>125</v>
      </c>
      <c r="V145" s="83" t="s">
        <v>126</v>
      </c>
    </row>
    <row r="146" spans="15:22">
      <c r="P146" s="78">
        <v>9</v>
      </c>
      <c r="Q146" s="79" t="s">
        <v>127</v>
      </c>
      <c r="R146" s="80" t="s">
        <v>128</v>
      </c>
      <c r="S146" s="80" t="s">
        <v>129</v>
      </c>
      <c r="T146" s="80" t="s">
        <v>130</v>
      </c>
      <c r="U146" s="80" t="s">
        <v>6</v>
      </c>
      <c r="V146" s="80" t="s">
        <v>7</v>
      </c>
    </row>
    <row r="147" spans="15:22">
      <c r="P147" s="66"/>
      <c r="Q147" s="81" t="s">
        <v>8</v>
      </c>
      <c r="R147" s="83" t="s">
        <v>9</v>
      </c>
      <c r="S147" s="83" t="s">
        <v>10</v>
      </c>
      <c r="T147" s="83" t="s">
        <v>11</v>
      </c>
      <c r="U147" s="83" t="s">
        <v>12</v>
      </c>
      <c r="V147" s="83" t="s">
        <v>13</v>
      </c>
    </row>
    <row r="148" spans="15:22">
      <c r="P148" s="67">
        <v>10</v>
      </c>
      <c r="Q148" s="79" t="s">
        <v>14</v>
      </c>
      <c r="R148" s="68" t="s">
        <v>15</v>
      </c>
      <c r="S148" s="68" t="s">
        <v>16</v>
      </c>
      <c r="T148" s="68" t="s">
        <v>130</v>
      </c>
      <c r="U148" s="68" t="s">
        <v>17</v>
      </c>
      <c r="V148" s="68" t="s">
        <v>18</v>
      </c>
    </row>
    <row r="149" spans="15:22">
      <c r="O149" s="73"/>
      <c r="P149" s="73"/>
      <c r="Q149" s="84" t="s">
        <v>19</v>
      </c>
      <c r="R149" s="85" t="s">
        <v>9</v>
      </c>
      <c r="S149" s="85" t="s">
        <v>20</v>
      </c>
      <c r="T149" s="85" t="s">
        <v>11</v>
      </c>
      <c r="U149" s="85" t="s">
        <v>21</v>
      </c>
      <c r="V149" s="86" t="s">
        <v>22</v>
      </c>
    </row>
  </sheetData>
  <mergeCells count="13">
    <mergeCell ref="A3:L3"/>
    <mergeCell ref="V137:V138"/>
    <mergeCell ref="U137:U138"/>
    <mergeCell ref="S137:S138"/>
    <mergeCell ref="C4:D4"/>
    <mergeCell ref="E4:F4"/>
    <mergeCell ref="A4:B7"/>
    <mergeCell ref="K4:L4"/>
    <mergeCell ref="K5:L5"/>
    <mergeCell ref="I5:J5"/>
    <mergeCell ref="G5:H5"/>
    <mergeCell ref="I4:J4"/>
    <mergeCell ref="G4:H4"/>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pageSetUpPr fitToPage="1"/>
  </sheetPr>
  <dimension ref="A1:BC132"/>
  <sheetViews>
    <sheetView showGridLines="0" zoomScaleNormal="100" workbookViewId="0"/>
  </sheetViews>
  <sheetFormatPr defaultRowHeight="13.5"/>
  <cols>
    <col min="17" max="18" width="9" style="416"/>
    <col min="19" max="29" width="9" style="418"/>
    <col min="30" max="32" width="9" style="313"/>
    <col min="33" max="40" width="9" style="421"/>
    <col min="41" max="41" width="10.875" style="421" customWidth="1"/>
    <col min="42" max="44" width="9" style="421"/>
    <col min="45" max="52" width="9" style="313"/>
  </cols>
  <sheetData>
    <row r="1" spans="1:51" ht="15">
      <c r="C1" s="340" t="s">
        <v>591</v>
      </c>
      <c r="D1" s="340"/>
      <c r="E1" s="340" t="s">
        <v>592</v>
      </c>
      <c r="F1" s="340"/>
      <c r="AE1" s="313" t="s">
        <v>593</v>
      </c>
    </row>
    <row r="2" spans="1:51">
      <c r="AE2" s="316" t="s">
        <v>594</v>
      </c>
      <c r="AF2" s="316"/>
    </row>
    <row r="3" spans="1:51">
      <c r="B3" s="335"/>
      <c r="AE3" s="313" t="s">
        <v>595</v>
      </c>
      <c r="AP3" s="421" t="s">
        <v>596</v>
      </c>
    </row>
    <row r="4" spans="1:51">
      <c r="AF4" s="313" t="s">
        <v>597</v>
      </c>
      <c r="AG4" s="421" t="s">
        <v>598</v>
      </c>
      <c r="AH4" s="421" t="s">
        <v>599</v>
      </c>
      <c r="AI4" s="421" t="s">
        <v>600</v>
      </c>
      <c r="AJ4" s="421" t="s">
        <v>601</v>
      </c>
      <c r="AK4" s="421" t="s">
        <v>602</v>
      </c>
      <c r="AL4" s="421" t="s">
        <v>603</v>
      </c>
      <c r="AM4" s="421" t="s">
        <v>604</v>
      </c>
      <c r="AN4" s="421" t="s">
        <v>605</v>
      </c>
      <c r="AQ4" s="421" t="s">
        <v>597</v>
      </c>
      <c r="AR4" s="421" t="s">
        <v>598</v>
      </c>
      <c r="AS4" s="313" t="s">
        <v>599</v>
      </c>
      <c r="AT4" s="313" t="s">
        <v>600</v>
      </c>
      <c r="AU4" s="313" t="s">
        <v>601</v>
      </c>
      <c r="AV4" s="313" t="s">
        <v>602</v>
      </c>
      <c r="AW4" s="313" t="s">
        <v>603</v>
      </c>
      <c r="AX4" s="313" t="s">
        <v>604</v>
      </c>
      <c r="AY4" s="313" t="s">
        <v>605</v>
      </c>
    </row>
    <row r="5" spans="1:51">
      <c r="AE5" s="323" t="s">
        <v>606</v>
      </c>
      <c r="AF5" s="313">
        <v>1909</v>
      </c>
      <c r="AG5" s="421">
        <v>96</v>
      </c>
      <c r="AH5" s="421">
        <v>3368</v>
      </c>
      <c r="AI5" s="421">
        <v>1717</v>
      </c>
      <c r="AJ5" s="421">
        <v>1317</v>
      </c>
      <c r="AK5" s="421">
        <v>2773</v>
      </c>
      <c r="AL5" s="421">
        <v>187</v>
      </c>
      <c r="AM5" s="421">
        <v>4487</v>
      </c>
      <c r="AN5" s="421">
        <f>AF5+AG5+AH5+AI5+AJ5+AK5+AL5+AM5</f>
        <v>15854</v>
      </c>
      <c r="AP5" s="421">
        <v>28</v>
      </c>
      <c r="AQ5" s="424">
        <f>ROUND(AF5/$AN$5*100,1)</f>
        <v>12</v>
      </c>
      <c r="AR5" s="424">
        <f t="shared" ref="AR5:AY5" si="0">ROUND(AG5/$AN$5*100,1)</f>
        <v>0.6</v>
      </c>
      <c r="AS5" s="317">
        <f t="shared" si="0"/>
        <v>21.2</v>
      </c>
      <c r="AT5" s="317">
        <f t="shared" si="0"/>
        <v>10.8</v>
      </c>
      <c r="AU5" s="317">
        <f t="shared" si="0"/>
        <v>8.3000000000000007</v>
      </c>
      <c r="AV5" s="317">
        <f t="shared" si="0"/>
        <v>17.5</v>
      </c>
      <c r="AW5" s="317">
        <f t="shared" si="0"/>
        <v>1.2</v>
      </c>
      <c r="AX5" s="317">
        <f t="shared" si="0"/>
        <v>28.3</v>
      </c>
      <c r="AY5" s="317">
        <f t="shared" si="0"/>
        <v>100</v>
      </c>
    </row>
    <row r="6" spans="1:51">
      <c r="AE6" s="323" t="s">
        <v>607</v>
      </c>
      <c r="AF6" s="313">
        <v>1898</v>
      </c>
      <c r="AG6" s="421">
        <v>93</v>
      </c>
      <c r="AH6" s="421">
        <v>3609</v>
      </c>
      <c r="AI6" s="421">
        <v>1763</v>
      </c>
      <c r="AJ6" s="421">
        <v>1470</v>
      </c>
      <c r="AK6" s="421">
        <v>2761</v>
      </c>
      <c r="AL6" s="421">
        <v>210</v>
      </c>
      <c r="AM6" s="421">
        <v>4535</v>
      </c>
      <c r="AN6" s="421">
        <f>SUM(AF6:AM6)</f>
        <v>16339</v>
      </c>
      <c r="AP6" s="421">
        <v>27</v>
      </c>
      <c r="AQ6" s="424">
        <f>ROUND(AF6/$AN$6*100,1)</f>
        <v>11.6</v>
      </c>
      <c r="AR6" s="424">
        <f t="shared" ref="AR6:AX6" si="1">ROUND(AG6/$AN$6*100,1)</f>
        <v>0.6</v>
      </c>
      <c r="AS6" s="317">
        <f t="shared" si="1"/>
        <v>22.1</v>
      </c>
      <c r="AT6" s="317">
        <f t="shared" si="1"/>
        <v>10.8</v>
      </c>
      <c r="AU6" s="317">
        <f t="shared" si="1"/>
        <v>9</v>
      </c>
      <c r="AV6" s="317">
        <f t="shared" si="1"/>
        <v>16.899999999999999</v>
      </c>
      <c r="AW6" s="317">
        <f t="shared" si="1"/>
        <v>1.3</v>
      </c>
      <c r="AX6" s="317">
        <f t="shared" si="1"/>
        <v>27.8</v>
      </c>
      <c r="AY6" s="317">
        <f>ROUND(AN6/$AN$6*100,1)</f>
        <v>100</v>
      </c>
    </row>
    <row r="7" spans="1:51">
      <c r="A7" s="341"/>
      <c r="AE7" s="323" t="s">
        <v>608</v>
      </c>
      <c r="AF7" s="313">
        <v>2002</v>
      </c>
      <c r="AG7" s="421">
        <v>103</v>
      </c>
      <c r="AH7" s="421">
        <v>3565</v>
      </c>
      <c r="AI7" s="421">
        <v>1805</v>
      </c>
      <c r="AJ7" s="421">
        <v>1510</v>
      </c>
      <c r="AK7" s="421">
        <v>2457</v>
      </c>
      <c r="AL7" s="421">
        <v>238</v>
      </c>
      <c r="AM7" s="421">
        <v>5261</v>
      </c>
      <c r="AN7" s="421">
        <f>SUM(AF7:AM7)</f>
        <v>16941</v>
      </c>
      <c r="AP7" s="421">
        <v>26</v>
      </c>
      <c r="AQ7" s="424">
        <f t="shared" ref="AQ7:AX7" si="2">ROUND(AF7/$AN$7*100,1)</f>
        <v>11.8</v>
      </c>
      <c r="AR7" s="424">
        <f t="shared" si="2"/>
        <v>0.6</v>
      </c>
      <c r="AS7" s="317">
        <f t="shared" si="2"/>
        <v>21</v>
      </c>
      <c r="AT7" s="317">
        <f t="shared" si="2"/>
        <v>10.7</v>
      </c>
      <c r="AU7" s="317">
        <f t="shared" si="2"/>
        <v>8.9</v>
      </c>
      <c r="AV7" s="317">
        <f t="shared" si="2"/>
        <v>14.5</v>
      </c>
      <c r="AW7" s="317">
        <f t="shared" si="2"/>
        <v>1.4</v>
      </c>
      <c r="AX7" s="317">
        <f t="shared" si="2"/>
        <v>31.1</v>
      </c>
      <c r="AY7" s="317">
        <f>ROUND(AN7/$AN$7*100,1)</f>
        <v>100</v>
      </c>
    </row>
    <row r="8" spans="1:51">
      <c r="A8" s="341"/>
      <c r="AE8" s="323" t="s">
        <v>609</v>
      </c>
      <c r="AF8" s="313">
        <v>2010</v>
      </c>
      <c r="AG8" s="421">
        <v>113</v>
      </c>
      <c r="AH8" s="421">
        <v>3828</v>
      </c>
      <c r="AI8" s="421">
        <v>1715</v>
      </c>
      <c r="AJ8" s="421">
        <v>1551</v>
      </c>
      <c r="AK8" s="421">
        <v>2536</v>
      </c>
      <c r="AL8" s="421">
        <v>257</v>
      </c>
      <c r="AM8" s="421">
        <v>5609</v>
      </c>
      <c r="AN8" s="421">
        <f>SUM(AF8:AM8)</f>
        <v>17619</v>
      </c>
      <c r="AP8" s="421">
        <v>25</v>
      </c>
      <c r="AQ8" s="424">
        <f t="shared" ref="AQ8:AY8" si="3">ROUND(AF8/$AN$8*100,1)</f>
        <v>11.4</v>
      </c>
      <c r="AR8" s="424">
        <f t="shared" si="3"/>
        <v>0.6</v>
      </c>
      <c r="AS8" s="317">
        <f t="shared" si="3"/>
        <v>21.7</v>
      </c>
      <c r="AT8" s="317">
        <f t="shared" si="3"/>
        <v>9.6999999999999993</v>
      </c>
      <c r="AU8" s="317">
        <f t="shared" si="3"/>
        <v>8.8000000000000007</v>
      </c>
      <c r="AV8" s="317">
        <f t="shared" si="3"/>
        <v>14.4</v>
      </c>
      <c r="AW8" s="317">
        <f t="shared" si="3"/>
        <v>1.5</v>
      </c>
      <c r="AX8" s="317">
        <f t="shared" si="3"/>
        <v>31.8</v>
      </c>
      <c r="AY8" s="317">
        <f t="shared" si="3"/>
        <v>100</v>
      </c>
    </row>
    <row r="9" spans="1:51">
      <c r="A9" s="341"/>
      <c r="AE9" s="323" t="s">
        <v>610</v>
      </c>
      <c r="AF9" s="313">
        <v>2056</v>
      </c>
      <c r="AG9" s="421">
        <v>109</v>
      </c>
      <c r="AH9" s="421">
        <v>3895</v>
      </c>
      <c r="AI9" s="421">
        <v>1684</v>
      </c>
      <c r="AJ9" s="421">
        <v>1475</v>
      </c>
      <c r="AK9" s="421">
        <v>2527</v>
      </c>
      <c r="AL9" s="421">
        <v>288</v>
      </c>
      <c r="AM9" s="421">
        <v>5647</v>
      </c>
      <c r="AN9" s="421">
        <f>SUM(AF9:AM9)</f>
        <v>17681</v>
      </c>
      <c r="AP9" s="421">
        <v>24</v>
      </c>
      <c r="AQ9" s="424">
        <f>ROUND(AF9/$AN$9*100,1)</f>
        <v>11.6</v>
      </c>
      <c r="AR9" s="424">
        <f t="shared" ref="AR9:AY9" si="4">ROUND(AG9/$AN$9*100,1)</f>
        <v>0.6</v>
      </c>
      <c r="AS9" s="317">
        <f>ROUND(AH9/$AN$9*100,1)</f>
        <v>22</v>
      </c>
      <c r="AT9" s="317">
        <f t="shared" si="4"/>
        <v>9.5</v>
      </c>
      <c r="AU9" s="317">
        <f t="shared" si="4"/>
        <v>8.3000000000000007</v>
      </c>
      <c r="AV9" s="317">
        <f t="shared" si="4"/>
        <v>14.3</v>
      </c>
      <c r="AW9" s="317">
        <f t="shared" si="4"/>
        <v>1.6</v>
      </c>
      <c r="AX9" s="317">
        <f t="shared" si="4"/>
        <v>31.9</v>
      </c>
      <c r="AY9" s="317">
        <f t="shared" si="4"/>
        <v>100</v>
      </c>
    </row>
    <row r="10" spans="1:51">
      <c r="AE10" s="323" t="s">
        <v>611</v>
      </c>
      <c r="AF10" s="313">
        <v>2213</v>
      </c>
      <c r="AG10" s="421">
        <v>114</v>
      </c>
      <c r="AH10" s="421">
        <v>3774</v>
      </c>
      <c r="AI10" s="421">
        <v>1720</v>
      </c>
      <c r="AJ10" s="421">
        <v>1431</v>
      </c>
      <c r="AK10" s="421">
        <v>3328</v>
      </c>
      <c r="AL10" s="421">
        <v>337</v>
      </c>
      <c r="AM10" s="421">
        <v>5254</v>
      </c>
      <c r="AN10" s="421">
        <v>18171</v>
      </c>
      <c r="AP10" s="421">
        <v>23</v>
      </c>
      <c r="AQ10" s="424">
        <f>ROUND(AF10/$AN$10*100,1)</f>
        <v>12.2</v>
      </c>
      <c r="AR10" s="424">
        <f>ROUND(AG10/$AN$10*100,1)</f>
        <v>0.6</v>
      </c>
      <c r="AS10" s="317">
        <f t="shared" ref="AS10:AX10" si="5">ROUND(AH10/$AN$10*100,1)</f>
        <v>20.8</v>
      </c>
      <c r="AT10" s="317">
        <f t="shared" si="5"/>
        <v>9.5</v>
      </c>
      <c r="AU10" s="317">
        <f t="shared" si="5"/>
        <v>7.9</v>
      </c>
      <c r="AV10" s="317">
        <f t="shared" si="5"/>
        <v>18.3</v>
      </c>
      <c r="AW10" s="317">
        <f t="shared" si="5"/>
        <v>1.9</v>
      </c>
      <c r="AX10" s="317">
        <f t="shared" si="5"/>
        <v>28.9</v>
      </c>
      <c r="AY10" s="317">
        <f>ROUND(AN10/$AN$10*100,1)</f>
        <v>100</v>
      </c>
    </row>
    <row r="11" spans="1:51">
      <c r="AE11" s="323" t="s">
        <v>612</v>
      </c>
      <c r="AF11" s="313">
        <v>2255</v>
      </c>
      <c r="AG11" s="421">
        <v>134</v>
      </c>
      <c r="AH11" s="421">
        <v>3662</v>
      </c>
      <c r="AI11" s="421">
        <v>1799</v>
      </c>
      <c r="AJ11" s="421">
        <v>1394</v>
      </c>
      <c r="AK11" s="421">
        <v>2760</v>
      </c>
      <c r="AL11" s="421">
        <v>346</v>
      </c>
      <c r="AM11" s="421">
        <v>6386</v>
      </c>
      <c r="AN11" s="421">
        <v>18736</v>
      </c>
      <c r="AP11" s="421">
        <v>22</v>
      </c>
      <c r="AQ11" s="424">
        <f>ROUND(AF11/$AN$11*100,1)</f>
        <v>12</v>
      </c>
      <c r="AR11" s="424">
        <f t="shared" ref="AR11:AY11" si="6">ROUND(AG11/$AN$11*100,1)</f>
        <v>0.7</v>
      </c>
      <c r="AS11" s="317">
        <f t="shared" si="6"/>
        <v>19.5</v>
      </c>
      <c r="AT11" s="317">
        <f t="shared" si="6"/>
        <v>9.6</v>
      </c>
      <c r="AU11" s="317">
        <f t="shared" si="6"/>
        <v>7.4</v>
      </c>
      <c r="AV11" s="317">
        <f t="shared" si="6"/>
        <v>14.7</v>
      </c>
      <c r="AW11" s="317">
        <f t="shared" si="6"/>
        <v>1.8</v>
      </c>
      <c r="AX11" s="317">
        <f t="shared" si="6"/>
        <v>34.1</v>
      </c>
      <c r="AY11" s="317">
        <f t="shared" si="6"/>
        <v>100</v>
      </c>
    </row>
    <row r="12" spans="1:51">
      <c r="AE12" s="323" t="s">
        <v>613</v>
      </c>
      <c r="AF12" s="313">
        <v>2694</v>
      </c>
      <c r="AG12" s="421">
        <v>103</v>
      </c>
      <c r="AH12" s="421">
        <v>3572</v>
      </c>
      <c r="AI12" s="421">
        <v>1921</v>
      </c>
      <c r="AJ12" s="421">
        <v>1512</v>
      </c>
      <c r="AK12" s="421">
        <v>2486</v>
      </c>
      <c r="AL12" s="421">
        <v>382</v>
      </c>
      <c r="AM12" s="421">
        <v>6063</v>
      </c>
      <c r="AN12" s="421">
        <v>18733</v>
      </c>
      <c r="AP12" s="421">
        <v>21</v>
      </c>
      <c r="AQ12" s="424">
        <f>ROUND(AF12/$AN$12*100,1)</f>
        <v>14.4</v>
      </c>
      <c r="AR12" s="424">
        <f t="shared" ref="AR12:AY12" si="7">ROUND(AG12/$AN$12*100,1)</f>
        <v>0.5</v>
      </c>
      <c r="AS12" s="317">
        <f t="shared" si="7"/>
        <v>19.100000000000001</v>
      </c>
      <c r="AT12" s="317">
        <f t="shared" si="7"/>
        <v>10.3</v>
      </c>
      <c r="AU12" s="317">
        <f t="shared" si="7"/>
        <v>8.1</v>
      </c>
      <c r="AV12" s="317">
        <f t="shared" si="7"/>
        <v>13.3</v>
      </c>
      <c r="AW12" s="317">
        <f t="shared" si="7"/>
        <v>2</v>
      </c>
      <c r="AX12" s="317">
        <f t="shared" si="7"/>
        <v>32.4</v>
      </c>
      <c r="AY12" s="317">
        <f t="shared" si="7"/>
        <v>100</v>
      </c>
    </row>
    <row r="13" spans="1:51">
      <c r="AE13" s="323" t="s">
        <v>614</v>
      </c>
      <c r="AF13" s="313">
        <v>3445</v>
      </c>
      <c r="AG13" s="421">
        <v>35</v>
      </c>
      <c r="AH13" s="421">
        <v>3588</v>
      </c>
      <c r="AI13" s="421">
        <v>2066</v>
      </c>
      <c r="AJ13" s="421">
        <v>1991</v>
      </c>
      <c r="AK13" s="421">
        <v>2522</v>
      </c>
      <c r="AL13" s="421">
        <v>469</v>
      </c>
      <c r="AM13" s="421">
        <v>6010</v>
      </c>
      <c r="AN13" s="421">
        <v>20126</v>
      </c>
      <c r="AP13" s="421">
        <v>20</v>
      </c>
      <c r="AQ13" s="424">
        <f>ROUND(AF13/$AN$13*100,1)</f>
        <v>17.100000000000001</v>
      </c>
      <c r="AR13" s="424">
        <f t="shared" ref="AR13:AY13" si="8">ROUND(AG13/$AN$13*100,1)</f>
        <v>0.2</v>
      </c>
      <c r="AS13" s="317">
        <f t="shared" si="8"/>
        <v>17.8</v>
      </c>
      <c r="AT13" s="317">
        <f t="shared" si="8"/>
        <v>10.3</v>
      </c>
      <c r="AU13" s="317">
        <f t="shared" si="8"/>
        <v>9.9</v>
      </c>
      <c r="AV13" s="317">
        <f t="shared" si="8"/>
        <v>12.5</v>
      </c>
      <c r="AW13" s="317">
        <f t="shared" si="8"/>
        <v>2.2999999999999998</v>
      </c>
      <c r="AX13" s="317">
        <f t="shared" si="8"/>
        <v>29.9</v>
      </c>
      <c r="AY13" s="317">
        <f t="shared" si="8"/>
        <v>100</v>
      </c>
    </row>
    <row r="14" spans="1:51">
      <c r="AE14" s="323" t="s">
        <v>615</v>
      </c>
      <c r="AF14" s="313">
        <v>3897</v>
      </c>
      <c r="AG14" s="421">
        <v>55</v>
      </c>
      <c r="AH14" s="421">
        <v>3666</v>
      </c>
      <c r="AI14" s="421">
        <v>2177</v>
      </c>
      <c r="AJ14" s="421">
        <v>2658</v>
      </c>
      <c r="AK14" s="421">
        <v>2933</v>
      </c>
      <c r="AL14" s="421">
        <v>570</v>
      </c>
      <c r="AM14" s="421">
        <v>6220</v>
      </c>
      <c r="AN14" s="421">
        <v>22176</v>
      </c>
      <c r="AP14" s="421">
        <v>19</v>
      </c>
      <c r="AQ14" s="424">
        <f>ROUND(AF14/$AN$14*100,1)</f>
        <v>17.600000000000001</v>
      </c>
      <c r="AR14" s="424">
        <f t="shared" ref="AR14:AY14" si="9">ROUND(AG14/$AN$14*100,1)</f>
        <v>0.2</v>
      </c>
      <c r="AS14" s="317">
        <f t="shared" si="9"/>
        <v>16.5</v>
      </c>
      <c r="AT14" s="317">
        <f t="shared" si="9"/>
        <v>9.8000000000000007</v>
      </c>
      <c r="AU14" s="317">
        <f t="shared" si="9"/>
        <v>12</v>
      </c>
      <c r="AV14" s="317">
        <f t="shared" si="9"/>
        <v>13.2</v>
      </c>
      <c r="AW14" s="317">
        <f t="shared" si="9"/>
        <v>2.6</v>
      </c>
      <c r="AX14" s="317">
        <f t="shared" si="9"/>
        <v>28</v>
      </c>
      <c r="AY14" s="317">
        <f t="shared" si="9"/>
        <v>100</v>
      </c>
    </row>
    <row r="15" spans="1:51">
      <c r="AE15" s="323" t="s">
        <v>616</v>
      </c>
      <c r="AF15" s="313">
        <v>4494</v>
      </c>
      <c r="AG15" s="421">
        <v>73</v>
      </c>
      <c r="AH15" s="421">
        <v>3637</v>
      </c>
      <c r="AI15" s="421">
        <v>2337</v>
      </c>
      <c r="AJ15" s="421">
        <v>3234</v>
      </c>
      <c r="AK15" s="421">
        <v>3242</v>
      </c>
      <c r="AL15" s="421">
        <v>673</v>
      </c>
      <c r="AM15" s="421">
        <v>6821</v>
      </c>
      <c r="AN15" s="421">
        <v>24511</v>
      </c>
      <c r="AP15" s="425">
        <v>18</v>
      </c>
      <c r="AQ15" s="424">
        <f>ROUND(AF15/$AN$15*100,1)</f>
        <v>18.3</v>
      </c>
      <c r="AR15" s="424">
        <f t="shared" ref="AR15:AY15" si="10">ROUND(AG15/$AN$15*100,1)</f>
        <v>0.3</v>
      </c>
      <c r="AS15" s="317">
        <f t="shared" si="10"/>
        <v>14.8</v>
      </c>
      <c r="AT15" s="317">
        <f t="shared" si="10"/>
        <v>9.5</v>
      </c>
      <c r="AU15" s="317">
        <f t="shared" si="10"/>
        <v>13.2</v>
      </c>
      <c r="AV15" s="317">
        <f t="shared" si="10"/>
        <v>13.2</v>
      </c>
      <c r="AW15" s="317">
        <f t="shared" si="10"/>
        <v>2.7</v>
      </c>
      <c r="AX15" s="317">
        <f t="shared" si="10"/>
        <v>27.8</v>
      </c>
      <c r="AY15" s="317">
        <f t="shared" si="10"/>
        <v>100</v>
      </c>
    </row>
    <row r="16" spans="1:51">
      <c r="AE16" s="323"/>
      <c r="AP16" s="422"/>
      <c r="AQ16" s="424"/>
      <c r="AR16" s="424"/>
      <c r="AS16" s="317"/>
      <c r="AT16" s="317"/>
      <c r="AU16" s="317"/>
      <c r="AV16" s="317"/>
      <c r="AW16" s="317"/>
      <c r="AX16" s="317"/>
      <c r="AY16" s="317"/>
    </row>
    <row r="17" spans="31:55">
      <c r="AE17" s="323"/>
      <c r="AP17" s="422"/>
      <c r="AQ17" s="424"/>
      <c r="AR17" s="426"/>
      <c r="AS17" s="317"/>
      <c r="AT17" s="317"/>
      <c r="AU17" s="317"/>
      <c r="AV17" s="317"/>
      <c r="AW17" s="317"/>
      <c r="AX17" s="317"/>
      <c r="AY17" s="317"/>
    </row>
    <row r="18" spans="31:55">
      <c r="AE18" s="323"/>
      <c r="AP18" s="422"/>
      <c r="AQ18" s="424"/>
      <c r="AR18" s="426"/>
      <c r="AS18" s="317"/>
      <c r="AT18" s="317"/>
      <c r="AU18" s="317"/>
      <c r="AV18" s="317"/>
      <c r="AW18" s="317"/>
      <c r="AX18" s="317"/>
      <c r="AY18" s="317"/>
    </row>
    <row r="20" spans="31:55">
      <c r="AE20" s="316" t="s">
        <v>617</v>
      </c>
      <c r="AF20" s="316"/>
      <c r="BA20" s="309"/>
      <c r="BB20" s="309"/>
    </row>
    <row r="21" spans="31:55">
      <c r="BA21" s="309"/>
      <c r="BB21" s="309"/>
    </row>
    <row r="22" spans="31:55">
      <c r="AE22" s="313" t="s">
        <v>618</v>
      </c>
      <c r="AG22" s="427">
        <f>SUM(AG23:AG31)</f>
        <v>1909</v>
      </c>
      <c r="AH22" s="421">
        <f>SUM(AH23:AH31)</f>
        <v>100</v>
      </c>
      <c r="AI22" s="421" t="s">
        <v>619</v>
      </c>
      <c r="AK22" s="427">
        <f>SUM(AK23:AK35)</f>
        <v>4487</v>
      </c>
      <c r="AL22" s="421">
        <f>SUM(AL23:AL35)</f>
        <v>100.1</v>
      </c>
      <c r="AZ22" s="379"/>
      <c r="BA22" s="309"/>
      <c r="BB22" s="309"/>
    </row>
    <row r="23" spans="31:55">
      <c r="AF23" s="380" t="s">
        <v>620</v>
      </c>
      <c r="AG23" s="428">
        <v>752</v>
      </c>
      <c r="AH23" s="421">
        <f>ROUND(AG23/AG$22*100,1)</f>
        <v>39.4</v>
      </c>
      <c r="AJ23" s="429" t="s">
        <v>621</v>
      </c>
      <c r="AK23" s="430">
        <v>0</v>
      </c>
      <c r="AL23" s="421">
        <f>ROUND(AK23/$AK$22*100,1)</f>
        <v>0</v>
      </c>
      <c r="AZ23" s="379"/>
      <c r="BA23" s="309"/>
      <c r="BB23" s="348"/>
      <c r="BC23" s="346"/>
    </row>
    <row r="24" spans="31:55">
      <c r="AF24" s="380" t="s">
        <v>622</v>
      </c>
      <c r="AG24" s="428">
        <v>451</v>
      </c>
      <c r="AH24" s="421">
        <f>ROUND(AG24/AG$22*100,1)</f>
        <v>23.6</v>
      </c>
      <c r="AJ24" s="431" t="s">
        <v>623</v>
      </c>
      <c r="AK24" s="430">
        <v>634</v>
      </c>
      <c r="AL24" s="421">
        <f t="shared" ref="AL24:AL35" si="11">ROUND(AK24/$AK$22*100,1)</f>
        <v>14.1</v>
      </c>
      <c r="AZ24" s="379"/>
      <c r="BA24" s="309"/>
      <c r="BB24" s="349"/>
      <c r="BC24" s="345"/>
    </row>
    <row r="25" spans="31:55">
      <c r="AF25" s="380" t="s">
        <v>624</v>
      </c>
      <c r="AG25" s="428">
        <v>361</v>
      </c>
      <c r="AH25" s="421">
        <f t="shared" ref="AH25:AH31" si="12">ROUND(AG25/AG$22*100,1)</f>
        <v>18.899999999999999</v>
      </c>
      <c r="AJ25" s="431" t="s">
        <v>625</v>
      </c>
      <c r="AK25" s="428">
        <v>615</v>
      </c>
      <c r="AL25" s="421">
        <f t="shared" si="11"/>
        <v>13.7</v>
      </c>
      <c r="AT25" s="382"/>
      <c r="AU25" s="380"/>
      <c r="AV25" s="379"/>
      <c r="AX25" s="382"/>
      <c r="AY25" s="380"/>
      <c r="AZ25" s="379"/>
      <c r="BA25" s="309"/>
      <c r="BB25" s="349"/>
      <c r="BC25" s="345"/>
    </row>
    <row r="26" spans="31:55">
      <c r="AF26" s="380" t="s">
        <v>626</v>
      </c>
      <c r="AG26" s="428">
        <v>0</v>
      </c>
      <c r="AH26" s="421">
        <f t="shared" si="12"/>
        <v>0</v>
      </c>
      <c r="AJ26" s="432" t="s">
        <v>627</v>
      </c>
      <c r="AK26" s="428">
        <v>412</v>
      </c>
      <c r="AL26" s="421">
        <f>ROUND(AK26/$AK$22*100,1)</f>
        <v>9.1999999999999993</v>
      </c>
      <c r="AT26" s="380"/>
      <c r="AU26" s="380"/>
      <c r="AV26" s="379"/>
      <c r="AX26" s="380"/>
      <c r="AY26" s="380"/>
      <c r="AZ26" s="379"/>
      <c r="BA26" s="309"/>
      <c r="BB26" s="348"/>
      <c r="BC26" s="346"/>
    </row>
    <row r="27" spans="31:55">
      <c r="AF27" s="380" t="s">
        <v>628</v>
      </c>
      <c r="AG27" s="428">
        <v>65</v>
      </c>
      <c r="AH27" s="421">
        <f t="shared" si="12"/>
        <v>3.4</v>
      </c>
      <c r="AJ27" s="431" t="s">
        <v>629</v>
      </c>
      <c r="AK27" s="428">
        <v>348</v>
      </c>
      <c r="AL27" s="421">
        <f>ROUND(AK27/$AK$22*100,1)</f>
        <v>7.8</v>
      </c>
      <c r="AT27" s="380"/>
      <c r="AU27" s="380"/>
      <c r="AV27" s="379"/>
      <c r="AX27" s="380"/>
      <c r="AY27" s="380"/>
      <c r="AZ27" s="379"/>
      <c r="BA27" s="309"/>
      <c r="BB27" s="349"/>
      <c r="BC27" s="345"/>
    </row>
    <row r="28" spans="31:55">
      <c r="AF28" s="380" t="s">
        <v>630</v>
      </c>
      <c r="AG28" s="428">
        <v>59</v>
      </c>
      <c r="AH28" s="421">
        <f>ROUND(AG28/AG$22*100,1)</f>
        <v>3.1</v>
      </c>
      <c r="AJ28" s="431" t="s">
        <v>631</v>
      </c>
      <c r="AK28" s="428">
        <v>345</v>
      </c>
      <c r="AL28" s="421">
        <f t="shared" si="11"/>
        <v>7.7</v>
      </c>
      <c r="AT28" s="380"/>
      <c r="AU28" s="380"/>
      <c r="AV28" s="379"/>
      <c r="AX28" s="380"/>
      <c r="AY28" s="380"/>
      <c r="AZ28" s="379"/>
      <c r="BA28" s="309"/>
      <c r="BB28" s="349"/>
      <c r="BC28" s="345"/>
    </row>
    <row r="29" spans="31:55">
      <c r="AF29" s="380" t="s">
        <v>632</v>
      </c>
      <c r="AG29" s="428">
        <v>0</v>
      </c>
      <c r="AH29" s="421">
        <f t="shared" si="12"/>
        <v>0</v>
      </c>
      <c r="AJ29" s="431" t="s">
        <v>633</v>
      </c>
      <c r="AK29" s="428">
        <v>305</v>
      </c>
      <c r="AL29" s="421">
        <f t="shared" si="11"/>
        <v>6.8</v>
      </c>
      <c r="AT29" s="380"/>
      <c r="AU29" s="380"/>
      <c r="AV29" s="379"/>
      <c r="AX29" s="380"/>
      <c r="AY29" s="380"/>
      <c r="AZ29" s="379"/>
      <c r="BA29" s="309"/>
      <c r="BB29" s="349"/>
      <c r="BC29" s="345"/>
    </row>
    <row r="30" spans="31:55">
      <c r="AF30" s="380" t="s">
        <v>634</v>
      </c>
      <c r="AG30" s="428">
        <v>28</v>
      </c>
      <c r="AH30" s="421">
        <f t="shared" si="12"/>
        <v>1.5</v>
      </c>
      <c r="AJ30" s="431" t="s">
        <v>635</v>
      </c>
      <c r="AK30" s="428">
        <v>49</v>
      </c>
      <c r="AL30" s="421">
        <f>ROUND(AK30/$AK$22*100,1)</f>
        <v>1.1000000000000001</v>
      </c>
      <c r="AT30" s="380"/>
      <c r="AU30" s="380"/>
      <c r="AV30" s="379"/>
      <c r="AX30" s="380"/>
      <c r="AY30" s="380"/>
      <c r="AZ30" s="379"/>
      <c r="BA30" s="309"/>
      <c r="BB30" s="349"/>
      <c r="BC30" s="345"/>
    </row>
    <row r="31" spans="31:55">
      <c r="AF31" s="380" t="s">
        <v>58</v>
      </c>
      <c r="AG31" s="428">
        <v>193</v>
      </c>
      <c r="AH31" s="421">
        <f t="shared" si="12"/>
        <v>10.1</v>
      </c>
      <c r="AJ31" s="431" t="s">
        <v>636</v>
      </c>
      <c r="AK31" s="428">
        <v>34</v>
      </c>
      <c r="AL31" s="421">
        <f t="shared" si="11"/>
        <v>0.8</v>
      </c>
      <c r="AT31" s="382"/>
      <c r="AU31" s="380"/>
      <c r="AV31" s="379"/>
      <c r="AX31" s="382"/>
      <c r="AY31" s="380"/>
      <c r="AZ31" s="379"/>
      <c r="BA31" s="309"/>
      <c r="BB31" s="350"/>
      <c r="BC31" s="345"/>
    </row>
    <row r="32" spans="31:55">
      <c r="AJ32" s="431" t="s">
        <v>637</v>
      </c>
      <c r="AK32" s="428">
        <v>0</v>
      </c>
      <c r="AL32" s="421">
        <f t="shared" si="11"/>
        <v>0</v>
      </c>
      <c r="AT32" s="380"/>
      <c r="AU32" s="380"/>
      <c r="AV32" s="379"/>
      <c r="AX32" s="380"/>
      <c r="AY32" s="380"/>
      <c r="AZ32" s="382"/>
      <c r="BA32" s="309"/>
      <c r="BB32" s="349"/>
      <c r="BC32" s="345"/>
    </row>
    <row r="33" spans="2:55">
      <c r="AJ33" s="431" t="s">
        <v>638</v>
      </c>
      <c r="AK33" s="428">
        <v>0</v>
      </c>
      <c r="AL33" s="421">
        <f t="shared" si="11"/>
        <v>0</v>
      </c>
      <c r="AT33" s="382"/>
      <c r="AU33" s="380"/>
      <c r="AV33" s="379"/>
      <c r="AX33" s="382"/>
      <c r="AY33" s="380"/>
      <c r="AZ33" s="379"/>
      <c r="BA33" s="309"/>
      <c r="BB33" s="349"/>
      <c r="BC33" s="345"/>
    </row>
    <row r="34" spans="2:55">
      <c r="AJ34" s="431" t="s">
        <v>639</v>
      </c>
      <c r="AK34" s="428">
        <v>0</v>
      </c>
      <c r="AL34" s="421">
        <f t="shared" si="11"/>
        <v>0</v>
      </c>
      <c r="AT34" s="382"/>
      <c r="AU34" s="380"/>
      <c r="AV34" s="379"/>
      <c r="AX34" s="382"/>
      <c r="AY34" s="380"/>
      <c r="AZ34" s="379"/>
      <c r="BA34" s="309"/>
      <c r="BB34" s="349"/>
      <c r="BC34" s="345"/>
    </row>
    <row r="35" spans="2:55">
      <c r="AJ35" s="431" t="s">
        <v>640</v>
      </c>
      <c r="AK35" s="428">
        <v>1745</v>
      </c>
      <c r="AL35" s="421">
        <f t="shared" si="11"/>
        <v>38.9</v>
      </c>
      <c r="AT35" s="382"/>
      <c r="AU35" s="381"/>
      <c r="AV35" s="382"/>
      <c r="AX35" s="382"/>
      <c r="AY35" s="381"/>
      <c r="AZ35" s="379"/>
      <c r="BA35" s="309"/>
      <c r="BB35" s="351"/>
      <c r="BC35" s="345"/>
    </row>
    <row r="36" spans="2:55">
      <c r="AJ36" s="431"/>
      <c r="AK36" s="428"/>
      <c r="AT36" s="380"/>
      <c r="AU36" s="380"/>
      <c r="AV36" s="379"/>
      <c r="AX36" s="380"/>
      <c r="AY36" s="380"/>
      <c r="AZ36" s="382"/>
      <c r="BA36" s="309"/>
      <c r="BB36" s="349"/>
      <c r="BC36" s="345"/>
    </row>
    <row r="37" spans="2:55">
      <c r="AT37" s="380"/>
      <c r="AU37" s="380"/>
      <c r="AV37" s="379"/>
      <c r="AX37" s="380"/>
      <c r="AY37" s="380"/>
      <c r="AZ37" s="382"/>
      <c r="BA37" s="309"/>
      <c r="BB37" s="349"/>
      <c r="BC37" s="352"/>
    </row>
    <row r="38" spans="2:55">
      <c r="AI38" s="421" t="s">
        <v>643</v>
      </c>
      <c r="AK38" s="421">
        <f>SUM(AK39:AK48)</f>
        <v>3368</v>
      </c>
      <c r="AL38" s="421">
        <f>SUM(AL39:AL48)</f>
        <v>1.0000000000000002</v>
      </c>
      <c r="AT38" s="380"/>
      <c r="AU38" s="380"/>
      <c r="AV38" s="379"/>
      <c r="AX38" s="380"/>
      <c r="AY38" s="380"/>
      <c r="AZ38" s="379"/>
      <c r="BA38" s="309"/>
      <c r="BB38" s="349"/>
      <c r="BC38" s="345"/>
    </row>
    <row r="39" spans="2:55">
      <c r="P39" s="343"/>
      <c r="AE39" s="313" t="s">
        <v>644</v>
      </c>
      <c r="AG39" s="427">
        <f>SUM(AG40:AG45)</f>
        <v>1717</v>
      </c>
      <c r="AH39" s="427">
        <f>SUM(AH40:AH45)</f>
        <v>99.899999999999991</v>
      </c>
      <c r="AJ39" s="431" t="s">
        <v>645</v>
      </c>
      <c r="AK39" s="428">
        <v>857</v>
      </c>
      <c r="AL39" s="433">
        <f>ROUNDUP(AK39/$AK$38,3)</f>
        <v>0.255</v>
      </c>
      <c r="AT39" s="380"/>
      <c r="AU39" s="381"/>
      <c r="AV39" s="382"/>
      <c r="AX39" s="380"/>
      <c r="AY39" s="381"/>
      <c r="AZ39" s="379"/>
      <c r="BA39" s="309"/>
      <c r="BB39" s="349"/>
      <c r="BC39" s="346"/>
    </row>
    <row r="40" spans="2:55">
      <c r="P40" s="343"/>
      <c r="AD40" s="317"/>
      <c r="AF40" s="380" t="s">
        <v>646</v>
      </c>
      <c r="AG40" s="428">
        <v>851</v>
      </c>
      <c r="AH40" s="421">
        <f t="shared" ref="AH40:AH45" si="13">ROUND(AG40/$AG$39*100,1)</f>
        <v>49.6</v>
      </c>
      <c r="AJ40" s="431" t="s">
        <v>647</v>
      </c>
      <c r="AK40" s="428">
        <v>847</v>
      </c>
      <c r="AL40" s="433">
        <f>ROUNDUP(AK40/$AK$38,3)</f>
        <v>0.252</v>
      </c>
      <c r="AT40" s="380"/>
      <c r="AU40" s="381"/>
      <c r="AV40" s="382"/>
      <c r="AX40" s="380"/>
      <c r="AY40" s="381"/>
      <c r="AZ40" s="379"/>
      <c r="BA40" s="309"/>
      <c r="BB40" s="349"/>
      <c r="BC40" s="345"/>
    </row>
    <row r="41" spans="2:55">
      <c r="P41" s="343"/>
      <c r="AD41" s="317"/>
      <c r="AF41" s="380" t="s">
        <v>648</v>
      </c>
      <c r="AG41" s="428">
        <v>356</v>
      </c>
      <c r="AH41" s="421">
        <f t="shared" si="13"/>
        <v>20.7</v>
      </c>
      <c r="AJ41" s="431" t="s">
        <v>649</v>
      </c>
      <c r="AK41" s="428">
        <v>560</v>
      </c>
      <c r="AL41" s="433">
        <f t="shared" ref="AL41:AL48" si="14">ROUND(AK41/$AK$38,3)</f>
        <v>0.16600000000000001</v>
      </c>
      <c r="AT41" s="382"/>
      <c r="AU41" s="380"/>
      <c r="AV41" s="379"/>
      <c r="AX41" s="382"/>
      <c r="AY41" s="380"/>
      <c r="AZ41" s="379"/>
      <c r="BA41" s="309"/>
      <c r="BB41" s="349"/>
      <c r="BC41" s="345"/>
    </row>
    <row r="42" spans="2:55" ht="15">
      <c r="C42" s="340" t="s">
        <v>641</v>
      </c>
      <c r="E42" s="528" t="s">
        <v>642</v>
      </c>
      <c r="F42" s="528"/>
      <c r="G42" s="528"/>
      <c r="P42" s="343"/>
      <c r="AF42" s="380" t="s">
        <v>650</v>
      </c>
      <c r="AG42" s="428">
        <v>296</v>
      </c>
      <c r="AH42" s="421">
        <f t="shared" si="13"/>
        <v>17.2</v>
      </c>
      <c r="AJ42" s="431" t="s">
        <v>651</v>
      </c>
      <c r="AK42" s="428">
        <v>261</v>
      </c>
      <c r="AL42" s="433">
        <f t="shared" si="14"/>
        <v>7.6999999999999999E-2</v>
      </c>
      <c r="AT42" s="380"/>
      <c r="AU42" s="380"/>
      <c r="AV42" s="379"/>
      <c r="AX42" s="380"/>
      <c r="AY42" s="380"/>
      <c r="AZ42" s="379"/>
      <c r="BA42" s="309"/>
      <c r="BB42" s="349"/>
      <c r="BC42" s="345"/>
    </row>
    <row r="43" spans="2:55">
      <c r="AF43" s="380" t="s">
        <v>652</v>
      </c>
      <c r="AG43" s="428">
        <v>28</v>
      </c>
      <c r="AH43" s="421">
        <f t="shared" si="13"/>
        <v>1.6</v>
      </c>
      <c r="AJ43" s="431" t="s">
        <v>653</v>
      </c>
      <c r="AK43" s="428">
        <v>223</v>
      </c>
      <c r="AL43" s="433">
        <f t="shared" si="14"/>
        <v>6.6000000000000003E-2</v>
      </c>
      <c r="AT43" s="382"/>
      <c r="AU43" s="380"/>
      <c r="AV43" s="379"/>
      <c r="AX43" s="382"/>
      <c r="AY43" s="380"/>
      <c r="AZ43" s="379"/>
      <c r="BA43" s="309"/>
      <c r="BB43" s="349"/>
      <c r="BC43" s="345"/>
    </row>
    <row r="44" spans="2:55">
      <c r="AD44" s="317"/>
      <c r="AF44" s="380" t="s">
        <v>654</v>
      </c>
      <c r="AG44" s="428">
        <v>0</v>
      </c>
      <c r="AH44" s="421">
        <f t="shared" si="13"/>
        <v>0</v>
      </c>
      <c r="AJ44" s="431" t="s">
        <v>655</v>
      </c>
      <c r="AK44" s="428">
        <v>197</v>
      </c>
      <c r="AL44" s="433">
        <f t="shared" si="14"/>
        <v>5.8000000000000003E-2</v>
      </c>
      <c r="AT44" s="380"/>
      <c r="AU44" s="380"/>
      <c r="AV44" s="379"/>
      <c r="AX44" s="380"/>
      <c r="AY44" s="380"/>
      <c r="AZ44" s="379"/>
      <c r="BA44" s="309"/>
      <c r="BB44" s="349"/>
      <c r="BC44" s="345"/>
    </row>
    <row r="45" spans="2:55" ht="15">
      <c r="B45" s="335"/>
      <c r="L45" s="340" t="s">
        <v>706</v>
      </c>
      <c r="Q45" s="417"/>
      <c r="R45" s="417"/>
      <c r="S45" s="419"/>
      <c r="T45" s="419"/>
      <c r="U45" s="419"/>
      <c r="V45" s="419"/>
      <c r="W45" s="419"/>
      <c r="X45" s="419"/>
      <c r="Y45" s="419"/>
      <c r="Z45" s="419"/>
      <c r="AA45" s="419"/>
      <c r="AB45" s="419"/>
      <c r="AC45" s="419"/>
      <c r="AD45" s="317"/>
      <c r="AF45" s="380" t="s">
        <v>58</v>
      </c>
      <c r="AG45" s="428">
        <v>186</v>
      </c>
      <c r="AH45" s="421">
        <f t="shared" si="13"/>
        <v>10.8</v>
      </c>
      <c r="AJ45" s="431" t="s">
        <v>656</v>
      </c>
      <c r="AK45" s="428">
        <v>70</v>
      </c>
      <c r="AL45" s="433">
        <f t="shared" si="14"/>
        <v>2.1000000000000001E-2</v>
      </c>
      <c r="AT45" s="382"/>
      <c r="AU45" s="380"/>
      <c r="AV45" s="379"/>
      <c r="AX45" s="382"/>
      <c r="AY45" s="380"/>
      <c r="AZ45" s="379"/>
      <c r="BA45" s="309"/>
      <c r="BB45" s="354"/>
      <c r="BC45" s="345"/>
    </row>
    <row r="46" spans="2:55">
      <c r="L46" t="s">
        <v>707</v>
      </c>
      <c r="P46" s="343"/>
      <c r="Q46" s="417"/>
      <c r="R46" s="417"/>
      <c r="S46" s="419"/>
      <c r="T46" s="419"/>
      <c r="U46" s="419"/>
      <c r="V46" s="419"/>
      <c r="W46" s="419"/>
      <c r="X46" s="419"/>
      <c r="Y46" s="419"/>
      <c r="Z46" s="419"/>
      <c r="AA46" s="419"/>
      <c r="AB46" s="419"/>
      <c r="AC46" s="419"/>
      <c r="AD46" s="317"/>
      <c r="AJ46" s="431" t="s">
        <v>657</v>
      </c>
      <c r="AK46" s="428">
        <v>0</v>
      </c>
      <c r="AL46" s="433">
        <f t="shared" si="14"/>
        <v>0</v>
      </c>
      <c r="AT46" s="380"/>
      <c r="AU46" s="380"/>
      <c r="AV46" s="379"/>
      <c r="AX46" s="380"/>
      <c r="AY46" s="383"/>
      <c r="AZ46" s="379"/>
      <c r="BA46" s="309"/>
      <c r="BB46" s="349"/>
      <c r="BC46" s="345"/>
    </row>
    <row r="47" spans="2:55" ht="15">
      <c r="P47" s="340" t="s">
        <v>708</v>
      </c>
      <c r="AJ47" s="432" t="s">
        <v>658</v>
      </c>
      <c r="AK47" s="430">
        <v>0</v>
      </c>
      <c r="AL47" s="433">
        <f t="shared" si="14"/>
        <v>0</v>
      </c>
      <c r="AT47" s="380"/>
      <c r="AU47" s="380"/>
      <c r="AV47" s="379"/>
      <c r="AX47" s="380"/>
      <c r="AY47" s="380"/>
      <c r="AZ47" s="379"/>
      <c r="BA47" s="309"/>
      <c r="BB47" s="348"/>
      <c r="BC47" s="346"/>
    </row>
    <row r="48" spans="2:55">
      <c r="AI48" s="424"/>
      <c r="AJ48" s="431" t="s">
        <v>58</v>
      </c>
      <c r="AK48" s="428">
        <v>353</v>
      </c>
      <c r="AL48" s="433">
        <f t="shared" si="14"/>
        <v>0.105</v>
      </c>
      <c r="AT48" s="380"/>
      <c r="AU48" s="383"/>
      <c r="AV48" s="379"/>
      <c r="AX48" s="380"/>
      <c r="AY48" s="380"/>
      <c r="AZ48" s="379"/>
      <c r="BA48" s="309"/>
      <c r="BB48" s="349"/>
      <c r="BC48" s="345"/>
    </row>
    <row r="49" spans="2:55">
      <c r="O49" s="353"/>
      <c r="P49" s="353"/>
      <c r="Q49" s="417"/>
      <c r="R49" s="417"/>
      <c r="S49" s="419"/>
      <c r="T49" s="419"/>
      <c r="U49" s="419"/>
      <c r="V49" s="419"/>
      <c r="W49" s="419"/>
      <c r="X49" s="419"/>
      <c r="Y49" s="419"/>
      <c r="Z49" s="419"/>
      <c r="AA49" s="419"/>
      <c r="AB49" s="419"/>
      <c r="AC49" s="419"/>
      <c r="AI49" s="424"/>
      <c r="AJ49" s="431"/>
      <c r="AK49" s="428"/>
      <c r="AL49" s="424"/>
      <c r="AT49" s="380"/>
      <c r="AU49" s="380"/>
      <c r="AV49" s="379"/>
      <c r="AX49" s="380"/>
      <c r="AY49" s="380"/>
      <c r="AZ49" s="382"/>
      <c r="BA49" s="309"/>
      <c r="BB49" s="349"/>
      <c r="BC49" s="345"/>
    </row>
    <row r="50" spans="2:55">
      <c r="O50" s="353"/>
      <c r="P50" s="353"/>
      <c r="Q50" s="417"/>
      <c r="R50" s="417"/>
      <c r="S50" s="419"/>
      <c r="T50" s="419"/>
      <c r="U50" s="419"/>
      <c r="V50" s="419"/>
      <c r="W50" s="419"/>
      <c r="X50" s="419"/>
      <c r="Y50" s="419"/>
      <c r="Z50" s="419"/>
      <c r="AA50" s="419"/>
      <c r="AB50" s="419"/>
      <c r="AC50" s="419"/>
      <c r="AI50" s="424"/>
      <c r="AJ50" s="431"/>
      <c r="AK50" s="428"/>
      <c r="AL50" s="424"/>
      <c r="AT50" s="380"/>
      <c r="AU50" s="380"/>
      <c r="AV50" s="379"/>
      <c r="AX50" s="380"/>
      <c r="AY50" s="380"/>
      <c r="AZ50" s="379"/>
      <c r="BA50" s="309"/>
      <c r="BB50" s="349"/>
      <c r="BC50" s="345"/>
    </row>
    <row r="51" spans="2:55">
      <c r="O51" s="353"/>
      <c r="P51" s="353"/>
      <c r="Q51" s="417"/>
      <c r="R51" s="417"/>
      <c r="S51" s="419"/>
      <c r="T51" s="419"/>
      <c r="U51" s="419"/>
      <c r="V51" s="419"/>
      <c r="W51" s="419"/>
      <c r="X51" s="419"/>
      <c r="Y51" s="419"/>
      <c r="Z51" s="419"/>
      <c r="AA51" s="419"/>
      <c r="AB51" s="419"/>
      <c r="AC51" s="419"/>
      <c r="AE51" s="313" t="s">
        <v>659</v>
      </c>
      <c r="AG51" s="427">
        <f>SUM(AG52:AG56)</f>
        <v>1317</v>
      </c>
      <c r="AH51" s="421">
        <f>SUM(AH52:AH56)</f>
        <v>100.00000000000001</v>
      </c>
      <c r="AI51" s="421" t="s">
        <v>660</v>
      </c>
      <c r="AJ51" s="431"/>
      <c r="AK51" s="428">
        <f>SUM(AK52:AK60)</f>
        <v>2773</v>
      </c>
      <c r="AL51" s="424">
        <f>SUM(AL52:AL60)</f>
        <v>100.1</v>
      </c>
      <c r="AT51" s="382"/>
      <c r="AU51" s="380"/>
      <c r="AV51" s="379"/>
      <c r="AX51" s="382"/>
      <c r="AY51" s="380"/>
      <c r="AZ51" s="379"/>
      <c r="BA51" s="309"/>
      <c r="BB51" s="349"/>
      <c r="BC51" s="345"/>
    </row>
    <row r="52" spans="2:55">
      <c r="AF52" s="384" t="s">
        <v>661</v>
      </c>
      <c r="AG52" s="430">
        <v>947</v>
      </c>
      <c r="AH52" s="421">
        <f>ROUND(AG52/$AG$51*100,1)</f>
        <v>71.900000000000006</v>
      </c>
      <c r="AI52" s="424"/>
      <c r="AJ52" s="431" t="s">
        <v>662</v>
      </c>
      <c r="AK52" s="428">
        <v>813</v>
      </c>
      <c r="AL52" s="424">
        <f>ROUND(AK52/$AK$51*100,1)</f>
        <v>29.3</v>
      </c>
      <c r="AT52" s="380"/>
      <c r="AU52" s="383"/>
      <c r="AV52" s="382"/>
      <c r="AX52" s="380"/>
      <c r="AY52" s="383"/>
      <c r="AZ52" s="379"/>
      <c r="BA52" s="309"/>
      <c r="BB52" s="349"/>
      <c r="BC52" s="345"/>
    </row>
    <row r="53" spans="2:55">
      <c r="AF53" s="381" t="s">
        <v>663</v>
      </c>
      <c r="AG53" s="428">
        <v>279</v>
      </c>
      <c r="AH53" s="421">
        <f>ROUND(AG53/$AG$51*100,1)</f>
        <v>21.2</v>
      </c>
      <c r="AI53" s="424"/>
      <c r="AJ53" s="431" t="s">
        <v>664</v>
      </c>
      <c r="AK53" s="428">
        <v>493</v>
      </c>
      <c r="AL53" s="424">
        <f t="shared" ref="AL53:AL59" si="15">ROUND(AK53/$AK$51*100,1)</f>
        <v>17.8</v>
      </c>
      <c r="AT53" s="382"/>
      <c r="AU53" s="380"/>
      <c r="AV53" s="379"/>
      <c r="AX53" s="382"/>
      <c r="AY53" s="380"/>
      <c r="AZ53" s="379"/>
      <c r="BA53" s="309"/>
      <c r="BB53" s="349"/>
      <c r="BC53" s="345"/>
    </row>
    <row r="54" spans="2:55">
      <c r="B54" s="331"/>
      <c r="E54" s="355"/>
      <c r="H54" s="355"/>
      <c r="AF54" s="381" t="s">
        <v>665</v>
      </c>
      <c r="AG54" s="430">
        <v>91</v>
      </c>
      <c r="AH54" s="421">
        <f>ROUND(AG54/$AG$51*100,1)</f>
        <v>6.9</v>
      </c>
      <c r="AI54" s="424"/>
      <c r="AJ54" s="431" t="s">
        <v>352</v>
      </c>
      <c r="AK54" s="428">
        <v>280</v>
      </c>
      <c r="AL54" s="424">
        <f>ROUND(AK54/$AK$51*100,1)</f>
        <v>10.1</v>
      </c>
      <c r="AT54" s="380"/>
      <c r="AU54" s="380"/>
      <c r="AV54" s="379"/>
      <c r="AX54" s="380"/>
      <c r="AY54" s="380"/>
      <c r="AZ54" s="379"/>
      <c r="BA54" s="309"/>
      <c r="BB54" s="349"/>
      <c r="BC54" s="345"/>
    </row>
    <row r="55" spans="2:55" ht="15">
      <c r="D55" s="340"/>
      <c r="AF55" s="381" t="s">
        <v>666</v>
      </c>
      <c r="AG55" s="428">
        <v>0</v>
      </c>
      <c r="AH55" s="421">
        <f>ROUND(AG55/$AG$51*100,1)</f>
        <v>0</v>
      </c>
      <c r="AI55" s="424"/>
      <c r="AJ55" s="431" t="s">
        <v>667</v>
      </c>
      <c r="AK55" s="428">
        <v>256</v>
      </c>
      <c r="AL55" s="424">
        <f t="shared" si="15"/>
        <v>9.1999999999999993</v>
      </c>
      <c r="AT55" s="380"/>
      <c r="AU55" s="380"/>
      <c r="AV55" s="379"/>
      <c r="AX55" s="380"/>
      <c r="AY55" s="380"/>
      <c r="AZ55" s="379"/>
      <c r="BA55" s="309"/>
      <c r="BB55" s="349"/>
      <c r="BC55" s="345"/>
    </row>
    <row r="56" spans="2:55" ht="14.25">
      <c r="D56" s="356"/>
      <c r="AD56" s="389"/>
      <c r="AF56" s="381" t="s">
        <v>58</v>
      </c>
      <c r="AG56" s="430">
        <v>0</v>
      </c>
      <c r="AH56" s="421">
        <f>ROUND(AG56/$AG$51*100,1)</f>
        <v>0</v>
      </c>
      <c r="AI56" s="424"/>
      <c r="AJ56" s="431" t="s">
        <v>668</v>
      </c>
      <c r="AK56" s="428">
        <v>229</v>
      </c>
      <c r="AL56" s="424">
        <f>ROUND(AK56/$AK$51*100,1)</f>
        <v>8.3000000000000007</v>
      </c>
      <c r="AT56" s="380"/>
      <c r="AU56" s="380"/>
      <c r="AV56" s="379"/>
      <c r="AX56" s="380"/>
      <c r="AY56" s="380"/>
      <c r="AZ56" s="379"/>
      <c r="BA56" s="309"/>
      <c r="BB56" s="349"/>
      <c r="BC56" s="345"/>
    </row>
    <row r="57" spans="2:55">
      <c r="AI57" s="424"/>
      <c r="AJ57" s="431" t="s">
        <v>669</v>
      </c>
      <c r="AK57" s="428">
        <v>149</v>
      </c>
      <c r="AL57" s="424">
        <f t="shared" si="15"/>
        <v>5.4</v>
      </c>
      <c r="AT57" s="380"/>
      <c r="AU57" s="380"/>
      <c r="AV57" s="379"/>
      <c r="AX57" s="380"/>
      <c r="AY57" s="380"/>
      <c r="BA57" s="309"/>
      <c r="BB57" s="354"/>
      <c r="BC57" s="345"/>
    </row>
    <row r="58" spans="2:55">
      <c r="AF58" s="384"/>
      <c r="AJ58" s="431" t="s">
        <v>670</v>
      </c>
      <c r="AK58" s="428">
        <v>30</v>
      </c>
      <c r="AL58" s="424">
        <f t="shared" si="15"/>
        <v>1.1000000000000001</v>
      </c>
      <c r="AT58" s="382"/>
      <c r="AU58" s="380"/>
      <c r="AV58" s="379"/>
      <c r="AX58" s="382"/>
      <c r="AY58" s="380"/>
      <c r="AZ58" s="382"/>
      <c r="BA58" s="309"/>
      <c r="BB58" s="349"/>
      <c r="BC58" s="345"/>
    </row>
    <row r="59" spans="2:55">
      <c r="P59" s="357"/>
      <c r="AJ59" s="431" t="s">
        <v>671</v>
      </c>
      <c r="AK59" s="428">
        <v>0</v>
      </c>
      <c r="AL59" s="424">
        <f t="shared" si="15"/>
        <v>0</v>
      </c>
      <c r="AU59" s="380"/>
      <c r="AV59" s="379"/>
      <c r="AY59" s="380"/>
      <c r="AZ59" s="382"/>
      <c r="BA59" s="309"/>
      <c r="BB59" s="349"/>
      <c r="BC59" s="345"/>
    </row>
    <row r="60" spans="2:55">
      <c r="AJ60" s="431" t="s">
        <v>58</v>
      </c>
      <c r="AK60" s="428">
        <v>523</v>
      </c>
      <c r="AL60" s="424">
        <f>ROUND(AK60/$AK$51*100,1)</f>
        <v>18.899999999999999</v>
      </c>
      <c r="AZ60" s="379"/>
      <c r="BA60" s="309"/>
      <c r="BB60" s="349"/>
      <c r="BC60" s="345"/>
    </row>
    <row r="61" spans="2:55" ht="14.25">
      <c r="N61" s="358"/>
      <c r="O61" s="358"/>
      <c r="P61" s="358"/>
      <c r="Q61" s="358"/>
      <c r="R61" s="358"/>
      <c r="S61" s="420"/>
      <c r="T61" s="420"/>
      <c r="U61" s="420"/>
      <c r="V61" s="420"/>
      <c r="W61" s="420"/>
      <c r="X61" s="420"/>
      <c r="Y61" s="420"/>
      <c r="Z61" s="420"/>
      <c r="AA61" s="420"/>
      <c r="AB61" s="420"/>
      <c r="AC61" s="420"/>
      <c r="AJ61" s="431"/>
      <c r="AK61" s="428"/>
      <c r="AL61" s="424"/>
      <c r="AT61" s="382"/>
      <c r="AU61" s="381"/>
      <c r="AV61" s="382"/>
      <c r="AX61" s="382"/>
      <c r="AY61" s="381"/>
      <c r="AZ61" s="382"/>
      <c r="BA61" s="309"/>
      <c r="BB61" s="349"/>
      <c r="BC61" s="345"/>
    </row>
    <row r="62" spans="2:55">
      <c r="AJ62" s="431"/>
      <c r="AK62" s="428"/>
      <c r="AL62" s="424"/>
      <c r="AT62" s="385"/>
      <c r="AU62" s="384"/>
      <c r="AV62" s="379"/>
      <c r="AX62" s="385"/>
      <c r="AY62" s="381"/>
      <c r="AZ62" s="379"/>
      <c r="BA62" s="309"/>
      <c r="BB62" s="349"/>
      <c r="BC62" s="345"/>
    </row>
    <row r="63" spans="2:55">
      <c r="AJ63" s="431"/>
      <c r="AK63" s="428"/>
      <c r="AL63" s="424"/>
      <c r="AT63" s="385"/>
      <c r="AU63" s="381"/>
      <c r="AV63" s="379"/>
      <c r="AX63" s="385"/>
      <c r="AY63" s="384"/>
      <c r="AZ63" s="382"/>
      <c r="BA63" s="309"/>
      <c r="BB63" s="349"/>
      <c r="BC63" s="345"/>
    </row>
    <row r="64" spans="2:55">
      <c r="AJ64" s="431"/>
      <c r="AK64" s="428"/>
      <c r="AL64" s="424"/>
      <c r="AT64" s="382"/>
      <c r="AU64" s="381"/>
      <c r="AV64" s="382"/>
      <c r="AX64" s="382"/>
      <c r="AY64" s="381"/>
      <c r="AZ64" s="379"/>
      <c r="BA64" s="309"/>
      <c r="BB64" s="349"/>
      <c r="BC64" s="345"/>
    </row>
    <row r="65" spans="31:55">
      <c r="AJ65" s="424"/>
      <c r="AK65" s="424"/>
      <c r="AL65" s="424"/>
      <c r="AU65" s="381"/>
      <c r="AV65" s="382"/>
      <c r="AY65" s="381"/>
      <c r="AZ65" s="379"/>
      <c r="BA65" s="309"/>
      <c r="BB65" s="349"/>
      <c r="BC65" s="345"/>
    </row>
    <row r="66" spans="31:55">
      <c r="AJ66" s="424"/>
      <c r="AK66" s="424"/>
      <c r="AL66" s="424"/>
      <c r="AU66" s="381"/>
      <c r="AV66" s="382"/>
      <c r="AY66" s="381"/>
      <c r="AZ66" s="379"/>
      <c r="BA66" s="309"/>
      <c r="BB66" s="349"/>
      <c r="BC66" s="345"/>
    </row>
    <row r="67" spans="31:55" ht="14.25">
      <c r="AE67" s="389"/>
      <c r="AI67" s="421" t="s">
        <v>672</v>
      </c>
      <c r="AJ67" s="424"/>
      <c r="AK67" s="424"/>
      <c r="AL67" s="423"/>
      <c r="AT67" s="381"/>
      <c r="AU67" s="380"/>
      <c r="AV67" s="379"/>
      <c r="AX67" s="381"/>
      <c r="AY67" s="380"/>
      <c r="AZ67" s="379"/>
      <c r="BA67" s="309"/>
      <c r="BB67" s="349"/>
      <c r="BC67" s="345"/>
    </row>
    <row r="68" spans="31:55">
      <c r="AL68" s="423"/>
      <c r="AT68" s="380"/>
      <c r="AU68" s="380"/>
      <c r="AV68" s="379"/>
      <c r="AX68" s="380"/>
      <c r="AY68" s="380"/>
      <c r="AZ68" s="379"/>
      <c r="BA68" s="309"/>
      <c r="BB68" s="348"/>
      <c r="BC68" s="345"/>
    </row>
    <row r="69" spans="31:55">
      <c r="AI69" s="434"/>
      <c r="AJ69" s="529" t="s">
        <v>673</v>
      </c>
      <c r="AK69" s="529"/>
      <c r="AL69" s="529" t="s">
        <v>674</v>
      </c>
      <c r="AT69" s="381"/>
      <c r="AU69" s="380"/>
      <c r="AV69" s="379"/>
      <c r="AX69" s="381"/>
      <c r="AY69" s="380"/>
      <c r="AZ69" s="379"/>
      <c r="BA69" s="309"/>
      <c r="BB69" s="349"/>
      <c r="BC69" s="347"/>
    </row>
    <row r="70" spans="31:55" ht="22.5">
      <c r="AI70" s="434"/>
      <c r="AJ70" s="435" t="s">
        <v>431</v>
      </c>
      <c r="AK70" s="435" t="s">
        <v>675</v>
      </c>
      <c r="AL70" s="529"/>
      <c r="AM70" s="421" t="s">
        <v>676</v>
      </c>
      <c r="AT70" s="380"/>
      <c r="AU70" s="380"/>
      <c r="AV70" s="379"/>
      <c r="AX70" s="380"/>
      <c r="AY70" s="380"/>
      <c r="AZ70" s="379"/>
      <c r="BA70" s="309"/>
      <c r="BB70" s="349"/>
      <c r="BC70" s="345"/>
    </row>
    <row r="71" spans="31:55">
      <c r="AI71" s="436" t="s">
        <v>677</v>
      </c>
      <c r="AJ71" s="437">
        <v>14034</v>
      </c>
      <c r="AK71" s="437">
        <v>13955</v>
      </c>
      <c r="AL71" s="437">
        <v>9766</v>
      </c>
      <c r="AT71" s="381"/>
      <c r="AU71" s="380"/>
      <c r="AV71" s="379"/>
      <c r="AX71" s="381"/>
      <c r="AY71" s="380"/>
      <c r="AZ71" s="379"/>
      <c r="BA71" s="309"/>
      <c r="BB71" s="348"/>
      <c r="BC71" s="346"/>
    </row>
    <row r="72" spans="31:55">
      <c r="AI72" s="436" t="s">
        <v>357</v>
      </c>
      <c r="AJ72" s="437">
        <v>319</v>
      </c>
      <c r="AK72" s="437">
        <v>319</v>
      </c>
      <c r="AL72" s="437">
        <v>1106</v>
      </c>
      <c r="AM72" s="421">
        <f t="shared" ref="AM72:AM125" si="16">RANK(AL72,$AL$72:$AL$125)</f>
        <v>1</v>
      </c>
      <c r="AT72" s="380"/>
      <c r="AU72" s="380"/>
      <c r="AV72" s="379"/>
      <c r="AX72" s="380"/>
      <c r="AY72" s="380"/>
      <c r="AZ72" s="379"/>
      <c r="BA72" s="309"/>
      <c r="BB72" s="349"/>
      <c r="BC72" s="345"/>
    </row>
    <row r="73" spans="31:55">
      <c r="AI73" s="436" t="s">
        <v>678</v>
      </c>
      <c r="AJ73" s="437">
        <v>896</v>
      </c>
      <c r="AK73" s="437">
        <v>896</v>
      </c>
      <c r="AL73" s="437">
        <v>480</v>
      </c>
      <c r="AM73" s="421">
        <f t="shared" si="16"/>
        <v>2</v>
      </c>
      <c r="AT73" s="381"/>
      <c r="AU73" s="380"/>
      <c r="AV73" s="379"/>
      <c r="AX73" s="381"/>
      <c r="AY73" s="380"/>
      <c r="AZ73" s="379"/>
      <c r="BA73" s="309"/>
      <c r="BB73" s="348"/>
      <c r="BC73" s="346"/>
    </row>
    <row r="74" spans="31:55">
      <c r="AF74" s="411"/>
      <c r="AI74" s="436" t="s">
        <v>646</v>
      </c>
      <c r="AJ74" s="437">
        <v>600</v>
      </c>
      <c r="AK74" s="437">
        <v>581</v>
      </c>
      <c r="AL74" s="437">
        <v>455</v>
      </c>
      <c r="AM74" s="421">
        <f t="shared" si="16"/>
        <v>3</v>
      </c>
      <c r="AT74" s="380"/>
      <c r="AU74" s="380"/>
      <c r="AV74" s="379"/>
      <c r="AX74" s="380"/>
      <c r="AY74" s="380"/>
      <c r="AZ74" s="379"/>
      <c r="BA74" s="309"/>
      <c r="BB74" s="349"/>
      <c r="BC74" s="345"/>
    </row>
    <row r="75" spans="31:55">
      <c r="AI75" s="436" t="s">
        <v>661</v>
      </c>
      <c r="AJ75" s="437">
        <v>661</v>
      </c>
      <c r="AK75" s="437">
        <v>661</v>
      </c>
      <c r="AL75" s="437">
        <v>424</v>
      </c>
      <c r="AM75" s="421">
        <f t="shared" si="16"/>
        <v>4</v>
      </c>
      <c r="AT75" s="380"/>
      <c r="AU75" s="380"/>
      <c r="AV75" s="379"/>
      <c r="AX75" s="380"/>
      <c r="AY75" s="380"/>
      <c r="AZ75" s="379"/>
      <c r="BA75" s="309"/>
      <c r="BB75" s="349"/>
      <c r="BC75" s="345"/>
    </row>
    <row r="76" spans="31:55">
      <c r="AI76" s="436" t="s">
        <v>620</v>
      </c>
      <c r="AJ76" s="437">
        <v>550</v>
      </c>
      <c r="AK76" s="437">
        <v>530</v>
      </c>
      <c r="AL76" s="437">
        <v>387</v>
      </c>
      <c r="AM76" s="421">
        <f t="shared" si="16"/>
        <v>5</v>
      </c>
      <c r="AP76" s="421" t="s">
        <v>679</v>
      </c>
      <c r="AQ76" s="421" t="s">
        <v>680</v>
      </c>
      <c r="AR76" s="421" t="s">
        <v>681</v>
      </c>
      <c r="AT76" s="380"/>
      <c r="AU76" s="380"/>
      <c r="AV76" s="379"/>
      <c r="AX76" s="380"/>
      <c r="AY76" s="380"/>
      <c r="AZ76" s="379"/>
      <c r="BA76" s="309"/>
      <c r="BB76" s="349"/>
      <c r="BC76" s="345"/>
    </row>
    <row r="77" spans="31:55">
      <c r="AI77" s="436" t="s">
        <v>682</v>
      </c>
      <c r="AJ77" s="437">
        <v>330</v>
      </c>
      <c r="AK77" s="437">
        <v>330</v>
      </c>
      <c r="AL77" s="437">
        <v>334</v>
      </c>
      <c r="AM77" s="421">
        <f t="shared" si="16"/>
        <v>6</v>
      </c>
      <c r="AO77" s="436" t="s">
        <v>357</v>
      </c>
      <c r="AP77" s="437">
        <v>319</v>
      </c>
      <c r="AQ77" s="437">
        <v>1106</v>
      </c>
      <c r="AR77" s="421">
        <f>RANK(AQ77,$AL$72:$AL$125)</f>
        <v>1</v>
      </c>
      <c r="AT77" s="380"/>
      <c r="AU77" s="380"/>
      <c r="AV77" s="379"/>
      <c r="AX77" s="380"/>
      <c r="AY77" s="380"/>
      <c r="AZ77" s="379"/>
      <c r="BA77" s="309"/>
      <c r="BB77" s="349"/>
      <c r="BC77" s="352"/>
    </row>
    <row r="78" spans="31:55">
      <c r="AI78" s="436" t="s">
        <v>683</v>
      </c>
      <c r="AJ78" s="437">
        <v>600</v>
      </c>
      <c r="AK78" s="437">
        <v>600</v>
      </c>
      <c r="AL78" s="437">
        <v>330</v>
      </c>
      <c r="AM78" s="421">
        <f t="shared" si="16"/>
        <v>7</v>
      </c>
      <c r="AO78" s="436" t="s">
        <v>678</v>
      </c>
      <c r="AP78" s="437">
        <v>896</v>
      </c>
      <c r="AQ78" s="437">
        <v>480</v>
      </c>
      <c r="AR78" s="421">
        <f>RANK(AQ78,$AL$72:$AL$125)</f>
        <v>2</v>
      </c>
      <c r="AT78" s="381"/>
      <c r="AU78" s="380"/>
      <c r="AV78" s="379"/>
      <c r="AX78" s="381"/>
      <c r="AY78" s="380"/>
      <c r="AZ78" s="379"/>
      <c r="BA78" s="309"/>
      <c r="BB78" s="309"/>
      <c r="BC78" s="304"/>
    </row>
    <row r="79" spans="31:55">
      <c r="AI79" s="436" t="s">
        <v>352</v>
      </c>
      <c r="AJ79" s="437">
        <v>135</v>
      </c>
      <c r="AK79" s="437">
        <v>135</v>
      </c>
      <c r="AL79" s="437">
        <v>316</v>
      </c>
      <c r="AM79" s="421">
        <f t="shared" si="16"/>
        <v>8</v>
      </c>
      <c r="AO79" s="436" t="s">
        <v>646</v>
      </c>
      <c r="AP79" s="437">
        <v>581</v>
      </c>
      <c r="AQ79" s="437">
        <v>455</v>
      </c>
      <c r="AR79" s="421">
        <f>RANK(AQ79,$AL$72:$AL$125)</f>
        <v>3</v>
      </c>
      <c r="AT79" s="381"/>
      <c r="AU79" s="380"/>
      <c r="AV79" s="379"/>
      <c r="AX79" s="381"/>
      <c r="AY79" s="380"/>
      <c r="AZ79" s="379"/>
      <c r="BA79" s="309"/>
      <c r="BB79" s="309"/>
      <c r="BC79" s="304"/>
    </row>
    <row r="80" spans="31:55">
      <c r="AI80" s="436" t="s">
        <v>58</v>
      </c>
      <c r="AJ80" s="437">
        <v>458</v>
      </c>
      <c r="AK80" s="437">
        <v>458</v>
      </c>
      <c r="AL80" s="437">
        <v>315</v>
      </c>
      <c r="AM80" s="421">
        <f t="shared" si="16"/>
        <v>9</v>
      </c>
      <c r="AO80" s="436" t="s">
        <v>661</v>
      </c>
      <c r="AP80" s="437">
        <v>661</v>
      </c>
      <c r="AQ80" s="437">
        <v>424</v>
      </c>
      <c r="AR80" s="421">
        <f>RANK(AQ80,$AL$72:$AL$125)</f>
        <v>4</v>
      </c>
      <c r="AT80" s="381"/>
      <c r="AU80" s="381"/>
      <c r="AV80" s="382"/>
      <c r="AX80" s="381"/>
      <c r="AY80" s="380"/>
      <c r="AZ80" s="382"/>
      <c r="BA80" s="309"/>
      <c r="BB80" s="309"/>
      <c r="BC80" s="304"/>
    </row>
    <row r="81" spans="12:55">
      <c r="AI81" s="436" t="s">
        <v>684</v>
      </c>
      <c r="AJ81" s="437">
        <v>510</v>
      </c>
      <c r="AK81" s="437">
        <v>510</v>
      </c>
      <c r="AL81" s="437">
        <v>314</v>
      </c>
      <c r="AM81" s="421">
        <f t="shared" si="16"/>
        <v>10</v>
      </c>
      <c r="AO81" s="436" t="s">
        <v>620</v>
      </c>
      <c r="AP81" s="437">
        <v>530</v>
      </c>
      <c r="AQ81" s="437">
        <v>387</v>
      </c>
      <c r="AR81" s="421">
        <f>RANK(AQ81,$AL$72:$AL$125)</f>
        <v>5</v>
      </c>
      <c r="AT81" s="380"/>
      <c r="AU81" s="380"/>
      <c r="AV81" s="379"/>
      <c r="AX81" s="380"/>
      <c r="AY81" s="380"/>
      <c r="AZ81" s="379"/>
      <c r="BA81" s="309"/>
      <c r="BB81" s="309"/>
      <c r="BC81" s="304"/>
    </row>
    <row r="82" spans="12:55">
      <c r="AI82" s="436" t="s">
        <v>685</v>
      </c>
      <c r="AJ82" s="437">
        <v>373</v>
      </c>
      <c r="AK82" s="437">
        <v>373</v>
      </c>
      <c r="AL82" s="437">
        <v>270</v>
      </c>
      <c r="AM82" s="421">
        <f t="shared" si="16"/>
        <v>11</v>
      </c>
      <c r="AT82" s="380"/>
      <c r="AU82" s="380"/>
      <c r="AV82" s="379"/>
      <c r="AX82" s="380"/>
      <c r="AY82" s="380"/>
      <c r="AZ82" s="382"/>
      <c r="BA82" s="309"/>
      <c r="BB82" s="309"/>
      <c r="BC82" s="304"/>
    </row>
    <row r="83" spans="12:55">
      <c r="AI83" s="436" t="s">
        <v>686</v>
      </c>
      <c r="AJ83" s="437">
        <v>439</v>
      </c>
      <c r="AK83" s="437">
        <v>439</v>
      </c>
      <c r="AL83" s="437">
        <v>266</v>
      </c>
      <c r="AM83" s="421">
        <f t="shared" si="16"/>
        <v>12</v>
      </c>
      <c r="AT83" s="380"/>
      <c r="AU83" s="380"/>
      <c r="AV83" s="379"/>
      <c r="AX83" s="380"/>
      <c r="AY83" s="381"/>
      <c r="AZ83" s="379"/>
      <c r="BA83" s="309"/>
      <c r="BB83" s="309"/>
      <c r="BC83" s="304"/>
    </row>
    <row r="84" spans="12:55">
      <c r="AI84" s="436" t="s">
        <v>655</v>
      </c>
      <c r="AJ84" s="437">
        <v>100</v>
      </c>
      <c r="AK84" s="437">
        <v>100</v>
      </c>
      <c r="AL84" s="437">
        <v>261</v>
      </c>
      <c r="AM84" s="421">
        <f t="shared" si="16"/>
        <v>13</v>
      </c>
      <c r="AT84" s="381"/>
      <c r="AU84" s="381"/>
      <c r="AV84" s="382"/>
      <c r="AX84" s="381"/>
      <c r="AY84" s="380"/>
      <c r="AZ84" s="379"/>
      <c r="BA84" s="309"/>
      <c r="BB84" s="309"/>
      <c r="BC84" s="304"/>
    </row>
    <row r="85" spans="12:55">
      <c r="AI85" s="436" t="s">
        <v>627</v>
      </c>
      <c r="AJ85" s="437">
        <v>420</v>
      </c>
      <c r="AK85" s="437">
        <v>420</v>
      </c>
      <c r="AL85" s="437">
        <v>230</v>
      </c>
      <c r="AM85" s="421">
        <f t="shared" si="16"/>
        <v>14</v>
      </c>
      <c r="AT85" s="381"/>
      <c r="AU85" s="380"/>
      <c r="AV85" s="379"/>
      <c r="AX85" s="381"/>
      <c r="AY85" s="381"/>
      <c r="AZ85" s="379"/>
      <c r="BA85" s="309"/>
      <c r="BB85" s="309"/>
      <c r="BC85" s="304"/>
    </row>
    <row r="86" spans="12:55">
      <c r="AI86" s="436" t="s">
        <v>648</v>
      </c>
      <c r="AJ86" s="437">
        <v>480</v>
      </c>
      <c r="AK86" s="437">
        <v>480</v>
      </c>
      <c r="AL86" s="437">
        <v>216</v>
      </c>
      <c r="AM86" s="421">
        <f t="shared" si="16"/>
        <v>15</v>
      </c>
      <c r="AT86" s="381"/>
      <c r="AU86" s="380"/>
      <c r="AV86" s="379"/>
      <c r="AX86" s="381"/>
      <c r="AY86" s="380"/>
      <c r="AZ86" s="382"/>
      <c r="BA86" s="309"/>
      <c r="BB86" s="309"/>
      <c r="BC86" s="304"/>
    </row>
    <row r="87" spans="12:55">
      <c r="AI87" s="436" t="s">
        <v>687</v>
      </c>
      <c r="AJ87" s="437">
        <v>410</v>
      </c>
      <c r="AK87" s="437">
        <v>370</v>
      </c>
      <c r="AL87" s="437">
        <v>213</v>
      </c>
      <c r="AM87" s="421">
        <f t="shared" si="16"/>
        <v>16</v>
      </c>
      <c r="AT87" s="380"/>
      <c r="AU87" s="380"/>
      <c r="AV87" s="379"/>
      <c r="AX87" s="380"/>
      <c r="AY87" s="380"/>
      <c r="AZ87" s="379"/>
      <c r="BA87" s="309"/>
      <c r="BB87" s="309"/>
      <c r="BC87" s="304"/>
    </row>
    <row r="88" spans="12:55">
      <c r="AI88" s="436" t="s">
        <v>622</v>
      </c>
      <c r="AJ88" s="437">
        <v>330</v>
      </c>
      <c r="AK88" s="437">
        <v>330</v>
      </c>
      <c r="AL88" s="437">
        <v>206</v>
      </c>
      <c r="AM88" s="421">
        <f t="shared" si="16"/>
        <v>17</v>
      </c>
      <c r="AT88" s="381"/>
      <c r="AU88" s="380"/>
      <c r="AV88" s="379"/>
      <c r="AX88" s="381"/>
      <c r="AY88" s="380"/>
      <c r="AZ88" s="379"/>
      <c r="BA88" s="309"/>
      <c r="BB88" s="309"/>
    </row>
    <row r="89" spans="12:55">
      <c r="L89" s="359"/>
      <c r="AI89" s="436" t="s">
        <v>649</v>
      </c>
      <c r="AJ89" s="437">
        <v>360</v>
      </c>
      <c r="AK89" s="437">
        <v>360</v>
      </c>
      <c r="AL89" s="437">
        <v>195</v>
      </c>
      <c r="AM89" s="421">
        <f t="shared" si="16"/>
        <v>18</v>
      </c>
      <c r="AT89" s="380"/>
      <c r="AU89" s="380"/>
      <c r="AV89" s="379"/>
      <c r="AX89" s="380"/>
      <c r="AY89" s="381"/>
      <c r="AZ89" s="379"/>
      <c r="BA89" s="309"/>
      <c r="BB89" s="309"/>
    </row>
    <row r="90" spans="12:55">
      <c r="L90" s="359"/>
      <c r="AI90" s="436" t="s">
        <v>624</v>
      </c>
      <c r="AJ90" s="437">
        <v>350</v>
      </c>
      <c r="AK90" s="437">
        <v>350</v>
      </c>
      <c r="AL90" s="437">
        <v>193</v>
      </c>
      <c r="AM90" s="421">
        <f t="shared" si="16"/>
        <v>19</v>
      </c>
      <c r="AT90" s="381"/>
      <c r="AU90" s="380"/>
      <c r="AV90" s="379"/>
      <c r="AX90" s="381"/>
      <c r="AY90" s="386"/>
      <c r="AZ90" s="387"/>
      <c r="BA90" s="309"/>
      <c r="BB90" s="309"/>
    </row>
    <row r="91" spans="12:55">
      <c r="AI91" s="436" t="s">
        <v>688</v>
      </c>
      <c r="AJ91" s="437">
        <v>173</v>
      </c>
      <c r="AK91" s="437">
        <v>173</v>
      </c>
      <c r="AL91" s="437">
        <v>171</v>
      </c>
      <c r="AM91" s="421">
        <f t="shared" si="16"/>
        <v>20</v>
      </c>
      <c r="AT91" s="380"/>
      <c r="AU91" s="386"/>
      <c r="AV91" s="379"/>
      <c r="AX91" s="380"/>
      <c r="AY91" s="380"/>
      <c r="AZ91" s="382"/>
      <c r="BA91" s="309"/>
      <c r="BB91" s="309"/>
    </row>
    <row r="92" spans="12:55">
      <c r="AI92" s="436" t="s">
        <v>689</v>
      </c>
      <c r="AJ92" s="437">
        <v>200</v>
      </c>
      <c r="AK92" s="437">
        <v>200</v>
      </c>
      <c r="AL92" s="437">
        <v>164</v>
      </c>
      <c r="AM92" s="421">
        <f t="shared" si="16"/>
        <v>21</v>
      </c>
      <c r="AT92" s="381"/>
      <c r="AU92" s="380"/>
      <c r="AV92" s="379"/>
      <c r="AX92" s="381"/>
      <c r="AY92" s="380"/>
      <c r="AZ92" s="379"/>
      <c r="BA92" s="309"/>
      <c r="BB92" s="309"/>
    </row>
    <row r="93" spans="12:55">
      <c r="AI93" s="436" t="s">
        <v>58</v>
      </c>
      <c r="AJ93" s="437">
        <v>145</v>
      </c>
      <c r="AK93" s="437">
        <v>145</v>
      </c>
      <c r="AL93" s="437">
        <v>161</v>
      </c>
      <c r="AM93" s="421">
        <f t="shared" si="16"/>
        <v>22</v>
      </c>
      <c r="AT93" s="380"/>
      <c r="AU93" s="380"/>
      <c r="AV93" s="382"/>
      <c r="AX93" s="380"/>
      <c r="AY93" s="380"/>
      <c r="AZ93" s="379"/>
      <c r="BA93" s="309"/>
      <c r="BB93" s="309"/>
    </row>
    <row r="94" spans="12:55">
      <c r="AI94" s="436" t="s">
        <v>667</v>
      </c>
      <c r="AJ94" s="437">
        <v>270</v>
      </c>
      <c r="AK94" s="437">
        <v>270</v>
      </c>
      <c r="AL94" s="437">
        <v>141</v>
      </c>
      <c r="AM94" s="421">
        <f t="shared" si="16"/>
        <v>23</v>
      </c>
      <c r="AT94" s="381"/>
      <c r="AU94" s="380"/>
      <c r="AV94" s="379"/>
      <c r="AX94" s="381"/>
      <c r="AY94" s="380"/>
      <c r="AZ94" s="379"/>
      <c r="BA94" s="309"/>
      <c r="BB94" s="309"/>
    </row>
    <row r="95" spans="12:55">
      <c r="AI95" s="436" t="s">
        <v>690</v>
      </c>
      <c r="AJ95" s="437">
        <v>165</v>
      </c>
      <c r="AK95" s="437">
        <v>165</v>
      </c>
      <c r="AL95" s="437">
        <v>136</v>
      </c>
      <c r="AM95" s="421">
        <f t="shared" si="16"/>
        <v>24</v>
      </c>
      <c r="AT95" s="381"/>
      <c r="AU95" s="380"/>
      <c r="AV95" s="379"/>
      <c r="AX95" s="381"/>
      <c r="AY95" s="380"/>
      <c r="AZ95" s="379"/>
      <c r="BA95" s="309"/>
      <c r="BB95" s="309"/>
    </row>
    <row r="96" spans="12:55">
      <c r="AI96" s="436" t="s">
        <v>359</v>
      </c>
      <c r="AJ96" s="437">
        <v>249</v>
      </c>
      <c r="AK96" s="437">
        <v>249</v>
      </c>
      <c r="AL96" s="437">
        <v>129</v>
      </c>
      <c r="AM96" s="421">
        <f t="shared" si="16"/>
        <v>25</v>
      </c>
      <c r="AT96" s="381"/>
      <c r="AU96" s="383"/>
      <c r="AV96" s="379"/>
      <c r="AX96" s="381"/>
      <c r="AY96" s="383"/>
      <c r="AZ96" s="379"/>
      <c r="BA96" s="309"/>
      <c r="BB96" s="309"/>
    </row>
    <row r="97" spans="35:54">
      <c r="AI97" s="436" t="s">
        <v>58</v>
      </c>
      <c r="AJ97" s="437">
        <v>186</v>
      </c>
      <c r="AK97" s="437">
        <v>186</v>
      </c>
      <c r="AL97" s="437">
        <v>112</v>
      </c>
      <c r="AM97" s="421">
        <f t="shared" si="16"/>
        <v>26</v>
      </c>
      <c r="AT97" s="381"/>
      <c r="AU97" s="381"/>
      <c r="AV97" s="382"/>
      <c r="AX97" s="381"/>
      <c r="AY97" s="380"/>
      <c r="AZ97" s="379"/>
      <c r="BA97" s="309"/>
      <c r="BB97" s="309"/>
    </row>
    <row r="98" spans="35:54">
      <c r="AI98" s="436" t="s">
        <v>653</v>
      </c>
      <c r="AJ98" s="437">
        <v>90</v>
      </c>
      <c r="AK98" s="437">
        <v>90</v>
      </c>
      <c r="AL98" s="437">
        <v>93</v>
      </c>
      <c r="AM98" s="421">
        <f t="shared" si="16"/>
        <v>27</v>
      </c>
      <c r="AT98" s="381"/>
      <c r="AU98" s="380"/>
      <c r="AV98" s="379"/>
      <c r="AX98" s="381"/>
      <c r="AY98" s="380"/>
      <c r="AZ98" s="387"/>
      <c r="BA98" s="309"/>
      <c r="BB98" s="309"/>
    </row>
    <row r="99" spans="35:54">
      <c r="AI99" s="436" t="s">
        <v>691</v>
      </c>
      <c r="AJ99" s="437">
        <v>533</v>
      </c>
      <c r="AK99" s="437">
        <v>533</v>
      </c>
      <c r="AL99" s="437">
        <v>90</v>
      </c>
      <c r="AM99" s="421">
        <f t="shared" si="16"/>
        <v>28</v>
      </c>
      <c r="AT99" s="380"/>
      <c r="AU99" s="380"/>
      <c r="AV99" s="379"/>
      <c r="AX99" s="380"/>
      <c r="AY99" s="380"/>
    </row>
    <row r="100" spans="35:54">
      <c r="AI100" s="436" t="s">
        <v>692</v>
      </c>
      <c r="AJ100" s="437">
        <v>320</v>
      </c>
      <c r="AK100" s="437">
        <v>320</v>
      </c>
      <c r="AL100" s="437">
        <v>89</v>
      </c>
      <c r="AM100" s="421">
        <f t="shared" si="16"/>
        <v>29</v>
      </c>
      <c r="AU100" s="380"/>
      <c r="AV100" s="387"/>
      <c r="AY100" s="380"/>
    </row>
    <row r="101" spans="35:54">
      <c r="AI101" s="436" t="s">
        <v>58</v>
      </c>
      <c r="AJ101" s="437">
        <v>272</v>
      </c>
      <c r="AK101" s="437">
        <v>272</v>
      </c>
      <c r="AL101" s="437">
        <v>87</v>
      </c>
      <c r="AM101" s="421">
        <f t="shared" si="16"/>
        <v>30</v>
      </c>
      <c r="AU101" s="380"/>
      <c r="AV101" s="387"/>
      <c r="AY101" s="380"/>
    </row>
    <row r="102" spans="35:54">
      <c r="AI102" s="436" t="s">
        <v>693</v>
      </c>
      <c r="AJ102" s="437">
        <v>120</v>
      </c>
      <c r="AK102" s="437">
        <v>120</v>
      </c>
      <c r="AL102" s="437">
        <v>81</v>
      </c>
      <c r="AM102" s="421">
        <f t="shared" si="16"/>
        <v>31</v>
      </c>
    </row>
    <row r="103" spans="35:54">
      <c r="AI103" s="436" t="s">
        <v>694</v>
      </c>
      <c r="AJ103" s="437">
        <v>80</v>
      </c>
      <c r="AK103" s="437">
        <v>80</v>
      </c>
      <c r="AL103" s="437">
        <v>42</v>
      </c>
      <c r="AM103" s="421">
        <f t="shared" si="16"/>
        <v>32</v>
      </c>
    </row>
    <row r="104" spans="35:54">
      <c r="AI104" s="436" t="s">
        <v>656</v>
      </c>
      <c r="AJ104" s="437">
        <v>55</v>
      </c>
      <c r="AK104" s="437">
        <v>55</v>
      </c>
      <c r="AL104" s="437">
        <v>37</v>
      </c>
      <c r="AM104" s="421">
        <f t="shared" si="16"/>
        <v>33</v>
      </c>
    </row>
    <row r="105" spans="35:54">
      <c r="AI105" s="436" t="s">
        <v>628</v>
      </c>
      <c r="AJ105" s="437">
        <v>100</v>
      </c>
      <c r="AK105" s="437">
        <v>100</v>
      </c>
      <c r="AL105" s="437">
        <v>32</v>
      </c>
      <c r="AM105" s="421">
        <f t="shared" si="16"/>
        <v>34</v>
      </c>
    </row>
    <row r="106" spans="35:54">
      <c r="AI106" s="436" t="s">
        <v>354</v>
      </c>
      <c r="AJ106" s="437">
        <v>40</v>
      </c>
      <c r="AK106" s="437">
        <v>40</v>
      </c>
      <c r="AL106" s="437">
        <v>32</v>
      </c>
      <c r="AM106" s="421">
        <f t="shared" si="16"/>
        <v>34</v>
      </c>
    </row>
    <row r="107" spans="35:54">
      <c r="AI107" s="436" t="s">
        <v>695</v>
      </c>
      <c r="AJ107" s="437">
        <v>40</v>
      </c>
      <c r="AK107" s="437">
        <v>40</v>
      </c>
      <c r="AL107" s="437">
        <v>28</v>
      </c>
      <c r="AM107" s="421">
        <f t="shared" si="16"/>
        <v>36</v>
      </c>
    </row>
    <row r="108" spans="35:54">
      <c r="AI108" s="436" t="s">
        <v>635</v>
      </c>
      <c r="AJ108" s="437">
        <v>40</v>
      </c>
      <c r="AK108" s="437">
        <v>40</v>
      </c>
      <c r="AL108" s="437">
        <v>27</v>
      </c>
      <c r="AM108" s="421">
        <f t="shared" si="16"/>
        <v>37</v>
      </c>
    </row>
    <row r="109" spans="35:54">
      <c r="AI109" s="436" t="s">
        <v>630</v>
      </c>
      <c r="AJ109" s="437">
        <v>50</v>
      </c>
      <c r="AK109" s="437">
        <v>50</v>
      </c>
      <c r="AL109" s="437">
        <v>25</v>
      </c>
      <c r="AM109" s="421">
        <f t="shared" si="16"/>
        <v>38</v>
      </c>
    </row>
    <row r="110" spans="35:54">
      <c r="AI110" s="436" t="s">
        <v>696</v>
      </c>
      <c r="AJ110" s="437">
        <v>15</v>
      </c>
      <c r="AK110" s="437">
        <v>15</v>
      </c>
      <c r="AL110" s="437">
        <v>22</v>
      </c>
      <c r="AM110" s="421">
        <f t="shared" si="16"/>
        <v>39</v>
      </c>
    </row>
    <row r="111" spans="35:54">
      <c r="AI111" s="436" t="s">
        <v>670</v>
      </c>
      <c r="AJ111" s="437">
        <v>50</v>
      </c>
      <c r="AK111" s="437">
        <v>50</v>
      </c>
      <c r="AL111" s="437">
        <v>20</v>
      </c>
      <c r="AM111" s="421">
        <f t="shared" si="16"/>
        <v>40</v>
      </c>
    </row>
    <row r="112" spans="35:54">
      <c r="AI112" s="436" t="s">
        <v>697</v>
      </c>
      <c r="AJ112" s="437">
        <v>70</v>
      </c>
      <c r="AK112" s="437">
        <v>70</v>
      </c>
      <c r="AL112" s="437">
        <v>20</v>
      </c>
      <c r="AM112" s="421">
        <f t="shared" si="16"/>
        <v>40</v>
      </c>
    </row>
    <row r="113" spans="35:39">
      <c r="AI113" s="436" t="s">
        <v>698</v>
      </c>
      <c r="AJ113" s="437">
        <v>30</v>
      </c>
      <c r="AK113" s="437">
        <v>30</v>
      </c>
      <c r="AL113" s="437">
        <v>16</v>
      </c>
      <c r="AM113" s="421">
        <f t="shared" si="16"/>
        <v>42</v>
      </c>
    </row>
    <row r="114" spans="35:39">
      <c r="AI114" s="436" t="s">
        <v>699</v>
      </c>
      <c r="AJ114" s="437">
        <v>30</v>
      </c>
      <c r="AK114" s="437">
        <v>30</v>
      </c>
      <c r="AL114" s="437">
        <v>11</v>
      </c>
      <c r="AM114" s="421">
        <f t="shared" si="16"/>
        <v>43</v>
      </c>
    </row>
    <row r="115" spans="35:39">
      <c r="AI115" s="436" t="s">
        <v>632</v>
      </c>
      <c r="AJ115" s="437">
        <v>0</v>
      </c>
      <c r="AK115" s="437">
        <v>0</v>
      </c>
      <c r="AL115" s="437">
        <v>0</v>
      </c>
      <c r="AM115" s="421">
        <f t="shared" si="16"/>
        <v>44</v>
      </c>
    </row>
    <row r="116" spans="35:39">
      <c r="AI116" s="436" t="s">
        <v>626</v>
      </c>
      <c r="AJ116" s="437">
        <v>0</v>
      </c>
      <c r="AK116" s="437">
        <v>0</v>
      </c>
      <c r="AL116" s="437">
        <v>0</v>
      </c>
      <c r="AM116" s="421">
        <f t="shared" si="16"/>
        <v>44</v>
      </c>
    </row>
    <row r="117" spans="35:39">
      <c r="AI117" s="436" t="s">
        <v>58</v>
      </c>
      <c r="AJ117" s="437">
        <v>0</v>
      </c>
      <c r="AK117" s="437">
        <v>0</v>
      </c>
      <c r="AL117" s="437">
        <v>0</v>
      </c>
      <c r="AM117" s="421">
        <f t="shared" si="16"/>
        <v>44</v>
      </c>
    </row>
    <row r="118" spans="35:39">
      <c r="AI118" s="436" t="s">
        <v>657</v>
      </c>
      <c r="AJ118" s="437">
        <v>0</v>
      </c>
      <c r="AK118" s="437">
        <v>0</v>
      </c>
      <c r="AL118" s="437">
        <v>0</v>
      </c>
      <c r="AM118" s="421">
        <f t="shared" si="16"/>
        <v>44</v>
      </c>
    </row>
    <row r="119" spans="35:39">
      <c r="AI119" s="436" t="s">
        <v>658</v>
      </c>
      <c r="AJ119" s="437">
        <v>0</v>
      </c>
      <c r="AK119" s="437">
        <v>0</v>
      </c>
      <c r="AL119" s="437">
        <v>0</v>
      </c>
      <c r="AM119" s="421">
        <f t="shared" si="16"/>
        <v>44</v>
      </c>
    </row>
    <row r="120" spans="35:39">
      <c r="AI120" s="436" t="s">
        <v>654</v>
      </c>
      <c r="AJ120" s="437">
        <v>0</v>
      </c>
      <c r="AK120" s="437">
        <v>0</v>
      </c>
      <c r="AL120" s="437">
        <v>0</v>
      </c>
      <c r="AM120" s="421">
        <f t="shared" si="16"/>
        <v>44</v>
      </c>
    </row>
    <row r="121" spans="35:39">
      <c r="AI121" s="436" t="s">
        <v>666</v>
      </c>
      <c r="AJ121" s="437">
        <v>0</v>
      </c>
      <c r="AK121" s="437">
        <v>0</v>
      </c>
      <c r="AL121" s="437">
        <v>0</v>
      </c>
      <c r="AM121" s="421">
        <f t="shared" si="16"/>
        <v>44</v>
      </c>
    </row>
    <row r="122" spans="35:39">
      <c r="AI122" s="436" t="s">
        <v>58</v>
      </c>
      <c r="AJ122" s="437">
        <v>0</v>
      </c>
      <c r="AK122" s="437">
        <v>0</v>
      </c>
      <c r="AL122" s="437">
        <v>0</v>
      </c>
      <c r="AM122" s="421">
        <f t="shared" si="16"/>
        <v>44</v>
      </c>
    </row>
    <row r="123" spans="35:39">
      <c r="AI123" s="436" t="s">
        <v>671</v>
      </c>
      <c r="AJ123" s="437">
        <v>0</v>
      </c>
      <c r="AK123" s="437">
        <v>0</v>
      </c>
      <c r="AL123" s="437">
        <v>0</v>
      </c>
      <c r="AM123" s="421">
        <f t="shared" si="16"/>
        <v>44</v>
      </c>
    </row>
    <row r="124" spans="35:39">
      <c r="AI124" s="436" t="s">
        <v>700</v>
      </c>
      <c r="AJ124" s="437">
        <v>0</v>
      </c>
      <c r="AK124" s="437">
        <v>0</v>
      </c>
      <c r="AL124" s="437">
        <v>0</v>
      </c>
      <c r="AM124" s="421">
        <f t="shared" si="16"/>
        <v>44</v>
      </c>
    </row>
    <row r="125" spans="35:39">
      <c r="AI125" s="436" t="s">
        <v>356</v>
      </c>
      <c r="AJ125" s="437">
        <v>0</v>
      </c>
      <c r="AK125" s="437">
        <v>0</v>
      </c>
      <c r="AL125" s="437">
        <v>0</v>
      </c>
      <c r="AM125" s="421">
        <f t="shared" si="16"/>
        <v>44</v>
      </c>
    </row>
    <row r="126" spans="35:39">
      <c r="AI126" s="436" t="s">
        <v>701</v>
      </c>
      <c r="AJ126" s="437">
        <v>0</v>
      </c>
      <c r="AK126" s="437">
        <v>0</v>
      </c>
      <c r="AL126" s="437">
        <v>0</v>
      </c>
    </row>
    <row r="127" spans="35:39">
      <c r="AI127" s="436" t="s">
        <v>702</v>
      </c>
      <c r="AJ127" s="437">
        <v>0</v>
      </c>
      <c r="AK127" s="437">
        <v>0</v>
      </c>
      <c r="AL127" s="437">
        <v>0</v>
      </c>
    </row>
    <row r="128" spans="35:39">
      <c r="AI128" s="436" t="s">
        <v>58</v>
      </c>
      <c r="AJ128" s="437">
        <v>0</v>
      </c>
      <c r="AK128" s="437">
        <v>0</v>
      </c>
      <c r="AL128" s="437">
        <v>0</v>
      </c>
    </row>
    <row r="129" spans="35:38">
      <c r="AI129" s="436" t="s">
        <v>703</v>
      </c>
      <c r="AJ129" s="437">
        <v>0</v>
      </c>
      <c r="AK129" s="437">
        <v>0</v>
      </c>
      <c r="AL129" s="437">
        <v>0</v>
      </c>
    </row>
    <row r="130" spans="35:38">
      <c r="AI130" s="436" t="s">
        <v>704</v>
      </c>
      <c r="AJ130" s="437">
        <v>0</v>
      </c>
      <c r="AK130" s="437">
        <v>0</v>
      </c>
      <c r="AL130" s="437">
        <v>0</v>
      </c>
    </row>
    <row r="131" spans="35:38">
      <c r="AI131" s="436" t="s">
        <v>639</v>
      </c>
      <c r="AJ131" s="437">
        <v>0</v>
      </c>
      <c r="AK131" s="437">
        <v>0</v>
      </c>
      <c r="AL131" s="437">
        <v>0</v>
      </c>
    </row>
    <row r="132" spans="35:38">
      <c r="AI132" s="436" t="s">
        <v>705</v>
      </c>
      <c r="AJ132" s="437">
        <v>0</v>
      </c>
      <c r="AK132" s="437">
        <v>0</v>
      </c>
      <c r="AL132" s="437">
        <v>0</v>
      </c>
    </row>
  </sheetData>
  <mergeCells count="3">
    <mergeCell ref="E42:G42"/>
    <mergeCell ref="AJ69:AK69"/>
    <mergeCell ref="AL69:AL70"/>
  </mergeCells>
  <phoneticPr fontId="2"/>
  <pageMargins left="0.70866141732283472" right="0.70866141732283472" top="0.74803149606299213" bottom="0.74803149606299213" header="0.31496062992125984" footer="0.31496062992125984"/>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X146"/>
  <sheetViews>
    <sheetView showGridLines="0" zoomScaleNormal="100" zoomScaleSheetLayoutView="100" zoomScalePageLayoutView="80" workbookViewId="0">
      <selection activeCell="A2" sqref="A2"/>
    </sheetView>
  </sheetViews>
  <sheetFormatPr defaultColWidth="9" defaultRowHeight="13.5"/>
  <cols>
    <col min="1" max="1" width="9" style="17"/>
    <col min="2" max="2" width="4.375" style="17" customWidth="1"/>
    <col min="3" max="3" width="6.625" style="17" customWidth="1"/>
    <col min="4" max="4" width="8.5" style="17" customWidth="1"/>
    <col min="5" max="5" width="9.625" style="17" customWidth="1"/>
    <col min="6" max="6" width="8.375" style="17" customWidth="1"/>
    <col min="7" max="7" width="8.625" style="17" customWidth="1"/>
    <col min="8" max="8" width="9.25" style="17" bestFit="1" customWidth="1"/>
    <col min="9" max="9" width="8.625" style="17" customWidth="1"/>
    <col min="10" max="10" width="8.375" style="17" customWidth="1"/>
    <col min="11" max="11" width="8" style="17" customWidth="1"/>
    <col min="12" max="12" width="8.75" style="17" customWidth="1"/>
    <col min="13" max="14" width="8.125" style="17" customWidth="1"/>
    <col min="15" max="15" width="4.875" style="17" customWidth="1"/>
    <col min="16" max="16" width="9" style="17"/>
    <col min="17" max="17" width="6.625" style="17" customWidth="1"/>
    <col min="18" max="18" width="4.125" style="17" customWidth="1"/>
    <col min="19" max="19" width="9" style="17"/>
    <col min="20" max="20" width="8.75" style="17" customWidth="1"/>
    <col min="21" max="21" width="8" style="17" customWidth="1"/>
    <col min="22" max="22" width="6.625" style="17" customWidth="1"/>
    <col min="23" max="24" width="7" style="17" customWidth="1"/>
    <col min="25" max="16384" width="9" style="17"/>
  </cols>
  <sheetData>
    <row r="1" spans="1:15" ht="25.5" customHeight="1">
      <c r="A1" s="122" t="s">
        <v>109</v>
      </c>
    </row>
    <row r="2" spans="1:15" ht="21" customHeight="1">
      <c r="A2" s="23"/>
    </row>
    <row r="3" spans="1:15" s="25" customFormat="1" ht="40.5" customHeight="1">
      <c r="A3" s="500" t="s">
        <v>136</v>
      </c>
      <c r="B3" s="500"/>
      <c r="C3" s="500"/>
      <c r="D3" s="500"/>
      <c r="E3" s="500"/>
      <c r="F3" s="500"/>
      <c r="G3" s="500"/>
      <c r="H3" s="500"/>
      <c r="I3" s="500"/>
      <c r="J3" s="500"/>
      <c r="K3" s="500"/>
      <c r="L3" s="500"/>
      <c r="M3" s="500"/>
      <c r="N3" s="500"/>
      <c r="O3" s="107"/>
    </row>
    <row r="4" spans="1:15" s="25" customFormat="1" ht="30" customHeight="1">
      <c r="A4" s="501" t="s">
        <v>165</v>
      </c>
      <c r="B4" s="502"/>
      <c r="C4" s="507" t="s">
        <v>42</v>
      </c>
      <c r="D4" s="502"/>
      <c r="E4" s="507" t="s">
        <v>102</v>
      </c>
      <c r="F4" s="502"/>
      <c r="G4" s="507" t="s">
        <v>103</v>
      </c>
      <c r="H4" s="502"/>
      <c r="I4" s="507" t="s">
        <v>38</v>
      </c>
      <c r="J4" s="502"/>
      <c r="K4" s="507" t="s">
        <v>106</v>
      </c>
      <c r="L4" s="502"/>
      <c r="M4" s="507" t="s">
        <v>90</v>
      </c>
      <c r="N4" s="501"/>
      <c r="O4" s="28"/>
    </row>
    <row r="5" spans="1:15" s="25" customFormat="1" ht="30" customHeight="1">
      <c r="A5" s="503"/>
      <c r="B5" s="504"/>
      <c r="C5" s="29"/>
      <c r="D5" s="30"/>
      <c r="E5" s="29"/>
      <c r="F5" s="31"/>
      <c r="G5" s="521" t="s">
        <v>105</v>
      </c>
      <c r="H5" s="504"/>
      <c r="I5" s="521" t="s">
        <v>104</v>
      </c>
      <c r="J5" s="504"/>
      <c r="K5" s="508" t="s">
        <v>160</v>
      </c>
      <c r="L5" s="509"/>
      <c r="M5" s="508" t="s">
        <v>157</v>
      </c>
      <c r="N5" s="510"/>
      <c r="O5" s="30"/>
    </row>
    <row r="6" spans="1:15" s="25" customFormat="1" ht="22.5" customHeight="1">
      <c r="A6" s="503"/>
      <c r="B6" s="504"/>
      <c r="C6" s="29"/>
      <c r="D6" s="32" t="s">
        <v>45</v>
      </c>
      <c r="E6" s="29"/>
      <c r="F6" s="32" t="s">
        <v>45</v>
      </c>
      <c r="G6" s="30"/>
      <c r="H6" s="32" t="s">
        <v>45</v>
      </c>
      <c r="I6" s="29"/>
      <c r="J6" s="32" t="s">
        <v>45</v>
      </c>
      <c r="K6" s="29"/>
      <c r="L6" s="32" t="s">
        <v>45</v>
      </c>
      <c r="M6" s="30"/>
      <c r="N6" s="27" t="s">
        <v>45</v>
      </c>
      <c r="O6" s="28"/>
    </row>
    <row r="7" spans="1:15" s="25" customFormat="1" ht="22.5" customHeight="1">
      <c r="A7" s="505"/>
      <c r="B7" s="506"/>
      <c r="C7" s="33"/>
      <c r="D7" s="34" t="s">
        <v>91</v>
      </c>
      <c r="E7" s="33"/>
      <c r="F7" s="34" t="s">
        <v>92</v>
      </c>
      <c r="G7" s="108"/>
      <c r="H7" s="34" t="s">
        <v>92</v>
      </c>
      <c r="I7" s="33"/>
      <c r="J7" s="34" t="s">
        <v>92</v>
      </c>
      <c r="K7" s="33"/>
      <c r="L7" s="34" t="s">
        <v>91</v>
      </c>
      <c r="M7" s="108"/>
      <c r="N7" s="35" t="s">
        <v>91</v>
      </c>
      <c r="O7" s="28"/>
    </row>
    <row r="8" spans="1:15" s="25" customFormat="1" ht="24" customHeight="1">
      <c r="A8" s="30"/>
      <c r="B8" s="30"/>
      <c r="C8" s="36" t="s">
        <v>46</v>
      </c>
      <c r="D8" s="9" t="s">
        <v>34</v>
      </c>
      <c r="E8" s="18" t="s">
        <v>98</v>
      </c>
      <c r="F8" s="18" t="s">
        <v>48</v>
      </c>
      <c r="G8" s="18" t="s">
        <v>97</v>
      </c>
      <c r="H8" s="18" t="s">
        <v>48</v>
      </c>
      <c r="I8" s="18" t="s">
        <v>86</v>
      </c>
      <c r="J8" s="18" t="s">
        <v>48</v>
      </c>
      <c r="K8" s="18" t="s">
        <v>49</v>
      </c>
      <c r="L8" s="18" t="s">
        <v>49</v>
      </c>
      <c r="M8" s="18" t="s">
        <v>49</v>
      </c>
      <c r="N8" s="18" t="s">
        <v>49</v>
      </c>
      <c r="O8" s="18"/>
    </row>
    <row r="9" spans="1:15" ht="24" customHeight="1">
      <c r="A9" s="9" t="s">
        <v>153</v>
      </c>
      <c r="B9" s="38">
        <v>23</v>
      </c>
      <c r="C9" s="151">
        <v>22</v>
      </c>
      <c r="D9" s="144">
        <v>-2</v>
      </c>
      <c r="E9" s="152">
        <v>1456</v>
      </c>
      <c r="F9" s="110">
        <v>-12.81437125748503</v>
      </c>
      <c r="G9" s="153">
        <v>115</v>
      </c>
      <c r="H9" s="110">
        <v>0.9</v>
      </c>
      <c r="I9" s="153">
        <v>535</v>
      </c>
      <c r="J9" s="110">
        <v>4.0999999999999996</v>
      </c>
      <c r="K9" s="154">
        <v>66.2</v>
      </c>
      <c r="L9" s="110">
        <v>-3.4</v>
      </c>
      <c r="M9" s="154">
        <v>12.7</v>
      </c>
      <c r="N9" s="110">
        <v>-1.9</v>
      </c>
      <c r="O9" s="110"/>
    </row>
    <row r="10" spans="1:15" ht="24" customHeight="1">
      <c r="A10" s="43"/>
      <c r="B10" s="38">
        <v>24</v>
      </c>
      <c r="C10" s="151">
        <v>23</v>
      </c>
      <c r="D10" s="144">
        <v>1</v>
      </c>
      <c r="E10" s="152">
        <v>1665</v>
      </c>
      <c r="F10" s="110">
        <v>14.354395604395604</v>
      </c>
      <c r="G10" s="153">
        <v>112</v>
      </c>
      <c r="H10" s="110">
        <v>-2.6</v>
      </c>
      <c r="I10" s="153">
        <v>514</v>
      </c>
      <c r="J10" s="110">
        <v>-3.9</v>
      </c>
      <c r="K10" s="154">
        <v>72.400000000000006</v>
      </c>
      <c r="L10" s="110">
        <v>6.2000000000000028</v>
      </c>
      <c r="M10" s="154">
        <v>14.9</v>
      </c>
      <c r="N10" s="110">
        <v>2.2000000000000011</v>
      </c>
      <c r="O10" s="110"/>
    </row>
    <row r="11" spans="1:15" ht="24" customHeight="1">
      <c r="A11" s="43"/>
      <c r="B11" s="38">
        <v>25</v>
      </c>
      <c r="C11" s="151">
        <v>22</v>
      </c>
      <c r="D11" s="144">
        <v>-1</v>
      </c>
      <c r="E11" s="152">
        <v>1794</v>
      </c>
      <c r="F11" s="110">
        <v>7.7</v>
      </c>
      <c r="G11" s="153">
        <v>122</v>
      </c>
      <c r="H11" s="110">
        <v>8.9</v>
      </c>
      <c r="I11" s="153">
        <v>518</v>
      </c>
      <c r="J11" s="110">
        <v>0.8</v>
      </c>
      <c r="K11" s="154">
        <v>81.5</v>
      </c>
      <c r="L11" s="110">
        <v>9.0999999999999943</v>
      </c>
      <c r="M11" s="154">
        <v>14.7</v>
      </c>
      <c r="N11" s="110">
        <v>-0.20000000000000107</v>
      </c>
      <c r="O11" s="110"/>
    </row>
    <row r="12" spans="1:15" ht="24" customHeight="1">
      <c r="A12" s="9"/>
      <c r="B12" s="38">
        <v>26</v>
      </c>
      <c r="C12" s="151">
        <v>22</v>
      </c>
      <c r="D12" s="144" t="s">
        <v>50</v>
      </c>
      <c r="E12" s="155">
        <v>1712</v>
      </c>
      <c r="F12" s="110">
        <v>-4.5999999999999996</v>
      </c>
      <c r="G12" s="155">
        <v>125</v>
      </c>
      <c r="H12" s="11">
        <v>2.5</v>
      </c>
      <c r="I12" s="155">
        <v>539</v>
      </c>
      <c r="J12" s="110">
        <v>4.0999999999999996</v>
      </c>
      <c r="K12" s="154">
        <v>77.8</v>
      </c>
      <c r="L12" s="110">
        <v>-3.7000000000000028</v>
      </c>
      <c r="M12" s="154">
        <v>13.7</v>
      </c>
      <c r="N12" s="110">
        <v>-1</v>
      </c>
      <c r="O12" s="110"/>
    </row>
    <row r="13" spans="1:15" ht="24" customHeight="1">
      <c r="A13" s="9"/>
      <c r="B13" s="38">
        <v>27</v>
      </c>
      <c r="C13" s="151">
        <v>21</v>
      </c>
      <c r="D13" s="144">
        <v>-1</v>
      </c>
      <c r="E13" s="155">
        <v>1631</v>
      </c>
      <c r="F13" s="110">
        <v>-4.7</v>
      </c>
      <c r="G13" s="155">
        <v>107</v>
      </c>
      <c r="H13" s="156">
        <v>-14.4</v>
      </c>
      <c r="I13" s="155">
        <v>389</v>
      </c>
      <c r="J13" s="110">
        <v>-27.8</v>
      </c>
      <c r="K13" s="154">
        <v>77.7</v>
      </c>
      <c r="L13" s="110">
        <v>-0.1</v>
      </c>
      <c r="M13" s="154">
        <v>15.2</v>
      </c>
      <c r="N13" s="110">
        <v>1.5</v>
      </c>
      <c r="O13" s="110"/>
    </row>
    <row r="14" spans="1:15" ht="24" customHeight="1">
      <c r="A14" s="9"/>
      <c r="B14" s="38"/>
      <c r="C14" s="112"/>
      <c r="D14" s="11"/>
      <c r="E14" s="118"/>
      <c r="F14" s="11"/>
      <c r="G14" s="118"/>
      <c r="H14" s="119"/>
      <c r="I14" s="118"/>
      <c r="J14" s="119"/>
      <c r="K14" s="119"/>
      <c r="L14" s="11"/>
      <c r="M14" s="119"/>
      <c r="N14" s="11"/>
      <c r="O14" s="11"/>
    </row>
    <row r="15" spans="1:15" ht="24" customHeight="1">
      <c r="A15" s="54"/>
      <c r="B15" s="242">
        <v>28</v>
      </c>
      <c r="C15" s="292">
        <f>SUM(C16:C18)</f>
        <v>22</v>
      </c>
      <c r="D15" s="294">
        <v>1</v>
      </c>
      <c r="E15" s="293">
        <f>SUM(E16:E18)</f>
        <v>1637</v>
      </c>
      <c r="F15" s="275">
        <v>0.4</v>
      </c>
      <c r="G15" s="293">
        <f>SUM(G16:G18)</f>
        <v>106</v>
      </c>
      <c r="H15" s="275">
        <v>-0.9</v>
      </c>
      <c r="I15" s="293">
        <f>SUM(I16:I18)</f>
        <v>418</v>
      </c>
      <c r="J15" s="275">
        <v>7.5</v>
      </c>
      <c r="K15" s="143">
        <v>74.400000000000006</v>
      </c>
      <c r="L15" s="117">
        <v>-3.3</v>
      </c>
      <c r="M15" s="136">
        <v>15.4</v>
      </c>
      <c r="N15" s="117">
        <v>0.2</v>
      </c>
      <c r="O15" s="117"/>
    </row>
    <row r="16" spans="1:15" ht="24" customHeight="1">
      <c r="A16" s="9" t="s">
        <v>110</v>
      </c>
      <c r="B16" s="55" t="s">
        <v>111</v>
      </c>
      <c r="C16" s="217" t="s">
        <v>50</v>
      </c>
      <c r="D16" s="10" t="s">
        <v>50</v>
      </c>
      <c r="E16" s="10" t="s">
        <v>50</v>
      </c>
      <c r="F16" s="1" t="s">
        <v>50</v>
      </c>
      <c r="G16" s="1" t="s">
        <v>50</v>
      </c>
      <c r="H16" s="1" t="s">
        <v>50</v>
      </c>
      <c r="I16" s="5" t="s">
        <v>50</v>
      </c>
      <c r="J16" s="1" t="s">
        <v>50</v>
      </c>
      <c r="K16" s="5" t="s">
        <v>50</v>
      </c>
      <c r="L16" s="1" t="s">
        <v>50</v>
      </c>
      <c r="M16" s="5" t="s">
        <v>50</v>
      </c>
      <c r="N16" s="1" t="s">
        <v>50</v>
      </c>
      <c r="O16" s="1"/>
    </row>
    <row r="17" spans="1:15" ht="24" customHeight="1">
      <c r="A17" s="57" t="s">
        <v>112</v>
      </c>
      <c r="B17" s="55" t="s">
        <v>111</v>
      </c>
      <c r="C17" s="217" t="s">
        <v>50</v>
      </c>
      <c r="D17" s="10" t="s">
        <v>50</v>
      </c>
      <c r="E17" s="10" t="s">
        <v>50</v>
      </c>
      <c r="F17" s="1" t="s">
        <v>50</v>
      </c>
      <c r="G17" s="1" t="s">
        <v>50</v>
      </c>
      <c r="H17" s="6" t="s">
        <v>50</v>
      </c>
      <c r="I17" s="12" t="s">
        <v>50</v>
      </c>
      <c r="J17" s="6" t="s">
        <v>50</v>
      </c>
      <c r="K17" s="13" t="s">
        <v>50</v>
      </c>
      <c r="L17" s="6" t="s">
        <v>50</v>
      </c>
      <c r="M17" s="11" t="s">
        <v>50</v>
      </c>
      <c r="N17" s="6" t="s">
        <v>50</v>
      </c>
      <c r="O17" s="6"/>
    </row>
    <row r="18" spans="1:15" ht="24" customHeight="1">
      <c r="A18" s="24" t="s">
        <v>113</v>
      </c>
      <c r="B18" s="185" t="s">
        <v>111</v>
      </c>
      <c r="C18" s="2">
        <v>22</v>
      </c>
      <c r="D18" s="15">
        <v>1</v>
      </c>
      <c r="E18" s="3">
        <v>1637</v>
      </c>
      <c r="F18" s="4">
        <v>0.4</v>
      </c>
      <c r="G18" s="3">
        <v>106</v>
      </c>
      <c r="H18" s="4">
        <v>-0.9</v>
      </c>
      <c r="I18" s="3">
        <v>418</v>
      </c>
      <c r="J18" s="4">
        <v>7.5</v>
      </c>
      <c r="K18" s="8">
        <v>77.400000000000006</v>
      </c>
      <c r="L18" s="4">
        <v>-3.3</v>
      </c>
      <c r="M18" s="14">
        <v>15.4</v>
      </c>
      <c r="N18" s="4">
        <v>0.2</v>
      </c>
      <c r="O18" s="6"/>
    </row>
    <row r="19" spans="1:15" ht="21.75" customHeight="1">
      <c r="A19" s="58"/>
      <c r="B19" s="59"/>
      <c r="C19" s="101"/>
      <c r="D19" s="100"/>
      <c r="E19" s="102"/>
      <c r="F19" s="100"/>
      <c r="G19" s="102"/>
      <c r="H19" s="100"/>
      <c r="I19" s="102"/>
      <c r="J19" s="100"/>
      <c r="K19" s="100"/>
      <c r="L19" s="100"/>
      <c r="M19" s="121"/>
      <c r="N19" s="100"/>
      <c r="O19" s="100"/>
    </row>
    <row r="20" spans="1:15" ht="23.25" customHeight="1">
      <c r="A20" s="64"/>
    </row>
    <row r="21" spans="1:15" ht="21" customHeight="1">
      <c r="A21" s="16" t="s">
        <v>303</v>
      </c>
      <c r="B21" s="9"/>
      <c r="C21" s="9"/>
      <c r="E21" s="9"/>
      <c r="F21" s="18"/>
      <c r="G21" s="9"/>
      <c r="H21" s="9"/>
      <c r="I21" s="9"/>
      <c r="J21" s="9"/>
      <c r="K21" s="9"/>
      <c r="L21" s="9"/>
      <c r="M21" s="9"/>
      <c r="N21" s="9"/>
      <c r="O21" s="9"/>
    </row>
    <row r="22" spans="1:15" ht="21" customHeight="1">
      <c r="A22" s="9" t="s">
        <v>234</v>
      </c>
      <c r="B22" s="9"/>
      <c r="C22" s="9"/>
      <c r="D22" s="9"/>
      <c r="E22" s="9"/>
      <c r="F22" s="9"/>
      <c r="G22" s="9"/>
      <c r="H22" s="9"/>
      <c r="I22" s="9"/>
      <c r="J22" s="9"/>
      <c r="K22" s="9"/>
      <c r="L22" s="9"/>
      <c r="M22" s="9"/>
      <c r="N22" s="9"/>
      <c r="O22" s="9"/>
    </row>
    <row r="23" spans="1:15" ht="21" customHeight="1">
      <c r="A23" s="9"/>
      <c r="B23" s="9"/>
      <c r="C23" s="9"/>
      <c r="D23" s="9"/>
      <c r="E23" s="9"/>
      <c r="F23" s="9"/>
      <c r="G23" s="9"/>
      <c r="H23" s="9"/>
      <c r="I23" s="9"/>
      <c r="J23" s="9"/>
      <c r="K23" s="9"/>
      <c r="L23" s="9"/>
      <c r="M23" s="9"/>
      <c r="N23" s="9"/>
      <c r="O23" s="9"/>
    </row>
    <row r="24" spans="1:15" ht="21" customHeight="1">
      <c r="A24" s="16" t="s">
        <v>304</v>
      </c>
      <c r="B24" s="9"/>
      <c r="C24" s="9"/>
      <c r="D24" s="9"/>
      <c r="E24" s="9"/>
      <c r="F24" s="9"/>
      <c r="G24" s="9"/>
      <c r="H24" s="9"/>
      <c r="I24" s="9"/>
      <c r="J24" s="9"/>
      <c r="K24" s="9"/>
      <c r="L24" s="9"/>
      <c r="M24" s="9"/>
      <c r="N24" s="9"/>
      <c r="O24" s="9"/>
    </row>
    <row r="25" spans="1:15" ht="21" customHeight="1">
      <c r="A25" s="9" t="s">
        <v>235</v>
      </c>
      <c r="B25" s="9"/>
      <c r="C25" s="9"/>
      <c r="D25" s="9"/>
      <c r="E25" s="9"/>
      <c r="F25" s="18"/>
      <c r="G25" s="9"/>
      <c r="H25" s="9"/>
      <c r="I25" s="9"/>
      <c r="J25" s="9"/>
      <c r="K25" s="9"/>
      <c r="L25" s="9"/>
      <c r="M25" s="9"/>
      <c r="N25" s="9"/>
      <c r="O25" s="9"/>
    </row>
    <row r="26" spans="1:15" ht="21" customHeight="1">
      <c r="A26" s="9" t="s">
        <v>271</v>
      </c>
      <c r="B26" s="9"/>
      <c r="C26" s="9"/>
      <c r="D26" s="9"/>
      <c r="E26" s="9"/>
      <c r="F26" s="9"/>
      <c r="G26" s="9"/>
      <c r="H26" s="9"/>
      <c r="I26" s="9"/>
      <c r="J26" s="9"/>
      <c r="K26" s="9"/>
      <c r="L26" s="9"/>
      <c r="M26" s="9"/>
      <c r="N26" s="9"/>
      <c r="O26" s="9"/>
    </row>
    <row r="27" spans="1:15" ht="21" customHeight="1">
      <c r="A27" s="103" t="s">
        <v>272</v>
      </c>
      <c r="B27" s="9"/>
      <c r="C27" s="9"/>
      <c r="D27" s="9"/>
      <c r="E27" s="9"/>
      <c r="F27" s="9"/>
      <c r="G27" s="9"/>
      <c r="H27" s="9"/>
      <c r="I27" s="9"/>
      <c r="J27" s="9"/>
      <c r="K27" s="9"/>
      <c r="L27" s="9"/>
      <c r="M27" s="9"/>
      <c r="N27" s="9"/>
      <c r="O27" s="9"/>
    </row>
    <row r="28" spans="1:15" ht="21" customHeight="1">
      <c r="A28" s="9" t="s">
        <v>273</v>
      </c>
      <c r="B28" s="9"/>
      <c r="C28" s="9"/>
      <c r="D28" s="9"/>
      <c r="E28" s="9"/>
      <c r="F28" s="9"/>
      <c r="G28" s="9"/>
      <c r="H28" s="9"/>
      <c r="I28" s="9"/>
      <c r="J28" s="9"/>
      <c r="K28" s="9"/>
      <c r="L28" s="9"/>
      <c r="M28" s="9"/>
      <c r="N28" s="9"/>
      <c r="O28" s="9"/>
    </row>
    <row r="29" spans="1:15" ht="21" customHeight="1">
      <c r="A29" s="103" t="s">
        <v>274</v>
      </c>
      <c r="B29" s="9"/>
      <c r="C29" s="9"/>
      <c r="D29" s="9"/>
      <c r="E29" s="9"/>
      <c r="F29" s="9"/>
      <c r="G29" s="9"/>
      <c r="H29" s="9"/>
      <c r="I29" s="9"/>
      <c r="J29" s="9"/>
      <c r="K29" s="9"/>
      <c r="L29" s="9"/>
      <c r="M29" s="9"/>
      <c r="N29" s="9"/>
      <c r="O29" s="9"/>
    </row>
    <row r="30" spans="1:15" ht="21" customHeight="1">
      <c r="A30" s="9" t="s">
        <v>236</v>
      </c>
      <c r="B30" s="9"/>
      <c r="C30" s="9"/>
      <c r="D30" s="9"/>
      <c r="E30" s="9"/>
      <c r="F30" s="9"/>
      <c r="G30" s="9"/>
      <c r="H30" s="9"/>
      <c r="I30" s="9"/>
      <c r="J30" s="9"/>
      <c r="K30" s="9"/>
      <c r="L30" s="9"/>
      <c r="M30" s="9"/>
      <c r="N30" s="9"/>
      <c r="O30" s="9"/>
    </row>
    <row r="31" spans="1:15" ht="21" customHeight="1">
      <c r="A31" s="9" t="s">
        <v>237</v>
      </c>
      <c r="B31" s="9"/>
      <c r="C31" s="9"/>
      <c r="D31" s="9"/>
      <c r="E31" s="9"/>
      <c r="F31" s="9"/>
      <c r="G31" s="9"/>
      <c r="H31" s="9"/>
      <c r="I31" s="9"/>
      <c r="J31" s="9"/>
      <c r="K31" s="9"/>
      <c r="L31" s="9"/>
      <c r="M31" s="9"/>
      <c r="N31" s="9"/>
      <c r="O31" s="9"/>
    </row>
    <row r="32" spans="1:15" ht="21" customHeight="1">
      <c r="A32" s="9"/>
      <c r="B32" s="9"/>
      <c r="C32" s="9"/>
      <c r="F32" s="9"/>
      <c r="G32" s="9"/>
      <c r="H32" s="9"/>
      <c r="I32" s="9"/>
      <c r="J32" s="9"/>
      <c r="K32" s="9"/>
      <c r="L32" s="9"/>
      <c r="M32" s="9"/>
      <c r="N32" s="9"/>
      <c r="O32" s="9"/>
    </row>
    <row r="33" spans="1:15" ht="21" customHeight="1">
      <c r="A33" s="16" t="s">
        <v>305</v>
      </c>
      <c r="B33" s="9"/>
      <c r="C33" s="9"/>
      <c r="E33" s="9"/>
      <c r="F33" s="9"/>
      <c r="G33" s="9"/>
      <c r="H33" s="9"/>
      <c r="I33" s="9"/>
      <c r="J33" s="9"/>
      <c r="K33" s="9"/>
      <c r="L33" s="9"/>
      <c r="M33" s="9"/>
      <c r="N33" s="9"/>
      <c r="O33" s="9"/>
    </row>
    <row r="34" spans="1:15" ht="21" customHeight="1">
      <c r="A34" s="39" t="s">
        <v>238</v>
      </c>
      <c r="B34" s="9"/>
      <c r="C34" s="9"/>
      <c r="D34" s="9"/>
      <c r="E34" s="9"/>
      <c r="F34" s="18"/>
      <c r="G34" s="9"/>
      <c r="H34" s="9"/>
      <c r="I34" s="9"/>
      <c r="J34" s="9"/>
      <c r="K34" s="9"/>
      <c r="L34" s="9"/>
      <c r="M34" s="9"/>
      <c r="N34" s="9"/>
      <c r="O34" s="9"/>
    </row>
    <row r="35" spans="1:15" ht="21" customHeight="1">
      <c r="A35" s="39" t="s">
        <v>239</v>
      </c>
      <c r="B35" s="9"/>
      <c r="C35" s="9"/>
      <c r="D35" s="9"/>
      <c r="E35" s="9"/>
      <c r="F35" s="9"/>
      <c r="G35" s="9"/>
      <c r="H35" s="9"/>
      <c r="I35" s="9"/>
      <c r="J35" s="9"/>
      <c r="K35" s="9"/>
      <c r="L35" s="9"/>
      <c r="M35" s="9"/>
      <c r="N35" s="9"/>
      <c r="O35" s="9"/>
    </row>
    <row r="36" spans="1:15" ht="21" customHeight="1">
      <c r="A36" s="9"/>
      <c r="B36" s="9"/>
      <c r="C36" s="9"/>
      <c r="D36" s="9"/>
      <c r="E36" s="9"/>
      <c r="F36" s="9"/>
      <c r="G36" s="9"/>
      <c r="H36" s="9"/>
      <c r="I36" s="9"/>
      <c r="J36" s="9"/>
      <c r="K36" s="9"/>
      <c r="L36" s="9"/>
      <c r="M36" s="9"/>
      <c r="N36" s="9"/>
      <c r="O36" s="9"/>
    </row>
    <row r="37" spans="1:15" ht="21" customHeight="1">
      <c r="A37" s="9"/>
      <c r="B37" s="9"/>
      <c r="C37" s="9"/>
      <c r="D37" s="9"/>
      <c r="E37" s="9"/>
      <c r="F37" s="9"/>
      <c r="G37" s="9"/>
      <c r="H37" s="9"/>
      <c r="I37" s="9"/>
      <c r="J37" s="9"/>
      <c r="K37" s="9"/>
      <c r="L37" s="9"/>
      <c r="M37" s="9"/>
      <c r="N37" s="9"/>
      <c r="O37" s="9"/>
    </row>
    <row r="38" spans="1:15" ht="15">
      <c r="A38" s="157"/>
      <c r="B38" s="9"/>
      <c r="C38" s="9"/>
      <c r="D38" s="9"/>
      <c r="E38" s="9"/>
      <c r="F38" s="9"/>
      <c r="G38" s="9"/>
      <c r="H38" s="9"/>
      <c r="I38" s="9"/>
      <c r="J38" s="9"/>
      <c r="K38" s="9"/>
      <c r="L38" s="9"/>
      <c r="M38" s="9"/>
      <c r="N38" s="9"/>
      <c r="O38" s="9"/>
    </row>
    <row r="39" spans="1:15" ht="15">
      <c r="A39" s="157"/>
      <c r="B39" s="9"/>
      <c r="C39" s="9"/>
      <c r="D39" s="9"/>
      <c r="E39" s="9"/>
      <c r="F39" s="9"/>
      <c r="G39" s="9"/>
      <c r="H39" s="9"/>
      <c r="I39" s="9"/>
      <c r="J39" s="9"/>
      <c r="K39" s="9"/>
      <c r="L39" s="9"/>
      <c r="M39" s="9"/>
      <c r="N39" s="9"/>
      <c r="O39" s="9"/>
    </row>
    <row r="40" spans="1:15" ht="15">
      <c r="A40" s="157"/>
      <c r="B40" s="9"/>
      <c r="C40" s="9"/>
      <c r="D40" s="9"/>
      <c r="E40" s="9"/>
      <c r="F40" s="9"/>
      <c r="G40" s="9"/>
      <c r="H40" s="9"/>
      <c r="I40" s="9"/>
      <c r="J40" s="9"/>
      <c r="K40" s="9"/>
      <c r="L40" s="9"/>
      <c r="M40" s="9"/>
      <c r="N40" s="9"/>
      <c r="O40" s="9"/>
    </row>
    <row r="41" spans="1:15" ht="15">
      <c r="A41" s="157"/>
      <c r="B41" s="9"/>
      <c r="C41" s="9"/>
      <c r="D41" s="9"/>
      <c r="E41" s="9"/>
      <c r="F41" s="9"/>
      <c r="G41" s="9"/>
      <c r="H41" s="9"/>
      <c r="I41" s="9"/>
      <c r="J41" s="9"/>
      <c r="K41" s="9"/>
      <c r="L41" s="9"/>
      <c r="M41" s="9"/>
      <c r="N41" s="9"/>
      <c r="O41" s="9"/>
    </row>
    <row r="42" spans="1:15" ht="15">
      <c r="A42" s="157" t="s">
        <v>147</v>
      </c>
      <c r="B42" s="9"/>
      <c r="C42" s="9"/>
      <c r="D42" s="9"/>
      <c r="E42" s="9"/>
      <c r="F42" s="9"/>
      <c r="G42" s="9"/>
      <c r="H42" s="9"/>
      <c r="I42" s="9"/>
      <c r="J42" s="9"/>
      <c r="K42" s="9"/>
      <c r="L42" s="9"/>
      <c r="M42" s="9"/>
      <c r="N42" s="9"/>
      <c r="O42" s="9"/>
    </row>
    <row r="43" spans="1:15" ht="15">
      <c r="A43" s="157"/>
      <c r="B43" s="9"/>
      <c r="C43" s="9"/>
      <c r="D43" s="9"/>
      <c r="E43" s="9"/>
      <c r="F43" s="9"/>
      <c r="G43" s="9"/>
      <c r="H43" s="9"/>
      <c r="I43" s="9"/>
      <c r="J43" s="9"/>
      <c r="K43" s="9"/>
      <c r="L43" s="9"/>
      <c r="M43" s="9"/>
      <c r="N43" s="9"/>
      <c r="O43" s="9"/>
    </row>
    <row r="44" spans="1:15" ht="15">
      <c r="A44" s="157"/>
      <c r="B44" s="9"/>
      <c r="C44" s="9"/>
      <c r="D44" s="9"/>
      <c r="E44" s="9"/>
      <c r="F44" s="9"/>
      <c r="G44" s="9"/>
      <c r="H44" s="9"/>
      <c r="I44" s="9"/>
      <c r="J44" s="9"/>
      <c r="K44" s="9"/>
      <c r="L44" s="9"/>
      <c r="M44" s="9"/>
      <c r="N44" s="9"/>
      <c r="O44" s="9"/>
    </row>
    <row r="45" spans="1:15" ht="17.25">
      <c r="A45" s="157"/>
      <c r="B45" s="65"/>
      <c r="C45" s="65"/>
      <c r="D45" s="65"/>
      <c r="E45" s="65"/>
      <c r="F45" s="65"/>
      <c r="G45" s="65"/>
      <c r="H45" s="65"/>
      <c r="I45" s="65"/>
      <c r="J45" s="65"/>
      <c r="K45" s="65"/>
      <c r="L45" s="65"/>
      <c r="M45" s="65"/>
      <c r="N45" s="65"/>
      <c r="O45" s="65"/>
    </row>
    <row r="46" spans="1:15" ht="17.25">
      <c r="A46" s="157"/>
      <c r="B46" s="65"/>
      <c r="C46" s="65"/>
      <c r="D46" s="65"/>
      <c r="E46" s="65"/>
      <c r="F46" s="65"/>
      <c r="G46" s="65"/>
      <c r="H46" s="65"/>
      <c r="I46" s="65"/>
      <c r="J46" s="65"/>
      <c r="K46" s="65"/>
      <c r="L46" s="65"/>
      <c r="M46" s="65"/>
      <c r="N46" s="65"/>
      <c r="O46" s="65"/>
    </row>
    <row r="51" spans="1:1" ht="14.25" customHeight="1">
      <c r="A51" s="17" t="s">
        <v>116</v>
      </c>
    </row>
    <row r="52" spans="1:1" ht="23.25" customHeight="1"/>
    <row r="56" spans="1:1" ht="20.100000000000001" customHeight="1"/>
    <row r="57" spans="1:1" ht="15.95" customHeight="1"/>
    <row r="58" spans="1:1" ht="15.95" customHeight="1"/>
    <row r="59" spans="1:1" ht="15.95" customHeight="1"/>
    <row r="60" spans="1:1" ht="15.95" customHeight="1"/>
    <row r="61" spans="1:1" ht="15.95" customHeight="1"/>
    <row r="62" spans="1:1" ht="24" customHeight="1"/>
    <row r="63" spans="1:1" ht="18" customHeight="1"/>
    <row r="64" spans="1:1" ht="15.95" customHeight="1"/>
    <row r="65" ht="15.95" customHeight="1"/>
    <row r="66" ht="15.95" customHeight="1"/>
    <row r="67" ht="15.95" customHeight="1"/>
    <row r="68" ht="15.95" customHeight="1"/>
    <row r="69" ht="15.95" customHeight="1"/>
    <row r="70" ht="15.95" customHeight="1"/>
    <row r="71" ht="15.95" customHeight="1"/>
    <row r="130" spans="17:24">
      <c r="Q130" s="66"/>
      <c r="R130" s="66"/>
      <c r="S130" s="66"/>
      <c r="T130" s="66"/>
      <c r="U130" s="66"/>
      <c r="V130" s="66"/>
      <c r="W130" s="66"/>
      <c r="X130" s="66"/>
    </row>
    <row r="131" spans="17:24">
      <c r="Q131" s="70"/>
      <c r="R131" s="70"/>
      <c r="S131" s="71"/>
      <c r="T131" s="70"/>
      <c r="U131" s="71"/>
      <c r="V131" s="70"/>
      <c r="W131" s="70"/>
      <c r="X131" s="70"/>
    </row>
    <row r="132" spans="17:24">
      <c r="S132" s="72"/>
      <c r="T132" s="73"/>
      <c r="U132" s="74" t="s">
        <v>51</v>
      </c>
      <c r="V132" s="75"/>
      <c r="W132" s="75"/>
      <c r="X132" s="75"/>
    </row>
    <row r="133" spans="17:24">
      <c r="Q133" s="17" t="s">
        <v>52</v>
      </c>
      <c r="S133" s="72" t="s">
        <v>53</v>
      </c>
      <c r="T133" s="72" t="s">
        <v>54</v>
      </c>
      <c r="U133" s="76"/>
      <c r="V133" s="73"/>
      <c r="W133" s="73"/>
      <c r="X133" s="73"/>
    </row>
    <row r="134" spans="17:24">
      <c r="S134" s="72"/>
      <c r="T134" s="72" t="s">
        <v>55</v>
      </c>
      <c r="U134" s="511" t="s">
        <v>56</v>
      </c>
      <c r="V134" s="72" t="s">
        <v>57</v>
      </c>
      <c r="W134" s="511" t="s">
        <v>87</v>
      </c>
      <c r="X134" s="498" t="s">
        <v>58</v>
      </c>
    </row>
    <row r="135" spans="17:24">
      <c r="Q135" s="73"/>
      <c r="R135" s="73"/>
      <c r="S135" s="76"/>
      <c r="T135" s="76" t="s">
        <v>59</v>
      </c>
      <c r="U135" s="512"/>
      <c r="V135" s="76" t="s">
        <v>60</v>
      </c>
      <c r="W135" s="513"/>
      <c r="X135" s="499"/>
    </row>
    <row r="136" spans="17:24">
      <c r="S136" s="77" t="s">
        <v>61</v>
      </c>
      <c r="T136" s="21" t="s">
        <v>62</v>
      </c>
    </row>
    <row r="137" spans="17:24">
      <c r="Q137" s="17" t="s">
        <v>63</v>
      </c>
      <c r="R137" s="78">
        <v>6</v>
      </c>
      <c r="S137" s="79" t="s">
        <v>64</v>
      </c>
      <c r="T137" s="80" t="s">
        <v>65</v>
      </c>
      <c r="U137" s="80" t="s">
        <v>66</v>
      </c>
      <c r="V137" s="80" t="s">
        <v>67</v>
      </c>
      <c r="W137" s="80" t="s">
        <v>68</v>
      </c>
      <c r="X137" s="80" t="s">
        <v>69</v>
      </c>
    </row>
    <row r="138" spans="17:24">
      <c r="R138" s="78"/>
      <c r="S138" s="81" t="s">
        <v>70</v>
      </c>
      <c r="T138" s="82" t="s">
        <v>71</v>
      </c>
      <c r="U138" s="82" t="s">
        <v>72</v>
      </c>
      <c r="V138" s="82" t="s">
        <v>73</v>
      </c>
      <c r="W138" s="82" t="s">
        <v>74</v>
      </c>
      <c r="X138" s="82" t="s">
        <v>75</v>
      </c>
    </row>
    <row r="139" spans="17:24">
      <c r="R139" s="78">
        <v>7</v>
      </c>
      <c r="S139" s="79" t="s">
        <v>76</v>
      </c>
      <c r="T139" s="80" t="s">
        <v>77</v>
      </c>
      <c r="U139" s="80" t="s">
        <v>78</v>
      </c>
      <c r="V139" s="80" t="s">
        <v>67</v>
      </c>
      <c r="W139" s="80" t="s">
        <v>79</v>
      </c>
      <c r="X139" s="80" t="s">
        <v>80</v>
      </c>
    </row>
    <row r="140" spans="17:24">
      <c r="R140" s="66"/>
      <c r="S140" s="81" t="s">
        <v>81</v>
      </c>
      <c r="T140" s="83" t="s">
        <v>82</v>
      </c>
      <c r="U140" s="83" t="s">
        <v>83</v>
      </c>
      <c r="V140" s="83" t="s">
        <v>73</v>
      </c>
      <c r="W140" s="83" t="s">
        <v>84</v>
      </c>
      <c r="X140" s="83" t="s">
        <v>85</v>
      </c>
    </row>
    <row r="141" spans="17:24">
      <c r="R141" s="67">
        <v>8</v>
      </c>
      <c r="S141" s="79" t="s">
        <v>117</v>
      </c>
      <c r="T141" s="68" t="s">
        <v>118</v>
      </c>
      <c r="U141" s="68" t="s">
        <v>119</v>
      </c>
      <c r="V141" s="68" t="s">
        <v>67</v>
      </c>
      <c r="W141" s="68" t="s">
        <v>120</v>
      </c>
      <c r="X141" s="68" t="s">
        <v>121</v>
      </c>
    </row>
    <row r="142" spans="17:24">
      <c r="R142" s="66"/>
      <c r="S142" s="81" t="s">
        <v>122</v>
      </c>
      <c r="T142" s="83" t="s">
        <v>123</v>
      </c>
      <c r="U142" s="83" t="s">
        <v>124</v>
      </c>
      <c r="V142" s="83" t="s">
        <v>73</v>
      </c>
      <c r="W142" s="83" t="s">
        <v>125</v>
      </c>
      <c r="X142" s="83" t="s">
        <v>126</v>
      </c>
    </row>
    <row r="143" spans="17:24">
      <c r="R143" s="78">
        <v>9</v>
      </c>
      <c r="S143" s="79" t="s">
        <v>127</v>
      </c>
      <c r="T143" s="80" t="s">
        <v>128</v>
      </c>
      <c r="U143" s="80" t="s">
        <v>129</v>
      </c>
      <c r="V143" s="80" t="s">
        <v>130</v>
      </c>
      <c r="W143" s="80" t="s">
        <v>6</v>
      </c>
      <c r="X143" s="80" t="s">
        <v>7</v>
      </c>
    </row>
    <row r="144" spans="17:24">
      <c r="R144" s="66"/>
      <c r="S144" s="81" t="s">
        <v>8</v>
      </c>
      <c r="T144" s="83" t="s">
        <v>9</v>
      </c>
      <c r="U144" s="83" t="s">
        <v>10</v>
      </c>
      <c r="V144" s="83" t="s">
        <v>11</v>
      </c>
      <c r="W144" s="83" t="s">
        <v>12</v>
      </c>
      <c r="X144" s="83" t="s">
        <v>13</v>
      </c>
    </row>
    <row r="145" spans="17:24">
      <c r="R145" s="67">
        <v>10</v>
      </c>
      <c r="S145" s="79" t="s">
        <v>14</v>
      </c>
      <c r="T145" s="68" t="s">
        <v>15</v>
      </c>
      <c r="U145" s="68" t="s">
        <v>16</v>
      </c>
      <c r="V145" s="68" t="s">
        <v>130</v>
      </c>
      <c r="W145" s="68" t="s">
        <v>17</v>
      </c>
      <c r="X145" s="68" t="s">
        <v>18</v>
      </c>
    </row>
    <row r="146" spans="17:24">
      <c r="Q146" s="73"/>
      <c r="R146" s="73"/>
      <c r="S146" s="84" t="s">
        <v>19</v>
      </c>
      <c r="T146" s="85" t="s">
        <v>9</v>
      </c>
      <c r="U146" s="85" t="s">
        <v>20</v>
      </c>
      <c r="V146" s="85" t="s">
        <v>11</v>
      </c>
      <c r="W146" s="85" t="s">
        <v>21</v>
      </c>
      <c r="X146" s="86" t="s">
        <v>22</v>
      </c>
    </row>
  </sheetData>
  <mergeCells count="15">
    <mergeCell ref="A3:N3"/>
    <mergeCell ref="X134:X135"/>
    <mergeCell ref="W134:W135"/>
    <mergeCell ref="U134:U135"/>
    <mergeCell ref="C4:D4"/>
    <mergeCell ref="E4:F4"/>
    <mergeCell ref="G4:H4"/>
    <mergeCell ref="G5:H5"/>
    <mergeCell ref="I4:J4"/>
    <mergeCell ref="I5:J5"/>
    <mergeCell ref="A4:B7"/>
    <mergeCell ref="K4:L4"/>
    <mergeCell ref="K5:L5"/>
    <mergeCell ref="M4:N4"/>
    <mergeCell ref="M5:N5"/>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pageSetUpPr fitToPage="1"/>
  </sheetPr>
  <dimension ref="A1:AM67"/>
  <sheetViews>
    <sheetView showGridLines="0" zoomScaleNormal="100" workbookViewId="0"/>
  </sheetViews>
  <sheetFormatPr defaultRowHeight="13.5"/>
  <cols>
    <col min="17" max="38" width="9" style="313"/>
  </cols>
  <sheetData>
    <row r="1" spans="1:38" ht="15">
      <c r="A1" s="390"/>
      <c r="D1" s="340" t="s">
        <v>710</v>
      </c>
      <c r="F1" s="530" t="s">
        <v>711</v>
      </c>
      <c r="G1" s="530"/>
      <c r="H1" s="530"/>
      <c r="O1" s="313"/>
      <c r="P1" s="313"/>
      <c r="AK1"/>
      <c r="AL1"/>
    </row>
    <row r="2" spans="1:38" ht="14.25">
      <c r="A2" s="392"/>
      <c r="P2" s="342"/>
      <c r="AB2" s="323"/>
      <c r="AC2" s="378"/>
      <c r="AD2" s="378"/>
      <c r="AE2" s="378"/>
      <c r="AF2" s="378"/>
      <c r="AG2" s="378"/>
      <c r="AH2" s="378"/>
      <c r="AI2" s="378"/>
      <c r="AJ2" s="378"/>
      <c r="AK2" s="378"/>
      <c r="AL2" s="378"/>
    </row>
    <row r="3" spans="1:38" ht="14.25">
      <c r="A3" s="390"/>
      <c r="P3" s="342"/>
      <c r="AB3" s="323"/>
      <c r="AC3" s="378"/>
      <c r="AD3" s="378"/>
      <c r="AE3" s="378"/>
      <c r="AF3" s="378"/>
      <c r="AG3" s="378"/>
      <c r="AH3" s="378"/>
      <c r="AI3" s="378"/>
      <c r="AJ3" s="378"/>
      <c r="AK3" s="378"/>
      <c r="AL3" s="378"/>
    </row>
    <row r="4" spans="1:38" ht="14.25">
      <c r="A4" s="390"/>
      <c r="P4" s="342"/>
      <c r="AB4" s="323"/>
      <c r="AC4" s="378"/>
      <c r="AD4" s="378"/>
      <c r="AE4" s="378"/>
      <c r="AF4" s="378"/>
      <c r="AG4" s="378"/>
      <c r="AH4" s="378"/>
      <c r="AI4" s="378"/>
      <c r="AJ4" s="378"/>
      <c r="AK4" s="378"/>
      <c r="AL4" s="378"/>
    </row>
    <row r="5" spans="1:38" ht="14.25">
      <c r="A5" s="390"/>
      <c r="P5" s="342"/>
      <c r="AB5" s="323"/>
      <c r="AC5" s="378"/>
      <c r="AD5" s="378"/>
      <c r="AE5" s="378"/>
      <c r="AF5" s="378"/>
      <c r="AG5" s="378"/>
      <c r="AH5" s="378"/>
      <c r="AI5" s="378"/>
      <c r="AJ5" s="378"/>
      <c r="AK5" s="378"/>
      <c r="AL5" s="378"/>
    </row>
    <row r="6" spans="1:38" ht="14.25">
      <c r="A6" s="390"/>
      <c r="P6" s="342"/>
      <c r="AB6" s="323"/>
      <c r="AC6" s="378"/>
      <c r="AD6" s="378"/>
      <c r="AE6" s="378"/>
      <c r="AF6" s="378"/>
      <c r="AG6" s="378"/>
      <c r="AH6" s="378"/>
      <c r="AI6" s="378"/>
      <c r="AJ6" s="378"/>
      <c r="AK6" s="378"/>
      <c r="AL6" s="378"/>
    </row>
    <row r="7" spans="1:38" ht="14.25">
      <c r="A7" s="390"/>
      <c r="P7" s="342"/>
      <c r="AB7" s="323"/>
      <c r="AC7" s="378"/>
      <c r="AD7" s="378"/>
      <c r="AE7" s="378"/>
      <c r="AF7" s="378"/>
      <c r="AG7" s="378"/>
      <c r="AH7" s="378"/>
      <c r="AI7" s="378"/>
      <c r="AJ7" s="378"/>
      <c r="AK7" s="378"/>
      <c r="AL7" s="378"/>
    </row>
    <row r="8" spans="1:38" ht="14.25">
      <c r="A8" s="390"/>
      <c r="P8" s="342"/>
      <c r="AB8" s="323"/>
      <c r="AC8" s="378"/>
      <c r="AD8" s="378"/>
      <c r="AE8" s="378"/>
      <c r="AF8" s="378"/>
      <c r="AG8" s="378"/>
      <c r="AH8" s="378"/>
      <c r="AI8" s="378"/>
      <c r="AJ8" s="378"/>
      <c r="AK8" s="378"/>
      <c r="AL8" s="378"/>
    </row>
    <row r="9" spans="1:38">
      <c r="P9" s="344"/>
      <c r="AB9" s="377"/>
      <c r="AC9" s="378"/>
      <c r="AD9" s="378"/>
      <c r="AE9" s="378"/>
      <c r="AF9" s="378"/>
      <c r="AG9" s="378"/>
      <c r="AH9" s="378"/>
      <c r="AI9" s="378"/>
      <c r="AJ9" s="378"/>
      <c r="AK9" s="378"/>
      <c r="AL9" s="378"/>
    </row>
    <row r="10" spans="1:38">
      <c r="P10" s="342"/>
      <c r="AB10" s="323"/>
      <c r="AC10" s="378"/>
      <c r="AD10" s="378"/>
      <c r="AE10" s="378"/>
      <c r="AF10" s="378"/>
      <c r="AG10" s="378"/>
      <c r="AH10" s="378"/>
      <c r="AI10" s="378"/>
      <c r="AJ10" s="378"/>
      <c r="AK10" s="378"/>
      <c r="AL10" s="378"/>
    </row>
    <row r="11" spans="1:38">
      <c r="P11" s="342"/>
      <c r="T11" s="313" t="s">
        <v>712</v>
      </c>
      <c r="AB11" s="323"/>
      <c r="AC11" s="378"/>
      <c r="AD11" s="378"/>
      <c r="AE11" s="378"/>
      <c r="AF11" s="378"/>
      <c r="AG11" s="378"/>
      <c r="AH11" s="378"/>
      <c r="AI11" s="378"/>
      <c r="AJ11" s="378"/>
      <c r="AK11" s="378"/>
      <c r="AL11" s="378"/>
    </row>
    <row r="13" spans="1:38">
      <c r="T13" s="313" t="s">
        <v>713</v>
      </c>
    </row>
    <row r="14" spans="1:38">
      <c r="Q14" s="313" t="s">
        <v>714</v>
      </c>
      <c r="R14" s="313">
        <f>SUM(R15:R22)</f>
        <v>1613</v>
      </c>
      <c r="U14" s="313">
        <v>1637</v>
      </c>
      <c r="V14" s="317">
        <f>SUM(V15:V22)</f>
        <v>100</v>
      </c>
    </row>
    <row r="15" spans="1:38">
      <c r="Q15" s="313" t="s">
        <v>715</v>
      </c>
      <c r="R15" s="313">
        <v>0</v>
      </c>
      <c r="S15" s="317"/>
      <c r="T15" s="313" t="s">
        <v>716</v>
      </c>
      <c r="U15" s="313">
        <v>532</v>
      </c>
      <c r="V15" s="317">
        <f>ROUND(U15/$U$14*100,1)</f>
        <v>32.5</v>
      </c>
    </row>
    <row r="16" spans="1:38">
      <c r="Q16" s="313" t="s">
        <v>598</v>
      </c>
      <c r="R16" s="313">
        <v>0</v>
      </c>
      <c r="S16" s="317"/>
      <c r="T16" s="313" t="s">
        <v>717</v>
      </c>
      <c r="U16" s="313">
        <v>733</v>
      </c>
      <c r="V16" s="317">
        <f>ROUND(U16/$U$14*100,1)</f>
        <v>44.8</v>
      </c>
    </row>
    <row r="17" spans="1:29">
      <c r="Q17" s="313" t="s">
        <v>716</v>
      </c>
      <c r="R17" s="313">
        <v>853</v>
      </c>
      <c r="S17" s="317"/>
      <c r="T17" s="313" t="s">
        <v>718</v>
      </c>
      <c r="U17" s="313">
        <v>368</v>
      </c>
      <c r="V17" s="317">
        <f t="shared" ref="V17:V22" si="0">ROUND(U17/$U$14*100,1)</f>
        <v>22.5</v>
      </c>
    </row>
    <row r="18" spans="1:29">
      <c r="Q18" s="313" t="s">
        <v>719</v>
      </c>
      <c r="R18" s="313">
        <v>0</v>
      </c>
      <c r="S18" s="317"/>
      <c r="T18" s="313" t="s">
        <v>720</v>
      </c>
      <c r="U18" s="313">
        <v>4</v>
      </c>
      <c r="V18" s="317">
        <f>ROUND(U18/$U$14*100,1)</f>
        <v>0.2</v>
      </c>
    </row>
    <row r="19" spans="1:29">
      <c r="Q19" s="313" t="s">
        <v>721</v>
      </c>
      <c r="R19" s="313">
        <v>15</v>
      </c>
      <c r="S19" s="317"/>
      <c r="T19" s="313" t="s">
        <v>721</v>
      </c>
      <c r="U19" s="313">
        <v>0</v>
      </c>
      <c r="V19" s="317">
        <f t="shared" si="0"/>
        <v>0</v>
      </c>
    </row>
    <row r="20" spans="1:29">
      <c r="Q20" s="313" t="s">
        <v>720</v>
      </c>
      <c r="R20" s="313">
        <v>22</v>
      </c>
      <c r="S20" s="317"/>
      <c r="T20" s="313" t="s">
        <v>715</v>
      </c>
      <c r="U20" s="313">
        <v>0</v>
      </c>
      <c r="V20" s="317">
        <f t="shared" si="0"/>
        <v>0</v>
      </c>
    </row>
    <row r="21" spans="1:29">
      <c r="Q21" s="313" t="s">
        <v>718</v>
      </c>
      <c r="R21" s="313">
        <v>188</v>
      </c>
      <c r="S21" s="317"/>
      <c r="T21" s="313" t="s">
        <v>598</v>
      </c>
      <c r="U21" s="313">
        <v>0</v>
      </c>
      <c r="V21" s="317">
        <f t="shared" si="0"/>
        <v>0</v>
      </c>
    </row>
    <row r="22" spans="1:29">
      <c r="Q22" s="313" t="s">
        <v>722</v>
      </c>
      <c r="R22" s="313">
        <v>535</v>
      </c>
      <c r="S22" s="317"/>
      <c r="T22" s="313" t="s">
        <v>719</v>
      </c>
      <c r="U22" s="313">
        <v>0</v>
      </c>
      <c r="V22" s="317">
        <f t="shared" si="0"/>
        <v>0</v>
      </c>
    </row>
    <row r="23" spans="1:29">
      <c r="S23" s="317"/>
    </row>
    <row r="24" spans="1:29">
      <c r="A24" s="355"/>
      <c r="S24" s="317"/>
    </row>
    <row r="28" spans="1:29">
      <c r="S28" s="360"/>
      <c r="T28" s="397"/>
      <c r="U28" s="397"/>
      <c r="V28" s="397"/>
      <c r="W28" s="397"/>
      <c r="X28" s="397"/>
      <c r="Y28" s="397"/>
      <c r="Z28" s="397"/>
      <c r="AA28" s="397"/>
      <c r="AB28" s="397"/>
      <c r="AC28" s="397"/>
    </row>
    <row r="29" spans="1:29">
      <c r="A29" s="355"/>
      <c r="T29" s="398"/>
      <c r="U29" s="397"/>
      <c r="V29" s="397"/>
      <c r="W29" s="397"/>
      <c r="X29" s="397"/>
      <c r="Y29" s="397"/>
      <c r="Z29" s="397"/>
      <c r="AA29" s="397"/>
      <c r="AB29" s="397"/>
      <c r="AC29" s="397"/>
    </row>
    <row r="30" spans="1:29">
      <c r="T30" s="323"/>
    </row>
    <row r="31" spans="1:29">
      <c r="P31" s="304"/>
      <c r="S31" s="399"/>
      <c r="T31" s="320"/>
      <c r="U31" s="320"/>
      <c r="V31" s="320"/>
      <c r="W31" s="320"/>
      <c r="X31" s="320"/>
      <c r="Y31" s="320"/>
      <c r="Z31" s="320"/>
      <c r="AA31" s="320"/>
      <c r="AB31" s="320"/>
      <c r="AC31" s="320"/>
    </row>
    <row r="32" spans="1:29">
      <c r="P32" s="393"/>
      <c r="Q32" s="400"/>
      <c r="R32" s="401"/>
      <c r="S32" s="360"/>
      <c r="T32" s="320"/>
      <c r="U32" s="320"/>
      <c r="V32" s="320"/>
      <c r="W32" s="320"/>
      <c r="X32" s="320"/>
      <c r="Y32" s="320"/>
      <c r="Z32" s="320"/>
      <c r="AA32" s="320"/>
      <c r="AB32" s="320"/>
      <c r="AC32" s="320"/>
    </row>
    <row r="33" spans="1:39">
      <c r="P33" s="394"/>
      <c r="Q33" s="402"/>
      <c r="R33" s="403"/>
      <c r="S33" s="360"/>
      <c r="T33" s="320"/>
      <c r="U33" s="320"/>
      <c r="V33" s="320"/>
      <c r="W33" s="320"/>
      <c r="X33" s="320"/>
      <c r="Y33" s="320"/>
      <c r="Z33" s="320"/>
      <c r="AA33" s="320"/>
      <c r="AB33" s="320"/>
      <c r="AC33" s="320"/>
    </row>
    <row r="34" spans="1:39">
      <c r="P34" s="394"/>
      <c r="Q34" s="402"/>
      <c r="R34" s="403"/>
      <c r="S34" s="360"/>
      <c r="T34" s="320"/>
      <c r="U34" s="320"/>
      <c r="V34" s="320"/>
      <c r="W34" s="320"/>
      <c r="X34" s="320"/>
      <c r="Y34" s="320"/>
      <c r="Z34" s="320"/>
      <c r="AA34" s="320"/>
      <c r="AB34" s="320"/>
      <c r="AC34" s="320"/>
    </row>
    <row r="35" spans="1:39">
      <c r="P35" s="394"/>
      <c r="Q35" s="402"/>
      <c r="R35" s="403"/>
      <c r="S35" s="360"/>
      <c r="T35" s="320"/>
      <c r="U35" s="320"/>
      <c r="V35" s="320"/>
      <c r="W35" s="320"/>
      <c r="X35" s="320"/>
      <c r="Y35" s="320"/>
      <c r="Z35" s="320"/>
      <c r="AA35" s="320"/>
      <c r="AB35" s="320"/>
      <c r="AC35" s="320"/>
    </row>
    <row r="36" spans="1:39">
      <c r="P36" s="394"/>
      <c r="Q36" s="402"/>
      <c r="R36" s="403"/>
      <c r="S36" s="360"/>
      <c r="T36" s="320"/>
      <c r="U36" s="320"/>
      <c r="V36" s="320"/>
      <c r="W36" s="320"/>
      <c r="X36" s="320"/>
      <c r="Y36" s="320"/>
      <c r="Z36" s="320"/>
      <c r="AA36" s="320"/>
      <c r="AB36" s="320"/>
      <c r="AC36" s="320"/>
    </row>
    <row r="37" spans="1:39">
      <c r="P37" s="394"/>
      <c r="Q37" s="402"/>
      <c r="R37" s="404"/>
      <c r="S37" s="360"/>
      <c r="T37" s="320"/>
      <c r="U37" s="320"/>
      <c r="V37" s="320"/>
      <c r="W37" s="320"/>
      <c r="X37" s="320"/>
      <c r="Y37" s="320"/>
      <c r="Z37" s="320"/>
      <c r="AA37" s="320"/>
      <c r="AB37" s="320"/>
      <c r="AC37" s="320"/>
    </row>
    <row r="38" spans="1:39" ht="15">
      <c r="D38" s="340" t="s">
        <v>723</v>
      </c>
      <c r="F38" s="391" t="s">
        <v>724</v>
      </c>
      <c r="G38" s="391"/>
      <c r="H38" s="391"/>
      <c r="O38" s="395"/>
      <c r="P38" s="405"/>
      <c r="Q38" s="404"/>
      <c r="S38" s="320"/>
      <c r="T38" s="320"/>
      <c r="U38" s="320"/>
      <c r="V38" s="320"/>
      <c r="W38" s="320"/>
      <c r="X38" s="320"/>
      <c r="Y38" s="320"/>
      <c r="Z38" s="320"/>
      <c r="AA38" s="320"/>
      <c r="AB38" s="320"/>
      <c r="AL38"/>
    </row>
    <row r="39" spans="1:39">
      <c r="P39" s="395"/>
      <c r="Q39" s="405"/>
      <c r="R39" s="404"/>
      <c r="S39" s="406"/>
      <c r="T39" s="407"/>
      <c r="U39" s="407"/>
      <c r="V39" s="407"/>
      <c r="W39" s="407"/>
      <c r="X39" s="407"/>
      <c r="Y39" s="407"/>
      <c r="Z39" s="407"/>
      <c r="AA39" s="407"/>
      <c r="AB39" s="407"/>
      <c r="AC39" s="407"/>
    </row>
    <row r="40" spans="1:39">
      <c r="P40" s="395"/>
      <c r="Q40" s="405"/>
      <c r="R40" s="404"/>
      <c r="S40" s="360"/>
      <c r="T40" s="408"/>
      <c r="U40" s="408"/>
      <c r="V40" s="408"/>
      <c r="W40" s="408"/>
      <c r="X40" s="408"/>
      <c r="Y40" s="408"/>
      <c r="Z40" s="408"/>
      <c r="AA40" s="408"/>
      <c r="AB40" s="408"/>
      <c r="AC40" s="408"/>
    </row>
    <row r="41" spans="1:39">
      <c r="P41" s="395"/>
      <c r="Q41" s="405"/>
      <c r="R41" s="404"/>
      <c r="S41" s="360"/>
      <c r="T41" s="320"/>
      <c r="U41" s="320"/>
      <c r="V41" s="320"/>
      <c r="W41" s="320"/>
      <c r="X41" s="320"/>
      <c r="Y41" s="320"/>
      <c r="Z41" s="320"/>
      <c r="AA41" s="320"/>
      <c r="AB41" s="320"/>
      <c r="AC41" s="320"/>
    </row>
    <row r="42" spans="1:39">
      <c r="P42" s="395"/>
      <c r="Q42" s="405"/>
      <c r="R42" s="404"/>
      <c r="S42" s="360"/>
      <c r="T42" s="408"/>
      <c r="U42" s="408"/>
      <c r="V42" s="408"/>
      <c r="W42" s="408"/>
      <c r="X42" s="408"/>
      <c r="Y42" s="408"/>
      <c r="Z42" s="408"/>
      <c r="AA42" s="408"/>
      <c r="AB42" s="408"/>
      <c r="AC42" s="408"/>
    </row>
    <row r="43" spans="1:39">
      <c r="S43" s="360"/>
      <c r="T43" s="320"/>
      <c r="U43" s="320"/>
      <c r="V43" s="320"/>
      <c r="W43" s="320"/>
      <c r="X43" s="320"/>
      <c r="Y43" s="320"/>
      <c r="Z43" s="320"/>
      <c r="AA43" s="320"/>
      <c r="AB43" s="320"/>
      <c r="AC43" s="320"/>
    </row>
    <row r="44" spans="1:39">
      <c r="S44" s="360"/>
      <c r="T44" s="408"/>
      <c r="U44" s="408"/>
      <c r="V44" s="408"/>
      <c r="W44" s="408"/>
      <c r="X44" s="408"/>
      <c r="Y44" s="408"/>
      <c r="Z44" s="408"/>
      <c r="AA44" s="408"/>
      <c r="AB44" s="408"/>
      <c r="AC44" s="408"/>
    </row>
    <row r="45" spans="1:39">
      <c r="A45" s="396"/>
      <c r="B45" s="396"/>
      <c r="C45" s="396"/>
      <c r="D45" s="396"/>
      <c r="E45" s="396"/>
      <c r="F45" s="396"/>
      <c r="G45" s="396"/>
      <c r="H45" s="396"/>
      <c r="I45" s="396"/>
      <c r="J45" s="396"/>
      <c r="K45" s="396"/>
      <c r="L45" s="396"/>
      <c r="M45" s="396"/>
      <c r="N45" s="396"/>
    </row>
    <row r="46" spans="1:39">
      <c r="A46" s="396"/>
      <c r="B46" s="396"/>
      <c r="C46" s="396"/>
      <c r="D46" s="396"/>
      <c r="E46" s="396"/>
      <c r="F46" s="396"/>
      <c r="G46" s="396"/>
      <c r="H46" s="396"/>
      <c r="I46" s="396"/>
      <c r="J46" s="396"/>
      <c r="K46" s="396"/>
      <c r="L46" s="396"/>
      <c r="M46" s="396"/>
      <c r="N46" s="396"/>
      <c r="O46" s="396"/>
      <c r="P46" s="396"/>
      <c r="Q46" s="410"/>
      <c r="R46" s="410"/>
      <c r="S46" s="410"/>
      <c r="T46" s="410" t="s">
        <v>725</v>
      </c>
      <c r="U46" s="410"/>
      <c r="V46" s="410"/>
      <c r="W46" s="410"/>
      <c r="X46" s="410"/>
      <c r="Y46" s="410"/>
      <c r="Z46" s="410"/>
      <c r="AA46" s="410"/>
      <c r="AB46" s="410"/>
      <c r="AC46" s="410"/>
      <c r="AD46" s="410"/>
      <c r="AE46" s="410"/>
      <c r="AF46" s="410"/>
      <c r="AG46" s="410"/>
      <c r="AH46" s="410"/>
      <c r="AK46" s="410"/>
      <c r="AL46" s="410"/>
      <c r="AM46" s="396"/>
    </row>
    <row r="47" spans="1:39">
      <c r="O47" s="396"/>
      <c r="P47" s="396"/>
      <c r="Q47" s="410"/>
      <c r="R47" s="410"/>
      <c r="S47" s="410"/>
      <c r="T47" s="410"/>
      <c r="U47" s="410"/>
      <c r="V47" s="410"/>
      <c r="W47" s="410"/>
      <c r="X47" s="410"/>
      <c r="Y47" s="410"/>
      <c r="Z47" s="410"/>
      <c r="AA47" s="410"/>
      <c r="AB47" s="410"/>
      <c r="AC47" s="410"/>
      <c r="AD47" s="410"/>
      <c r="AE47" s="410"/>
      <c r="AF47" s="410"/>
      <c r="AG47" s="410"/>
      <c r="AH47" s="410"/>
      <c r="AK47" s="410"/>
      <c r="AL47" s="410"/>
      <c r="AM47" s="396"/>
    </row>
    <row r="48" spans="1:39">
      <c r="T48" s="313" t="s">
        <v>726</v>
      </c>
      <c r="AD48" s="409" t="s">
        <v>595</v>
      </c>
    </row>
    <row r="50" spans="20:37">
      <c r="U50" s="313">
        <v>21</v>
      </c>
      <c r="V50" s="313">
        <v>22</v>
      </c>
      <c r="W50" s="313">
        <v>23</v>
      </c>
      <c r="X50" s="313">
        <v>24</v>
      </c>
      <c r="Y50" s="313">
        <v>25</v>
      </c>
      <c r="Z50" s="313">
        <v>26</v>
      </c>
      <c r="AA50" s="313">
        <v>27</v>
      </c>
      <c r="AB50" s="313">
        <v>28</v>
      </c>
      <c r="AD50" s="313">
        <v>21</v>
      </c>
      <c r="AE50" s="313">
        <v>22</v>
      </c>
      <c r="AF50" s="313">
        <v>23</v>
      </c>
      <c r="AG50" s="313">
        <v>24</v>
      </c>
      <c r="AH50" s="313">
        <v>25</v>
      </c>
      <c r="AI50" s="313">
        <v>26</v>
      </c>
      <c r="AJ50" s="313">
        <v>27</v>
      </c>
      <c r="AK50" s="313">
        <v>28</v>
      </c>
    </row>
    <row r="51" spans="20:37">
      <c r="T51" s="313" t="s">
        <v>727</v>
      </c>
      <c r="U51" s="317">
        <v>31.1</v>
      </c>
      <c r="V51" s="317">
        <v>31.9</v>
      </c>
      <c r="W51" s="317">
        <v>36.9</v>
      </c>
      <c r="X51" s="317">
        <v>31.7</v>
      </c>
      <c r="Y51" s="317">
        <v>29</v>
      </c>
      <c r="Z51" s="317">
        <f t="shared" ref="Z51:Z63" si="1">ROUND(AI51/$AI$63*100,1)</f>
        <v>30.3</v>
      </c>
      <c r="AA51" s="317">
        <f>ROUND(AJ51/$AJ$63*100,1)</f>
        <v>19.399999999999999</v>
      </c>
      <c r="AB51" s="317">
        <f>ROUND(AK51/$AK$63*100,1)</f>
        <v>18.399999999999999</v>
      </c>
      <c r="AC51" s="313" t="s">
        <v>727</v>
      </c>
      <c r="AD51" s="313">
        <v>519</v>
      </c>
      <c r="AE51" s="313">
        <v>533</v>
      </c>
      <c r="AF51" s="313">
        <v>537</v>
      </c>
      <c r="AG51" s="313">
        <v>528</v>
      </c>
      <c r="AH51" s="313">
        <v>521</v>
      </c>
      <c r="AI51" s="313">
        <v>519</v>
      </c>
      <c r="AJ51" s="313">
        <v>316</v>
      </c>
      <c r="AK51" s="388">
        <v>302</v>
      </c>
    </row>
    <row r="52" spans="20:37">
      <c r="T52" s="313" t="s">
        <v>728</v>
      </c>
      <c r="U52" s="317">
        <v>26.9</v>
      </c>
      <c r="V52" s="317">
        <v>30.4</v>
      </c>
      <c r="W52" s="317">
        <v>27.6</v>
      </c>
      <c r="X52" s="317">
        <v>35.4</v>
      </c>
      <c r="Y52" s="317">
        <v>36.200000000000003</v>
      </c>
      <c r="Z52" s="317">
        <f t="shared" si="1"/>
        <v>34.200000000000003</v>
      </c>
      <c r="AA52" s="317">
        <f>ROUND(AJ52/$AJ$63*100,1)</f>
        <v>36.5</v>
      </c>
      <c r="AB52" s="317">
        <f>ROUND(AK52/$AK$63*100,1)</f>
        <v>35.6</v>
      </c>
      <c r="AC52" s="313" t="s">
        <v>728</v>
      </c>
      <c r="AD52" s="313">
        <v>450</v>
      </c>
      <c r="AE52" s="313">
        <v>508</v>
      </c>
      <c r="AF52" s="313">
        <v>402</v>
      </c>
      <c r="AG52" s="313">
        <v>590</v>
      </c>
      <c r="AH52" s="313">
        <v>650</v>
      </c>
      <c r="AI52" s="313">
        <v>585</v>
      </c>
      <c r="AJ52" s="313">
        <v>595</v>
      </c>
      <c r="AK52" s="388">
        <v>582</v>
      </c>
    </row>
    <row r="53" spans="20:37">
      <c r="T53" s="313" t="s">
        <v>729</v>
      </c>
      <c r="U53" s="317">
        <v>18</v>
      </c>
      <c r="V53" s="317">
        <v>17.600000000000001</v>
      </c>
      <c r="W53" s="317">
        <v>19.600000000000001</v>
      </c>
      <c r="X53" s="317">
        <v>17.399999999999999</v>
      </c>
      <c r="Y53" s="317">
        <v>16.3</v>
      </c>
      <c r="Z53" s="317">
        <f t="shared" si="1"/>
        <v>17.8</v>
      </c>
      <c r="AA53" s="317">
        <f>ROUND(AJ53/$AJ$63*100,1)</f>
        <v>12.3</v>
      </c>
      <c r="AB53" s="317">
        <f>ROUND(AK53/$AK$63*100,1)</f>
        <v>12.6</v>
      </c>
      <c r="AC53" s="313" t="s">
        <v>729</v>
      </c>
      <c r="AD53" s="313">
        <v>301</v>
      </c>
      <c r="AE53" s="313">
        <v>294</v>
      </c>
      <c r="AF53" s="313">
        <v>286</v>
      </c>
      <c r="AG53" s="313">
        <v>289</v>
      </c>
      <c r="AH53" s="313">
        <v>292</v>
      </c>
      <c r="AI53" s="313">
        <v>304</v>
      </c>
      <c r="AJ53" s="313">
        <v>201</v>
      </c>
      <c r="AK53" s="388">
        <v>207</v>
      </c>
    </row>
    <row r="54" spans="20:37">
      <c r="T54" s="313" t="s">
        <v>730</v>
      </c>
      <c r="U54" s="317">
        <v>7.6</v>
      </c>
      <c r="V54" s="317">
        <v>7.3</v>
      </c>
      <c r="W54" s="317">
        <v>6.7</v>
      </c>
      <c r="X54" s="317">
        <v>6.3</v>
      </c>
      <c r="Y54" s="317">
        <v>13.3</v>
      </c>
      <c r="Z54" s="317">
        <f t="shared" si="1"/>
        <v>13.7</v>
      </c>
      <c r="AA54" s="317">
        <f t="shared" ref="AA54:AA63" si="2">ROUND(AJ54/$AJ$63*100,1)</f>
        <v>17.7</v>
      </c>
      <c r="AB54" s="317">
        <f t="shared" ref="AB54:AB63" si="3">ROUND(AK54/$AK$63*100,1)</f>
        <v>9.1999999999999993</v>
      </c>
      <c r="AC54" s="313" t="s">
        <v>730</v>
      </c>
      <c r="AD54" s="313">
        <v>127</v>
      </c>
      <c r="AE54" s="313">
        <v>122</v>
      </c>
      <c r="AF54" s="313">
        <v>98</v>
      </c>
      <c r="AG54" s="313">
        <v>105</v>
      </c>
      <c r="AH54" s="313">
        <v>238</v>
      </c>
      <c r="AI54" s="313">
        <v>235</v>
      </c>
      <c r="AJ54" s="313">
        <v>288</v>
      </c>
      <c r="AK54" s="388">
        <v>151</v>
      </c>
    </row>
    <row r="55" spans="20:37">
      <c r="T55" s="313" t="s">
        <v>731</v>
      </c>
      <c r="U55" s="317">
        <v>4.4000000000000004</v>
      </c>
      <c r="V55" s="317">
        <v>5.0999999999999996</v>
      </c>
      <c r="W55" s="313">
        <v>5.3</v>
      </c>
      <c r="X55" s="317">
        <v>4</v>
      </c>
      <c r="Y55" s="317">
        <v>3.2</v>
      </c>
      <c r="Z55" s="317">
        <f t="shared" si="1"/>
        <v>2.7</v>
      </c>
      <c r="AA55" s="317">
        <f t="shared" si="2"/>
        <v>2.8</v>
      </c>
      <c r="AB55" s="317">
        <f t="shared" si="3"/>
        <v>3.5</v>
      </c>
      <c r="AC55" s="313" t="s">
        <v>731</v>
      </c>
      <c r="AD55" s="313">
        <v>74</v>
      </c>
      <c r="AE55" s="313">
        <v>85</v>
      </c>
      <c r="AF55" s="313">
        <v>77</v>
      </c>
      <c r="AG55" s="313">
        <v>66</v>
      </c>
      <c r="AH55" s="313">
        <v>58</v>
      </c>
      <c r="AI55" s="313">
        <v>46</v>
      </c>
      <c r="AJ55" s="313">
        <v>46</v>
      </c>
      <c r="AK55" s="388">
        <v>58</v>
      </c>
    </row>
    <row r="56" spans="20:37">
      <c r="T56" s="313" t="s">
        <v>732</v>
      </c>
      <c r="U56" s="317">
        <v>0</v>
      </c>
      <c r="V56" s="317">
        <v>0</v>
      </c>
      <c r="W56" s="317">
        <v>0</v>
      </c>
      <c r="X56" s="317">
        <v>0</v>
      </c>
      <c r="Y56" s="317">
        <v>0</v>
      </c>
      <c r="Z56" s="317">
        <f t="shared" si="1"/>
        <v>0</v>
      </c>
      <c r="AA56" s="317">
        <f t="shared" si="2"/>
        <v>0</v>
      </c>
      <c r="AB56" s="317">
        <f t="shared" si="3"/>
        <v>0</v>
      </c>
      <c r="AC56" s="313" t="s">
        <v>732</v>
      </c>
      <c r="AD56" s="313">
        <v>0</v>
      </c>
      <c r="AE56" s="313">
        <v>0</v>
      </c>
      <c r="AF56" s="313">
        <v>0</v>
      </c>
      <c r="AG56" s="313">
        <v>0</v>
      </c>
      <c r="AH56" s="313">
        <v>0</v>
      </c>
      <c r="AI56" s="313">
        <v>0</v>
      </c>
      <c r="AJ56" s="313">
        <v>0</v>
      </c>
      <c r="AK56" s="388">
        <v>0</v>
      </c>
    </row>
    <row r="57" spans="20:37">
      <c r="T57" s="313" t="s">
        <v>733</v>
      </c>
      <c r="U57" s="317">
        <v>0</v>
      </c>
      <c r="V57" s="317">
        <v>0</v>
      </c>
      <c r="W57" s="317">
        <v>0</v>
      </c>
      <c r="X57" s="317">
        <v>0</v>
      </c>
      <c r="Y57" s="317">
        <v>0</v>
      </c>
      <c r="Z57" s="317">
        <f t="shared" si="1"/>
        <v>0</v>
      </c>
      <c r="AA57" s="317">
        <f t="shared" si="2"/>
        <v>0</v>
      </c>
      <c r="AB57" s="317">
        <f t="shared" si="3"/>
        <v>0</v>
      </c>
      <c r="AC57" s="313" t="s">
        <v>733</v>
      </c>
      <c r="AD57" s="313">
        <v>0</v>
      </c>
      <c r="AE57" s="313">
        <v>0</v>
      </c>
      <c r="AF57" s="313">
        <v>0</v>
      </c>
      <c r="AG57" s="313">
        <v>0</v>
      </c>
      <c r="AH57" s="313">
        <v>0</v>
      </c>
      <c r="AI57" s="313">
        <v>0</v>
      </c>
      <c r="AJ57" s="313">
        <v>0</v>
      </c>
      <c r="AK57" s="388">
        <v>0</v>
      </c>
    </row>
    <row r="58" spans="20:37">
      <c r="T58" s="313" t="s">
        <v>734</v>
      </c>
      <c r="U58" s="317">
        <v>0</v>
      </c>
      <c r="V58" s="317">
        <v>0</v>
      </c>
      <c r="W58" s="317">
        <v>0</v>
      </c>
      <c r="X58" s="317">
        <v>0</v>
      </c>
      <c r="Y58" s="317">
        <v>0</v>
      </c>
      <c r="Z58" s="317">
        <f t="shared" si="1"/>
        <v>0</v>
      </c>
      <c r="AA58" s="317">
        <f t="shared" si="2"/>
        <v>0</v>
      </c>
      <c r="AB58" s="317">
        <f t="shared" si="3"/>
        <v>0</v>
      </c>
      <c r="AC58" s="313" t="s">
        <v>734</v>
      </c>
      <c r="AD58" s="313">
        <v>0</v>
      </c>
      <c r="AE58" s="313">
        <v>0</v>
      </c>
      <c r="AF58" s="313">
        <v>0</v>
      </c>
      <c r="AG58" s="313">
        <v>0</v>
      </c>
      <c r="AH58" s="313">
        <v>0</v>
      </c>
      <c r="AI58" s="313">
        <v>0</v>
      </c>
      <c r="AJ58" s="313">
        <v>0</v>
      </c>
      <c r="AK58" s="388">
        <v>0</v>
      </c>
    </row>
    <row r="59" spans="20:37">
      <c r="T59" s="313" t="s">
        <v>735</v>
      </c>
      <c r="U59" s="317">
        <v>0</v>
      </c>
      <c r="V59" s="317">
        <v>0</v>
      </c>
      <c r="W59" s="317">
        <v>0</v>
      </c>
      <c r="X59" s="317">
        <v>0</v>
      </c>
      <c r="Y59" s="317">
        <v>0</v>
      </c>
      <c r="Z59" s="317">
        <f t="shared" si="1"/>
        <v>0</v>
      </c>
      <c r="AA59" s="317">
        <f t="shared" si="2"/>
        <v>9.5</v>
      </c>
      <c r="AB59" s="317">
        <f t="shared" si="3"/>
        <v>0</v>
      </c>
      <c r="AC59" s="313" t="s">
        <v>735</v>
      </c>
      <c r="AD59" s="313">
        <v>0</v>
      </c>
      <c r="AE59" s="313">
        <v>0</v>
      </c>
      <c r="AF59" s="313">
        <v>0</v>
      </c>
      <c r="AG59" s="313">
        <v>0</v>
      </c>
      <c r="AH59" s="313">
        <v>0</v>
      </c>
      <c r="AI59" s="313">
        <v>0</v>
      </c>
      <c r="AJ59" s="313">
        <v>155</v>
      </c>
      <c r="AK59" s="388">
        <v>0</v>
      </c>
    </row>
    <row r="60" spans="20:37">
      <c r="T60" s="313" t="s">
        <v>736</v>
      </c>
      <c r="U60" s="317">
        <v>1</v>
      </c>
      <c r="V60" s="317">
        <v>1.1000000000000001</v>
      </c>
      <c r="W60" s="317">
        <v>0</v>
      </c>
      <c r="X60" s="317">
        <v>1.5</v>
      </c>
      <c r="Y60" s="317">
        <v>0.8</v>
      </c>
      <c r="Z60" s="317">
        <f t="shared" si="1"/>
        <v>0.3</v>
      </c>
      <c r="AA60" s="317">
        <f t="shared" si="2"/>
        <v>0.2</v>
      </c>
      <c r="AB60" s="317">
        <f t="shared" si="3"/>
        <v>0.2</v>
      </c>
      <c r="AC60" s="313" t="s">
        <v>736</v>
      </c>
      <c r="AD60" s="313">
        <v>17</v>
      </c>
      <c r="AE60" s="313">
        <v>19</v>
      </c>
      <c r="AF60" s="313">
        <v>0</v>
      </c>
      <c r="AG60" s="313">
        <v>25</v>
      </c>
      <c r="AH60" s="313">
        <v>15</v>
      </c>
      <c r="AI60" s="313">
        <v>5</v>
      </c>
      <c r="AJ60" s="313">
        <v>4</v>
      </c>
      <c r="AK60" s="388">
        <v>4</v>
      </c>
    </row>
    <row r="61" spans="20:37">
      <c r="T61" s="313" t="s">
        <v>737</v>
      </c>
      <c r="U61" s="317">
        <v>0.2</v>
      </c>
      <c r="V61" s="317">
        <v>0.2</v>
      </c>
      <c r="W61" s="317">
        <v>0.2</v>
      </c>
      <c r="X61" s="317">
        <v>0</v>
      </c>
      <c r="Y61" s="317">
        <v>0</v>
      </c>
      <c r="Z61" s="317">
        <f t="shared" si="1"/>
        <v>0</v>
      </c>
      <c r="AA61" s="317">
        <f t="shared" si="2"/>
        <v>0</v>
      </c>
      <c r="AB61" s="317">
        <f t="shared" si="3"/>
        <v>0</v>
      </c>
      <c r="AC61" s="313" t="s">
        <v>737</v>
      </c>
      <c r="AD61" s="313">
        <v>4</v>
      </c>
      <c r="AE61" s="313">
        <v>3</v>
      </c>
      <c r="AF61" s="313">
        <v>3</v>
      </c>
      <c r="AG61" s="313">
        <v>0</v>
      </c>
      <c r="AH61" s="313">
        <v>0</v>
      </c>
      <c r="AI61" s="313">
        <v>0</v>
      </c>
      <c r="AJ61" s="313">
        <v>0</v>
      </c>
      <c r="AK61" s="388">
        <v>0</v>
      </c>
    </row>
    <row r="62" spans="20:37">
      <c r="T62" s="313" t="s">
        <v>738</v>
      </c>
      <c r="U62" s="317">
        <v>4.9000000000000004</v>
      </c>
      <c r="V62" s="317">
        <v>6.3</v>
      </c>
      <c r="W62" s="317">
        <v>3.6</v>
      </c>
      <c r="X62" s="317">
        <v>3.7</v>
      </c>
      <c r="Y62" s="317">
        <v>1.1000000000000001</v>
      </c>
      <c r="Z62" s="317">
        <f t="shared" si="1"/>
        <v>1.1000000000000001</v>
      </c>
      <c r="AA62" s="317">
        <f t="shared" si="2"/>
        <v>1.6</v>
      </c>
      <c r="AB62" s="317">
        <f t="shared" si="3"/>
        <v>20.3</v>
      </c>
      <c r="AC62" s="313" t="s">
        <v>738</v>
      </c>
      <c r="AD62" s="313">
        <v>82</v>
      </c>
      <c r="AE62" s="313">
        <v>106</v>
      </c>
      <c r="AF62" s="313">
        <v>53</v>
      </c>
      <c r="AG62" s="313">
        <v>62</v>
      </c>
      <c r="AH62" s="313">
        <v>20</v>
      </c>
      <c r="AI62" s="313">
        <v>18</v>
      </c>
      <c r="AJ62" s="313">
        <v>26</v>
      </c>
      <c r="AK62" s="388">
        <v>333</v>
      </c>
    </row>
    <row r="63" spans="20:37">
      <c r="T63" s="313" t="s">
        <v>431</v>
      </c>
      <c r="U63" s="317">
        <v>94.100000000000009</v>
      </c>
      <c r="V63" s="317">
        <v>99.899999999999991</v>
      </c>
      <c r="W63" s="317">
        <v>99.899999999999991</v>
      </c>
      <c r="X63" s="317">
        <v>100</v>
      </c>
      <c r="Y63" s="317">
        <v>100</v>
      </c>
      <c r="Z63" s="317">
        <f t="shared" si="1"/>
        <v>100</v>
      </c>
      <c r="AA63" s="317">
        <f t="shared" si="2"/>
        <v>100</v>
      </c>
      <c r="AB63" s="317">
        <f t="shared" si="3"/>
        <v>100</v>
      </c>
      <c r="AC63" s="313" t="s">
        <v>739</v>
      </c>
      <c r="AD63" s="313">
        <v>1574</v>
      </c>
      <c r="AE63" s="313">
        <v>1670</v>
      </c>
      <c r="AF63" s="313">
        <v>1456</v>
      </c>
      <c r="AG63" s="313">
        <f>SUM(AG51:AG62)</f>
        <v>1665</v>
      </c>
      <c r="AH63" s="313">
        <f>SUM(AH51:AH62)</f>
        <v>1794</v>
      </c>
      <c r="AI63" s="313">
        <f>SUM(AI51:AI62)</f>
        <v>1712</v>
      </c>
      <c r="AJ63" s="313">
        <f>SUM(AJ51:AJ62)</f>
        <v>1631</v>
      </c>
      <c r="AK63" s="388">
        <f>SUM(AK51:AK62)</f>
        <v>1637</v>
      </c>
    </row>
    <row r="64" spans="20:37">
      <c r="U64" s="317"/>
      <c r="AB64" s="317"/>
    </row>
    <row r="67" spans="4:4">
      <c r="D67" s="359" t="s">
        <v>740</v>
      </c>
    </row>
  </sheetData>
  <mergeCells count="1">
    <mergeCell ref="F1:H1"/>
  </mergeCells>
  <phoneticPr fontId="2"/>
  <pageMargins left="0.70866141732283472" right="0.70866141732283472" top="0.74803149606299213" bottom="0.74803149606299213" header="0.31496062992125984" footer="0.31496062992125984"/>
  <pageSetup paperSize="9" scale="8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P66"/>
  <sheetViews>
    <sheetView showGridLines="0" showWhiteSpace="0" zoomScaleNormal="100" zoomScaleSheetLayoutView="100" zoomScalePageLayoutView="80" workbookViewId="0">
      <selection activeCell="A2" sqref="A2"/>
    </sheetView>
  </sheetViews>
  <sheetFormatPr defaultColWidth="9" defaultRowHeight="13.5"/>
  <cols>
    <col min="1" max="1" width="6.875" style="165" customWidth="1"/>
    <col min="2" max="2" width="4.375" style="165" customWidth="1"/>
    <col min="3" max="3" width="5.625" style="165" customWidth="1"/>
    <col min="4" max="4" width="7.625" style="165" customWidth="1"/>
    <col min="5" max="5" width="5.625" style="165" customWidth="1"/>
    <col min="6" max="6" width="9.25" style="165" bestFit="1" customWidth="1"/>
    <col min="7" max="7" width="7.125" style="165" customWidth="1"/>
    <col min="8" max="8" width="9.25" style="165" bestFit="1" customWidth="1"/>
    <col min="9" max="9" width="7.125" style="165" customWidth="1"/>
    <col min="10" max="10" width="9.125" style="165" customWidth="1"/>
    <col min="11" max="11" width="6.625" style="165" customWidth="1"/>
    <col min="12" max="12" width="8.625" style="165" customWidth="1"/>
    <col min="13" max="13" width="7.125" style="165" customWidth="1"/>
    <col min="14" max="14" width="7.625" style="165" customWidth="1"/>
    <col min="15" max="15" width="7.125" style="165" customWidth="1"/>
    <col min="16" max="16" width="8.625" style="165" customWidth="1"/>
    <col min="17" max="16384" width="9" style="165"/>
  </cols>
  <sheetData>
    <row r="1" spans="1:16" s="158" customFormat="1" ht="25.5" customHeight="1">
      <c r="A1" s="22" t="s">
        <v>137</v>
      </c>
    </row>
    <row r="2" spans="1:16" s="158" customFormat="1" ht="21" customHeight="1">
      <c r="A2" s="159"/>
    </row>
    <row r="3" spans="1:16" s="161" customFormat="1" ht="40.5" customHeight="1">
      <c r="A3" s="500" t="s">
        <v>144</v>
      </c>
      <c r="B3" s="500"/>
      <c r="C3" s="500"/>
      <c r="D3" s="500"/>
      <c r="E3" s="500"/>
      <c r="F3" s="500"/>
      <c r="G3" s="500"/>
      <c r="H3" s="500"/>
      <c r="I3" s="500"/>
      <c r="J3" s="500"/>
      <c r="K3" s="500"/>
      <c r="L3" s="500"/>
      <c r="M3" s="500"/>
      <c r="N3" s="500"/>
      <c r="O3" s="160"/>
      <c r="P3" s="160"/>
    </row>
    <row r="4" spans="1:16" s="161" customFormat="1" ht="30" customHeight="1">
      <c r="A4" s="501" t="s">
        <v>165</v>
      </c>
      <c r="B4" s="502"/>
      <c r="C4" s="507" t="s">
        <v>42</v>
      </c>
      <c r="D4" s="502"/>
      <c r="E4" s="507" t="s">
        <v>43</v>
      </c>
      <c r="F4" s="502"/>
      <c r="G4" s="507" t="s">
        <v>138</v>
      </c>
      <c r="H4" s="502"/>
      <c r="I4" s="507" t="s">
        <v>138</v>
      </c>
      <c r="J4" s="502"/>
      <c r="K4" s="507" t="s">
        <v>141</v>
      </c>
      <c r="L4" s="502"/>
      <c r="M4" s="507" t="s">
        <v>115</v>
      </c>
      <c r="N4" s="502"/>
      <c r="O4" s="507" t="s">
        <v>142</v>
      </c>
      <c r="P4" s="501"/>
    </row>
    <row r="5" spans="1:16" s="161" customFormat="1" ht="30" customHeight="1">
      <c r="A5" s="503"/>
      <c r="B5" s="504"/>
      <c r="C5" s="29"/>
      <c r="D5" s="30"/>
      <c r="E5" s="521" t="s">
        <v>114</v>
      </c>
      <c r="F5" s="504"/>
      <c r="G5" s="521" t="s">
        <v>114</v>
      </c>
      <c r="H5" s="504"/>
      <c r="I5" s="521" t="s">
        <v>139</v>
      </c>
      <c r="J5" s="504"/>
      <c r="K5" s="521" t="s">
        <v>140</v>
      </c>
      <c r="L5" s="504"/>
      <c r="M5" s="508" t="s">
        <v>161</v>
      </c>
      <c r="N5" s="509"/>
      <c r="O5" s="521" t="s">
        <v>143</v>
      </c>
      <c r="P5" s="503"/>
    </row>
    <row r="6" spans="1:16" s="161" customFormat="1" ht="22.5" customHeight="1">
      <c r="A6" s="503"/>
      <c r="B6" s="504"/>
      <c r="C6" s="29"/>
      <c r="D6" s="32" t="s">
        <v>45</v>
      </c>
      <c r="E6" s="29"/>
      <c r="F6" s="32" t="s">
        <v>45</v>
      </c>
      <c r="G6" s="30"/>
      <c r="H6" s="27" t="s">
        <v>45</v>
      </c>
      <c r="I6" s="29"/>
      <c r="J6" s="32" t="s">
        <v>45</v>
      </c>
      <c r="K6" s="30"/>
      <c r="L6" s="32" t="s">
        <v>45</v>
      </c>
      <c r="M6" s="531" t="s">
        <v>155</v>
      </c>
      <c r="N6" s="32" t="s">
        <v>45</v>
      </c>
      <c r="O6" s="30"/>
      <c r="P6" s="27" t="s">
        <v>45</v>
      </c>
    </row>
    <row r="7" spans="1:16" s="161" customFormat="1" ht="22.5" customHeight="1">
      <c r="A7" s="505"/>
      <c r="B7" s="506"/>
      <c r="C7" s="33"/>
      <c r="D7" s="34" t="s">
        <v>91</v>
      </c>
      <c r="E7" s="33"/>
      <c r="F7" s="34" t="s">
        <v>92</v>
      </c>
      <c r="G7" s="108"/>
      <c r="H7" s="35" t="s">
        <v>92</v>
      </c>
      <c r="I7" s="33"/>
      <c r="J7" s="34" t="s">
        <v>92</v>
      </c>
      <c r="K7" s="108"/>
      <c r="L7" s="34" t="s">
        <v>92</v>
      </c>
      <c r="M7" s="532"/>
      <c r="N7" s="34" t="s">
        <v>91</v>
      </c>
      <c r="O7" s="108"/>
      <c r="P7" s="35" t="s">
        <v>91</v>
      </c>
    </row>
    <row r="8" spans="1:16" s="161" customFormat="1" ht="24" customHeight="1">
      <c r="A8" s="20"/>
      <c r="B8" s="20"/>
      <c r="C8" s="162" t="s">
        <v>46</v>
      </c>
      <c r="D8" s="163" t="s">
        <v>46</v>
      </c>
      <c r="E8" s="164" t="s">
        <v>47</v>
      </c>
      <c r="F8" s="164" t="s">
        <v>48</v>
      </c>
      <c r="G8" s="164" t="s">
        <v>49</v>
      </c>
      <c r="H8" s="164" t="s">
        <v>148</v>
      </c>
      <c r="I8" s="164" t="s">
        <v>49</v>
      </c>
      <c r="J8" s="164" t="s">
        <v>148</v>
      </c>
      <c r="K8" s="164" t="s">
        <v>49</v>
      </c>
      <c r="L8" s="164" t="s">
        <v>148</v>
      </c>
      <c r="M8" s="164" t="s">
        <v>49</v>
      </c>
      <c r="N8" s="164" t="s">
        <v>49</v>
      </c>
      <c r="O8" s="164" t="s">
        <v>49</v>
      </c>
      <c r="P8" s="164" t="s">
        <v>49</v>
      </c>
    </row>
    <row r="9" spans="1:16" s="161" customFormat="1" ht="24" customHeight="1">
      <c r="A9" s="20" t="s">
        <v>153</v>
      </c>
      <c r="B9" s="166">
        <v>23</v>
      </c>
      <c r="C9" s="162">
        <v>2</v>
      </c>
      <c r="D9" s="167" t="s">
        <v>50</v>
      </c>
      <c r="E9" s="167">
        <v>19</v>
      </c>
      <c r="F9" s="239" t="s">
        <v>50</v>
      </c>
      <c r="G9" s="167">
        <v>569</v>
      </c>
      <c r="H9" s="168">
        <v>25.9</v>
      </c>
      <c r="I9" s="167">
        <v>579</v>
      </c>
      <c r="J9" s="168">
        <v>29.2</v>
      </c>
      <c r="K9" s="167">
        <v>99</v>
      </c>
      <c r="L9" s="168">
        <v>13.8</v>
      </c>
      <c r="M9" s="167">
        <v>29.9</v>
      </c>
      <c r="N9" s="168">
        <v>6.1</v>
      </c>
      <c r="O9" s="167">
        <v>11.6</v>
      </c>
      <c r="P9" s="168">
        <v>1.3</v>
      </c>
    </row>
    <row r="10" spans="1:16" ht="24" customHeight="1">
      <c r="A10" s="169"/>
      <c r="B10" s="166">
        <v>24</v>
      </c>
      <c r="C10" s="162">
        <v>2</v>
      </c>
      <c r="D10" s="167" t="s">
        <v>50</v>
      </c>
      <c r="E10" s="167">
        <v>18</v>
      </c>
      <c r="F10" s="167">
        <v>-5.3</v>
      </c>
      <c r="G10" s="167">
        <v>554</v>
      </c>
      <c r="H10" s="168">
        <v>-2.6</v>
      </c>
      <c r="I10" s="167">
        <v>553</v>
      </c>
      <c r="J10" s="168">
        <v>-4.5</v>
      </c>
      <c r="K10" s="167">
        <v>96</v>
      </c>
      <c r="L10" s="168">
        <v>-3</v>
      </c>
      <c r="M10" s="167">
        <v>30.8</v>
      </c>
      <c r="N10" s="168">
        <v>0.90000000000000213</v>
      </c>
      <c r="O10" s="167">
        <v>11.5</v>
      </c>
      <c r="P10" s="168">
        <v>-9.9999999999999645E-2</v>
      </c>
    </row>
    <row r="11" spans="1:16" ht="24" customHeight="1">
      <c r="A11" s="169"/>
      <c r="B11" s="166">
        <v>25</v>
      </c>
      <c r="C11" s="162">
        <v>2</v>
      </c>
      <c r="D11" s="167" t="s">
        <v>50</v>
      </c>
      <c r="E11" s="167">
        <v>17</v>
      </c>
      <c r="F11" s="168">
        <v>-5.6</v>
      </c>
      <c r="G11" s="167">
        <v>539</v>
      </c>
      <c r="H11" s="168">
        <v>-2.7</v>
      </c>
      <c r="I11" s="167">
        <v>514</v>
      </c>
      <c r="J11" s="168">
        <v>-7.1</v>
      </c>
      <c r="K11" s="167">
        <v>91</v>
      </c>
      <c r="L11" s="170">
        <v>-5.2</v>
      </c>
      <c r="M11" s="167">
        <v>31.7</v>
      </c>
      <c r="N11" s="168">
        <v>0.9</v>
      </c>
      <c r="O11" s="167">
        <v>11.6</v>
      </c>
      <c r="P11" s="168">
        <v>0.1</v>
      </c>
    </row>
    <row r="12" spans="1:16" ht="24" customHeight="1">
      <c r="A12" s="169"/>
      <c r="B12" s="166">
        <v>26</v>
      </c>
      <c r="C12" s="162">
        <v>2</v>
      </c>
      <c r="D12" s="183" t="s">
        <v>50</v>
      </c>
      <c r="E12" s="171">
        <v>17</v>
      </c>
      <c r="F12" s="168" t="s">
        <v>50</v>
      </c>
      <c r="G12" s="171">
        <v>540</v>
      </c>
      <c r="H12" s="168">
        <v>0.2</v>
      </c>
      <c r="I12" s="171">
        <v>484</v>
      </c>
      <c r="J12" s="168">
        <v>-5.8</v>
      </c>
      <c r="K12" s="171">
        <v>83</v>
      </c>
      <c r="L12" s="170">
        <v>-8.8000000000000007</v>
      </c>
      <c r="M12" s="167">
        <v>31.8</v>
      </c>
      <c r="N12" s="168">
        <v>0.10000000000000142</v>
      </c>
      <c r="O12" s="167">
        <v>12.3</v>
      </c>
      <c r="P12" s="168">
        <v>0.72857142857142954</v>
      </c>
    </row>
    <row r="13" spans="1:16" ht="24" customHeight="1">
      <c r="A13" s="169"/>
      <c r="B13" s="166">
        <v>27</v>
      </c>
      <c r="C13" s="162">
        <v>2</v>
      </c>
      <c r="D13" s="183" t="s">
        <v>50</v>
      </c>
      <c r="E13" s="171">
        <v>17</v>
      </c>
      <c r="F13" s="183" t="s">
        <v>50</v>
      </c>
      <c r="G13" s="171">
        <v>538</v>
      </c>
      <c r="H13" s="168">
        <v>-0.4</v>
      </c>
      <c r="I13" s="171">
        <v>497</v>
      </c>
      <c r="J13" s="168">
        <v>2.7</v>
      </c>
      <c r="K13" s="171">
        <v>85</v>
      </c>
      <c r="L13" s="170">
        <v>2.4</v>
      </c>
      <c r="M13" s="167">
        <v>31.6</v>
      </c>
      <c r="N13" s="168">
        <v>-0.19999999999999929</v>
      </c>
      <c r="O13" s="184">
        <v>12.2</v>
      </c>
      <c r="P13" s="168">
        <v>-0.10000000000000142</v>
      </c>
    </row>
    <row r="14" spans="1:16" ht="24" customHeight="1">
      <c r="A14" s="169"/>
      <c r="B14" s="166"/>
      <c r="C14" s="172"/>
      <c r="D14" s="167"/>
      <c r="E14" s="173"/>
      <c r="F14" s="174"/>
      <c r="G14" s="175"/>
      <c r="H14" s="167"/>
      <c r="I14" s="175"/>
      <c r="J14" s="167"/>
      <c r="K14" s="175"/>
      <c r="L14" s="167"/>
      <c r="M14" s="169"/>
      <c r="N14" s="167"/>
      <c r="O14" s="169"/>
      <c r="P14" s="167"/>
    </row>
    <row r="15" spans="1:16" ht="24" customHeight="1">
      <c r="A15" s="176"/>
      <c r="B15" s="281">
        <v>28</v>
      </c>
      <c r="C15" s="218">
        <f>SUM(C16:C18)</f>
        <v>2</v>
      </c>
      <c r="D15" s="167" t="s">
        <v>50</v>
      </c>
      <c r="E15" s="219">
        <f>SUM(E16:E18)</f>
        <v>18</v>
      </c>
      <c r="F15" s="221">
        <v>5.9</v>
      </c>
      <c r="G15" s="219">
        <f>SUM(G16:G18)</f>
        <v>550</v>
      </c>
      <c r="H15" s="220">
        <v>2.2000000000000002</v>
      </c>
      <c r="I15" s="219">
        <f>SUM(I16:I18)</f>
        <v>486</v>
      </c>
      <c r="J15" s="220">
        <v>-2.2000000000000002</v>
      </c>
      <c r="K15" s="219">
        <f>SUM(K16:K18)</f>
        <v>94</v>
      </c>
      <c r="L15" s="220">
        <v>10.6</v>
      </c>
      <c r="M15" s="221">
        <f>ROUND(G15/E15,1)</f>
        <v>30.6</v>
      </c>
      <c r="N15" s="220">
        <v>-1</v>
      </c>
      <c r="O15" s="300">
        <f>ROUND((G15+I15)/K15,1)</f>
        <v>11</v>
      </c>
      <c r="P15" s="220">
        <v>-1.2</v>
      </c>
    </row>
    <row r="16" spans="1:16" ht="24" customHeight="1">
      <c r="A16" s="30" t="s">
        <v>110</v>
      </c>
      <c r="B16" s="28" t="s">
        <v>111</v>
      </c>
      <c r="C16" s="222" t="s">
        <v>50</v>
      </c>
      <c r="D16" s="167" t="s">
        <v>50</v>
      </c>
      <c r="E16" s="167" t="s">
        <v>50</v>
      </c>
      <c r="F16" s="167" t="s">
        <v>50</v>
      </c>
      <c r="G16" s="167" t="s">
        <v>50</v>
      </c>
      <c r="H16" s="167" t="s">
        <v>50</v>
      </c>
      <c r="I16" s="167" t="s">
        <v>50</v>
      </c>
      <c r="J16" s="167" t="s">
        <v>50</v>
      </c>
      <c r="K16" s="167" t="s">
        <v>50</v>
      </c>
      <c r="L16" s="167" t="s">
        <v>50</v>
      </c>
      <c r="M16" s="167" t="s">
        <v>50</v>
      </c>
      <c r="N16" s="168" t="s">
        <v>50</v>
      </c>
      <c r="O16" s="167" t="s">
        <v>50</v>
      </c>
      <c r="P16" s="168" t="s">
        <v>50</v>
      </c>
    </row>
    <row r="17" spans="1:16" ht="24" customHeight="1">
      <c r="A17" s="107" t="s">
        <v>112</v>
      </c>
      <c r="B17" s="28" t="s">
        <v>111</v>
      </c>
      <c r="C17" s="222">
        <v>1</v>
      </c>
      <c r="D17" s="223" t="s">
        <v>50</v>
      </c>
      <c r="E17" s="167">
        <v>12</v>
      </c>
      <c r="F17" s="223" t="s">
        <v>50</v>
      </c>
      <c r="G17" s="167">
        <v>417</v>
      </c>
      <c r="H17" s="168">
        <v>0.2</v>
      </c>
      <c r="I17" s="167">
        <v>396</v>
      </c>
      <c r="J17" s="168">
        <v>-2.7</v>
      </c>
      <c r="K17" s="167">
        <v>62</v>
      </c>
      <c r="L17" s="168">
        <v>6.9</v>
      </c>
      <c r="M17" s="224">
        <f>ROUND(G17/E17,1)</f>
        <v>34.799999999999997</v>
      </c>
      <c r="N17" s="168">
        <v>0.10000000000000142</v>
      </c>
      <c r="O17" s="225">
        <f>ROUND((G17+I17)/K17,1)</f>
        <v>13.1</v>
      </c>
      <c r="P17" s="168">
        <v>-1.1000000000000001</v>
      </c>
    </row>
    <row r="18" spans="1:16" ht="24" customHeight="1">
      <c r="A18" s="24" t="s">
        <v>113</v>
      </c>
      <c r="B18" s="185" t="s">
        <v>111</v>
      </c>
      <c r="C18" s="226">
        <v>1</v>
      </c>
      <c r="D18" s="227" t="s">
        <v>50</v>
      </c>
      <c r="E18" s="228">
        <v>6</v>
      </c>
      <c r="F18" s="301">
        <v>20</v>
      </c>
      <c r="G18" s="228">
        <v>133</v>
      </c>
      <c r="H18" s="229">
        <v>9</v>
      </c>
      <c r="I18" s="228">
        <v>90</v>
      </c>
      <c r="J18" s="229" t="s">
        <v>50</v>
      </c>
      <c r="K18" s="228">
        <v>32</v>
      </c>
      <c r="L18" s="229">
        <v>18.5</v>
      </c>
      <c r="M18" s="230">
        <f>ROUND(G18/E18,1)</f>
        <v>22.2</v>
      </c>
      <c r="N18" s="229">
        <v>-2.2000000000000002</v>
      </c>
      <c r="O18" s="231">
        <f>ROUND((G18+I18)/K18,1)</f>
        <v>7</v>
      </c>
      <c r="P18" s="229">
        <v>-0.9</v>
      </c>
    </row>
    <row r="19" spans="1:16" ht="21" customHeight="1">
      <c r="A19" s="58"/>
      <c r="B19" s="69"/>
      <c r="C19" s="282"/>
      <c r="D19" s="283"/>
      <c r="E19" s="284"/>
      <c r="F19" s="285"/>
      <c r="G19" s="284"/>
      <c r="H19" s="285"/>
      <c r="I19" s="284"/>
      <c r="J19" s="285"/>
      <c r="K19" s="284"/>
      <c r="L19" s="285"/>
      <c r="M19" s="286"/>
      <c r="N19" s="285"/>
      <c r="O19" s="282"/>
      <c r="P19" s="285"/>
    </row>
    <row r="20" spans="1:16" ht="21" customHeight="1">
      <c r="A20" s="58"/>
      <c r="B20" s="69"/>
      <c r="C20" s="282"/>
      <c r="D20" s="283"/>
      <c r="E20" s="284"/>
      <c r="F20" s="285"/>
      <c r="G20" s="284"/>
      <c r="H20" s="285"/>
      <c r="I20" s="284"/>
      <c r="J20" s="285"/>
      <c r="K20" s="284"/>
      <c r="L20" s="285"/>
      <c r="M20" s="286"/>
      <c r="N20" s="285"/>
      <c r="O20" s="282"/>
      <c r="P20" s="285"/>
    </row>
    <row r="21" spans="1:16" s="20" customFormat="1" ht="21" customHeight="1">
      <c r="A21" s="177" t="s">
        <v>306</v>
      </c>
    </row>
    <row r="22" spans="1:16" s="20" customFormat="1" ht="21" customHeight="1">
      <c r="A22" s="20" t="s">
        <v>167</v>
      </c>
    </row>
    <row r="23" spans="1:16" s="20" customFormat="1" ht="21" customHeight="1">
      <c r="G23" s="178"/>
      <c r="H23" s="179"/>
      <c r="I23" s="179"/>
      <c r="J23" s="179"/>
      <c r="K23" s="180"/>
      <c r="L23" s="179"/>
      <c r="M23" s="179"/>
      <c r="N23" s="179"/>
      <c r="O23" s="179"/>
    </row>
    <row r="24" spans="1:16" s="20" customFormat="1" ht="21" customHeight="1">
      <c r="A24" s="177" t="s">
        <v>307</v>
      </c>
      <c r="G24" s="179"/>
      <c r="H24" s="179"/>
      <c r="I24" s="179"/>
      <c r="J24" s="179"/>
      <c r="K24" s="179"/>
      <c r="L24" s="179"/>
      <c r="M24" s="179"/>
      <c r="N24" s="179"/>
      <c r="O24" s="179"/>
    </row>
    <row r="25" spans="1:16" s="20" customFormat="1" ht="21" customHeight="1">
      <c r="A25" s="19" t="s">
        <v>248</v>
      </c>
    </row>
    <row r="26" spans="1:16" s="17" customFormat="1" ht="21" customHeight="1">
      <c r="A26" s="9" t="s">
        <v>249</v>
      </c>
      <c r="B26" s="9"/>
      <c r="C26" s="9"/>
      <c r="D26" s="9"/>
      <c r="E26" s="9"/>
      <c r="F26" s="9"/>
      <c r="G26" s="9"/>
      <c r="H26" s="9"/>
      <c r="I26" s="9"/>
      <c r="J26" s="9"/>
      <c r="K26" s="9"/>
      <c r="L26" s="9"/>
      <c r="M26" s="9"/>
      <c r="N26" s="9"/>
      <c r="O26" s="9"/>
      <c r="P26" s="9"/>
    </row>
    <row r="27" spans="1:16" s="20" customFormat="1" ht="21" customHeight="1">
      <c r="G27" s="178"/>
      <c r="H27" s="179"/>
      <c r="I27" s="179"/>
      <c r="J27" s="179"/>
      <c r="K27" s="180"/>
      <c r="L27" s="179"/>
      <c r="M27" s="179"/>
      <c r="N27" s="179"/>
      <c r="O27" s="179"/>
    </row>
    <row r="28" spans="1:16" s="20" customFormat="1" ht="21" customHeight="1">
      <c r="A28" s="177" t="s">
        <v>308</v>
      </c>
      <c r="H28" s="179"/>
      <c r="I28" s="179"/>
      <c r="J28" s="179"/>
      <c r="K28" s="179"/>
      <c r="L28" s="179"/>
      <c r="M28" s="179"/>
      <c r="N28" s="179"/>
      <c r="O28" s="179"/>
    </row>
    <row r="29" spans="1:16" s="298" customFormat="1" ht="21" customHeight="1">
      <c r="A29" s="297" t="s">
        <v>275</v>
      </c>
    </row>
    <row r="30" spans="1:16" s="298" customFormat="1" ht="21" customHeight="1">
      <c r="A30" s="297" t="s">
        <v>253</v>
      </c>
    </row>
    <row r="31" spans="1:16" s="299" customFormat="1" ht="21" customHeight="1">
      <c r="A31" s="298" t="s">
        <v>250</v>
      </c>
      <c r="B31" s="298"/>
      <c r="C31" s="298"/>
      <c r="D31" s="298"/>
      <c r="E31" s="298"/>
      <c r="F31" s="298"/>
      <c r="G31" s="298"/>
      <c r="H31" s="298"/>
      <c r="I31" s="298"/>
      <c r="J31" s="298"/>
      <c r="K31" s="298"/>
      <c r="L31" s="298"/>
      <c r="M31" s="298"/>
      <c r="N31" s="298"/>
      <c r="O31" s="298"/>
      <c r="P31" s="298"/>
    </row>
    <row r="32" spans="1:16" s="299" customFormat="1" ht="21" customHeight="1">
      <c r="A32" s="298" t="s">
        <v>251</v>
      </c>
      <c r="B32" s="298"/>
      <c r="C32" s="298"/>
      <c r="D32" s="298"/>
      <c r="E32" s="298"/>
      <c r="F32" s="298"/>
      <c r="G32" s="298"/>
      <c r="H32" s="298"/>
      <c r="I32" s="298"/>
      <c r="J32" s="298"/>
      <c r="K32" s="298"/>
      <c r="L32" s="298"/>
      <c r="M32" s="298"/>
      <c r="N32" s="298"/>
      <c r="O32" s="298"/>
      <c r="P32" s="298"/>
    </row>
    <row r="33" spans="1:16" s="20" customFormat="1" ht="21" customHeight="1">
      <c r="A33" s="19"/>
    </row>
    <row r="34" spans="1:16" s="20" customFormat="1" ht="21" customHeight="1">
      <c r="A34" s="177" t="s">
        <v>309</v>
      </c>
    </row>
    <row r="35" spans="1:16" s="20" customFormat="1" ht="21" customHeight="1">
      <c r="A35" s="20" t="s">
        <v>252</v>
      </c>
    </row>
    <row r="36" spans="1:16" s="17" customFormat="1" ht="21" customHeight="1">
      <c r="A36" s="9" t="s">
        <v>254</v>
      </c>
      <c r="B36" s="9"/>
      <c r="C36" s="9"/>
      <c r="D36" s="9"/>
      <c r="E36" s="9"/>
      <c r="F36" s="9"/>
      <c r="G36" s="9"/>
      <c r="H36" s="9"/>
      <c r="I36" s="9"/>
      <c r="J36" s="9"/>
      <c r="K36" s="9"/>
      <c r="L36" s="9"/>
      <c r="M36" s="9"/>
      <c r="N36" s="9"/>
      <c r="O36" s="9"/>
      <c r="P36" s="9"/>
    </row>
    <row r="37" spans="1:16" s="17" customFormat="1" ht="21" customHeight="1">
      <c r="A37" s="9"/>
      <c r="B37" s="9"/>
      <c r="C37" s="9"/>
      <c r="D37" s="9"/>
      <c r="E37" s="9"/>
      <c r="F37" s="9"/>
      <c r="G37" s="9"/>
      <c r="H37" s="9"/>
      <c r="I37" s="9"/>
      <c r="J37" s="9"/>
      <c r="K37" s="9"/>
      <c r="L37" s="9"/>
      <c r="M37" s="9"/>
      <c r="N37" s="9"/>
      <c r="O37" s="9"/>
      <c r="P37" s="9"/>
    </row>
    <row r="39" spans="1:16">
      <c r="A39" s="17"/>
      <c r="B39" s="17"/>
      <c r="C39" s="17"/>
      <c r="D39" s="17"/>
      <c r="E39" s="17"/>
      <c r="F39" s="17"/>
      <c r="G39" s="17"/>
      <c r="H39" s="17"/>
      <c r="I39" s="17"/>
      <c r="J39" s="17"/>
      <c r="K39" s="17"/>
      <c r="L39" s="17"/>
      <c r="M39" s="17"/>
      <c r="N39" s="17"/>
      <c r="O39" s="17"/>
    </row>
    <row r="40" spans="1:16">
      <c r="A40" s="17"/>
      <c r="B40" s="17"/>
      <c r="C40" s="17"/>
      <c r="D40" s="17"/>
      <c r="E40" s="17"/>
      <c r="F40" s="17"/>
      <c r="G40" s="17"/>
      <c r="H40" s="17"/>
      <c r="I40" s="17"/>
      <c r="J40" s="17"/>
      <c r="K40" s="17"/>
      <c r="L40" s="17"/>
      <c r="M40" s="17"/>
      <c r="N40" s="17"/>
      <c r="O40" s="17"/>
    </row>
    <row r="41" spans="1:16">
      <c r="A41" s="17"/>
      <c r="B41" s="17"/>
      <c r="C41" s="17"/>
      <c r="D41" s="17"/>
      <c r="E41" s="17"/>
      <c r="F41" s="17"/>
      <c r="G41" s="17"/>
      <c r="H41" s="17"/>
      <c r="I41" s="17"/>
      <c r="J41" s="17"/>
      <c r="K41" s="17"/>
      <c r="L41" s="17"/>
      <c r="M41" s="17"/>
      <c r="N41" s="17"/>
      <c r="O41" s="17"/>
    </row>
    <row r="42" spans="1:16">
      <c r="A42" s="17"/>
      <c r="B42" s="17"/>
      <c r="C42" s="17"/>
      <c r="D42" s="17"/>
      <c r="E42" s="17"/>
      <c r="F42" s="17"/>
      <c r="G42" s="17"/>
      <c r="H42" s="17"/>
      <c r="I42" s="17"/>
      <c r="J42" s="17"/>
      <c r="K42" s="17"/>
      <c r="L42" s="17"/>
      <c r="M42" s="17"/>
      <c r="N42" s="17"/>
      <c r="O42" s="17"/>
    </row>
    <row r="43" spans="1:16" ht="14.25" customHeight="1">
      <c r="A43" s="17"/>
      <c r="B43" s="17"/>
      <c r="C43" s="17"/>
      <c r="D43" s="17"/>
      <c r="E43" s="17"/>
      <c r="F43" s="17"/>
      <c r="G43" s="17"/>
      <c r="H43" s="17"/>
      <c r="I43" s="17"/>
      <c r="J43" s="17"/>
      <c r="K43" s="17"/>
      <c r="L43" s="17"/>
      <c r="M43" s="17"/>
      <c r="N43" s="17"/>
      <c r="O43" s="17"/>
    </row>
    <row r="44" spans="1:16" ht="23.25" customHeight="1">
      <c r="A44" s="17"/>
      <c r="B44" s="17"/>
      <c r="C44" s="17"/>
      <c r="D44" s="17"/>
      <c r="E44" s="17"/>
      <c r="F44" s="17"/>
      <c r="G44" s="17"/>
      <c r="H44" s="17"/>
      <c r="I44" s="17"/>
      <c r="J44" s="17"/>
      <c r="K44" s="17"/>
      <c r="L44" s="17"/>
      <c r="M44" s="17"/>
      <c r="N44" s="17"/>
      <c r="O44" s="17"/>
    </row>
    <row r="45" spans="1:16">
      <c r="A45" s="17"/>
      <c r="B45" s="17"/>
      <c r="C45" s="17"/>
      <c r="D45" s="17"/>
      <c r="E45" s="17"/>
      <c r="F45" s="17"/>
      <c r="G45" s="17"/>
      <c r="H45" s="17"/>
      <c r="I45" s="17"/>
      <c r="J45" s="17"/>
      <c r="K45" s="17"/>
      <c r="L45" s="17"/>
      <c r="M45" s="17"/>
      <c r="N45" s="17"/>
      <c r="O45" s="17"/>
    </row>
    <row r="46" spans="1:16">
      <c r="A46" s="17"/>
      <c r="B46" s="17"/>
      <c r="C46" s="17"/>
      <c r="D46" s="17"/>
      <c r="E46" s="17"/>
      <c r="F46" s="17"/>
      <c r="G46" s="17"/>
      <c r="H46" s="17"/>
      <c r="I46" s="17"/>
      <c r="J46" s="17"/>
      <c r="K46" s="17"/>
      <c r="L46" s="17"/>
      <c r="M46" s="17"/>
      <c r="N46" s="17"/>
      <c r="O46" s="17"/>
    </row>
    <row r="47" spans="1:16">
      <c r="A47" s="17"/>
      <c r="B47" s="17"/>
      <c r="C47" s="17"/>
      <c r="D47" s="17"/>
      <c r="E47" s="17"/>
      <c r="F47" s="17"/>
      <c r="G47" s="17"/>
      <c r="H47" s="17"/>
      <c r="I47" s="17"/>
      <c r="J47" s="17"/>
      <c r="K47" s="17"/>
      <c r="L47" s="17"/>
      <c r="M47" s="17"/>
      <c r="N47" s="17"/>
      <c r="O47" s="17"/>
    </row>
    <row r="48" spans="1:16" ht="20.100000000000001" customHeight="1">
      <c r="A48" s="17"/>
      <c r="B48" s="17"/>
      <c r="C48" s="17"/>
      <c r="D48" s="17"/>
      <c r="E48" s="17"/>
      <c r="F48" s="17"/>
      <c r="G48" s="17"/>
      <c r="H48" s="17"/>
      <c r="I48" s="17"/>
      <c r="J48" s="17"/>
      <c r="K48" s="17"/>
      <c r="L48" s="17"/>
      <c r="M48" s="17"/>
      <c r="N48" s="17"/>
      <c r="O48" s="17"/>
    </row>
    <row r="49" spans="1:15" ht="15.95" customHeight="1">
      <c r="A49" s="17"/>
      <c r="B49" s="17"/>
      <c r="C49" s="17"/>
      <c r="D49" s="17"/>
      <c r="E49" s="17"/>
      <c r="F49" s="17"/>
      <c r="G49" s="17"/>
      <c r="H49" s="17"/>
      <c r="I49" s="17"/>
      <c r="J49" s="17"/>
      <c r="K49" s="17"/>
      <c r="L49" s="17"/>
      <c r="M49" s="17"/>
      <c r="N49" s="17"/>
      <c r="O49" s="17"/>
    </row>
    <row r="50" spans="1:15" ht="15.95" customHeight="1"/>
    <row r="51" spans="1:15" ht="15.95" customHeight="1"/>
    <row r="52" spans="1:15" ht="15.95" customHeight="1"/>
    <row r="53" spans="1:15" ht="15.95" customHeight="1"/>
    <row r="54" spans="1:15" ht="32.25" customHeight="1"/>
    <row r="55" spans="1:15" ht="24" customHeight="1"/>
    <row r="56" spans="1:15" s="17" customFormat="1" ht="18.95" customHeight="1">
      <c r="A56" s="165"/>
      <c r="B56" s="165"/>
      <c r="C56" s="165"/>
      <c r="D56" s="165"/>
      <c r="E56" s="165"/>
      <c r="F56" s="165"/>
      <c r="G56" s="165"/>
      <c r="H56" s="165"/>
      <c r="I56" s="165"/>
      <c r="J56" s="165"/>
      <c r="K56" s="165"/>
      <c r="L56" s="165"/>
      <c r="M56" s="165"/>
      <c r="N56" s="165"/>
      <c r="O56" s="165"/>
    </row>
    <row r="57" spans="1:15" s="17" customFormat="1" ht="18.95" customHeight="1">
      <c r="A57" s="165"/>
      <c r="B57" s="165"/>
      <c r="C57" s="165"/>
      <c r="D57" s="165"/>
      <c r="E57" s="165"/>
      <c r="F57" s="165"/>
      <c r="G57" s="165"/>
      <c r="H57" s="165"/>
      <c r="I57" s="165"/>
      <c r="J57" s="165"/>
      <c r="K57" s="165"/>
      <c r="L57" s="165"/>
      <c r="M57" s="165"/>
      <c r="N57" s="165"/>
      <c r="O57" s="165"/>
    </row>
    <row r="58" spans="1:15" s="17" customFormat="1" ht="18.95" customHeight="1">
      <c r="A58" s="165"/>
      <c r="B58" s="165"/>
      <c r="C58" s="165"/>
      <c r="D58" s="165"/>
      <c r="E58" s="165"/>
      <c r="F58" s="165"/>
      <c r="G58" s="165"/>
      <c r="H58" s="165"/>
      <c r="I58" s="165"/>
      <c r="J58" s="165"/>
      <c r="K58" s="165"/>
      <c r="L58" s="165"/>
      <c r="M58" s="165"/>
      <c r="N58" s="165"/>
      <c r="O58" s="165"/>
    </row>
    <row r="59" spans="1:15" s="17" customFormat="1" ht="18.95" customHeight="1">
      <c r="A59" s="165"/>
      <c r="B59" s="165"/>
      <c r="C59" s="165"/>
      <c r="D59" s="165"/>
      <c r="E59" s="165"/>
      <c r="F59" s="165"/>
      <c r="G59" s="165"/>
      <c r="H59" s="165"/>
      <c r="I59" s="165"/>
      <c r="J59" s="165"/>
      <c r="K59" s="165"/>
      <c r="L59" s="165"/>
      <c r="M59" s="165"/>
      <c r="N59" s="165"/>
      <c r="O59" s="165"/>
    </row>
    <row r="60" spans="1:15" s="17" customFormat="1" ht="18.95" customHeight="1">
      <c r="A60" s="165"/>
      <c r="B60" s="165"/>
      <c r="C60" s="165"/>
      <c r="D60" s="165"/>
      <c r="E60" s="165"/>
      <c r="F60" s="165"/>
      <c r="G60" s="165"/>
      <c r="H60" s="165"/>
      <c r="I60" s="165"/>
      <c r="J60" s="165"/>
      <c r="K60" s="165"/>
      <c r="L60" s="165"/>
      <c r="M60" s="165"/>
      <c r="N60" s="165"/>
      <c r="O60" s="165"/>
    </row>
    <row r="61" spans="1:15" s="17" customFormat="1" ht="18.95" customHeight="1">
      <c r="A61" s="165"/>
      <c r="B61" s="165"/>
      <c r="C61" s="165"/>
      <c r="D61" s="165"/>
      <c r="E61" s="165"/>
      <c r="F61" s="165"/>
      <c r="G61" s="165"/>
      <c r="H61" s="165"/>
      <c r="I61" s="165"/>
      <c r="J61" s="165"/>
      <c r="K61" s="165"/>
      <c r="L61" s="165"/>
      <c r="M61" s="165"/>
      <c r="N61" s="165"/>
      <c r="O61" s="165"/>
    </row>
    <row r="62" spans="1:15" s="17" customFormat="1" ht="18.95" customHeight="1">
      <c r="A62" s="165"/>
      <c r="B62" s="165"/>
      <c r="C62" s="165"/>
      <c r="D62" s="165"/>
      <c r="E62" s="165"/>
      <c r="F62" s="165"/>
      <c r="G62" s="165"/>
      <c r="H62" s="165"/>
      <c r="I62" s="165"/>
      <c r="J62" s="165"/>
      <c r="K62" s="165"/>
      <c r="L62" s="165"/>
      <c r="M62" s="165"/>
      <c r="N62" s="165"/>
      <c r="O62" s="165"/>
    </row>
    <row r="63" spans="1:15" s="17" customFormat="1" ht="18.95" customHeight="1">
      <c r="A63" s="165"/>
      <c r="B63" s="165"/>
      <c r="C63" s="165"/>
      <c r="D63" s="165"/>
      <c r="E63" s="165"/>
      <c r="F63" s="165"/>
      <c r="G63" s="165"/>
      <c r="H63" s="165"/>
      <c r="I63" s="165"/>
      <c r="J63" s="165"/>
      <c r="K63" s="165"/>
      <c r="L63" s="165"/>
      <c r="M63" s="165"/>
      <c r="N63" s="165"/>
      <c r="O63" s="165"/>
    </row>
    <row r="64" spans="1:15" s="17" customFormat="1" ht="18.95" customHeight="1">
      <c r="A64" s="165"/>
      <c r="B64" s="165"/>
      <c r="C64" s="165"/>
      <c r="D64" s="165"/>
      <c r="E64" s="165"/>
      <c r="F64" s="165"/>
      <c r="G64" s="165"/>
      <c r="H64" s="165"/>
      <c r="I64" s="165"/>
      <c r="J64" s="165"/>
      <c r="K64" s="165"/>
      <c r="L64" s="165"/>
      <c r="M64" s="165"/>
      <c r="N64" s="165"/>
      <c r="O64" s="165"/>
    </row>
    <row r="65" spans="1:15" s="17" customFormat="1" ht="18.95" customHeight="1">
      <c r="A65" s="165"/>
      <c r="B65" s="165"/>
      <c r="C65" s="165"/>
      <c r="D65" s="165"/>
      <c r="E65" s="165"/>
      <c r="F65" s="165"/>
      <c r="G65" s="165"/>
      <c r="H65" s="165"/>
      <c r="I65" s="165"/>
      <c r="J65" s="165"/>
      <c r="K65" s="165"/>
      <c r="L65" s="165"/>
      <c r="M65" s="165"/>
      <c r="N65" s="165"/>
      <c r="O65" s="165"/>
    </row>
    <row r="66" spans="1:15" s="17" customFormat="1" ht="18.95" customHeight="1">
      <c r="A66" s="165"/>
      <c r="B66" s="165"/>
      <c r="C66" s="165"/>
      <c r="D66" s="165"/>
      <c r="E66" s="165"/>
      <c r="F66" s="165"/>
      <c r="G66" s="165"/>
      <c r="H66" s="165"/>
      <c r="I66" s="165"/>
      <c r="J66" s="165"/>
      <c r="K66" s="165"/>
      <c r="L66" s="165"/>
      <c r="M66" s="165"/>
      <c r="N66" s="165"/>
      <c r="O66" s="165"/>
    </row>
  </sheetData>
  <mergeCells count="16">
    <mergeCell ref="O4:P4"/>
    <mergeCell ref="O5:P5"/>
    <mergeCell ref="A3:N3"/>
    <mergeCell ref="M6:M7"/>
    <mergeCell ref="C4:D4"/>
    <mergeCell ref="E4:F4"/>
    <mergeCell ref="E5:F5"/>
    <mergeCell ref="G4:H4"/>
    <mergeCell ref="G5:H5"/>
    <mergeCell ref="I4:J4"/>
    <mergeCell ref="A4:B7"/>
    <mergeCell ref="K5:L5"/>
    <mergeCell ref="M4:N4"/>
    <mergeCell ref="M5:N5"/>
    <mergeCell ref="I5:J5"/>
    <mergeCell ref="K4:L4"/>
  </mergeCells>
  <phoneticPr fontId="2"/>
  <pageMargins left="0.59055118110236227" right="0.59055118110236227" top="0.78740157480314965" bottom="0.39370078740157483" header="0.51181102362204722" footer="0.39370078740157483"/>
  <pageSetup paperSize="9"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BB72"/>
  <sheetViews>
    <sheetView showGridLines="0" zoomScaleNormal="100" zoomScaleSheetLayoutView="100" workbookViewId="0"/>
  </sheetViews>
  <sheetFormatPr defaultRowHeight="13.5"/>
  <cols>
    <col min="1" max="1" width="9" style="304"/>
    <col min="4" max="4" width="4" customWidth="1"/>
    <col min="5" max="5" width="9.125" bestFit="1" customWidth="1"/>
    <col min="6" max="6" width="3.5" customWidth="1"/>
    <col min="7" max="10" width="9.125" bestFit="1" customWidth="1"/>
    <col min="13" max="25" width="9" style="312"/>
    <col min="26" max="26" width="3.5" style="313" customWidth="1"/>
    <col min="27" max="32" width="1.375" style="313" customWidth="1"/>
    <col min="33" max="33" width="9.25" style="312" bestFit="1" customWidth="1"/>
    <col min="34" max="35" width="9" style="312"/>
    <col min="36" max="36" width="8.75" style="312" customWidth="1"/>
    <col min="37" max="37" width="9.75" style="312" bestFit="1" customWidth="1"/>
    <col min="38" max="54" width="9" style="312"/>
  </cols>
  <sheetData>
    <row r="1" spans="1:32">
      <c r="A1" s="302"/>
      <c r="B1" s="514" t="s">
        <v>321</v>
      </c>
      <c r="C1" s="515"/>
      <c r="D1" s="515"/>
      <c r="E1" s="515"/>
      <c r="F1" s="515"/>
      <c r="G1" s="515"/>
      <c r="H1" s="515"/>
      <c r="I1" s="515"/>
      <c r="J1" s="515"/>
      <c r="K1" s="515"/>
      <c r="AA1" s="315"/>
      <c r="AB1" s="315" t="s">
        <v>322</v>
      </c>
      <c r="AC1" s="315" t="s">
        <v>323</v>
      </c>
      <c r="AD1" s="313" t="s">
        <v>324</v>
      </c>
      <c r="AE1" s="313" t="s">
        <v>325</v>
      </c>
      <c r="AF1" s="315"/>
    </row>
    <row r="2" spans="1:32">
      <c r="A2" s="305"/>
      <c r="B2" s="306"/>
      <c r="AA2" s="316">
        <v>30</v>
      </c>
      <c r="AB2" s="314">
        <v>122754</v>
      </c>
      <c r="AC2" s="314">
        <v>118277</v>
      </c>
      <c r="AD2" s="317">
        <v>35.700000000000003</v>
      </c>
      <c r="AE2" s="317">
        <v>44.5</v>
      </c>
      <c r="AF2" s="314"/>
    </row>
    <row r="3" spans="1:32">
      <c r="A3" s="305"/>
      <c r="B3" s="306"/>
      <c r="AA3" s="316">
        <v>35</v>
      </c>
      <c r="AB3" s="314">
        <v>136318</v>
      </c>
      <c r="AC3" s="314">
        <v>131189</v>
      </c>
      <c r="AD3" s="317">
        <v>36.9</v>
      </c>
      <c r="AE3" s="317">
        <v>43.399290437026288</v>
      </c>
      <c r="AF3" s="314"/>
    </row>
    <row r="4" spans="1:32">
      <c r="A4" s="305"/>
      <c r="B4" s="306"/>
      <c r="AA4" s="316">
        <v>40</v>
      </c>
      <c r="AB4" s="314">
        <v>106070</v>
      </c>
      <c r="AC4" s="314">
        <v>101411</v>
      </c>
      <c r="AD4" s="317">
        <v>30.275937545600467</v>
      </c>
      <c r="AE4" s="317">
        <v>36.304636920384951</v>
      </c>
      <c r="AF4" s="314"/>
    </row>
    <row r="5" spans="1:32">
      <c r="A5" s="305"/>
      <c r="B5" s="306"/>
      <c r="AA5" s="316">
        <v>45</v>
      </c>
      <c r="AB5" s="314">
        <v>91661</v>
      </c>
      <c r="AC5" s="314">
        <v>87355</v>
      </c>
      <c r="AD5" s="317">
        <v>25.742881794650561</v>
      </c>
      <c r="AE5" s="317">
        <v>32.459836808703535</v>
      </c>
      <c r="AF5" s="314"/>
    </row>
    <row r="6" spans="1:32">
      <c r="A6" s="305"/>
      <c r="B6" s="306"/>
      <c r="AA6" s="316">
        <v>50</v>
      </c>
      <c r="AB6" s="314">
        <v>89114</v>
      </c>
      <c r="AC6" s="314">
        <v>85078</v>
      </c>
      <c r="AD6" s="317">
        <v>24.898799313893655</v>
      </c>
      <c r="AE6" s="317">
        <v>31.665515360843482</v>
      </c>
      <c r="AF6" s="314"/>
    </row>
    <row r="7" spans="1:32">
      <c r="A7" s="305"/>
      <c r="B7" s="306"/>
      <c r="AA7" s="316">
        <v>55</v>
      </c>
      <c r="AB7" s="314">
        <v>100697</v>
      </c>
      <c r="AC7" s="314">
        <v>95612</v>
      </c>
      <c r="AD7" s="317">
        <v>25.323658410732715</v>
      </c>
      <c r="AE7" s="317">
        <v>32.571594491455116</v>
      </c>
      <c r="AF7" s="314"/>
    </row>
    <row r="8" spans="1:32">
      <c r="A8" s="305"/>
      <c r="B8" s="306"/>
      <c r="AA8" s="316">
        <v>60</v>
      </c>
      <c r="AB8" s="314">
        <v>103276</v>
      </c>
      <c r="AC8" s="314">
        <v>98009</v>
      </c>
      <c r="AD8" s="317">
        <v>24.859207113745832</v>
      </c>
      <c r="AE8" s="317">
        <v>32.491525423728817</v>
      </c>
      <c r="AF8" s="314"/>
    </row>
    <row r="9" spans="1:32">
      <c r="A9" s="305"/>
      <c r="B9" s="306"/>
      <c r="AA9" s="318" t="s">
        <v>326</v>
      </c>
      <c r="AB9" s="314">
        <v>96752</v>
      </c>
      <c r="AC9" s="314">
        <v>92217</v>
      </c>
      <c r="AD9" s="317">
        <v>22.6</v>
      </c>
      <c r="AE9" s="317">
        <v>30.5</v>
      </c>
      <c r="AF9" s="314"/>
    </row>
    <row r="10" spans="1:32">
      <c r="A10" s="305"/>
      <c r="B10" s="306"/>
      <c r="AA10" s="316">
        <v>2</v>
      </c>
      <c r="AB10" s="314">
        <v>95381</v>
      </c>
      <c r="AC10" s="314">
        <v>91049</v>
      </c>
      <c r="AD10" s="317">
        <v>22.1</v>
      </c>
      <c r="AE10" s="317">
        <v>29.9</v>
      </c>
      <c r="AF10" s="314"/>
    </row>
    <row r="11" spans="1:32">
      <c r="A11" s="305"/>
      <c r="B11" s="306"/>
      <c r="AA11" s="316">
        <v>3</v>
      </c>
      <c r="AB11" s="314">
        <v>93667</v>
      </c>
      <c r="AC11" s="314">
        <v>89743</v>
      </c>
      <c r="AD11" s="317">
        <v>21.4</v>
      </c>
      <c r="AE11" s="317">
        <v>29.4</v>
      </c>
      <c r="AF11" s="314"/>
    </row>
    <row r="12" spans="1:32">
      <c r="A12" s="305"/>
      <c r="B12" s="306"/>
      <c r="AA12" s="316">
        <v>4</v>
      </c>
      <c r="AB12" s="314">
        <v>91922</v>
      </c>
      <c r="AC12" s="314">
        <v>88191</v>
      </c>
      <c r="AD12" s="317">
        <v>21.144987086170463</v>
      </c>
      <c r="AE12" s="317">
        <v>29.149215083346821</v>
      </c>
      <c r="AF12" s="314"/>
    </row>
    <row r="13" spans="1:32">
      <c r="A13" s="305"/>
      <c r="B13" s="306"/>
      <c r="AA13" s="316">
        <v>5</v>
      </c>
      <c r="AB13" s="314">
        <v>90243</v>
      </c>
      <c r="AC13" s="314">
        <v>86458</v>
      </c>
      <c r="AD13" s="317">
        <v>20.734686693264493</v>
      </c>
      <c r="AE13" s="317">
        <v>28.924701260435423</v>
      </c>
      <c r="AF13" s="314"/>
    </row>
    <row r="14" spans="1:32">
      <c r="A14" s="305"/>
      <c r="B14" s="306"/>
      <c r="AA14" s="316">
        <v>6</v>
      </c>
      <c r="AB14" s="314">
        <v>88193</v>
      </c>
      <c r="AC14" s="314">
        <v>84198</v>
      </c>
      <c r="AD14" s="317">
        <v>20.333923095069594</v>
      </c>
      <c r="AE14" s="317">
        <v>28.603119296499088</v>
      </c>
      <c r="AF14" s="314"/>
    </row>
    <row r="15" spans="1:32">
      <c r="A15" s="305"/>
      <c r="B15" s="306"/>
      <c r="AA15" s="316">
        <v>7</v>
      </c>
      <c r="AB15" s="314">
        <v>85708</v>
      </c>
      <c r="AC15" s="314">
        <v>81673</v>
      </c>
      <c r="AD15" s="317">
        <v>19.759296423090543</v>
      </c>
      <c r="AE15" s="317">
        <v>28.008868808567605</v>
      </c>
      <c r="AF15" s="314"/>
    </row>
    <row r="16" spans="1:32">
      <c r="A16" s="305"/>
      <c r="B16" s="306"/>
      <c r="AA16" s="316">
        <v>8</v>
      </c>
      <c r="AB16" s="314">
        <v>82866</v>
      </c>
      <c r="AC16" s="314">
        <v>78743</v>
      </c>
      <c r="AD16" s="317">
        <v>19.218575335949577</v>
      </c>
      <c r="AE16" s="317">
        <v>27.498553683852304</v>
      </c>
      <c r="AF16" s="314"/>
    </row>
    <row r="17" spans="1:32">
      <c r="A17" s="307"/>
      <c r="B17" s="306"/>
      <c r="AA17" s="316">
        <v>9</v>
      </c>
      <c r="AB17" s="314">
        <v>80084</v>
      </c>
      <c r="AC17" s="314">
        <v>75864</v>
      </c>
      <c r="AD17" s="317">
        <v>18.854793858058276</v>
      </c>
      <c r="AE17" s="317">
        <v>27.093120222376651</v>
      </c>
      <c r="AF17" s="319"/>
    </row>
    <row r="18" spans="1:32">
      <c r="A18" s="307"/>
      <c r="B18" s="306"/>
      <c r="AA18" s="316">
        <v>10</v>
      </c>
      <c r="AB18" s="314">
        <v>77583</v>
      </c>
      <c r="AC18" s="314">
        <v>73549</v>
      </c>
      <c r="AD18" s="317">
        <v>18.432979631662398</v>
      </c>
      <c r="AE18" s="317">
        <v>26.54232525465402</v>
      </c>
      <c r="AF18" s="319"/>
    </row>
    <row r="19" spans="1:32">
      <c r="A19" s="307"/>
      <c r="B19" s="306"/>
      <c r="AA19" s="316">
        <v>11</v>
      </c>
      <c r="AB19" s="314">
        <v>75205</v>
      </c>
      <c r="AC19" s="314">
        <v>71577</v>
      </c>
      <c r="AD19" s="317">
        <v>18.021117249846533</v>
      </c>
      <c r="AE19" s="317">
        <v>26.127091491634033</v>
      </c>
      <c r="AF19" s="319"/>
    </row>
    <row r="20" spans="1:32">
      <c r="AA20" s="313">
        <v>12</v>
      </c>
      <c r="AB20" s="314">
        <v>73072</v>
      </c>
      <c r="AC20" s="314">
        <v>69479</v>
      </c>
      <c r="AD20" s="313">
        <v>17.600000000000001</v>
      </c>
      <c r="AE20" s="313">
        <v>25.7</v>
      </c>
    </row>
    <row r="21" spans="1:32">
      <c r="AA21" s="316">
        <v>13</v>
      </c>
      <c r="AB21" s="320">
        <v>71607</v>
      </c>
      <c r="AC21" s="320">
        <v>68326</v>
      </c>
      <c r="AD21" s="321">
        <v>17.3</v>
      </c>
      <c r="AE21" s="321">
        <v>25.4</v>
      </c>
    </row>
    <row r="22" spans="1:32">
      <c r="AA22" s="316">
        <v>14</v>
      </c>
      <c r="AB22" s="314">
        <v>70256</v>
      </c>
      <c r="AC22" s="314">
        <v>67270</v>
      </c>
      <c r="AD22" s="317">
        <v>17</v>
      </c>
      <c r="AE22" s="317">
        <v>25.2</v>
      </c>
    </row>
    <row r="23" spans="1:32">
      <c r="AA23" s="313">
        <v>15</v>
      </c>
      <c r="AB23" s="314">
        <v>69414</v>
      </c>
      <c r="AC23" s="314">
        <v>66639</v>
      </c>
      <c r="AD23" s="317">
        <v>16.600000000000001</v>
      </c>
      <c r="AE23" s="313">
        <v>25.1</v>
      </c>
    </row>
    <row r="24" spans="1:32">
      <c r="AA24" s="316">
        <v>16</v>
      </c>
      <c r="AB24" s="314">
        <v>68703</v>
      </c>
      <c r="AC24" s="314">
        <v>65729</v>
      </c>
      <c r="AD24" s="317">
        <v>16.3</v>
      </c>
      <c r="AE24" s="313">
        <v>24.1</v>
      </c>
    </row>
    <row r="25" spans="1:32">
      <c r="AA25" s="313">
        <v>17</v>
      </c>
      <c r="AB25" s="314">
        <v>68230</v>
      </c>
      <c r="AC25" s="314">
        <v>65202</v>
      </c>
      <c r="AD25" s="317">
        <v>16.100000000000001</v>
      </c>
      <c r="AE25" s="317">
        <v>24</v>
      </c>
    </row>
    <row r="26" spans="1:32">
      <c r="AA26" s="313">
        <v>18</v>
      </c>
      <c r="AB26" s="314">
        <v>68124</v>
      </c>
      <c r="AC26" s="314">
        <v>64752</v>
      </c>
      <c r="AD26" s="317">
        <v>16</v>
      </c>
      <c r="AE26" s="317">
        <v>23.9</v>
      </c>
    </row>
    <row r="27" spans="1:32">
      <c r="AA27" s="313">
        <v>19</v>
      </c>
      <c r="AB27" s="314">
        <v>67380</v>
      </c>
      <c r="AC27" s="314">
        <v>64086</v>
      </c>
      <c r="AD27" s="317">
        <v>15.9</v>
      </c>
      <c r="AE27" s="317">
        <v>23.7</v>
      </c>
    </row>
    <row r="28" spans="1:32">
      <c r="AA28" s="313">
        <v>20</v>
      </c>
      <c r="AB28" s="314">
        <v>67265</v>
      </c>
      <c r="AC28" s="314">
        <v>63668</v>
      </c>
      <c r="AD28" s="313">
        <v>15.9</v>
      </c>
      <c r="AE28" s="313">
        <v>23.7</v>
      </c>
    </row>
    <row r="29" spans="1:32">
      <c r="AA29" s="313">
        <v>21</v>
      </c>
      <c r="AB29" s="314">
        <v>66657</v>
      </c>
      <c r="AC29" s="314">
        <v>63051</v>
      </c>
      <c r="AD29" s="313">
        <v>15.8</v>
      </c>
      <c r="AE29" s="313">
        <v>23.7</v>
      </c>
    </row>
    <row r="30" spans="1:32">
      <c r="AA30" s="313">
        <v>22</v>
      </c>
      <c r="AB30" s="314">
        <v>66178</v>
      </c>
      <c r="AC30" s="314">
        <v>62723</v>
      </c>
      <c r="AD30" s="313">
        <v>15.6</v>
      </c>
      <c r="AE30" s="313">
        <v>23.5</v>
      </c>
    </row>
    <row r="31" spans="1:32">
      <c r="AA31" s="313">
        <v>23</v>
      </c>
      <c r="AB31" s="314">
        <v>64490</v>
      </c>
      <c r="AC31" s="314">
        <v>61148</v>
      </c>
      <c r="AD31" s="313">
        <v>15.4</v>
      </c>
      <c r="AE31" s="313">
        <v>23.3</v>
      </c>
    </row>
    <row r="32" spans="1:32">
      <c r="AA32" s="313">
        <v>24</v>
      </c>
      <c r="AB32" s="314">
        <v>63546</v>
      </c>
      <c r="AC32" s="314">
        <v>60429</v>
      </c>
      <c r="AD32" s="313">
        <v>15.3</v>
      </c>
      <c r="AE32" s="313">
        <v>23.4</v>
      </c>
    </row>
    <row r="33" spans="3:31">
      <c r="AA33" s="313">
        <v>25</v>
      </c>
      <c r="AB33" s="314">
        <v>62732</v>
      </c>
      <c r="AC33" s="314">
        <v>59715</v>
      </c>
      <c r="AD33" s="313">
        <v>15.3</v>
      </c>
      <c r="AE33" s="313">
        <v>23.5</v>
      </c>
    </row>
    <row r="34" spans="3:31">
      <c r="AA34" s="313">
        <v>26</v>
      </c>
      <c r="AB34" s="314">
        <v>62102</v>
      </c>
      <c r="AC34" s="314">
        <v>58974</v>
      </c>
      <c r="AD34" s="313">
        <v>15.2</v>
      </c>
      <c r="AE34" s="313">
        <v>23.5</v>
      </c>
    </row>
    <row r="35" spans="3:31">
      <c r="AA35" s="313">
        <v>27</v>
      </c>
      <c r="AB35" s="313">
        <v>61342</v>
      </c>
      <c r="AC35" s="313">
        <v>58464</v>
      </c>
      <c r="AD35" s="313">
        <v>15.1</v>
      </c>
      <c r="AE35" s="313">
        <v>23.4</v>
      </c>
    </row>
    <row r="36" spans="3:31">
      <c r="C36" s="516" t="s">
        <v>327</v>
      </c>
      <c r="D36" s="516"/>
      <c r="E36" s="516"/>
      <c r="F36" s="516"/>
      <c r="G36" s="516"/>
      <c r="H36" s="516"/>
      <c r="I36" s="516"/>
      <c r="J36" s="516"/>
      <c r="AA36" s="313">
        <v>28</v>
      </c>
      <c r="AB36" s="313">
        <v>60532</v>
      </c>
      <c r="AC36" s="313">
        <v>57672</v>
      </c>
      <c r="AD36" s="317">
        <v>15</v>
      </c>
      <c r="AE36" s="313">
        <v>23.4</v>
      </c>
    </row>
    <row r="37" spans="3:31">
      <c r="AB37" s="313" t="s">
        <v>328</v>
      </c>
      <c r="AC37" s="313" t="s">
        <v>329</v>
      </c>
      <c r="AD37" s="313" t="s">
        <v>330</v>
      </c>
    </row>
    <row r="38" spans="3:31">
      <c r="AA38" s="316">
        <v>30</v>
      </c>
      <c r="AB38" s="314">
        <v>5418</v>
      </c>
      <c r="AC38" s="314">
        <v>6826</v>
      </c>
      <c r="AD38" s="322">
        <v>549</v>
      </c>
    </row>
    <row r="39" spans="3:31">
      <c r="AA39" s="316">
        <v>35</v>
      </c>
      <c r="AB39" s="314">
        <v>6201</v>
      </c>
      <c r="AC39" s="314">
        <v>7310</v>
      </c>
      <c r="AD39" s="322">
        <v>553</v>
      </c>
    </row>
    <row r="40" spans="3:31">
      <c r="AA40" s="316">
        <v>40</v>
      </c>
      <c r="AB40" s="314">
        <v>5715</v>
      </c>
      <c r="AC40" s="314">
        <v>6853</v>
      </c>
      <c r="AD40" s="322">
        <v>541</v>
      </c>
    </row>
    <row r="41" spans="3:31">
      <c r="AA41" s="316">
        <v>45</v>
      </c>
      <c r="AB41" s="314">
        <v>5515</v>
      </c>
      <c r="AC41" s="314">
        <v>6954</v>
      </c>
      <c r="AD41" s="322">
        <v>471</v>
      </c>
    </row>
    <row r="42" spans="3:31">
      <c r="AA42" s="316">
        <v>50</v>
      </c>
      <c r="AB42" s="314">
        <v>5501</v>
      </c>
      <c r="AC42" s="314">
        <v>6996</v>
      </c>
      <c r="AD42" s="322">
        <v>458</v>
      </c>
    </row>
    <row r="43" spans="3:31">
      <c r="AA43" s="316">
        <v>55</v>
      </c>
      <c r="AB43" s="314">
        <v>6027</v>
      </c>
      <c r="AC43" s="314">
        <v>7752</v>
      </c>
      <c r="AD43" s="322">
        <v>464</v>
      </c>
    </row>
    <row r="44" spans="3:31">
      <c r="AA44" s="316">
        <v>60</v>
      </c>
      <c r="AB44" s="314">
        <v>6195</v>
      </c>
      <c r="AC44" s="314">
        <v>8097</v>
      </c>
      <c r="AD44" s="322">
        <v>470</v>
      </c>
    </row>
    <row r="45" spans="3:31">
      <c r="AA45" s="323" t="s">
        <v>331</v>
      </c>
      <c r="AB45" s="314">
        <v>6195</v>
      </c>
      <c r="AC45" s="314">
        <v>8373</v>
      </c>
      <c r="AD45" s="322">
        <v>471</v>
      </c>
    </row>
    <row r="46" spans="3:31">
      <c r="AA46" s="316">
        <v>2</v>
      </c>
      <c r="AB46" s="314">
        <v>6237</v>
      </c>
      <c r="AC46" s="314">
        <v>8445</v>
      </c>
      <c r="AD46" s="322">
        <v>471</v>
      </c>
    </row>
    <row r="47" spans="3:31">
      <c r="AA47" s="316">
        <v>3</v>
      </c>
      <c r="AB47" s="314">
        <v>6246</v>
      </c>
      <c r="AC47" s="314">
        <v>8561</v>
      </c>
      <c r="AD47" s="322">
        <v>475</v>
      </c>
    </row>
    <row r="48" spans="3:31">
      <c r="AA48" s="316">
        <v>4</v>
      </c>
      <c r="AB48" s="314">
        <v>6179</v>
      </c>
      <c r="AC48" s="314">
        <v>8518</v>
      </c>
      <c r="AD48" s="322">
        <v>476</v>
      </c>
    </row>
    <row r="49" spans="27:30">
      <c r="AA49" s="316">
        <v>5</v>
      </c>
      <c r="AB49" s="314">
        <v>6109</v>
      </c>
      <c r="AC49" s="314">
        <v>8522</v>
      </c>
      <c r="AD49" s="322">
        <v>474</v>
      </c>
    </row>
    <row r="50" spans="27:30">
      <c r="AA50" s="316">
        <v>6</v>
      </c>
      <c r="AB50" s="314">
        <v>6027</v>
      </c>
      <c r="AC50" s="314">
        <v>8478</v>
      </c>
      <c r="AD50" s="322">
        <v>473</v>
      </c>
    </row>
    <row r="51" spans="27:30">
      <c r="AA51" s="316">
        <v>7</v>
      </c>
      <c r="AB51" s="314">
        <v>5976</v>
      </c>
      <c r="AC51" s="314">
        <v>8471</v>
      </c>
      <c r="AD51" s="322">
        <v>475</v>
      </c>
    </row>
    <row r="52" spans="27:30">
      <c r="AA52" s="316">
        <v>8</v>
      </c>
      <c r="AB52" s="314">
        <v>5877</v>
      </c>
      <c r="AC52" s="314">
        <v>8409</v>
      </c>
      <c r="AD52" s="322">
        <v>476</v>
      </c>
    </row>
    <row r="53" spans="27:30">
      <c r="AA53" s="316">
        <v>9</v>
      </c>
      <c r="AB53" s="314">
        <v>5756</v>
      </c>
      <c r="AC53" s="314">
        <v>8271</v>
      </c>
      <c r="AD53" s="322">
        <v>476</v>
      </c>
    </row>
    <row r="54" spans="27:30">
      <c r="AA54" s="316">
        <v>10</v>
      </c>
      <c r="AB54" s="314">
        <v>5694</v>
      </c>
      <c r="AC54" s="314">
        <v>8199</v>
      </c>
      <c r="AD54" s="322">
        <v>474</v>
      </c>
    </row>
    <row r="55" spans="27:30">
      <c r="AA55" s="316">
        <v>11</v>
      </c>
      <c r="AB55" s="314">
        <v>5618</v>
      </c>
      <c r="AC55" s="314">
        <v>8145</v>
      </c>
      <c r="AD55" s="322">
        <v>471</v>
      </c>
    </row>
    <row r="56" spans="27:30">
      <c r="AA56" s="313">
        <v>12</v>
      </c>
      <c r="AB56" s="314">
        <v>5542</v>
      </c>
      <c r="AC56" s="314">
        <v>8100</v>
      </c>
      <c r="AD56" s="322">
        <v>470</v>
      </c>
    </row>
    <row r="57" spans="27:30">
      <c r="AA57" s="313">
        <v>13</v>
      </c>
      <c r="AB57" s="314">
        <v>5505</v>
      </c>
      <c r="AC57" s="314">
        <v>8074</v>
      </c>
      <c r="AD57" s="322">
        <v>471</v>
      </c>
    </row>
    <row r="58" spans="27:30">
      <c r="AA58" s="313">
        <v>14</v>
      </c>
      <c r="AB58" s="324">
        <v>5448</v>
      </c>
      <c r="AC58" s="324">
        <v>8108</v>
      </c>
      <c r="AD58" s="322">
        <v>469</v>
      </c>
    </row>
    <row r="59" spans="27:30">
      <c r="AA59" s="313">
        <v>15</v>
      </c>
      <c r="AB59" s="324">
        <v>5421</v>
      </c>
      <c r="AC59" s="324">
        <v>8180</v>
      </c>
      <c r="AD59" s="322">
        <v>469</v>
      </c>
    </row>
    <row r="60" spans="27:30">
      <c r="AA60" s="313">
        <v>16</v>
      </c>
      <c r="AB60" s="314">
        <v>5575</v>
      </c>
      <c r="AC60" s="314">
        <v>8233</v>
      </c>
      <c r="AD60" s="322">
        <v>467</v>
      </c>
    </row>
    <row r="61" spans="27:30">
      <c r="AA61" s="313">
        <v>17</v>
      </c>
      <c r="AB61" s="314">
        <v>5552</v>
      </c>
      <c r="AC61" s="314">
        <v>8265</v>
      </c>
      <c r="AD61" s="322">
        <v>466</v>
      </c>
    </row>
    <row r="62" spans="27:30">
      <c r="AA62" s="313">
        <v>18</v>
      </c>
      <c r="AB62" s="314">
        <v>5571</v>
      </c>
      <c r="AC62" s="314">
        <v>8284</v>
      </c>
      <c r="AD62" s="322">
        <v>465</v>
      </c>
    </row>
    <row r="63" spans="27:30">
      <c r="AA63" s="313">
        <v>19</v>
      </c>
      <c r="AB63" s="314">
        <v>5541</v>
      </c>
      <c r="AC63" s="314">
        <v>8286</v>
      </c>
      <c r="AD63" s="322">
        <v>463</v>
      </c>
    </row>
    <row r="64" spans="27:30">
      <c r="AA64" s="313">
        <v>20</v>
      </c>
      <c r="AB64" s="314">
        <v>5520</v>
      </c>
      <c r="AC64" s="314">
        <v>8233</v>
      </c>
      <c r="AD64" s="313">
        <v>457</v>
      </c>
    </row>
    <row r="65" spans="1:32">
      <c r="AA65" s="313">
        <v>21</v>
      </c>
      <c r="AB65" s="314">
        <v>5480</v>
      </c>
      <c r="AC65" s="314">
        <v>8231</v>
      </c>
      <c r="AD65" s="313">
        <v>456</v>
      </c>
    </row>
    <row r="66" spans="1:32">
      <c r="AA66" s="313">
        <v>22</v>
      </c>
      <c r="AB66" s="314">
        <v>5494</v>
      </c>
      <c r="AC66" s="314">
        <v>8255</v>
      </c>
      <c r="AD66" s="313">
        <v>455</v>
      </c>
    </row>
    <row r="67" spans="1:32">
      <c r="AA67" s="313">
        <v>23</v>
      </c>
      <c r="AB67" s="314">
        <v>5396</v>
      </c>
      <c r="AC67" s="314">
        <v>8179</v>
      </c>
      <c r="AD67" s="313">
        <v>449</v>
      </c>
    </row>
    <row r="68" spans="1:32">
      <c r="AA68" s="313">
        <v>24</v>
      </c>
      <c r="AB68" s="314">
        <v>5295</v>
      </c>
      <c r="AC68" s="314">
        <v>8117</v>
      </c>
      <c r="AD68" s="313">
        <v>438</v>
      </c>
    </row>
    <row r="69" spans="1:32">
      <c r="AA69" s="313">
        <v>25</v>
      </c>
      <c r="AB69" s="314">
        <v>5200</v>
      </c>
      <c r="AC69" s="314">
        <v>7984</v>
      </c>
      <c r="AD69" s="313">
        <v>419</v>
      </c>
    </row>
    <row r="70" spans="1:32" s="312" customFormat="1">
      <c r="A70" s="311"/>
      <c r="Z70" s="313"/>
      <c r="AA70" s="313">
        <v>26</v>
      </c>
      <c r="AB70" s="314">
        <v>5159</v>
      </c>
      <c r="AC70" s="314">
        <v>7957</v>
      </c>
      <c r="AD70" s="313">
        <v>409</v>
      </c>
      <c r="AE70" s="313"/>
      <c r="AF70" s="313"/>
    </row>
    <row r="71" spans="1:32">
      <c r="AA71" s="313">
        <v>27</v>
      </c>
      <c r="AB71" s="313">
        <v>5109</v>
      </c>
      <c r="AC71" s="313">
        <v>7928</v>
      </c>
      <c r="AD71" s="313">
        <v>404</v>
      </c>
    </row>
    <row r="72" spans="1:32">
      <c r="AA72" s="313">
        <v>28</v>
      </c>
      <c r="AB72" s="313">
        <v>5060</v>
      </c>
      <c r="AC72" s="313">
        <v>7888</v>
      </c>
      <c r="AD72" s="313">
        <v>399</v>
      </c>
    </row>
  </sheetData>
  <mergeCells count="2">
    <mergeCell ref="B1:K1"/>
    <mergeCell ref="C36:J36"/>
  </mergeCells>
  <phoneticPr fontId="2"/>
  <printOptions horizontalCentered="1" verticalCentered="1"/>
  <pageMargins left="0.59055118110236227" right="0.59055118110236227" top="0.78740157480314965" bottom="0.39370078740157483"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X155"/>
  <sheetViews>
    <sheetView showGridLines="0" zoomScaleNormal="100" zoomScaleSheetLayoutView="100" zoomScalePageLayoutView="80" workbookViewId="0">
      <selection activeCell="A2" sqref="A2"/>
    </sheetView>
  </sheetViews>
  <sheetFormatPr defaultColWidth="9" defaultRowHeight="13.5"/>
  <cols>
    <col min="1" max="1" width="9" style="17"/>
    <col min="2" max="2" width="4.375" style="17" customWidth="1"/>
    <col min="3" max="3" width="6.625" style="17" customWidth="1"/>
    <col min="4" max="4" width="8.875" style="17" customWidth="1"/>
    <col min="5" max="5" width="8.625" style="17" customWidth="1"/>
    <col min="6" max="6" width="8.375" style="17" customWidth="1"/>
    <col min="7" max="7" width="10.625" style="17" customWidth="1"/>
    <col min="8" max="8" width="9.25" style="17" bestFit="1" customWidth="1"/>
    <col min="9" max="9" width="8.625" style="17" customWidth="1"/>
    <col min="10" max="10" width="8.375" style="17" customWidth="1"/>
    <col min="11" max="11" width="8" style="17" customWidth="1"/>
    <col min="12" max="12" width="8.75" style="17" customWidth="1"/>
    <col min="13" max="14" width="8.125" style="17" customWidth="1"/>
    <col min="15" max="16" width="9" style="17"/>
    <col min="17" max="17" width="6.625" style="17" customWidth="1"/>
    <col min="18" max="18" width="4.125" style="17" customWidth="1"/>
    <col min="19" max="19" width="9" style="17"/>
    <col min="20" max="20" width="8.75" style="17" customWidth="1"/>
    <col min="21" max="21" width="8" style="17" customWidth="1"/>
    <col min="22" max="22" width="6.625" style="17" customWidth="1"/>
    <col min="23" max="24" width="7" style="17" customWidth="1"/>
    <col min="25" max="16384" width="9" style="17"/>
  </cols>
  <sheetData>
    <row r="1" spans="1:14" ht="25.5" customHeight="1">
      <c r="A1" s="22" t="s">
        <v>319</v>
      </c>
    </row>
    <row r="2" spans="1:14" ht="21" customHeight="1">
      <c r="A2" s="23"/>
    </row>
    <row r="3" spans="1:14" s="25" customFormat="1" ht="40.5" customHeight="1">
      <c r="A3" s="500" t="s">
        <v>3</v>
      </c>
      <c r="B3" s="500"/>
      <c r="C3" s="500"/>
      <c r="D3" s="500"/>
      <c r="E3" s="500"/>
      <c r="F3" s="500"/>
      <c r="G3" s="500"/>
      <c r="H3" s="500"/>
      <c r="I3" s="500"/>
      <c r="J3" s="500"/>
      <c r="K3" s="500"/>
      <c r="L3" s="500"/>
      <c r="M3" s="500"/>
      <c r="N3" s="500"/>
    </row>
    <row r="4" spans="1:14" s="25" customFormat="1" ht="30" customHeight="1">
      <c r="A4" s="501" t="s">
        <v>165</v>
      </c>
      <c r="B4" s="502"/>
      <c r="C4" s="507" t="s">
        <v>42</v>
      </c>
      <c r="D4" s="502"/>
      <c r="E4" s="507" t="s">
        <v>43</v>
      </c>
      <c r="F4" s="502"/>
      <c r="G4" s="507" t="s">
        <v>95</v>
      </c>
      <c r="H4" s="502"/>
      <c r="I4" s="507" t="s">
        <v>35</v>
      </c>
      <c r="J4" s="502"/>
      <c r="K4" s="507" t="s">
        <v>36</v>
      </c>
      <c r="L4" s="502"/>
      <c r="M4" s="507" t="s">
        <v>37</v>
      </c>
      <c r="N4" s="501"/>
    </row>
    <row r="5" spans="1:14" s="25" customFormat="1" ht="30" customHeight="1">
      <c r="A5" s="503"/>
      <c r="B5" s="504"/>
      <c r="C5" s="29"/>
      <c r="D5" s="30"/>
      <c r="E5" s="29"/>
      <c r="F5" s="30"/>
      <c r="G5" s="29"/>
      <c r="H5" s="30"/>
      <c r="I5" s="29"/>
      <c r="J5" s="30"/>
      <c r="K5" s="508" t="s">
        <v>156</v>
      </c>
      <c r="L5" s="509"/>
      <c r="M5" s="508" t="s">
        <v>157</v>
      </c>
      <c r="N5" s="510"/>
    </row>
    <row r="6" spans="1:14" s="25" customFormat="1" ht="22.5" customHeight="1">
      <c r="A6" s="503"/>
      <c r="B6" s="504"/>
      <c r="C6" s="29"/>
      <c r="D6" s="32" t="s">
        <v>45</v>
      </c>
      <c r="E6" s="29"/>
      <c r="F6" s="32" t="s">
        <v>45</v>
      </c>
      <c r="G6" s="29"/>
      <c r="H6" s="32" t="s">
        <v>45</v>
      </c>
      <c r="I6" s="29"/>
      <c r="J6" s="32" t="s">
        <v>45</v>
      </c>
      <c r="K6" s="29"/>
      <c r="L6" s="32" t="s">
        <v>45</v>
      </c>
      <c r="M6" s="29"/>
      <c r="N6" s="27" t="s">
        <v>45</v>
      </c>
    </row>
    <row r="7" spans="1:14" s="25" customFormat="1" ht="22.5" customHeight="1">
      <c r="A7" s="505"/>
      <c r="B7" s="506"/>
      <c r="C7" s="33"/>
      <c r="D7" s="34" t="s">
        <v>91</v>
      </c>
      <c r="E7" s="33"/>
      <c r="F7" s="34" t="s">
        <v>92</v>
      </c>
      <c r="G7" s="33"/>
      <c r="H7" s="34" t="s">
        <v>92</v>
      </c>
      <c r="I7" s="33"/>
      <c r="J7" s="34" t="s">
        <v>92</v>
      </c>
      <c r="K7" s="33"/>
      <c r="L7" s="34" t="s">
        <v>91</v>
      </c>
      <c r="M7" s="33"/>
      <c r="N7" s="35" t="s">
        <v>91</v>
      </c>
    </row>
    <row r="8" spans="1:14" s="25" customFormat="1" ht="24" customHeight="1">
      <c r="A8" s="30"/>
      <c r="B8" s="30"/>
      <c r="C8" s="36" t="s">
        <v>46</v>
      </c>
      <c r="D8" s="9" t="s">
        <v>134</v>
      </c>
      <c r="E8" s="18" t="s">
        <v>47</v>
      </c>
      <c r="F8" s="18" t="s">
        <v>48</v>
      </c>
      <c r="G8" s="18" t="s">
        <v>94</v>
      </c>
      <c r="H8" s="18" t="s">
        <v>48</v>
      </c>
      <c r="I8" s="18" t="s">
        <v>86</v>
      </c>
      <c r="J8" s="18" t="s">
        <v>48</v>
      </c>
      <c r="K8" s="37" t="s">
        <v>49</v>
      </c>
      <c r="L8" s="37" t="s">
        <v>49</v>
      </c>
      <c r="M8" s="18" t="s">
        <v>49</v>
      </c>
      <c r="N8" s="18" t="s">
        <v>49</v>
      </c>
    </row>
    <row r="9" spans="1:14" ht="24" customHeight="1">
      <c r="A9" s="9" t="s">
        <v>153</v>
      </c>
      <c r="B9" s="38">
        <v>23</v>
      </c>
      <c r="C9" s="46">
        <v>224</v>
      </c>
      <c r="D9" s="88" t="s">
        <v>50</v>
      </c>
      <c r="E9" s="89">
        <v>2404</v>
      </c>
      <c r="F9" s="41">
        <v>0.8</v>
      </c>
      <c r="G9" s="90">
        <v>65063</v>
      </c>
      <c r="H9" s="41">
        <v>-0.6</v>
      </c>
      <c r="I9" s="89">
        <v>4918</v>
      </c>
      <c r="J9" s="48">
        <v>1.2</v>
      </c>
      <c r="K9" s="91">
        <v>27.1</v>
      </c>
      <c r="L9" s="87">
        <v>-0.4</v>
      </c>
      <c r="M9" s="92">
        <v>13.2</v>
      </c>
      <c r="N9" s="41">
        <v>-0.3</v>
      </c>
    </row>
    <row r="10" spans="1:14" ht="24" customHeight="1">
      <c r="A10" s="43"/>
      <c r="B10" s="38">
        <v>24</v>
      </c>
      <c r="C10" s="46">
        <v>220</v>
      </c>
      <c r="D10" s="87">
        <v>-4</v>
      </c>
      <c r="E10" s="56">
        <v>2387</v>
      </c>
      <c r="F10" s="41">
        <v>-0.7</v>
      </c>
      <c r="G10" s="93">
        <v>64906</v>
      </c>
      <c r="H10" s="41">
        <v>-0.2</v>
      </c>
      <c r="I10" s="56">
        <v>4921</v>
      </c>
      <c r="J10" s="41">
        <v>0.1</v>
      </c>
      <c r="K10" s="91">
        <v>27.2</v>
      </c>
      <c r="L10" s="41">
        <v>9.9999999999997868E-2</v>
      </c>
      <c r="M10" s="92">
        <v>13.2</v>
      </c>
      <c r="N10" s="48" t="s">
        <v>50</v>
      </c>
    </row>
    <row r="11" spans="1:14" ht="24" customHeight="1">
      <c r="A11" s="43"/>
      <c r="B11" s="38">
        <v>25</v>
      </c>
      <c r="C11" s="46">
        <v>216</v>
      </c>
      <c r="D11" s="88">
        <v>-4</v>
      </c>
      <c r="E11" s="47">
        <v>2378</v>
      </c>
      <c r="F11" s="41">
        <v>-0.4</v>
      </c>
      <c r="G11" s="47">
        <v>64862</v>
      </c>
      <c r="H11" s="41">
        <v>-0.1</v>
      </c>
      <c r="I11" s="47">
        <v>4921</v>
      </c>
      <c r="J11" s="41" t="s">
        <v>50</v>
      </c>
      <c r="K11" s="94">
        <v>27.3</v>
      </c>
      <c r="L11" s="41">
        <v>0.1</v>
      </c>
      <c r="M11" s="92">
        <v>13.1806543385491</v>
      </c>
      <c r="N11" s="87" t="s">
        <v>50</v>
      </c>
    </row>
    <row r="12" spans="1:14" ht="24" customHeight="1">
      <c r="A12" s="9"/>
      <c r="B12" s="38">
        <v>26</v>
      </c>
      <c r="C12" s="46">
        <v>215</v>
      </c>
      <c r="D12" s="95">
        <v>-1</v>
      </c>
      <c r="E12" s="47">
        <v>2385</v>
      </c>
      <c r="F12" s="41">
        <v>0.3</v>
      </c>
      <c r="G12" s="47">
        <v>64499</v>
      </c>
      <c r="H12" s="41">
        <v>-0.6</v>
      </c>
      <c r="I12" s="47">
        <v>4930</v>
      </c>
      <c r="J12" s="87">
        <v>0</v>
      </c>
      <c r="K12" s="52">
        <v>27</v>
      </c>
      <c r="L12" s="41">
        <v>-0.27586206896549825</v>
      </c>
      <c r="M12" s="92">
        <v>13.1</v>
      </c>
      <c r="N12" s="87">
        <v>-8.0654338549075888E-2</v>
      </c>
    </row>
    <row r="13" spans="1:14" ht="24" customHeight="1">
      <c r="A13" s="9"/>
      <c r="B13" s="38">
        <v>27</v>
      </c>
      <c r="C13" s="46">
        <v>213</v>
      </c>
      <c r="D13" s="88">
        <v>-2</v>
      </c>
      <c r="E13" s="47">
        <v>2376</v>
      </c>
      <c r="F13" s="41">
        <v>-0.4</v>
      </c>
      <c r="G13" s="47">
        <v>63782</v>
      </c>
      <c r="H13" s="41">
        <v>-1.1000000000000001</v>
      </c>
      <c r="I13" s="47">
        <v>4954</v>
      </c>
      <c r="J13" s="41">
        <v>0.5</v>
      </c>
      <c r="K13" s="181">
        <v>26.8</v>
      </c>
      <c r="L13" s="41">
        <v>-0.19999999999999929</v>
      </c>
      <c r="M13" s="182">
        <v>12.9</v>
      </c>
      <c r="N13" s="41">
        <v>-0.19999999999999929</v>
      </c>
    </row>
    <row r="14" spans="1:14" ht="24" customHeight="1">
      <c r="A14" s="9"/>
      <c r="B14" s="38"/>
      <c r="C14" s="46"/>
      <c r="D14" s="96"/>
      <c r="E14" s="56"/>
      <c r="F14" s="97"/>
      <c r="G14" s="98"/>
      <c r="H14" s="41"/>
      <c r="I14" s="56"/>
      <c r="J14" s="97"/>
      <c r="K14" s="91"/>
      <c r="L14" s="41"/>
      <c r="M14" s="91"/>
      <c r="N14" s="41"/>
    </row>
    <row r="15" spans="1:14" ht="24" customHeight="1">
      <c r="A15" s="54"/>
      <c r="B15" s="242">
        <v>28</v>
      </c>
      <c r="C15" s="243">
        <f>SUM(C16:C18)</f>
        <v>213</v>
      </c>
      <c r="D15" s="258" t="s">
        <v>171</v>
      </c>
      <c r="E15" s="245">
        <f>SUM(E16:E18)</f>
        <v>2372</v>
      </c>
      <c r="F15" s="246">
        <v>-0.2</v>
      </c>
      <c r="G15" s="245">
        <f>SUM(G16:G18)</f>
        <v>62855</v>
      </c>
      <c r="H15" s="246">
        <v>-1.5</v>
      </c>
      <c r="I15" s="245">
        <f>SUM(I16:I18)</f>
        <v>4985</v>
      </c>
      <c r="J15" s="246">
        <v>0.6</v>
      </c>
      <c r="K15" s="259">
        <v>26.5</v>
      </c>
      <c r="L15" s="246">
        <v>-0.3</v>
      </c>
      <c r="M15" s="248">
        <v>12.6</v>
      </c>
      <c r="N15" s="246">
        <v>-0.3</v>
      </c>
    </row>
    <row r="16" spans="1:14" ht="24" customHeight="1">
      <c r="A16" s="9" t="s">
        <v>110</v>
      </c>
      <c r="B16" s="55" t="s">
        <v>111</v>
      </c>
      <c r="C16" s="46">
        <v>1</v>
      </c>
      <c r="D16" s="88" t="s">
        <v>50</v>
      </c>
      <c r="E16" s="56">
        <v>12</v>
      </c>
      <c r="F16" s="41" t="s">
        <v>50</v>
      </c>
      <c r="G16" s="56">
        <v>454</v>
      </c>
      <c r="H16" s="41">
        <v>-0.4</v>
      </c>
      <c r="I16" s="56">
        <v>23</v>
      </c>
      <c r="J16" s="41" t="s">
        <v>50</v>
      </c>
      <c r="K16" s="260">
        <v>37.799999999999997</v>
      </c>
      <c r="L16" s="41" t="s">
        <v>191</v>
      </c>
      <c r="M16" s="48">
        <v>19.7</v>
      </c>
      <c r="N16" s="41">
        <v>-0.1</v>
      </c>
    </row>
    <row r="17" spans="1:14" ht="24" customHeight="1">
      <c r="A17" s="57" t="s">
        <v>112</v>
      </c>
      <c r="B17" s="55" t="s">
        <v>111</v>
      </c>
      <c r="C17" s="46">
        <v>205</v>
      </c>
      <c r="D17" s="88" t="s">
        <v>50</v>
      </c>
      <c r="E17" s="56">
        <v>2310</v>
      </c>
      <c r="F17" s="41">
        <v>-0.1</v>
      </c>
      <c r="G17" s="56">
        <v>61026</v>
      </c>
      <c r="H17" s="41">
        <v>-1.4</v>
      </c>
      <c r="I17" s="56">
        <v>4859</v>
      </c>
      <c r="J17" s="41">
        <v>0.7</v>
      </c>
      <c r="K17" s="261">
        <v>26.4</v>
      </c>
      <c r="L17" s="41">
        <v>-0.4</v>
      </c>
      <c r="M17" s="48">
        <v>12.6</v>
      </c>
      <c r="N17" s="41">
        <v>-0.2</v>
      </c>
    </row>
    <row r="18" spans="1:14" ht="24" customHeight="1">
      <c r="A18" s="24" t="s">
        <v>154</v>
      </c>
      <c r="B18" s="185" t="s">
        <v>111</v>
      </c>
      <c r="C18" s="251">
        <v>7</v>
      </c>
      <c r="D18" s="262" t="s">
        <v>50</v>
      </c>
      <c r="E18" s="253">
        <v>50</v>
      </c>
      <c r="F18" s="255">
        <v>-2</v>
      </c>
      <c r="G18" s="253">
        <v>1375</v>
      </c>
      <c r="H18" s="255">
        <v>-4.7</v>
      </c>
      <c r="I18" s="253">
        <v>103</v>
      </c>
      <c r="J18" s="255">
        <v>-4.5999999999999996</v>
      </c>
      <c r="K18" s="263">
        <v>27.5</v>
      </c>
      <c r="L18" s="255">
        <v>-0.8</v>
      </c>
      <c r="M18" s="255">
        <v>13.3</v>
      </c>
      <c r="N18" s="255" t="s">
        <v>192</v>
      </c>
    </row>
    <row r="19" spans="1:14" ht="21.75" customHeight="1">
      <c r="A19" s="58"/>
      <c r="B19" s="59"/>
      <c r="C19" s="60"/>
      <c r="D19" s="62"/>
      <c r="E19" s="61"/>
      <c r="F19" s="62"/>
      <c r="G19" s="61"/>
      <c r="H19" s="62"/>
      <c r="I19" s="61"/>
      <c r="J19" s="62"/>
      <c r="K19" s="62"/>
      <c r="L19" s="62"/>
      <c r="M19" s="63"/>
      <c r="N19" s="62"/>
    </row>
    <row r="20" spans="1:14" ht="23.25" customHeight="1">
      <c r="A20" s="64"/>
    </row>
    <row r="21" spans="1:14" ht="21" customHeight="1">
      <c r="A21" s="16" t="s">
        <v>277</v>
      </c>
      <c r="B21" s="9"/>
      <c r="C21" s="9"/>
      <c r="D21" s="9"/>
      <c r="E21" s="9"/>
      <c r="F21" s="9"/>
      <c r="G21" s="9"/>
      <c r="H21" s="9"/>
      <c r="I21" s="9"/>
      <c r="J21" s="9"/>
      <c r="K21" s="9"/>
      <c r="L21" s="9"/>
      <c r="M21" s="9"/>
      <c r="N21" s="9"/>
    </row>
    <row r="22" spans="1:14" ht="21" customHeight="1">
      <c r="A22" s="9" t="s">
        <v>193</v>
      </c>
      <c r="B22" s="9"/>
      <c r="C22" s="9"/>
      <c r="D22" s="9"/>
      <c r="E22" s="9"/>
      <c r="F22" s="9"/>
      <c r="G22" s="9"/>
      <c r="H22" s="9"/>
      <c r="I22" s="9"/>
      <c r="J22" s="9"/>
      <c r="K22" s="9"/>
      <c r="L22" s="9"/>
      <c r="M22" s="9"/>
      <c r="N22" s="9"/>
    </row>
    <row r="23" spans="1:14" ht="21" customHeight="1">
      <c r="A23" s="9"/>
      <c r="B23" s="9"/>
      <c r="C23" s="9"/>
      <c r="D23" s="9"/>
      <c r="E23" s="9"/>
      <c r="F23" s="9"/>
      <c r="G23" s="9"/>
      <c r="H23" s="9"/>
      <c r="I23" s="9"/>
      <c r="J23" s="9"/>
      <c r="K23" s="9"/>
      <c r="L23" s="9"/>
      <c r="M23" s="9"/>
      <c r="N23" s="9"/>
    </row>
    <row r="24" spans="1:14" ht="21" customHeight="1">
      <c r="A24" s="16" t="s">
        <v>278</v>
      </c>
      <c r="B24" s="9"/>
      <c r="C24" s="9"/>
      <c r="D24" s="9"/>
      <c r="E24" s="9"/>
      <c r="F24" s="9"/>
      <c r="G24" s="9"/>
      <c r="H24" s="9"/>
      <c r="I24" s="9"/>
      <c r="J24" s="9"/>
      <c r="K24" s="9"/>
      <c r="L24" s="9"/>
      <c r="M24" s="9"/>
      <c r="N24" s="9"/>
    </row>
    <row r="25" spans="1:14" ht="21" customHeight="1">
      <c r="A25" s="39" t="s">
        <v>194</v>
      </c>
      <c r="B25" s="9"/>
      <c r="C25" s="9"/>
      <c r="D25" s="9"/>
      <c r="E25" s="9"/>
      <c r="F25" s="9"/>
      <c r="G25" s="9"/>
      <c r="H25" s="9"/>
      <c r="I25" s="9"/>
      <c r="J25" s="9"/>
      <c r="K25" s="9"/>
      <c r="L25" s="9"/>
      <c r="M25" s="9"/>
      <c r="N25" s="9"/>
    </row>
    <row r="26" spans="1:14" ht="21" customHeight="1">
      <c r="A26" s="57" t="s">
        <v>195</v>
      </c>
      <c r="B26" s="9"/>
      <c r="C26" s="9"/>
      <c r="D26" s="9"/>
      <c r="E26" s="9"/>
      <c r="F26" s="9"/>
      <c r="G26" s="9"/>
      <c r="H26" s="9"/>
      <c r="I26" s="9"/>
      <c r="J26" s="9"/>
      <c r="K26" s="9"/>
      <c r="L26" s="9"/>
      <c r="M26" s="9"/>
      <c r="N26" s="9"/>
    </row>
    <row r="27" spans="1:14" ht="21" customHeight="1">
      <c r="A27" s="9" t="s">
        <v>172</v>
      </c>
      <c r="B27" s="9"/>
      <c r="C27" s="9"/>
      <c r="D27" s="9"/>
      <c r="E27" s="9"/>
      <c r="F27" s="9"/>
      <c r="G27" s="9"/>
      <c r="H27" s="9"/>
      <c r="I27" s="9"/>
      <c r="J27" s="9"/>
      <c r="K27" s="9"/>
      <c r="L27" s="9"/>
      <c r="M27" s="9"/>
      <c r="N27" s="9"/>
    </row>
    <row r="28" spans="1:14" ht="21" customHeight="1">
      <c r="A28" s="9" t="s">
        <v>4</v>
      </c>
      <c r="B28" s="9"/>
      <c r="C28" s="9"/>
      <c r="D28" s="9"/>
      <c r="E28" s="9"/>
      <c r="F28" s="9"/>
      <c r="G28" s="9"/>
      <c r="H28" s="9"/>
      <c r="I28" s="9"/>
      <c r="J28" s="9"/>
      <c r="K28" s="9"/>
      <c r="L28" s="9"/>
      <c r="M28" s="9"/>
      <c r="N28" s="9"/>
    </row>
    <row r="29" spans="1:14" ht="21" customHeight="1">
      <c r="A29" s="16" t="s">
        <v>279</v>
      </c>
      <c r="B29" s="9"/>
      <c r="C29" s="9"/>
      <c r="D29" s="9"/>
      <c r="E29" s="9"/>
      <c r="F29" s="9"/>
      <c r="G29" s="9"/>
      <c r="H29" s="9"/>
      <c r="I29" s="9"/>
      <c r="J29" s="9"/>
      <c r="K29" s="9"/>
      <c r="L29" s="9"/>
      <c r="M29" s="9"/>
      <c r="N29" s="9"/>
    </row>
    <row r="30" spans="1:14" ht="21" customHeight="1">
      <c r="A30" s="9" t="s">
        <v>196</v>
      </c>
      <c r="B30" s="9"/>
      <c r="C30" s="9"/>
      <c r="D30" s="9"/>
      <c r="E30" s="9"/>
      <c r="F30" s="9"/>
      <c r="G30" s="9"/>
      <c r="H30" s="9"/>
      <c r="I30" s="9"/>
      <c r="J30" s="9"/>
      <c r="K30" s="9"/>
      <c r="L30" s="9"/>
      <c r="M30" s="9"/>
      <c r="N30" s="9"/>
    </row>
    <row r="31" spans="1:14" ht="21" customHeight="1">
      <c r="A31" s="9" t="s">
        <v>168</v>
      </c>
      <c r="B31" s="9"/>
      <c r="C31" s="9"/>
      <c r="D31" s="9"/>
      <c r="E31" s="9"/>
      <c r="F31" s="9"/>
      <c r="G31" s="9"/>
      <c r="H31" s="9"/>
      <c r="I31" s="9"/>
      <c r="J31" s="9"/>
      <c r="K31" s="9"/>
      <c r="L31" s="9"/>
      <c r="M31" s="9"/>
      <c r="N31" s="9"/>
    </row>
    <row r="32" spans="1:14" ht="21" customHeight="1">
      <c r="A32" s="9" t="s">
        <v>312</v>
      </c>
      <c r="B32" s="9"/>
      <c r="C32" s="9"/>
      <c r="D32" s="9"/>
      <c r="E32" s="9"/>
      <c r="F32" s="9"/>
      <c r="G32" s="9"/>
      <c r="H32" s="9"/>
      <c r="I32" s="9"/>
      <c r="J32" s="9"/>
      <c r="K32" s="9"/>
      <c r="L32" s="9"/>
      <c r="M32" s="9"/>
      <c r="N32" s="9"/>
    </row>
    <row r="33" spans="1:14" ht="21" customHeight="1">
      <c r="A33" s="9" t="s">
        <v>313</v>
      </c>
      <c r="B33" s="9"/>
      <c r="C33" s="9"/>
      <c r="D33" s="9"/>
      <c r="E33" s="9"/>
      <c r="F33" s="9"/>
      <c r="G33" s="9"/>
      <c r="H33" s="9"/>
      <c r="I33" s="9"/>
      <c r="J33" s="9"/>
      <c r="K33" s="9"/>
      <c r="L33" s="9"/>
      <c r="M33" s="9"/>
      <c r="N33" s="9"/>
    </row>
    <row r="34" spans="1:14" ht="21" customHeight="1">
      <c r="A34" s="9" t="s">
        <v>197</v>
      </c>
      <c r="B34" s="9"/>
      <c r="C34" s="9"/>
      <c r="D34" s="9"/>
      <c r="E34" s="9"/>
      <c r="F34" s="9"/>
      <c r="G34" s="9"/>
      <c r="H34" s="9"/>
      <c r="I34" s="9"/>
      <c r="J34" s="9"/>
      <c r="K34" s="9"/>
      <c r="L34" s="9"/>
      <c r="M34" s="9"/>
      <c r="N34" s="9"/>
    </row>
    <row r="35" spans="1:14" ht="21" customHeight="1">
      <c r="A35" s="9" t="s">
        <v>198</v>
      </c>
      <c r="B35" s="9"/>
      <c r="C35" s="9"/>
      <c r="D35" s="9"/>
      <c r="E35" s="9"/>
      <c r="F35" s="9"/>
      <c r="G35" s="9"/>
      <c r="H35" s="9"/>
      <c r="I35" s="9"/>
      <c r="J35" s="9"/>
      <c r="K35" s="9"/>
      <c r="L35" s="9"/>
      <c r="M35" s="9"/>
      <c r="N35" s="9"/>
    </row>
    <row r="36" spans="1:14" ht="21" customHeight="1">
      <c r="A36" s="9" t="s">
        <v>4</v>
      </c>
      <c r="B36" s="9"/>
      <c r="C36" s="9"/>
      <c r="D36" s="9"/>
      <c r="E36" s="9"/>
      <c r="F36" s="9"/>
      <c r="G36" s="9"/>
      <c r="H36" s="9"/>
      <c r="I36" s="9"/>
      <c r="J36" s="9"/>
      <c r="K36" s="9"/>
      <c r="L36" s="9"/>
      <c r="M36" s="9"/>
      <c r="N36" s="9"/>
    </row>
    <row r="37" spans="1:14" ht="21" customHeight="1">
      <c r="A37" s="16" t="s">
        <v>280</v>
      </c>
      <c r="B37" s="9"/>
      <c r="C37" s="9"/>
      <c r="D37" s="9"/>
      <c r="E37" s="9"/>
      <c r="F37" s="9"/>
      <c r="G37" s="9"/>
      <c r="H37" s="9"/>
      <c r="I37" s="9"/>
      <c r="J37" s="9"/>
      <c r="K37" s="9"/>
      <c r="L37" s="9"/>
      <c r="M37" s="9"/>
      <c r="N37" s="9"/>
    </row>
    <row r="38" spans="1:14" ht="21" customHeight="1">
      <c r="A38" s="39" t="s">
        <v>199</v>
      </c>
      <c r="B38" s="9"/>
      <c r="C38" s="9"/>
      <c r="D38" s="9"/>
      <c r="E38" s="9"/>
      <c r="F38" s="9"/>
      <c r="G38" s="9"/>
      <c r="H38" s="9"/>
      <c r="I38" s="9"/>
      <c r="J38" s="9"/>
      <c r="K38" s="9"/>
      <c r="L38" s="9"/>
      <c r="M38" s="9"/>
      <c r="N38" s="9"/>
    </row>
    <row r="39" spans="1:14" ht="21" customHeight="1">
      <c r="A39" s="9" t="s">
        <v>200</v>
      </c>
      <c r="B39" s="9"/>
      <c r="C39" s="9"/>
      <c r="D39" s="9"/>
      <c r="E39" s="9"/>
      <c r="F39" s="9"/>
      <c r="G39" s="9"/>
      <c r="H39" s="9"/>
      <c r="I39" s="9"/>
      <c r="J39" s="9"/>
      <c r="K39" s="9"/>
      <c r="L39" s="9"/>
      <c r="M39" s="9"/>
      <c r="N39" s="9"/>
    </row>
    <row r="40" spans="1:14" ht="21" customHeight="1">
      <c r="A40" s="9" t="s">
        <v>173</v>
      </c>
      <c r="B40" s="9"/>
      <c r="C40" s="9"/>
      <c r="D40" s="9"/>
      <c r="E40" s="9"/>
      <c r="F40" s="9"/>
      <c r="G40" s="9"/>
      <c r="H40" s="9"/>
      <c r="I40" s="9"/>
      <c r="J40" s="9"/>
      <c r="K40" s="9"/>
      <c r="L40" s="9"/>
      <c r="M40" s="9"/>
      <c r="N40" s="9"/>
    </row>
    <row r="41" spans="1:14" ht="14.45" customHeight="1">
      <c r="A41" s="9"/>
      <c r="B41" s="9"/>
      <c r="C41" s="9"/>
      <c r="D41" s="9"/>
      <c r="E41" s="9"/>
      <c r="F41" s="9"/>
      <c r="G41" s="9"/>
      <c r="H41" s="9"/>
      <c r="I41" s="9"/>
      <c r="J41" s="9"/>
      <c r="K41" s="9"/>
      <c r="L41" s="9"/>
      <c r="M41" s="9"/>
      <c r="N41" s="9"/>
    </row>
    <row r="42" spans="1:14" ht="14.45" customHeight="1">
      <c r="A42" s="9"/>
      <c r="B42" s="9"/>
      <c r="C42" s="9"/>
      <c r="D42" s="9"/>
      <c r="E42" s="9"/>
      <c r="F42" s="9"/>
      <c r="G42" s="9"/>
      <c r="H42" s="9"/>
      <c r="I42" s="9"/>
      <c r="J42" s="9"/>
      <c r="K42" s="9"/>
      <c r="L42" s="9"/>
      <c r="M42" s="9"/>
      <c r="N42" s="9"/>
    </row>
    <row r="43" spans="1:14" ht="15">
      <c r="A43" s="9"/>
      <c r="B43" s="9"/>
      <c r="C43" s="9"/>
      <c r="D43" s="9"/>
      <c r="E43" s="9"/>
      <c r="F43" s="9"/>
      <c r="G43" s="9"/>
      <c r="H43" s="9"/>
      <c r="I43" s="9"/>
      <c r="J43" s="9"/>
      <c r="K43" s="9"/>
      <c r="L43" s="9"/>
      <c r="M43" s="9"/>
      <c r="N43" s="9"/>
    </row>
    <row r="44" spans="1:14" ht="15.75" customHeight="1">
      <c r="A44" s="9"/>
      <c r="B44" s="9"/>
      <c r="C44" s="9"/>
      <c r="D44" s="9"/>
      <c r="E44" s="9"/>
      <c r="F44" s="9"/>
      <c r="G44" s="9"/>
      <c r="H44" s="9"/>
      <c r="I44" s="9"/>
      <c r="J44" s="9"/>
      <c r="K44" s="9"/>
      <c r="L44" s="9"/>
      <c r="M44" s="9"/>
      <c r="N44" s="9"/>
    </row>
    <row r="45" spans="1:14" ht="15">
      <c r="A45" s="9"/>
      <c r="B45" s="9"/>
      <c r="C45" s="9"/>
      <c r="D45" s="9"/>
      <c r="E45" s="9"/>
      <c r="F45" s="9"/>
      <c r="G45" s="9"/>
      <c r="H45" s="9"/>
      <c r="I45" s="9"/>
      <c r="J45" s="9"/>
      <c r="K45" s="9"/>
      <c r="L45" s="9"/>
      <c r="M45" s="9"/>
      <c r="N45" s="9"/>
    </row>
    <row r="46" spans="1:14" ht="15">
      <c r="A46" s="9"/>
      <c r="B46" s="9"/>
      <c r="C46" s="9"/>
      <c r="D46" s="9"/>
      <c r="E46" s="9"/>
      <c r="F46" s="9"/>
      <c r="G46" s="9"/>
      <c r="H46" s="9"/>
      <c r="I46" s="9"/>
      <c r="J46" s="9"/>
      <c r="K46" s="9"/>
      <c r="L46" s="9"/>
      <c r="M46" s="9"/>
      <c r="N46" s="9"/>
    </row>
    <row r="47" spans="1:14" ht="15">
      <c r="A47" s="9"/>
      <c r="B47" s="9"/>
      <c r="C47" s="9"/>
      <c r="D47" s="9"/>
      <c r="E47" s="9"/>
      <c r="F47" s="9"/>
      <c r="G47" s="9"/>
      <c r="H47" s="9"/>
      <c r="I47" s="9"/>
      <c r="J47" s="9"/>
      <c r="K47" s="9"/>
      <c r="L47" s="9"/>
      <c r="M47" s="9"/>
      <c r="N47" s="9"/>
    </row>
    <row r="48" spans="1:14" ht="15">
      <c r="A48" s="9"/>
      <c r="B48" s="9"/>
      <c r="C48" s="9"/>
      <c r="D48" s="9"/>
      <c r="E48" s="9"/>
      <c r="F48" s="9"/>
      <c r="G48" s="9"/>
      <c r="H48" s="9"/>
      <c r="I48" s="9"/>
      <c r="J48" s="9"/>
      <c r="K48" s="9"/>
      <c r="L48" s="9"/>
      <c r="M48" s="9"/>
      <c r="N48" s="9"/>
    </row>
    <row r="49" spans="1:14" ht="15">
      <c r="A49" s="9"/>
      <c r="B49" s="9"/>
      <c r="C49" s="9"/>
      <c r="D49" s="9"/>
      <c r="E49" s="9"/>
      <c r="F49" s="9"/>
      <c r="G49" s="9"/>
      <c r="H49" s="9"/>
      <c r="I49" s="9"/>
      <c r="J49" s="9"/>
      <c r="K49" s="9"/>
      <c r="L49" s="9"/>
      <c r="M49" s="9"/>
      <c r="N49" s="9"/>
    </row>
    <row r="50" spans="1:14" ht="15">
      <c r="A50" s="9"/>
      <c r="B50" s="9"/>
      <c r="C50" s="9"/>
      <c r="D50" s="9"/>
      <c r="E50" s="9"/>
      <c r="F50" s="9"/>
      <c r="G50" s="9"/>
      <c r="H50" s="9"/>
      <c r="I50" s="9"/>
      <c r="J50" s="9"/>
      <c r="K50" s="9"/>
      <c r="L50" s="9"/>
      <c r="M50" s="9"/>
      <c r="N50" s="9"/>
    </row>
    <row r="51" spans="1:14" ht="15">
      <c r="A51" s="9"/>
      <c r="B51" s="9"/>
      <c r="C51" s="9"/>
      <c r="D51" s="9"/>
      <c r="E51" s="9"/>
      <c r="F51" s="9"/>
      <c r="G51" s="9"/>
      <c r="H51" s="9"/>
      <c r="I51" s="9"/>
      <c r="J51" s="9"/>
      <c r="K51" s="9"/>
      <c r="L51" s="9"/>
      <c r="M51" s="9"/>
      <c r="N51" s="9"/>
    </row>
    <row r="52" spans="1:14" ht="15">
      <c r="A52" s="9"/>
      <c r="B52" s="9"/>
      <c r="C52" s="9"/>
      <c r="D52" s="9"/>
      <c r="E52" s="9"/>
      <c r="F52" s="9"/>
      <c r="G52" s="9"/>
      <c r="H52" s="9"/>
      <c r="I52" s="9"/>
      <c r="J52" s="9"/>
      <c r="K52" s="9"/>
      <c r="L52" s="9"/>
      <c r="M52" s="9"/>
      <c r="N52" s="9"/>
    </row>
    <row r="53" spans="1:14" ht="15">
      <c r="A53" s="9"/>
      <c r="B53" s="9"/>
      <c r="C53" s="9"/>
      <c r="D53" s="9"/>
      <c r="E53" s="9"/>
      <c r="F53" s="9"/>
      <c r="G53" s="9"/>
      <c r="H53" s="9"/>
      <c r="I53" s="9"/>
      <c r="J53" s="9"/>
      <c r="K53" s="9"/>
      <c r="L53" s="9"/>
      <c r="M53" s="9"/>
      <c r="N53" s="9"/>
    </row>
    <row r="54" spans="1:14" ht="17.25">
      <c r="A54" s="65"/>
      <c r="B54" s="65"/>
      <c r="C54" s="65"/>
      <c r="D54" s="65"/>
      <c r="E54" s="65"/>
      <c r="F54" s="65"/>
      <c r="G54" s="65"/>
      <c r="H54" s="65"/>
      <c r="I54" s="65"/>
      <c r="J54" s="65"/>
      <c r="K54" s="65"/>
      <c r="L54" s="65"/>
      <c r="M54" s="65"/>
      <c r="N54" s="65"/>
    </row>
    <row r="55" spans="1:14" ht="17.25">
      <c r="A55" s="65"/>
      <c r="B55" s="65"/>
      <c r="C55" s="65"/>
      <c r="D55" s="65"/>
      <c r="E55" s="65"/>
      <c r="F55" s="65"/>
      <c r="G55" s="65"/>
      <c r="H55" s="65"/>
      <c r="I55" s="65"/>
      <c r="J55" s="65"/>
      <c r="K55" s="65"/>
      <c r="L55" s="65"/>
      <c r="M55" s="65"/>
      <c r="N55" s="65"/>
    </row>
    <row r="60" spans="1:14" ht="14.25" customHeight="1"/>
    <row r="61" spans="1:14" ht="23.25" customHeight="1">
      <c r="A61" s="17" t="s">
        <v>5</v>
      </c>
    </row>
    <row r="65" ht="20.100000000000001" customHeight="1"/>
    <row r="66" ht="15.95" customHeight="1"/>
    <row r="67" ht="15.95" customHeight="1"/>
    <row r="68" ht="15.95" customHeight="1"/>
    <row r="69" ht="15.95" customHeight="1"/>
    <row r="70" ht="15.95" customHeight="1"/>
    <row r="71" ht="24" customHeight="1"/>
    <row r="72" ht="18" customHeight="1"/>
    <row r="73" ht="15.95" customHeight="1"/>
    <row r="74" ht="15.95" customHeight="1"/>
    <row r="75" ht="15.95" customHeight="1"/>
    <row r="76" ht="15.95" customHeight="1"/>
    <row r="77" ht="15.95" customHeight="1"/>
    <row r="78" ht="15.95" customHeight="1"/>
    <row r="79" ht="15.95" customHeight="1"/>
    <row r="80" ht="15.95" customHeight="1"/>
    <row r="139" spans="17:24">
      <c r="Q139" s="66"/>
      <c r="R139" s="66"/>
      <c r="S139" s="66"/>
      <c r="T139" s="66"/>
      <c r="U139" s="66"/>
      <c r="V139" s="66"/>
      <c r="W139" s="66"/>
      <c r="X139" s="66"/>
    </row>
    <row r="140" spans="17:24">
      <c r="Q140" s="70"/>
      <c r="R140" s="70"/>
      <c r="S140" s="71"/>
      <c r="T140" s="70"/>
      <c r="U140" s="71"/>
      <c r="V140" s="70"/>
      <c r="W140" s="70"/>
      <c r="X140" s="70"/>
    </row>
    <row r="141" spans="17:24">
      <c r="S141" s="72"/>
      <c r="T141" s="73"/>
      <c r="U141" s="74" t="s">
        <v>51</v>
      </c>
      <c r="V141" s="75"/>
      <c r="W141" s="75"/>
      <c r="X141" s="75"/>
    </row>
    <row r="142" spans="17:24">
      <c r="Q142" s="17" t="s">
        <v>52</v>
      </c>
      <c r="S142" s="72" t="s">
        <v>53</v>
      </c>
      <c r="T142" s="72" t="s">
        <v>54</v>
      </c>
      <c r="U142" s="76"/>
      <c r="V142" s="73"/>
      <c r="W142" s="73"/>
      <c r="X142" s="73"/>
    </row>
    <row r="143" spans="17:24">
      <c r="S143" s="72"/>
      <c r="T143" s="72" t="s">
        <v>55</v>
      </c>
      <c r="U143" s="511" t="s">
        <v>56</v>
      </c>
      <c r="V143" s="72" t="s">
        <v>57</v>
      </c>
      <c r="W143" s="511" t="s">
        <v>87</v>
      </c>
      <c r="X143" s="498" t="s">
        <v>58</v>
      </c>
    </row>
    <row r="144" spans="17:24">
      <c r="Q144" s="73"/>
      <c r="R144" s="73"/>
      <c r="S144" s="76"/>
      <c r="T144" s="76" t="s">
        <v>59</v>
      </c>
      <c r="U144" s="512"/>
      <c r="V144" s="76" t="s">
        <v>60</v>
      </c>
      <c r="W144" s="513"/>
      <c r="X144" s="499"/>
    </row>
    <row r="145" spans="17:24">
      <c r="S145" s="77" t="s">
        <v>61</v>
      </c>
      <c r="T145" s="21" t="s">
        <v>62</v>
      </c>
    </row>
    <row r="146" spans="17:24">
      <c r="Q146" s="17" t="s">
        <v>63</v>
      </c>
      <c r="R146" s="78">
        <v>6</v>
      </c>
      <c r="S146" s="79" t="s">
        <v>64</v>
      </c>
      <c r="T146" s="80" t="s">
        <v>65</v>
      </c>
      <c r="U146" s="80" t="s">
        <v>66</v>
      </c>
      <c r="V146" s="80" t="s">
        <v>67</v>
      </c>
      <c r="W146" s="80" t="s">
        <v>68</v>
      </c>
      <c r="X146" s="80" t="s">
        <v>69</v>
      </c>
    </row>
    <row r="147" spans="17:24">
      <c r="R147" s="78"/>
      <c r="S147" s="81" t="s">
        <v>70</v>
      </c>
      <c r="T147" s="82" t="s">
        <v>71</v>
      </c>
      <c r="U147" s="82" t="s">
        <v>72</v>
      </c>
      <c r="V147" s="82" t="s">
        <v>73</v>
      </c>
      <c r="W147" s="82" t="s">
        <v>74</v>
      </c>
      <c r="X147" s="82" t="s">
        <v>75</v>
      </c>
    </row>
    <row r="148" spans="17:24">
      <c r="R148" s="78">
        <v>7</v>
      </c>
      <c r="S148" s="79" t="s">
        <v>76</v>
      </c>
      <c r="T148" s="80" t="s">
        <v>77</v>
      </c>
      <c r="U148" s="80" t="s">
        <v>78</v>
      </c>
      <c r="V148" s="80" t="s">
        <v>67</v>
      </c>
      <c r="W148" s="80" t="s">
        <v>79</v>
      </c>
      <c r="X148" s="80" t="s">
        <v>80</v>
      </c>
    </row>
    <row r="149" spans="17:24">
      <c r="R149" s="66"/>
      <c r="S149" s="81" t="s">
        <v>81</v>
      </c>
      <c r="T149" s="83" t="s">
        <v>82</v>
      </c>
      <c r="U149" s="83" t="s">
        <v>83</v>
      </c>
      <c r="V149" s="83" t="s">
        <v>73</v>
      </c>
      <c r="W149" s="83" t="s">
        <v>84</v>
      </c>
      <c r="X149" s="83" t="s">
        <v>85</v>
      </c>
    </row>
    <row r="150" spans="17:24">
      <c r="R150" s="67">
        <v>8</v>
      </c>
      <c r="S150" s="79" t="s">
        <v>117</v>
      </c>
      <c r="T150" s="68" t="s">
        <v>118</v>
      </c>
      <c r="U150" s="68" t="s">
        <v>119</v>
      </c>
      <c r="V150" s="68" t="s">
        <v>67</v>
      </c>
      <c r="W150" s="68" t="s">
        <v>120</v>
      </c>
      <c r="X150" s="68" t="s">
        <v>121</v>
      </c>
    </row>
    <row r="151" spans="17:24">
      <c r="R151" s="66"/>
      <c r="S151" s="81" t="s">
        <v>122</v>
      </c>
      <c r="T151" s="83" t="s">
        <v>123</v>
      </c>
      <c r="U151" s="83" t="s">
        <v>124</v>
      </c>
      <c r="V151" s="83" t="s">
        <v>73</v>
      </c>
      <c r="W151" s="83" t="s">
        <v>125</v>
      </c>
      <c r="X151" s="83" t="s">
        <v>126</v>
      </c>
    </row>
    <row r="152" spans="17:24">
      <c r="R152" s="78">
        <v>9</v>
      </c>
      <c r="S152" s="79" t="s">
        <v>127</v>
      </c>
      <c r="T152" s="80" t="s">
        <v>128</v>
      </c>
      <c r="U152" s="80" t="s">
        <v>129</v>
      </c>
      <c r="V152" s="80" t="s">
        <v>130</v>
      </c>
      <c r="W152" s="80" t="s">
        <v>6</v>
      </c>
      <c r="X152" s="80" t="s">
        <v>7</v>
      </c>
    </row>
    <row r="153" spans="17:24">
      <c r="R153" s="66"/>
      <c r="S153" s="81" t="s">
        <v>8</v>
      </c>
      <c r="T153" s="83" t="s">
        <v>9</v>
      </c>
      <c r="U153" s="83" t="s">
        <v>10</v>
      </c>
      <c r="V153" s="83" t="s">
        <v>11</v>
      </c>
      <c r="W153" s="83" t="s">
        <v>12</v>
      </c>
      <c r="X153" s="83" t="s">
        <v>13</v>
      </c>
    </row>
    <row r="154" spans="17:24">
      <c r="R154" s="67">
        <v>10</v>
      </c>
      <c r="S154" s="79" t="s">
        <v>14</v>
      </c>
      <c r="T154" s="68" t="s">
        <v>15</v>
      </c>
      <c r="U154" s="68" t="s">
        <v>16</v>
      </c>
      <c r="V154" s="68" t="s">
        <v>130</v>
      </c>
      <c r="W154" s="68" t="s">
        <v>17</v>
      </c>
      <c r="X154" s="68" t="s">
        <v>18</v>
      </c>
    </row>
    <row r="155" spans="17:24">
      <c r="Q155" s="73"/>
      <c r="R155" s="73"/>
      <c r="S155" s="84" t="s">
        <v>19</v>
      </c>
      <c r="T155" s="85" t="s">
        <v>9</v>
      </c>
      <c r="U155" s="85" t="s">
        <v>20</v>
      </c>
      <c r="V155" s="85" t="s">
        <v>11</v>
      </c>
      <c r="W155" s="85" t="s">
        <v>21</v>
      </c>
      <c r="X155" s="86" t="s">
        <v>22</v>
      </c>
    </row>
  </sheetData>
  <mergeCells count="13">
    <mergeCell ref="X143:X144"/>
    <mergeCell ref="A3:N3"/>
    <mergeCell ref="A4:B7"/>
    <mergeCell ref="C4:D4"/>
    <mergeCell ref="E4:F4"/>
    <mergeCell ref="G4:H4"/>
    <mergeCell ref="I4:J4"/>
    <mergeCell ref="K5:L5"/>
    <mergeCell ref="M5:N5"/>
    <mergeCell ref="U143:U144"/>
    <mergeCell ref="W143:W144"/>
    <mergeCell ref="K4:L4"/>
    <mergeCell ref="M4:N4"/>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I72"/>
  <sheetViews>
    <sheetView showGridLines="0" zoomScaleNormal="100" zoomScaleSheetLayoutView="100" workbookViewId="0"/>
  </sheetViews>
  <sheetFormatPr defaultRowHeight="13.5"/>
  <cols>
    <col min="1" max="1" width="9" style="304"/>
    <col min="4" max="4" width="4" customWidth="1"/>
    <col min="5" max="5" width="9.125" bestFit="1" customWidth="1"/>
    <col min="6" max="6" width="3.5" customWidth="1"/>
    <col min="7" max="10" width="9.125" bestFit="1" customWidth="1"/>
    <col min="21" max="21" width="9" style="313"/>
    <col min="22" max="22" width="3.5" style="313" customWidth="1"/>
    <col min="23" max="28" width="1.25" style="313" customWidth="1"/>
    <col min="29" max="29" width="9.25" bestFit="1" customWidth="1"/>
    <col min="32" max="32" width="8.75" customWidth="1"/>
    <col min="33" max="33" width="9.75" bestFit="1" customWidth="1"/>
  </cols>
  <sheetData>
    <row r="1" spans="1:35">
      <c r="A1" s="302"/>
      <c r="B1" s="514" t="s">
        <v>332</v>
      </c>
      <c r="C1" s="515"/>
      <c r="D1" s="515"/>
      <c r="E1" s="515"/>
      <c r="F1" s="515"/>
      <c r="G1" s="515"/>
      <c r="H1" s="515"/>
      <c r="I1" s="515"/>
      <c r="J1" s="515"/>
      <c r="K1" s="515"/>
      <c r="W1" s="315"/>
      <c r="X1" s="315" t="s">
        <v>322</v>
      </c>
      <c r="Y1" s="315" t="s">
        <v>323</v>
      </c>
      <c r="Z1" s="313" t="s">
        <v>333</v>
      </c>
      <c r="AA1" s="313" t="s">
        <v>334</v>
      </c>
      <c r="AB1" s="315"/>
      <c r="AC1" s="304"/>
      <c r="AD1" s="304"/>
      <c r="AE1" s="304"/>
      <c r="AF1" s="304"/>
      <c r="AG1" s="304"/>
      <c r="AH1" s="304"/>
      <c r="AI1" s="304"/>
    </row>
    <row r="2" spans="1:35">
      <c r="A2" s="310"/>
      <c r="B2" s="306"/>
      <c r="W2" s="316">
        <v>30</v>
      </c>
      <c r="X2" s="314">
        <v>59316</v>
      </c>
      <c r="Y2" s="314">
        <v>57118</v>
      </c>
      <c r="Z2" s="317">
        <v>29.1</v>
      </c>
      <c r="AA2" s="317">
        <v>49.1</v>
      </c>
      <c r="AB2" s="314"/>
      <c r="AC2" s="304"/>
      <c r="AD2" s="304"/>
      <c r="AE2" s="304"/>
      <c r="AF2" s="304"/>
      <c r="AG2" s="304"/>
      <c r="AH2" s="304"/>
      <c r="AI2" s="304"/>
    </row>
    <row r="3" spans="1:35">
      <c r="A3" s="310"/>
      <c r="B3" s="306"/>
      <c r="W3" s="316">
        <v>35</v>
      </c>
      <c r="X3" s="314">
        <v>56059</v>
      </c>
      <c r="Y3" s="314">
        <v>53250</v>
      </c>
      <c r="Z3" s="317">
        <v>28.4</v>
      </c>
      <c r="AA3" s="317">
        <v>45.5</v>
      </c>
      <c r="AB3" s="314"/>
    </row>
    <row r="4" spans="1:35">
      <c r="A4" s="310"/>
      <c r="B4" s="306"/>
      <c r="W4" s="316">
        <v>40</v>
      </c>
      <c r="X4" s="314">
        <v>66409</v>
      </c>
      <c r="Y4" s="314">
        <v>64436</v>
      </c>
      <c r="Z4" s="317">
        <v>26.3</v>
      </c>
      <c r="AA4" s="317">
        <v>41.7</v>
      </c>
      <c r="AB4" s="314"/>
    </row>
    <row r="5" spans="1:35">
      <c r="A5" s="310"/>
      <c r="B5" s="306"/>
      <c r="W5" s="316">
        <v>45</v>
      </c>
      <c r="X5" s="314">
        <v>51600</v>
      </c>
      <c r="Y5" s="314">
        <v>49163</v>
      </c>
      <c r="Z5" s="317">
        <v>21</v>
      </c>
      <c r="AA5" s="317">
        <v>36.5</v>
      </c>
      <c r="AB5" s="314"/>
    </row>
    <row r="6" spans="1:35">
      <c r="A6" s="310"/>
      <c r="B6" s="306"/>
      <c r="W6" s="316">
        <v>50</v>
      </c>
      <c r="X6" s="314">
        <v>45729</v>
      </c>
      <c r="Y6" s="314">
        <v>43579</v>
      </c>
      <c r="Z6" s="317">
        <v>20.5</v>
      </c>
      <c r="AA6" s="317">
        <v>36.9</v>
      </c>
      <c r="AB6" s="314"/>
    </row>
    <row r="7" spans="1:35">
      <c r="A7" s="310"/>
      <c r="B7" s="306"/>
      <c r="W7" s="316">
        <v>55</v>
      </c>
      <c r="X7" s="314">
        <v>44242</v>
      </c>
      <c r="Y7" s="314">
        <v>42468</v>
      </c>
      <c r="Z7" s="317">
        <v>19.7</v>
      </c>
      <c r="AA7" s="317">
        <v>36.6</v>
      </c>
      <c r="AB7" s="314"/>
    </row>
    <row r="8" spans="1:35">
      <c r="A8" s="310"/>
      <c r="B8" s="306"/>
      <c r="W8" s="316">
        <v>60</v>
      </c>
      <c r="X8" s="314">
        <v>51088</v>
      </c>
      <c r="Y8" s="314">
        <v>48799</v>
      </c>
      <c r="Z8" s="317">
        <v>20.399999999999999</v>
      </c>
      <c r="AA8" s="317">
        <v>37.4</v>
      </c>
      <c r="AB8" s="314"/>
    </row>
    <row r="9" spans="1:35">
      <c r="A9" s="310"/>
      <c r="B9" s="306"/>
      <c r="W9" s="318" t="s">
        <v>326</v>
      </c>
      <c r="X9" s="314">
        <v>51900</v>
      </c>
      <c r="Y9" s="314">
        <v>49549</v>
      </c>
      <c r="Z9" s="317">
        <v>19.600000000000001</v>
      </c>
      <c r="AA9" s="317">
        <v>36</v>
      </c>
      <c r="AB9" s="314"/>
    </row>
    <row r="10" spans="1:35">
      <c r="A10" s="310"/>
      <c r="B10" s="306"/>
      <c r="W10" s="316">
        <v>2</v>
      </c>
      <c r="X10" s="314">
        <v>51299</v>
      </c>
      <c r="Y10" s="314">
        <v>48503</v>
      </c>
      <c r="Z10" s="317">
        <v>18.5</v>
      </c>
      <c r="AA10" s="317">
        <v>34.799999999999997</v>
      </c>
      <c r="AB10" s="314"/>
    </row>
    <row r="11" spans="1:35">
      <c r="A11" s="310"/>
      <c r="B11" s="306"/>
      <c r="W11" s="316">
        <v>3</v>
      </c>
      <c r="X11" s="314">
        <v>50915</v>
      </c>
      <c r="Y11" s="314">
        <v>48013</v>
      </c>
      <c r="Z11" s="317">
        <v>18.100000000000001</v>
      </c>
      <c r="AA11" s="317">
        <v>33.9</v>
      </c>
      <c r="AB11" s="314"/>
    </row>
    <row r="12" spans="1:35">
      <c r="A12" s="310"/>
      <c r="B12" s="306"/>
      <c r="W12" s="316">
        <v>4</v>
      </c>
      <c r="X12" s="314">
        <v>50328</v>
      </c>
      <c r="Y12" s="314">
        <v>47647</v>
      </c>
      <c r="Z12" s="317">
        <v>17.899999999999999</v>
      </c>
      <c r="AA12" s="317">
        <v>33.6</v>
      </c>
      <c r="AB12" s="314"/>
    </row>
    <row r="13" spans="1:35">
      <c r="A13" s="310"/>
      <c r="B13" s="306"/>
      <c r="W13" s="316">
        <v>5</v>
      </c>
      <c r="X13" s="314">
        <v>49436</v>
      </c>
      <c r="Y13" s="314">
        <v>46971</v>
      </c>
      <c r="Z13" s="317">
        <v>17.7</v>
      </c>
      <c r="AA13" s="317">
        <v>33.6</v>
      </c>
      <c r="AB13" s="314"/>
    </row>
    <row r="14" spans="1:35">
      <c r="A14" s="310"/>
      <c r="B14" s="306"/>
      <c r="W14" s="316">
        <v>6</v>
      </c>
      <c r="X14" s="314">
        <v>48167</v>
      </c>
      <c r="Y14" s="314">
        <v>46183</v>
      </c>
      <c r="Z14" s="317">
        <v>17.399999999999999</v>
      </c>
      <c r="AA14" s="317">
        <v>33.200000000000003</v>
      </c>
      <c r="AB14" s="314"/>
    </row>
    <row r="15" spans="1:35">
      <c r="A15" s="310"/>
      <c r="B15" s="306"/>
      <c r="W15" s="316">
        <v>7</v>
      </c>
      <c r="X15" s="314">
        <v>47632</v>
      </c>
      <c r="Y15" s="314">
        <v>45642</v>
      </c>
      <c r="Z15" s="317">
        <v>17.100000000000001</v>
      </c>
      <c r="AA15" s="317">
        <v>33</v>
      </c>
      <c r="AB15" s="314"/>
    </row>
    <row r="16" spans="1:35">
      <c r="A16" s="310"/>
      <c r="B16" s="306"/>
      <c r="W16" s="316">
        <v>8</v>
      </c>
      <c r="X16" s="314">
        <v>47062</v>
      </c>
      <c r="Y16" s="314">
        <v>45436</v>
      </c>
      <c r="Z16" s="317">
        <v>16.899999999999999</v>
      </c>
      <c r="AA16" s="317">
        <v>32.799999999999997</v>
      </c>
      <c r="AB16" s="314"/>
    </row>
    <row r="17" spans="1:28">
      <c r="A17" s="325"/>
      <c r="B17" s="306"/>
      <c r="W17" s="316">
        <v>9</v>
      </c>
      <c r="X17" s="314">
        <v>46618</v>
      </c>
      <c r="Y17" s="314">
        <v>44730</v>
      </c>
      <c r="Z17" s="317">
        <v>16.8</v>
      </c>
      <c r="AA17" s="317">
        <v>32.799999999999997</v>
      </c>
      <c r="AB17" s="319"/>
    </row>
    <row r="18" spans="1:28">
      <c r="A18" s="325"/>
      <c r="B18" s="306"/>
      <c r="W18" s="316">
        <v>10</v>
      </c>
      <c r="X18" s="314">
        <v>45268</v>
      </c>
      <c r="Y18" s="314">
        <v>43394</v>
      </c>
      <c r="Z18" s="317">
        <v>16.600000000000001</v>
      </c>
      <c r="AA18" s="317">
        <v>32.299999999999997</v>
      </c>
      <c r="AB18" s="319"/>
    </row>
    <row r="19" spans="1:28">
      <c r="A19" s="325"/>
      <c r="B19" s="306"/>
      <c r="W19" s="316">
        <v>11</v>
      </c>
      <c r="X19" s="314">
        <v>43939</v>
      </c>
      <c r="Y19" s="314">
        <v>41756</v>
      </c>
      <c r="Z19" s="317">
        <v>16.2</v>
      </c>
      <c r="AA19" s="317">
        <v>31.7</v>
      </c>
      <c r="AB19" s="319"/>
    </row>
    <row r="20" spans="1:28">
      <c r="W20" s="316">
        <v>12</v>
      </c>
      <c r="X20" s="314">
        <v>42382</v>
      </c>
      <c r="Y20" s="314">
        <v>40216</v>
      </c>
      <c r="Z20" s="313">
        <v>15.9</v>
      </c>
      <c r="AA20" s="317">
        <v>31.2</v>
      </c>
    </row>
    <row r="21" spans="1:28">
      <c r="W21" s="316">
        <v>13</v>
      </c>
      <c r="X21" s="320">
        <v>40918</v>
      </c>
      <c r="Y21" s="320">
        <v>38706</v>
      </c>
      <c r="Z21" s="321">
        <v>15.4</v>
      </c>
      <c r="AA21" s="321">
        <v>30.7</v>
      </c>
    </row>
    <row r="22" spans="1:28">
      <c r="W22" s="316">
        <v>14</v>
      </c>
      <c r="X22" s="314">
        <v>39240</v>
      </c>
      <c r="Y22" s="314">
        <v>37291</v>
      </c>
      <c r="Z22" s="317">
        <v>14.8</v>
      </c>
      <c r="AA22" s="317">
        <v>30.2</v>
      </c>
    </row>
    <row r="23" spans="1:28">
      <c r="W23" s="316">
        <v>15</v>
      </c>
      <c r="X23" s="314">
        <v>37754</v>
      </c>
      <c r="Y23" s="314">
        <v>35648</v>
      </c>
      <c r="Z23" s="317">
        <v>14.5</v>
      </c>
      <c r="AA23" s="317">
        <v>29.9</v>
      </c>
    </row>
    <row r="24" spans="1:28">
      <c r="W24" s="313">
        <v>16</v>
      </c>
      <c r="X24" s="314">
        <v>36560</v>
      </c>
      <c r="Y24" s="314">
        <v>34796</v>
      </c>
      <c r="Z24" s="317">
        <v>14.2</v>
      </c>
      <c r="AA24" s="317">
        <v>29.5</v>
      </c>
    </row>
    <row r="25" spans="1:28">
      <c r="W25" s="316">
        <v>17</v>
      </c>
      <c r="X25" s="314">
        <v>35758</v>
      </c>
      <c r="Y25" s="314">
        <v>34202</v>
      </c>
      <c r="Z25" s="317">
        <v>14</v>
      </c>
      <c r="AA25" s="317">
        <v>29.2</v>
      </c>
    </row>
    <row r="26" spans="1:28">
      <c r="W26" s="316">
        <v>18</v>
      </c>
      <c r="X26" s="314">
        <v>34861</v>
      </c>
      <c r="Y26" s="314">
        <v>33538</v>
      </c>
      <c r="Z26" s="317">
        <v>13.9</v>
      </c>
      <c r="AA26" s="317">
        <v>29.1</v>
      </c>
    </row>
    <row r="27" spans="1:28">
      <c r="W27" s="316">
        <v>19</v>
      </c>
      <c r="X27" s="314">
        <v>34528</v>
      </c>
      <c r="Y27" s="314">
        <v>33164</v>
      </c>
      <c r="Z27" s="317">
        <v>13.8</v>
      </c>
      <c r="AA27" s="317">
        <v>28.5</v>
      </c>
    </row>
    <row r="28" spans="1:28">
      <c r="W28" s="313">
        <v>20</v>
      </c>
      <c r="X28" s="314">
        <v>33998</v>
      </c>
      <c r="Y28" s="314">
        <v>32634</v>
      </c>
      <c r="Z28" s="313">
        <v>13.6</v>
      </c>
      <c r="AA28" s="313">
        <v>27.7</v>
      </c>
    </row>
    <row r="29" spans="1:28">
      <c r="W29" s="313">
        <v>21</v>
      </c>
      <c r="X29" s="314">
        <v>33901</v>
      </c>
      <c r="Y29" s="314">
        <v>32605</v>
      </c>
      <c r="Z29" s="313">
        <v>13.6</v>
      </c>
      <c r="AA29" s="313">
        <v>27.5</v>
      </c>
    </row>
    <row r="30" spans="1:28">
      <c r="W30" s="313">
        <v>22</v>
      </c>
      <c r="X30" s="314">
        <v>33495</v>
      </c>
      <c r="Y30" s="314">
        <v>31985</v>
      </c>
      <c r="Z30" s="313">
        <v>13.5</v>
      </c>
      <c r="AA30" s="313">
        <v>27.5</v>
      </c>
    </row>
    <row r="31" spans="1:28">
      <c r="W31" s="313">
        <v>23</v>
      </c>
      <c r="X31" s="314">
        <v>33368</v>
      </c>
      <c r="Y31" s="314">
        <v>31695</v>
      </c>
      <c r="Z31" s="313">
        <v>13.2</v>
      </c>
      <c r="AA31" s="313">
        <v>27.1</v>
      </c>
    </row>
    <row r="32" spans="1:28">
      <c r="W32" s="313">
        <v>24</v>
      </c>
      <c r="X32" s="314">
        <v>33470</v>
      </c>
      <c r="Y32" s="314">
        <v>31436</v>
      </c>
      <c r="Z32" s="313">
        <v>13.2</v>
      </c>
      <c r="AA32" s="313">
        <v>27.2</v>
      </c>
    </row>
    <row r="33" spans="3:27">
      <c r="W33" s="313">
        <v>25</v>
      </c>
      <c r="X33" s="314">
        <v>33386</v>
      </c>
      <c r="Y33" s="314">
        <v>31476</v>
      </c>
      <c r="Z33" s="313">
        <v>13.2</v>
      </c>
      <c r="AA33" s="313">
        <v>27.3</v>
      </c>
    </row>
    <row r="34" spans="3:27">
      <c r="W34" s="313">
        <v>26</v>
      </c>
      <c r="X34" s="314">
        <v>33174</v>
      </c>
      <c r="Y34" s="314">
        <v>31325</v>
      </c>
      <c r="Z34" s="313">
        <v>13.1</v>
      </c>
      <c r="AA34" s="326">
        <v>27</v>
      </c>
    </row>
    <row r="35" spans="3:27">
      <c r="W35" s="313">
        <v>27</v>
      </c>
      <c r="X35" s="313">
        <v>32687</v>
      </c>
      <c r="Y35" s="313">
        <v>31095</v>
      </c>
      <c r="Z35" s="313">
        <v>12.9</v>
      </c>
      <c r="AA35" s="313">
        <v>26.8</v>
      </c>
    </row>
    <row r="36" spans="3:27">
      <c r="C36" s="516" t="s">
        <v>335</v>
      </c>
      <c r="D36" s="516"/>
      <c r="E36" s="516"/>
      <c r="F36" s="516"/>
      <c r="G36" s="516"/>
      <c r="H36" s="516"/>
      <c r="I36" s="516"/>
      <c r="J36" s="516"/>
      <c r="W36" s="313">
        <v>28</v>
      </c>
      <c r="X36" s="313">
        <v>32149</v>
      </c>
      <c r="Y36" s="313">
        <v>30706</v>
      </c>
      <c r="Z36" s="313">
        <v>12.6</v>
      </c>
      <c r="AA36" s="313">
        <v>26.5</v>
      </c>
    </row>
    <row r="37" spans="3:27">
      <c r="X37" s="313" t="s">
        <v>328</v>
      </c>
      <c r="Y37" s="313" t="s">
        <v>329</v>
      </c>
      <c r="Z37" s="313" t="s">
        <v>330</v>
      </c>
    </row>
    <row r="38" spans="3:27">
      <c r="W38" s="316">
        <v>30</v>
      </c>
      <c r="X38" s="314">
        <v>2439</v>
      </c>
      <c r="Y38" s="314">
        <v>4107</v>
      </c>
      <c r="Z38" s="322">
        <v>236</v>
      </c>
    </row>
    <row r="39" spans="3:27">
      <c r="W39" s="316">
        <v>35</v>
      </c>
      <c r="X39" s="314">
        <v>2492</v>
      </c>
      <c r="Y39" s="314">
        <v>3987</v>
      </c>
      <c r="Z39" s="322">
        <v>242</v>
      </c>
    </row>
    <row r="40" spans="3:27">
      <c r="W40" s="316">
        <v>40</v>
      </c>
      <c r="X40" s="314">
        <v>3137</v>
      </c>
      <c r="Y40" s="314">
        <v>4971</v>
      </c>
      <c r="Z40" s="322">
        <v>236</v>
      </c>
    </row>
    <row r="41" spans="3:27">
      <c r="W41" s="316">
        <v>45</v>
      </c>
      <c r="X41" s="314">
        <v>2761</v>
      </c>
      <c r="Y41" s="314">
        <v>4790</v>
      </c>
      <c r="Z41" s="322">
        <v>217</v>
      </c>
    </row>
    <row r="42" spans="3:27">
      <c r="W42" s="316">
        <v>50</v>
      </c>
      <c r="X42" s="314">
        <v>2417</v>
      </c>
      <c r="Y42" s="314">
        <v>4354</v>
      </c>
      <c r="Z42" s="322">
        <v>206</v>
      </c>
    </row>
    <row r="43" spans="3:27">
      <c r="W43" s="316">
        <v>55</v>
      </c>
      <c r="X43" s="314">
        <v>2366</v>
      </c>
      <c r="Y43" s="314">
        <v>4392</v>
      </c>
      <c r="Z43" s="322">
        <v>212</v>
      </c>
    </row>
    <row r="44" spans="3:27">
      <c r="W44" s="316">
        <v>60</v>
      </c>
      <c r="X44" s="314">
        <v>2671</v>
      </c>
      <c r="Y44" s="314">
        <v>4908</v>
      </c>
      <c r="Z44" s="322">
        <v>221</v>
      </c>
    </row>
    <row r="45" spans="3:27">
      <c r="W45" s="323" t="s">
        <v>336</v>
      </c>
      <c r="X45" s="314">
        <v>2816</v>
      </c>
      <c r="Y45" s="314">
        <v>5185</v>
      </c>
      <c r="Z45" s="322">
        <v>221</v>
      </c>
    </row>
    <row r="46" spans="3:27">
      <c r="W46" s="316">
        <v>2</v>
      </c>
      <c r="X46" s="314">
        <v>2864</v>
      </c>
      <c r="Y46" s="314">
        <v>5399</v>
      </c>
      <c r="Z46" s="322">
        <v>226</v>
      </c>
    </row>
    <row r="47" spans="3:27">
      <c r="W47" s="316">
        <v>3</v>
      </c>
      <c r="X47" s="314">
        <v>2920</v>
      </c>
      <c r="Y47" s="314">
        <v>5458</v>
      </c>
      <c r="Z47" s="322">
        <v>228</v>
      </c>
    </row>
    <row r="48" spans="3:27">
      <c r="W48" s="316">
        <v>4</v>
      </c>
      <c r="X48" s="314">
        <v>2912</v>
      </c>
      <c r="Y48" s="314">
        <v>5481</v>
      </c>
      <c r="Z48" s="322">
        <v>231</v>
      </c>
    </row>
    <row r="49" spans="23:26">
      <c r="W49" s="316">
        <v>5</v>
      </c>
      <c r="X49" s="314">
        <v>2873</v>
      </c>
      <c r="Y49" s="314">
        <v>5454</v>
      </c>
      <c r="Z49" s="322">
        <v>231</v>
      </c>
    </row>
    <row r="50" spans="23:26">
      <c r="W50" s="316">
        <v>6</v>
      </c>
      <c r="X50" s="314">
        <v>2838</v>
      </c>
      <c r="Y50" s="314">
        <v>5438</v>
      </c>
      <c r="Z50" s="322">
        <v>232</v>
      </c>
    </row>
    <row r="51" spans="23:26">
      <c r="W51" s="316">
        <v>7</v>
      </c>
      <c r="X51" s="314">
        <v>2826</v>
      </c>
      <c r="Y51" s="314">
        <v>5466</v>
      </c>
      <c r="Z51" s="322">
        <v>233</v>
      </c>
    </row>
    <row r="52" spans="23:26">
      <c r="W52" s="316">
        <v>8</v>
      </c>
      <c r="X52" s="314">
        <v>2816</v>
      </c>
      <c r="Y52" s="314">
        <v>5465</v>
      </c>
      <c r="Z52" s="322">
        <v>234</v>
      </c>
    </row>
    <row r="53" spans="23:26">
      <c r="W53" s="316">
        <v>9</v>
      </c>
      <c r="X53" s="314">
        <v>2789</v>
      </c>
      <c r="Y53" s="314">
        <v>5445</v>
      </c>
      <c r="Z53" s="322">
        <v>233</v>
      </c>
    </row>
    <row r="54" spans="23:26">
      <c r="W54" s="316">
        <v>10</v>
      </c>
      <c r="X54" s="314">
        <v>2744</v>
      </c>
      <c r="Y54" s="314">
        <v>5334</v>
      </c>
      <c r="Z54" s="322">
        <v>233</v>
      </c>
    </row>
    <row r="55" spans="23:26">
      <c r="W55" s="316">
        <v>11</v>
      </c>
      <c r="X55" s="314">
        <v>2703</v>
      </c>
      <c r="Y55" s="314">
        <v>5302</v>
      </c>
      <c r="Z55" s="322">
        <v>233</v>
      </c>
    </row>
    <row r="56" spans="23:26">
      <c r="W56" s="313">
        <v>12</v>
      </c>
      <c r="X56" s="314">
        <v>2648</v>
      </c>
      <c r="Y56" s="314">
        <v>5195</v>
      </c>
      <c r="Z56" s="322">
        <v>232</v>
      </c>
    </row>
    <row r="57" spans="23:26">
      <c r="W57" s="313">
        <v>13</v>
      </c>
      <c r="X57" s="314">
        <v>2591</v>
      </c>
      <c r="Y57" s="314">
        <v>5186</v>
      </c>
      <c r="Z57" s="322">
        <v>232</v>
      </c>
    </row>
    <row r="58" spans="23:26">
      <c r="W58" s="314">
        <v>14</v>
      </c>
      <c r="X58" s="314">
        <v>2535</v>
      </c>
      <c r="Y58" s="314">
        <v>5167</v>
      </c>
      <c r="Z58" s="327">
        <v>233</v>
      </c>
    </row>
    <row r="59" spans="23:26">
      <c r="W59" s="314">
        <v>15</v>
      </c>
      <c r="X59" s="314">
        <v>2452</v>
      </c>
      <c r="Y59" s="314">
        <v>5070</v>
      </c>
      <c r="Z59" s="327">
        <v>232</v>
      </c>
    </row>
    <row r="60" spans="23:26">
      <c r="W60" s="314">
        <v>16</v>
      </c>
      <c r="X60" s="314">
        <v>2419</v>
      </c>
      <c r="Y60" s="314">
        <v>5025</v>
      </c>
      <c r="Z60" s="327">
        <v>232</v>
      </c>
    </row>
    <row r="61" spans="23:26">
      <c r="W61" s="314">
        <v>17</v>
      </c>
      <c r="X61" s="314">
        <v>2393</v>
      </c>
      <c r="Y61" s="314">
        <v>4989</v>
      </c>
      <c r="Z61" s="327">
        <v>234</v>
      </c>
    </row>
    <row r="62" spans="23:26">
      <c r="W62" s="314">
        <v>18</v>
      </c>
      <c r="X62" s="314">
        <v>2353</v>
      </c>
      <c r="Y62" s="314">
        <v>4904</v>
      </c>
      <c r="Z62" s="327">
        <v>233</v>
      </c>
    </row>
    <row r="63" spans="23:26">
      <c r="W63" s="314">
        <v>19</v>
      </c>
      <c r="X63" s="314">
        <v>2379</v>
      </c>
      <c r="Y63" s="314">
        <v>4888</v>
      </c>
      <c r="Z63" s="327">
        <v>229</v>
      </c>
    </row>
    <row r="64" spans="23:26">
      <c r="W64" s="314">
        <v>20</v>
      </c>
      <c r="X64" s="314">
        <v>2406</v>
      </c>
      <c r="Y64" s="314">
        <v>4888</v>
      </c>
      <c r="Z64" s="322">
        <v>228</v>
      </c>
    </row>
    <row r="65" spans="23:26">
      <c r="W65" s="314">
        <v>21</v>
      </c>
      <c r="X65" s="314">
        <v>2415</v>
      </c>
      <c r="Y65" s="314">
        <v>4900</v>
      </c>
      <c r="Z65" s="322">
        <v>226</v>
      </c>
    </row>
    <row r="66" spans="23:26">
      <c r="W66" s="314">
        <v>22</v>
      </c>
      <c r="X66" s="314">
        <v>2384</v>
      </c>
      <c r="Y66" s="314">
        <v>4860</v>
      </c>
      <c r="Z66" s="322">
        <v>224</v>
      </c>
    </row>
    <row r="67" spans="23:26">
      <c r="W67" s="314">
        <v>23</v>
      </c>
      <c r="X67" s="314">
        <v>2404</v>
      </c>
      <c r="Y67" s="314">
        <v>4918</v>
      </c>
      <c r="Z67" s="322">
        <v>224</v>
      </c>
    </row>
    <row r="68" spans="23:26">
      <c r="W68" s="314">
        <v>24</v>
      </c>
      <c r="X68" s="314">
        <v>2387</v>
      </c>
      <c r="Y68" s="314">
        <v>4921</v>
      </c>
      <c r="Z68" s="322">
        <v>220</v>
      </c>
    </row>
    <row r="69" spans="23:26">
      <c r="W69" s="314">
        <v>25</v>
      </c>
      <c r="X69" s="314">
        <v>2378</v>
      </c>
      <c r="Y69" s="314">
        <v>4921</v>
      </c>
      <c r="Z69" s="322">
        <v>216</v>
      </c>
    </row>
    <row r="70" spans="23:26">
      <c r="W70" s="314">
        <v>26</v>
      </c>
      <c r="X70" s="314">
        <v>2385</v>
      </c>
      <c r="Y70" s="314">
        <v>4930</v>
      </c>
      <c r="Z70" s="322">
        <v>215</v>
      </c>
    </row>
    <row r="71" spans="23:26">
      <c r="W71" s="313">
        <v>27</v>
      </c>
      <c r="X71" s="313">
        <v>2376</v>
      </c>
      <c r="Y71" s="313">
        <v>4954</v>
      </c>
      <c r="Z71" s="322">
        <v>213</v>
      </c>
    </row>
    <row r="72" spans="23:26">
      <c r="W72" s="313">
        <v>28</v>
      </c>
      <c r="X72" s="313">
        <v>2372</v>
      </c>
      <c r="Y72" s="313">
        <v>4985</v>
      </c>
      <c r="Z72" s="322">
        <v>213</v>
      </c>
    </row>
  </sheetData>
  <mergeCells count="2">
    <mergeCell ref="B1:K1"/>
    <mergeCell ref="C36:J36"/>
  </mergeCells>
  <phoneticPr fontId="2"/>
  <printOptions horizontalCentered="1" verticalCentered="1"/>
  <pageMargins left="0.59055118110236227" right="0.59055118110236227" top="0.78740157480314965" bottom="0.39370078740157483" header="0.51181102362204722" footer="0.51181102362204722"/>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T70"/>
  <sheetViews>
    <sheetView showGridLines="0" zoomScaleNormal="100" zoomScaleSheetLayoutView="75" zoomScalePageLayoutView="80" workbookViewId="0">
      <selection activeCell="A2" sqref="A2"/>
    </sheetView>
  </sheetViews>
  <sheetFormatPr defaultColWidth="9" defaultRowHeight="13.5"/>
  <cols>
    <col min="1" max="1" width="9" style="17"/>
    <col min="2" max="2" width="4.375" style="17" customWidth="1"/>
    <col min="3" max="3" width="12.375" style="17" customWidth="1"/>
    <col min="4" max="4" width="10.625" style="17" customWidth="1"/>
    <col min="5" max="12" width="9.875" style="17" customWidth="1"/>
    <col min="13" max="13" width="6.625" style="17" customWidth="1"/>
    <col min="14" max="14" width="4.125" style="17" customWidth="1"/>
    <col min="15" max="15" width="9" style="17"/>
    <col min="16" max="16" width="8.75" style="17" customWidth="1"/>
    <col min="17" max="17" width="8" style="17" customWidth="1"/>
    <col min="18" max="18" width="6.625" style="17" customWidth="1"/>
    <col min="19" max="20" width="7" style="17" customWidth="1"/>
    <col min="21" max="16384" width="9" style="17"/>
  </cols>
  <sheetData>
    <row r="1" spans="1:12" ht="25.5" customHeight="1">
      <c r="A1" s="22" t="s">
        <v>318</v>
      </c>
    </row>
    <row r="2" spans="1:12" ht="17.25" customHeight="1">
      <c r="A2" s="104"/>
    </row>
    <row r="3" spans="1:12" ht="22.5" customHeight="1">
      <c r="A3" s="517" t="s">
        <v>281</v>
      </c>
      <c r="B3" s="517"/>
      <c r="C3" s="517"/>
      <c r="D3" s="517"/>
      <c r="E3" s="517"/>
      <c r="F3" s="517"/>
    </row>
    <row r="4" spans="1:12" s="25" customFormat="1" ht="40.5" customHeight="1">
      <c r="A4" s="500" t="s">
        <v>260</v>
      </c>
      <c r="B4" s="500"/>
      <c r="C4" s="500"/>
      <c r="D4" s="500"/>
      <c r="E4" s="500"/>
      <c r="F4" s="500"/>
      <c r="G4" s="500"/>
      <c r="H4" s="500"/>
      <c r="I4" s="500"/>
      <c r="J4" s="500"/>
      <c r="K4" s="500"/>
      <c r="L4" s="500"/>
    </row>
    <row r="5" spans="1:12" s="25" customFormat="1" ht="30" customHeight="1">
      <c r="A5" s="501" t="s">
        <v>165</v>
      </c>
      <c r="B5" s="502"/>
      <c r="C5" s="507" t="s">
        <v>1</v>
      </c>
      <c r="D5" s="518"/>
      <c r="E5" s="507" t="s">
        <v>95</v>
      </c>
      <c r="F5" s="502"/>
      <c r="G5" s="507" t="s">
        <v>96</v>
      </c>
      <c r="H5" s="502"/>
      <c r="I5" s="507" t="s">
        <v>99</v>
      </c>
      <c r="J5" s="502"/>
      <c r="K5" s="501" t="s">
        <v>90</v>
      </c>
      <c r="L5" s="518"/>
    </row>
    <row r="6" spans="1:12" s="25" customFormat="1" ht="30" customHeight="1">
      <c r="A6" s="503"/>
      <c r="B6" s="504"/>
      <c r="C6" s="29"/>
      <c r="D6" s="30"/>
      <c r="E6" s="29"/>
      <c r="F6" s="31"/>
      <c r="G6" s="29"/>
      <c r="H6" s="31"/>
      <c r="I6" s="508" t="s">
        <v>158</v>
      </c>
      <c r="J6" s="509"/>
      <c r="K6" s="503" t="s">
        <v>88</v>
      </c>
      <c r="L6" s="519"/>
    </row>
    <row r="7" spans="1:12" s="25" customFormat="1" ht="22.5" customHeight="1">
      <c r="A7" s="503"/>
      <c r="B7" s="504"/>
      <c r="C7" s="29"/>
      <c r="D7" s="32" t="s">
        <v>45</v>
      </c>
      <c r="E7" s="29"/>
      <c r="F7" s="32" t="s">
        <v>45</v>
      </c>
      <c r="G7" s="29"/>
      <c r="H7" s="32" t="s">
        <v>45</v>
      </c>
      <c r="I7" s="29"/>
      <c r="J7" s="32" t="s">
        <v>45</v>
      </c>
      <c r="K7" s="30"/>
      <c r="L7" s="27" t="s">
        <v>45</v>
      </c>
    </row>
    <row r="8" spans="1:12" s="25" customFormat="1" ht="22.5" customHeight="1">
      <c r="A8" s="505"/>
      <c r="B8" s="506"/>
      <c r="C8" s="33"/>
      <c r="D8" s="34" t="s">
        <v>91</v>
      </c>
      <c r="E8" s="33"/>
      <c r="F8" s="34" t="s">
        <v>92</v>
      </c>
      <c r="G8" s="33"/>
      <c r="H8" s="34" t="s">
        <v>92</v>
      </c>
      <c r="I8" s="33"/>
      <c r="J8" s="34" t="s">
        <v>91</v>
      </c>
      <c r="K8" s="108"/>
      <c r="L8" s="35" t="s">
        <v>91</v>
      </c>
    </row>
    <row r="9" spans="1:12" s="25" customFormat="1" ht="24" customHeight="1">
      <c r="A9" s="30"/>
      <c r="B9" s="30"/>
      <c r="C9" s="36" t="s">
        <v>46</v>
      </c>
      <c r="D9" s="30" t="s">
        <v>135</v>
      </c>
      <c r="E9" s="18" t="s">
        <v>94</v>
      </c>
      <c r="F9" s="18" t="s">
        <v>48</v>
      </c>
      <c r="G9" s="18" t="s">
        <v>86</v>
      </c>
      <c r="H9" s="18" t="s">
        <v>48</v>
      </c>
      <c r="I9" s="18" t="s">
        <v>49</v>
      </c>
      <c r="J9" s="18" t="s">
        <v>49</v>
      </c>
      <c r="K9" s="18" t="s">
        <v>49</v>
      </c>
      <c r="L9" s="18" t="s">
        <v>49</v>
      </c>
    </row>
    <row r="10" spans="1:12" ht="24" customHeight="1">
      <c r="A10" s="9" t="s">
        <v>153</v>
      </c>
      <c r="B10" s="38">
        <v>23</v>
      </c>
      <c r="C10" s="29">
        <v>101</v>
      </c>
      <c r="D10" s="109">
        <v>-1</v>
      </c>
      <c r="E10" s="39">
        <v>62555</v>
      </c>
      <c r="F10" s="110">
        <v>-1.4</v>
      </c>
      <c r="G10" s="39">
        <v>4628</v>
      </c>
      <c r="H10" s="110">
        <v>-0.8</v>
      </c>
      <c r="I10" s="9">
        <v>619.4</v>
      </c>
      <c r="J10" s="110">
        <v>-2.6000000000000227</v>
      </c>
      <c r="K10" s="111">
        <v>13.5</v>
      </c>
      <c r="L10" s="110">
        <v>-0.1</v>
      </c>
    </row>
    <row r="11" spans="1:12" ht="24" customHeight="1">
      <c r="A11" s="43"/>
      <c r="B11" s="38">
        <v>24</v>
      </c>
      <c r="C11" s="29">
        <v>100</v>
      </c>
      <c r="D11" s="109">
        <v>-1</v>
      </c>
      <c r="E11" s="39">
        <v>62424</v>
      </c>
      <c r="F11" s="110">
        <v>-0.2</v>
      </c>
      <c r="G11" s="39">
        <v>4628</v>
      </c>
      <c r="H11" s="110">
        <v>0</v>
      </c>
      <c r="I11" s="9">
        <v>624.4</v>
      </c>
      <c r="J11" s="110">
        <v>5</v>
      </c>
      <c r="K11" s="111">
        <v>13.5</v>
      </c>
      <c r="L11" s="110">
        <v>0</v>
      </c>
    </row>
    <row r="12" spans="1:12" ht="24" customHeight="1">
      <c r="A12" s="43"/>
      <c r="B12" s="38">
        <v>25</v>
      </c>
      <c r="C12" s="29">
        <v>100</v>
      </c>
      <c r="D12" s="109" t="s">
        <v>89</v>
      </c>
      <c r="E12" s="44">
        <v>61572</v>
      </c>
      <c r="F12" s="110">
        <v>-1.4</v>
      </c>
      <c r="G12" s="44">
        <v>4609</v>
      </c>
      <c r="H12" s="110">
        <v>-0.4</v>
      </c>
      <c r="I12" s="9">
        <v>615.72</v>
      </c>
      <c r="J12" s="110">
        <v>-8.67999999999995</v>
      </c>
      <c r="K12" s="111">
        <v>13.359080060750705</v>
      </c>
      <c r="L12" s="110">
        <v>-0.14091993924929547</v>
      </c>
    </row>
    <row r="13" spans="1:12" ht="24" customHeight="1">
      <c r="A13" s="9"/>
      <c r="B13" s="38">
        <v>26</v>
      </c>
      <c r="C13" s="112">
        <v>98</v>
      </c>
      <c r="D13" s="109">
        <v>-2</v>
      </c>
      <c r="E13" s="113">
        <v>61583</v>
      </c>
      <c r="F13" s="110">
        <v>0</v>
      </c>
      <c r="G13" s="113">
        <v>4573</v>
      </c>
      <c r="H13" s="110">
        <v>-0.8</v>
      </c>
      <c r="I13" s="114">
        <v>628.4</v>
      </c>
      <c r="J13" s="115">
        <v>12.67999999999995</v>
      </c>
      <c r="K13" s="111">
        <v>13.5</v>
      </c>
      <c r="L13" s="115">
        <v>0.14091993924929547</v>
      </c>
    </row>
    <row r="14" spans="1:12" ht="24" customHeight="1">
      <c r="A14" s="9"/>
      <c r="B14" s="38">
        <v>27</v>
      </c>
      <c r="C14" s="112">
        <v>95</v>
      </c>
      <c r="D14" s="109">
        <v>-3</v>
      </c>
      <c r="E14" s="113">
        <v>61366</v>
      </c>
      <c r="F14" s="110">
        <v>-0.4</v>
      </c>
      <c r="G14" s="113">
        <v>4595</v>
      </c>
      <c r="H14" s="110">
        <v>0.5</v>
      </c>
      <c r="I14" s="114">
        <v>646</v>
      </c>
      <c r="J14" s="115">
        <v>17.600000000000023</v>
      </c>
      <c r="K14" s="111">
        <v>13.4</v>
      </c>
      <c r="L14" s="115">
        <v>-9.9999999999999645E-2</v>
      </c>
    </row>
    <row r="15" spans="1:12" ht="24" customHeight="1">
      <c r="A15" s="9"/>
      <c r="B15" s="38"/>
      <c r="C15" s="29"/>
      <c r="D15" s="106"/>
      <c r="E15" s="39"/>
      <c r="F15" s="11"/>
      <c r="G15" s="39"/>
      <c r="H15" s="11"/>
      <c r="I15" s="9"/>
      <c r="J15" s="11"/>
      <c r="K15" s="9"/>
      <c r="L15" s="11"/>
    </row>
    <row r="16" spans="1:12" ht="24" customHeight="1">
      <c r="A16" s="54"/>
      <c r="B16" s="242">
        <v>28</v>
      </c>
      <c r="C16" s="116">
        <f>SUM(C17:C19)</f>
        <v>95</v>
      </c>
      <c r="D16" s="214" t="s">
        <v>89</v>
      </c>
      <c r="E16" s="264">
        <f>SUM(E17:E19)</f>
        <v>61345</v>
      </c>
      <c r="F16" s="214" t="s">
        <v>89</v>
      </c>
      <c r="G16" s="264">
        <f>SUM(G17:G19)</f>
        <v>4556</v>
      </c>
      <c r="H16" s="117">
        <v>0.8</v>
      </c>
      <c r="I16" s="143">
        <v>645.70000000000005</v>
      </c>
      <c r="J16" s="117">
        <v>-0.3</v>
      </c>
      <c r="K16" s="265">
        <v>13.5</v>
      </c>
      <c r="L16" s="201">
        <v>0.1</v>
      </c>
    </row>
    <row r="17" spans="1:12" ht="24" customHeight="1">
      <c r="A17" s="9" t="s">
        <v>110</v>
      </c>
      <c r="B17" s="55" t="s">
        <v>111</v>
      </c>
      <c r="C17" s="7" t="s">
        <v>89</v>
      </c>
      <c r="D17" s="5" t="s">
        <v>89</v>
      </c>
      <c r="E17" s="5" t="s">
        <v>89</v>
      </c>
      <c r="F17" s="1" t="s">
        <v>89</v>
      </c>
      <c r="G17" s="5" t="s">
        <v>89</v>
      </c>
      <c r="H17" s="1" t="s">
        <v>89</v>
      </c>
      <c r="I17" s="1" t="s">
        <v>89</v>
      </c>
      <c r="J17" s="5" t="s">
        <v>89</v>
      </c>
      <c r="K17" s="5" t="s">
        <v>89</v>
      </c>
      <c r="L17" s="1" t="s">
        <v>89</v>
      </c>
    </row>
    <row r="18" spans="1:12" ht="24" customHeight="1">
      <c r="A18" s="57" t="s">
        <v>112</v>
      </c>
      <c r="B18" s="55" t="s">
        <v>111</v>
      </c>
      <c r="C18" s="112">
        <v>77</v>
      </c>
      <c r="D18" s="109" t="s">
        <v>89</v>
      </c>
      <c r="E18" s="206">
        <v>43990</v>
      </c>
      <c r="F18" s="110">
        <v>-0.8</v>
      </c>
      <c r="G18" s="118">
        <v>3505</v>
      </c>
      <c r="H18" s="6">
        <v>-1.2</v>
      </c>
      <c r="I18" s="119">
        <v>571.29999999999995</v>
      </c>
      <c r="J18" s="110">
        <v>-4.5</v>
      </c>
      <c r="K18" s="120">
        <v>12.6</v>
      </c>
      <c r="L18" s="1">
        <v>0.1</v>
      </c>
    </row>
    <row r="19" spans="1:12" ht="24" customHeight="1">
      <c r="A19" s="24" t="s">
        <v>113</v>
      </c>
      <c r="B19" s="185" t="s">
        <v>111</v>
      </c>
      <c r="C19" s="2">
        <v>18</v>
      </c>
      <c r="D19" s="15" t="s">
        <v>89</v>
      </c>
      <c r="E19" s="213">
        <v>17355</v>
      </c>
      <c r="F19" s="4">
        <v>1.9</v>
      </c>
      <c r="G19" s="3">
        <v>1051</v>
      </c>
      <c r="H19" s="4">
        <v>0.5</v>
      </c>
      <c r="I19" s="266">
        <v>964.2</v>
      </c>
      <c r="J19" s="4">
        <v>18.3</v>
      </c>
      <c r="K19" s="267">
        <v>16.5</v>
      </c>
      <c r="L19" s="268">
        <v>0.2</v>
      </c>
    </row>
    <row r="20" spans="1:12" ht="21.75" customHeight="1">
      <c r="A20" s="58"/>
      <c r="B20" s="59"/>
      <c r="C20" s="101"/>
      <c r="D20" s="100"/>
      <c r="E20" s="102"/>
      <c r="F20" s="100"/>
      <c r="G20" s="102"/>
      <c r="H20" s="100"/>
      <c r="I20" s="100"/>
      <c r="J20" s="100"/>
      <c r="K20" s="121"/>
      <c r="L20" s="100"/>
    </row>
    <row r="21" spans="1:12" ht="23.25" customHeight="1">
      <c r="A21" s="64"/>
    </row>
    <row r="22" spans="1:12" ht="21" customHeight="1">
      <c r="A22" s="16" t="s">
        <v>282</v>
      </c>
      <c r="B22" s="9"/>
      <c r="C22" s="9"/>
      <c r="D22" s="9"/>
      <c r="F22" s="18"/>
      <c r="G22" s="9"/>
      <c r="H22" s="9"/>
      <c r="I22" s="9"/>
      <c r="J22" s="9"/>
      <c r="K22" s="9"/>
      <c r="L22" s="9"/>
    </row>
    <row r="23" spans="1:12" ht="21" customHeight="1">
      <c r="A23" s="9" t="s">
        <v>201</v>
      </c>
      <c r="B23" s="9"/>
      <c r="C23" s="9"/>
      <c r="D23" s="9"/>
      <c r="E23" s="9"/>
      <c r="F23" s="9"/>
      <c r="G23" s="9"/>
      <c r="H23" s="9"/>
      <c r="I23" s="9"/>
      <c r="J23" s="9"/>
      <c r="K23" s="9"/>
      <c r="L23" s="9"/>
    </row>
    <row r="24" spans="1:12" ht="21" customHeight="1">
      <c r="A24" s="9"/>
      <c r="B24" s="9"/>
      <c r="C24" s="9"/>
      <c r="D24" s="9"/>
      <c r="E24" s="9"/>
      <c r="F24" s="9"/>
      <c r="G24" s="9"/>
      <c r="H24" s="9"/>
      <c r="I24" s="9"/>
      <c r="J24" s="9"/>
      <c r="K24" s="9"/>
      <c r="L24" s="9"/>
    </row>
    <row r="25" spans="1:12" ht="21" customHeight="1">
      <c r="A25" s="9"/>
      <c r="B25" s="9"/>
      <c r="C25" s="9"/>
      <c r="D25" s="9"/>
      <c r="E25" s="9"/>
      <c r="F25" s="9"/>
      <c r="G25" s="9"/>
      <c r="H25" s="9"/>
      <c r="I25" s="9"/>
      <c r="J25" s="9"/>
      <c r="K25" s="9"/>
      <c r="L25" s="9"/>
    </row>
    <row r="26" spans="1:12" ht="21" customHeight="1">
      <c r="A26" s="16" t="s">
        <v>283</v>
      </c>
      <c r="B26" s="9"/>
      <c r="D26" s="9"/>
      <c r="F26" s="18"/>
      <c r="G26" s="9"/>
      <c r="H26" s="9"/>
      <c r="I26" s="9"/>
      <c r="J26" s="9"/>
      <c r="K26" s="9"/>
      <c r="L26" s="9"/>
    </row>
    <row r="27" spans="1:12" ht="21" customHeight="1">
      <c r="A27" s="9" t="s">
        <v>202</v>
      </c>
      <c r="B27" s="9"/>
      <c r="C27" s="9"/>
      <c r="D27" s="9"/>
      <c r="E27" s="9"/>
      <c r="F27" s="9"/>
      <c r="G27" s="9"/>
      <c r="H27" s="9"/>
      <c r="I27" s="9"/>
      <c r="J27" s="9"/>
      <c r="K27" s="9"/>
      <c r="L27" s="9"/>
    </row>
    <row r="28" spans="1:12" ht="21" customHeight="1">
      <c r="A28" s="9" t="s">
        <v>276</v>
      </c>
      <c r="B28" s="9"/>
      <c r="C28" s="9"/>
      <c r="D28" s="9"/>
      <c r="E28" s="9"/>
      <c r="F28" s="9"/>
      <c r="G28" s="9"/>
      <c r="H28" s="9"/>
      <c r="I28" s="9"/>
      <c r="J28" s="9"/>
      <c r="K28" s="9"/>
      <c r="L28" s="9"/>
    </row>
    <row r="29" spans="1:12" ht="21" customHeight="1">
      <c r="A29" s="9" t="s">
        <v>203</v>
      </c>
      <c r="B29" s="9"/>
      <c r="C29" s="9"/>
      <c r="D29" s="9"/>
      <c r="E29" s="9"/>
      <c r="F29" s="9"/>
      <c r="G29" s="9"/>
      <c r="H29" s="9"/>
      <c r="I29" s="9"/>
      <c r="J29" s="9"/>
      <c r="K29" s="9"/>
      <c r="L29" s="9"/>
    </row>
    <row r="30" spans="1:12" ht="21" customHeight="1">
      <c r="A30" s="9" t="s">
        <v>204</v>
      </c>
      <c r="B30" s="9"/>
      <c r="C30" s="9"/>
      <c r="D30" s="9"/>
      <c r="E30" s="9"/>
      <c r="F30" s="9"/>
      <c r="G30" s="9"/>
      <c r="H30" s="9"/>
      <c r="I30" s="9"/>
      <c r="J30" s="9"/>
      <c r="K30" s="9"/>
      <c r="L30" s="9"/>
    </row>
    <row r="31" spans="1:12" ht="21" customHeight="1">
      <c r="A31" s="9" t="s">
        <v>205</v>
      </c>
      <c r="B31" s="9"/>
      <c r="C31" s="9"/>
      <c r="D31" s="9"/>
      <c r="E31" s="9"/>
      <c r="F31" s="9"/>
      <c r="G31" s="9"/>
      <c r="H31" s="9"/>
      <c r="I31" s="9"/>
      <c r="J31" s="9"/>
      <c r="K31" s="9"/>
      <c r="L31" s="9"/>
    </row>
    <row r="32" spans="1:12" ht="21" customHeight="1">
      <c r="A32" s="9"/>
      <c r="B32" s="9"/>
      <c r="C32" s="9"/>
      <c r="D32" s="9"/>
      <c r="E32" s="9"/>
      <c r="F32" s="9"/>
      <c r="G32" s="9"/>
      <c r="H32" s="9"/>
      <c r="I32" s="9"/>
      <c r="J32" s="9"/>
      <c r="K32" s="9"/>
      <c r="L32" s="9"/>
    </row>
    <row r="33" spans="1:12" ht="21" customHeight="1">
      <c r="A33" s="9"/>
      <c r="B33" s="9"/>
      <c r="C33" s="9"/>
      <c r="D33" s="9"/>
      <c r="E33" s="9"/>
      <c r="F33" s="9"/>
      <c r="G33" s="9"/>
      <c r="H33" s="9"/>
      <c r="I33" s="9"/>
      <c r="J33" s="9"/>
      <c r="K33" s="9"/>
      <c r="L33" s="9"/>
    </row>
    <row r="34" spans="1:12" ht="21" customHeight="1">
      <c r="A34" s="16" t="s">
        <v>284</v>
      </c>
      <c r="B34" s="9"/>
      <c r="C34" s="9"/>
      <c r="D34" s="9"/>
      <c r="E34" s="9"/>
      <c r="F34" s="9"/>
      <c r="G34" s="9"/>
      <c r="H34" s="9"/>
      <c r="I34" s="9"/>
      <c r="J34" s="9"/>
      <c r="K34" s="9"/>
      <c r="L34" s="9"/>
    </row>
    <row r="35" spans="1:12" ht="21" customHeight="1">
      <c r="A35" s="39" t="s">
        <v>206</v>
      </c>
      <c r="B35" s="9"/>
      <c r="C35" s="9"/>
      <c r="D35" s="9"/>
      <c r="E35" s="9"/>
      <c r="F35" s="9"/>
      <c r="G35" s="9"/>
      <c r="H35" s="9"/>
      <c r="I35" s="9"/>
      <c r="J35" s="9"/>
      <c r="K35" s="9"/>
      <c r="L35" s="9"/>
    </row>
    <row r="36" spans="1:12" ht="21" customHeight="1">
      <c r="A36" s="9" t="s">
        <v>207</v>
      </c>
      <c r="B36" s="9"/>
      <c r="C36" s="9"/>
      <c r="D36" s="9"/>
      <c r="E36" s="9"/>
      <c r="F36" s="9"/>
      <c r="G36" s="9"/>
      <c r="H36" s="9"/>
      <c r="I36" s="9"/>
      <c r="J36" s="9"/>
      <c r="K36" s="9"/>
      <c r="L36" s="9"/>
    </row>
    <row r="37" spans="1:12" ht="21" customHeight="1">
      <c r="A37" s="9"/>
      <c r="B37" s="9"/>
      <c r="C37" s="9"/>
      <c r="D37" s="9"/>
      <c r="E37" s="9"/>
      <c r="F37" s="9"/>
      <c r="G37" s="9"/>
      <c r="H37" s="9"/>
      <c r="I37" s="9"/>
      <c r="J37" s="9"/>
      <c r="K37" s="9"/>
      <c r="L37" s="9"/>
    </row>
    <row r="38" spans="1:12" ht="14.45" customHeight="1">
      <c r="A38" s="9"/>
      <c r="B38" s="9"/>
      <c r="C38" s="9"/>
      <c r="D38" s="9"/>
      <c r="E38" s="9"/>
      <c r="F38" s="9"/>
      <c r="G38" s="9"/>
      <c r="H38" s="9"/>
      <c r="I38" s="9"/>
      <c r="J38" s="9"/>
      <c r="K38" s="9"/>
      <c r="L38" s="9"/>
    </row>
    <row r="39" spans="1:12" ht="14.45" customHeight="1">
      <c r="A39" s="9"/>
      <c r="B39" s="9"/>
      <c r="C39" s="9"/>
      <c r="D39" s="9"/>
      <c r="E39" s="9"/>
      <c r="F39" s="9"/>
      <c r="G39" s="9"/>
      <c r="H39" s="9"/>
      <c r="I39" s="9"/>
      <c r="J39" s="9"/>
      <c r="K39" s="9"/>
      <c r="L39" s="9"/>
    </row>
    <row r="40" spans="1:12" ht="15">
      <c r="A40" s="9"/>
      <c r="B40" s="9"/>
      <c r="C40" s="9"/>
      <c r="D40" s="9"/>
      <c r="E40" s="9"/>
      <c r="F40" s="9"/>
      <c r="G40" s="9"/>
      <c r="H40" s="9"/>
      <c r="I40" s="9"/>
      <c r="J40" s="9"/>
      <c r="K40" s="9"/>
      <c r="L40" s="9"/>
    </row>
    <row r="41" spans="1:12" ht="15.75" customHeight="1">
      <c r="A41" s="9"/>
      <c r="B41" s="9"/>
      <c r="C41" s="9"/>
      <c r="D41" s="9"/>
      <c r="E41" s="9"/>
      <c r="F41" s="9"/>
      <c r="G41" s="9"/>
      <c r="H41" s="9"/>
      <c r="I41" s="9"/>
      <c r="J41" s="9"/>
      <c r="K41" s="9"/>
      <c r="L41" s="9"/>
    </row>
    <row r="42" spans="1:12" ht="15">
      <c r="A42" s="9"/>
      <c r="B42" s="9"/>
      <c r="C42" s="9"/>
      <c r="D42" s="9"/>
      <c r="E42" s="9"/>
      <c r="F42" s="9"/>
      <c r="G42" s="9"/>
      <c r="H42" s="9"/>
      <c r="I42" s="9"/>
      <c r="J42" s="9"/>
      <c r="K42" s="9"/>
      <c r="L42" s="9"/>
    </row>
    <row r="43" spans="1:12" ht="15">
      <c r="A43" s="9"/>
      <c r="B43" s="9"/>
      <c r="C43" s="9"/>
      <c r="D43" s="9"/>
      <c r="E43" s="9"/>
      <c r="F43" s="9"/>
      <c r="G43" s="9"/>
      <c r="H43" s="9"/>
      <c r="I43" s="9"/>
      <c r="J43" s="9"/>
      <c r="K43" s="9"/>
      <c r="L43" s="9"/>
    </row>
    <row r="44" spans="1:12" ht="15">
      <c r="A44" s="9"/>
      <c r="B44" s="9"/>
      <c r="C44" s="9"/>
      <c r="D44" s="9"/>
      <c r="E44" s="9"/>
      <c r="F44" s="9"/>
      <c r="G44" s="9"/>
      <c r="H44" s="9"/>
      <c r="I44" s="9"/>
      <c r="J44" s="9"/>
      <c r="K44" s="9"/>
      <c r="L44" s="9"/>
    </row>
    <row r="45" spans="1:12" ht="15">
      <c r="A45" s="9"/>
      <c r="B45" s="9"/>
      <c r="C45" s="9"/>
      <c r="D45" s="9"/>
      <c r="E45" s="9"/>
      <c r="F45" s="9"/>
      <c r="G45" s="9"/>
      <c r="H45" s="9"/>
      <c r="I45" s="9"/>
      <c r="J45" s="9"/>
      <c r="K45" s="9"/>
      <c r="L45" s="9"/>
    </row>
    <row r="46" spans="1:12" ht="15">
      <c r="A46" s="9"/>
      <c r="B46" s="9"/>
      <c r="C46" s="9"/>
      <c r="D46" s="9"/>
      <c r="E46" s="9"/>
      <c r="F46" s="9"/>
      <c r="G46" s="9"/>
      <c r="H46" s="9"/>
      <c r="I46" s="9"/>
      <c r="J46" s="9"/>
      <c r="K46" s="9"/>
      <c r="L46" s="9"/>
    </row>
    <row r="47" spans="1:12" ht="15">
      <c r="A47" s="9"/>
      <c r="B47" s="9"/>
      <c r="C47" s="9"/>
      <c r="D47" s="9"/>
      <c r="E47" s="9"/>
      <c r="F47" s="9"/>
      <c r="G47" s="9"/>
      <c r="H47" s="9"/>
      <c r="I47" s="9"/>
      <c r="J47" s="9"/>
      <c r="K47" s="9"/>
      <c r="L47" s="9"/>
    </row>
    <row r="48" spans="1:12" ht="15">
      <c r="A48" s="9"/>
      <c r="B48" s="9"/>
      <c r="C48" s="9"/>
      <c r="D48" s="9"/>
      <c r="E48" s="9"/>
      <c r="F48" s="9"/>
      <c r="G48" s="9"/>
      <c r="H48" s="9"/>
      <c r="I48" s="9"/>
      <c r="J48" s="9"/>
      <c r="K48" s="9"/>
      <c r="L48" s="9"/>
    </row>
    <row r="49" spans="1:20" ht="15">
      <c r="A49" s="9"/>
      <c r="B49" s="9"/>
      <c r="C49" s="9"/>
      <c r="D49" s="9"/>
      <c r="E49" s="9"/>
      <c r="F49" s="9"/>
      <c r="G49" s="9"/>
      <c r="H49" s="9"/>
      <c r="I49" s="9"/>
      <c r="J49" s="9"/>
      <c r="K49" s="9"/>
      <c r="L49" s="9"/>
    </row>
    <row r="50" spans="1:20" ht="17.25">
      <c r="A50" s="65"/>
      <c r="B50" s="65"/>
      <c r="C50" s="65"/>
      <c r="D50" s="65"/>
      <c r="E50" s="65"/>
      <c r="F50" s="65"/>
      <c r="G50" s="65"/>
      <c r="H50" s="65"/>
      <c r="I50" s="65"/>
      <c r="J50" s="65"/>
      <c r="K50" s="65"/>
      <c r="L50" s="65"/>
    </row>
    <row r="51" spans="1:20" ht="17.25">
      <c r="A51" s="65"/>
      <c r="B51" s="65"/>
      <c r="C51" s="65"/>
      <c r="D51" s="65"/>
      <c r="E51" s="65"/>
      <c r="F51" s="65"/>
      <c r="G51" s="65"/>
      <c r="H51" s="65"/>
      <c r="I51" s="65"/>
      <c r="J51" s="65"/>
      <c r="K51" s="65"/>
      <c r="L51" s="65"/>
    </row>
    <row r="57" spans="1:20" ht="14.25" customHeight="1">
      <c r="A57" s="17" t="s">
        <v>116</v>
      </c>
    </row>
    <row r="58" spans="1:20" ht="23.25" customHeight="1"/>
    <row r="62" spans="1:20">
      <c r="N62" s="78"/>
      <c r="O62" s="81"/>
      <c r="P62" s="82"/>
      <c r="Q62" s="82"/>
      <c r="R62" s="82"/>
      <c r="S62" s="82"/>
      <c r="T62" s="82"/>
    </row>
    <row r="63" spans="1:20">
      <c r="N63" s="78"/>
      <c r="O63" s="79"/>
      <c r="P63" s="80"/>
      <c r="Q63" s="80"/>
      <c r="R63" s="80"/>
      <c r="S63" s="80"/>
      <c r="T63" s="80"/>
    </row>
    <row r="64" spans="1:20">
      <c r="N64" s="66"/>
      <c r="O64" s="81"/>
      <c r="P64" s="83"/>
      <c r="Q64" s="83"/>
      <c r="R64" s="83"/>
      <c r="S64" s="83"/>
      <c r="T64" s="83"/>
    </row>
    <row r="65" spans="13:20">
      <c r="N65" s="67"/>
      <c r="O65" s="79"/>
      <c r="P65" s="68"/>
      <c r="Q65" s="68"/>
      <c r="R65" s="68"/>
      <c r="S65" s="68"/>
      <c r="T65" s="68"/>
    </row>
    <row r="66" spans="13:20">
      <c r="N66" s="66"/>
      <c r="O66" s="81"/>
      <c r="P66" s="83"/>
      <c r="Q66" s="83"/>
      <c r="R66" s="83"/>
      <c r="S66" s="83"/>
      <c r="T66" s="83"/>
    </row>
    <row r="67" spans="13:20">
      <c r="N67" s="78"/>
      <c r="O67" s="79"/>
      <c r="P67" s="80"/>
      <c r="Q67" s="80"/>
      <c r="R67" s="80"/>
      <c r="S67" s="80"/>
      <c r="T67" s="80"/>
    </row>
    <row r="68" spans="13:20">
      <c r="N68" s="66"/>
      <c r="O68" s="81"/>
      <c r="P68" s="83"/>
      <c r="Q68" s="83"/>
      <c r="R68" s="83"/>
      <c r="S68" s="83"/>
      <c r="T68" s="83"/>
    </row>
    <row r="69" spans="13:20">
      <c r="N69" s="67"/>
      <c r="O69" s="79"/>
      <c r="P69" s="68"/>
      <c r="Q69" s="68"/>
      <c r="R69" s="68"/>
      <c r="S69" s="68"/>
      <c r="T69" s="68"/>
    </row>
    <row r="70" spans="13:20">
      <c r="M70" s="73"/>
      <c r="N70" s="73"/>
      <c r="O70" s="84"/>
      <c r="P70" s="85"/>
      <c r="Q70" s="85"/>
      <c r="R70" s="85"/>
      <c r="S70" s="85"/>
      <c r="T70" s="86"/>
    </row>
  </sheetData>
  <mergeCells count="10">
    <mergeCell ref="A3:F3"/>
    <mergeCell ref="A4:L4"/>
    <mergeCell ref="C5:D5"/>
    <mergeCell ref="G5:H5"/>
    <mergeCell ref="I5:J5"/>
    <mergeCell ref="K5:L5"/>
    <mergeCell ref="A5:B8"/>
    <mergeCell ref="K6:L6"/>
    <mergeCell ref="E5:F5"/>
    <mergeCell ref="I6:J6"/>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AB86"/>
  <sheetViews>
    <sheetView showGridLines="0" zoomScaleNormal="100" workbookViewId="0"/>
  </sheetViews>
  <sheetFormatPr defaultRowHeight="13.5"/>
  <cols>
    <col min="9" max="9" width="9" customWidth="1"/>
    <col min="11" max="16" width="9" style="416"/>
    <col min="17" max="17" width="9" style="418"/>
    <col min="18" max="18" width="52.25" style="443" bestFit="1" customWidth="1"/>
    <col min="19" max="21" width="8" style="443" bestFit="1" customWidth="1"/>
    <col min="22" max="22" width="9.875" style="443" bestFit="1" customWidth="1"/>
    <col min="23" max="23" width="11.125" style="443" bestFit="1" customWidth="1"/>
    <col min="24" max="24" width="10.375" style="443" customWidth="1"/>
    <col min="25" max="25" width="11.5" style="438" bestFit="1" customWidth="1"/>
    <col min="26" max="26" width="9" style="438"/>
    <col min="27" max="28" width="9" style="416"/>
  </cols>
  <sheetData>
    <row r="1" spans="1:26">
      <c r="A1" t="s">
        <v>747</v>
      </c>
      <c r="B1" s="516" t="s">
        <v>337</v>
      </c>
      <c r="C1" s="516"/>
      <c r="D1" s="516"/>
      <c r="E1" s="516"/>
      <c r="F1" s="516"/>
      <c r="G1" s="516"/>
      <c r="H1" s="516"/>
      <c r="I1" s="516"/>
      <c r="R1" s="443" t="s">
        <v>338</v>
      </c>
    </row>
    <row r="3" spans="1:26">
      <c r="S3" s="443" t="s">
        <v>339</v>
      </c>
      <c r="T3" s="443" t="s">
        <v>340</v>
      </c>
      <c r="U3" s="443" t="s">
        <v>341</v>
      </c>
      <c r="V3" s="443" t="s">
        <v>329</v>
      </c>
      <c r="W3" s="443" t="s">
        <v>342</v>
      </c>
    </row>
    <row r="4" spans="1:26">
      <c r="R4" s="444">
        <v>30</v>
      </c>
      <c r="S4" s="445">
        <v>55263</v>
      </c>
      <c r="T4" s="445">
        <v>31503</v>
      </c>
      <c r="U4" s="445">
        <v>23760</v>
      </c>
      <c r="V4" s="445">
        <v>2344</v>
      </c>
      <c r="W4" s="446">
        <f t="shared" ref="W4:W24" si="0">S4/V4</f>
        <v>23.576365187713311</v>
      </c>
    </row>
    <row r="5" spans="1:26">
      <c r="R5" s="444">
        <v>35</v>
      </c>
      <c r="S5" s="445">
        <v>60842</v>
      </c>
      <c r="T5" s="445">
        <v>32462</v>
      </c>
      <c r="U5" s="445">
        <v>28380</v>
      </c>
      <c r="V5" s="445">
        <v>2578</v>
      </c>
      <c r="W5" s="446">
        <f t="shared" si="0"/>
        <v>23.600465477114042</v>
      </c>
    </row>
    <row r="6" spans="1:26">
      <c r="R6" s="444">
        <v>40</v>
      </c>
      <c r="S6" s="445">
        <v>92532</v>
      </c>
      <c r="T6" s="445">
        <v>47764</v>
      </c>
      <c r="U6" s="445">
        <v>44768</v>
      </c>
      <c r="V6" s="445">
        <v>3648</v>
      </c>
      <c r="W6" s="446">
        <f t="shared" si="0"/>
        <v>25.36513157894737</v>
      </c>
      <c r="Y6" s="439"/>
      <c r="Z6" s="305"/>
    </row>
    <row r="7" spans="1:26">
      <c r="R7" s="444">
        <v>45</v>
      </c>
      <c r="S7" s="445">
        <v>83459</v>
      </c>
      <c r="T7" s="445">
        <v>42749</v>
      </c>
      <c r="U7" s="445">
        <v>40710</v>
      </c>
      <c r="V7" s="445">
        <v>3883</v>
      </c>
      <c r="W7" s="446">
        <f t="shared" si="0"/>
        <v>21.49343291269637</v>
      </c>
      <c r="Y7" s="439"/>
      <c r="Z7" s="305"/>
    </row>
    <row r="8" spans="1:26">
      <c r="R8" s="444">
        <v>50</v>
      </c>
      <c r="S8" s="445">
        <v>83431</v>
      </c>
      <c r="T8" s="445">
        <v>42211</v>
      </c>
      <c r="U8" s="445">
        <v>41220</v>
      </c>
      <c r="V8" s="445">
        <v>4206</v>
      </c>
      <c r="W8" s="446">
        <f t="shared" si="0"/>
        <v>19.836186400380409</v>
      </c>
      <c r="Y8" s="439"/>
      <c r="Z8" s="305"/>
    </row>
    <row r="9" spans="1:26">
      <c r="R9" s="444">
        <v>55</v>
      </c>
      <c r="S9" s="445">
        <v>81393</v>
      </c>
      <c r="T9" s="445">
        <v>41132</v>
      </c>
      <c r="U9" s="445">
        <v>40261</v>
      </c>
      <c r="V9" s="445">
        <v>4362</v>
      </c>
      <c r="W9" s="446">
        <f t="shared" si="0"/>
        <v>18.659559834938101</v>
      </c>
      <c r="Y9" s="439"/>
      <c r="Z9" s="305"/>
    </row>
    <row r="10" spans="1:26">
      <c r="R10" s="444">
        <v>60</v>
      </c>
      <c r="S10" s="445">
        <v>85387</v>
      </c>
      <c r="T10" s="445">
        <v>43155</v>
      </c>
      <c r="U10" s="445">
        <v>42232</v>
      </c>
      <c r="V10" s="445">
        <v>4610</v>
      </c>
      <c r="W10" s="446">
        <f t="shared" si="0"/>
        <v>18.522125813449023</v>
      </c>
      <c r="Y10" s="439"/>
      <c r="Z10" s="305"/>
    </row>
    <row r="11" spans="1:26">
      <c r="R11" s="447" t="s">
        <v>343</v>
      </c>
      <c r="S11" s="445">
        <v>92977</v>
      </c>
      <c r="T11" s="445">
        <v>46697</v>
      </c>
      <c r="U11" s="445">
        <v>46280</v>
      </c>
      <c r="V11" s="445">
        <v>4889</v>
      </c>
      <c r="W11" s="446">
        <f t="shared" si="0"/>
        <v>19.017590509306608</v>
      </c>
      <c r="Y11" s="439"/>
      <c r="Z11" s="305"/>
    </row>
    <row r="12" spans="1:26">
      <c r="R12" s="444">
        <v>2</v>
      </c>
      <c r="S12" s="445">
        <v>94074</v>
      </c>
      <c r="T12" s="445">
        <v>47255</v>
      </c>
      <c r="U12" s="445">
        <v>46819</v>
      </c>
      <c r="V12" s="445">
        <v>4945</v>
      </c>
      <c r="W12" s="446">
        <f t="shared" si="0"/>
        <v>19.024064711830132</v>
      </c>
      <c r="Y12" s="439"/>
      <c r="Z12" s="305"/>
    </row>
    <row r="13" spans="1:26">
      <c r="R13" s="444">
        <v>3</v>
      </c>
      <c r="S13" s="445">
        <v>94098</v>
      </c>
      <c r="T13" s="445">
        <v>47480</v>
      </c>
      <c r="U13" s="445">
        <v>46618</v>
      </c>
      <c r="V13" s="445">
        <v>5044</v>
      </c>
      <c r="W13" s="446">
        <f t="shared" si="0"/>
        <v>18.65543219666931</v>
      </c>
      <c r="Y13" s="440"/>
      <c r="Z13" s="305"/>
    </row>
    <row r="14" spans="1:26">
      <c r="R14" s="444">
        <v>4</v>
      </c>
      <c r="S14" s="445">
        <v>93730</v>
      </c>
      <c r="T14" s="445">
        <v>47491</v>
      </c>
      <c r="U14" s="445">
        <v>46239</v>
      </c>
      <c r="V14" s="445">
        <v>5113</v>
      </c>
      <c r="W14" s="446">
        <f t="shared" si="0"/>
        <v>18.33170350088011</v>
      </c>
      <c r="Y14" s="440"/>
      <c r="Z14" s="305"/>
    </row>
    <row r="15" spans="1:26">
      <c r="R15" s="444">
        <v>5</v>
      </c>
      <c r="S15" s="445">
        <v>92896</v>
      </c>
      <c r="T15" s="445">
        <v>47341</v>
      </c>
      <c r="U15" s="445">
        <v>45555</v>
      </c>
      <c r="V15" s="445">
        <v>5189</v>
      </c>
      <c r="W15" s="446">
        <f t="shared" si="0"/>
        <v>17.902486028136444</v>
      </c>
      <c r="Y15" s="440"/>
      <c r="Z15" s="305"/>
    </row>
    <row r="16" spans="1:26">
      <c r="R16" s="444">
        <v>6</v>
      </c>
      <c r="S16" s="445">
        <v>92621</v>
      </c>
      <c r="T16" s="445">
        <v>47150</v>
      </c>
      <c r="U16" s="445">
        <v>45471</v>
      </c>
      <c r="V16" s="445">
        <v>5269</v>
      </c>
      <c r="W16" s="446">
        <f t="shared" si="0"/>
        <v>17.578477889542608</v>
      </c>
      <c r="Y16" s="440"/>
      <c r="Z16" s="305"/>
    </row>
    <row r="17" spans="18:26">
      <c r="R17" s="444">
        <v>7</v>
      </c>
      <c r="S17" s="445">
        <v>91998</v>
      </c>
      <c r="T17" s="445">
        <v>46725</v>
      </c>
      <c r="U17" s="445">
        <v>45273</v>
      </c>
      <c r="V17" s="445">
        <v>5367</v>
      </c>
      <c r="W17" s="446">
        <f t="shared" si="0"/>
        <v>17.141419787590834</v>
      </c>
      <c r="Y17" s="440"/>
      <c r="Z17" s="305"/>
    </row>
    <row r="18" spans="18:26">
      <c r="R18" s="444">
        <v>8</v>
      </c>
      <c r="S18" s="445">
        <v>90266</v>
      </c>
      <c r="T18" s="445">
        <v>45531</v>
      </c>
      <c r="U18" s="445">
        <v>44735</v>
      </c>
      <c r="V18" s="445">
        <v>5353</v>
      </c>
      <c r="W18" s="446">
        <f t="shared" si="0"/>
        <v>16.862693816551467</v>
      </c>
      <c r="Y18" s="440"/>
      <c r="Z18" s="305"/>
    </row>
    <row r="19" spans="18:26">
      <c r="R19" s="444">
        <v>9</v>
      </c>
      <c r="S19" s="445">
        <v>88070</v>
      </c>
      <c r="T19" s="445">
        <v>44123</v>
      </c>
      <c r="U19" s="445">
        <v>43947</v>
      </c>
      <c r="V19" s="445">
        <v>5424</v>
      </c>
      <c r="W19" s="446">
        <f t="shared" si="0"/>
        <v>16.237094395280234</v>
      </c>
      <c r="Y19" s="440"/>
      <c r="Z19" s="305"/>
    </row>
    <row r="20" spans="18:26">
      <c r="R20" s="444">
        <v>10</v>
      </c>
      <c r="S20" s="445">
        <v>86749</v>
      </c>
      <c r="T20" s="445">
        <v>43484</v>
      </c>
      <c r="U20" s="445">
        <v>43265</v>
      </c>
      <c r="V20" s="445">
        <v>5448</v>
      </c>
      <c r="W20" s="446">
        <f t="shared" si="0"/>
        <v>15.923091042584435</v>
      </c>
      <c r="Y20" s="440"/>
      <c r="Z20" s="305"/>
    </row>
    <row r="21" spans="18:26">
      <c r="R21" s="444">
        <v>11</v>
      </c>
      <c r="S21" s="445">
        <v>85992</v>
      </c>
      <c r="T21" s="445">
        <v>42971</v>
      </c>
      <c r="U21" s="445">
        <v>43021</v>
      </c>
      <c r="V21" s="445">
        <v>5421</v>
      </c>
      <c r="W21" s="446">
        <f t="shared" si="0"/>
        <v>15.862755949086884</v>
      </c>
      <c r="Y21" s="440"/>
      <c r="Z21" s="305"/>
    </row>
    <row r="22" spans="18:26">
      <c r="R22" s="443">
        <v>12</v>
      </c>
      <c r="S22" s="445">
        <v>84993</v>
      </c>
      <c r="T22" s="445">
        <v>42620</v>
      </c>
      <c r="U22" s="445">
        <v>42373</v>
      </c>
      <c r="V22" s="445">
        <v>5368</v>
      </c>
      <c r="W22" s="446">
        <f t="shared" si="0"/>
        <v>15.833271236959762</v>
      </c>
      <c r="Y22" s="440"/>
      <c r="Z22" s="305"/>
    </row>
    <row r="23" spans="18:26">
      <c r="R23" s="448">
        <v>13</v>
      </c>
      <c r="S23" s="449">
        <v>82405</v>
      </c>
      <c r="T23" s="445">
        <v>41321</v>
      </c>
      <c r="U23" s="445">
        <v>41084</v>
      </c>
      <c r="V23" s="445">
        <v>5330</v>
      </c>
      <c r="W23" s="446">
        <f t="shared" si="0"/>
        <v>15.460600375234522</v>
      </c>
      <c r="Y23" s="440"/>
      <c r="Z23" s="305"/>
    </row>
    <row r="24" spans="18:26">
      <c r="R24" s="448">
        <v>14</v>
      </c>
      <c r="S24" s="445">
        <v>79722</v>
      </c>
      <c r="T24" s="445">
        <v>40266</v>
      </c>
      <c r="U24" s="445">
        <v>39456</v>
      </c>
      <c r="V24" s="445">
        <v>5281</v>
      </c>
      <c r="W24" s="450">
        <f t="shared" si="0"/>
        <v>15.096004544593827</v>
      </c>
      <c r="Y24" s="440"/>
      <c r="Z24" s="305"/>
    </row>
    <row r="25" spans="18:26">
      <c r="R25" s="448">
        <v>15</v>
      </c>
      <c r="S25" s="445">
        <v>76912</v>
      </c>
      <c r="T25" s="445">
        <v>38956</v>
      </c>
      <c r="U25" s="445">
        <v>37956</v>
      </c>
      <c r="V25" s="445">
        <v>5241</v>
      </c>
      <c r="W25" s="450">
        <v>14.7</v>
      </c>
      <c r="Y25" s="440"/>
      <c r="Z25" s="305"/>
    </row>
    <row r="26" spans="18:26">
      <c r="R26" s="448">
        <v>16</v>
      </c>
      <c r="S26" s="445">
        <f>T26+U26</f>
        <v>74487</v>
      </c>
      <c r="T26" s="445">
        <v>37770</v>
      </c>
      <c r="U26" s="445">
        <v>36717</v>
      </c>
      <c r="V26" s="449">
        <v>5215</v>
      </c>
      <c r="W26" s="450">
        <v>14.3</v>
      </c>
      <c r="Y26" s="440"/>
      <c r="Z26" s="305"/>
    </row>
    <row r="27" spans="18:26">
      <c r="R27" s="448">
        <v>17</v>
      </c>
      <c r="S27" s="445">
        <v>71777</v>
      </c>
      <c r="T27" s="449">
        <v>36319</v>
      </c>
      <c r="U27" s="449">
        <v>35458</v>
      </c>
      <c r="V27" s="449">
        <v>5126</v>
      </c>
      <c r="W27" s="450">
        <v>14</v>
      </c>
      <c r="Y27" s="440"/>
      <c r="Z27" s="305"/>
    </row>
    <row r="28" spans="18:26">
      <c r="R28" s="448">
        <v>18</v>
      </c>
      <c r="S28" s="445">
        <v>69137</v>
      </c>
      <c r="T28" s="449">
        <v>35040</v>
      </c>
      <c r="U28" s="449">
        <v>34097</v>
      </c>
      <c r="V28" s="445">
        <v>5036</v>
      </c>
      <c r="W28" s="450">
        <v>13.7</v>
      </c>
      <c r="Y28" s="440"/>
      <c r="Z28" s="305"/>
    </row>
    <row r="29" spans="18:26">
      <c r="R29" s="448">
        <v>20</v>
      </c>
      <c r="S29" s="445">
        <v>65535</v>
      </c>
      <c r="T29" s="445">
        <v>32984</v>
      </c>
      <c r="U29" s="445">
        <v>32551</v>
      </c>
      <c r="V29" s="445">
        <v>4853</v>
      </c>
      <c r="W29" s="450">
        <v>13.5</v>
      </c>
    </row>
    <row r="30" spans="18:26">
      <c r="R30" s="448">
        <v>21</v>
      </c>
      <c r="S30" s="445">
        <v>64048</v>
      </c>
      <c r="T30" s="445">
        <v>32202</v>
      </c>
      <c r="U30" s="445">
        <v>31846</v>
      </c>
      <c r="V30" s="445">
        <v>4747</v>
      </c>
      <c r="W30" s="450">
        <v>13.5</v>
      </c>
    </row>
    <row r="31" spans="18:26">
      <c r="R31" s="448">
        <v>22</v>
      </c>
      <c r="S31" s="445">
        <f>T31+U31</f>
        <v>63447</v>
      </c>
      <c r="T31" s="445">
        <v>31935</v>
      </c>
      <c r="U31" s="445">
        <v>31512</v>
      </c>
      <c r="V31" s="449">
        <v>4667</v>
      </c>
      <c r="W31" s="450">
        <f t="shared" ref="W31:W38" si="1">S31/V31</f>
        <v>13.594814656095993</v>
      </c>
    </row>
    <row r="32" spans="18:26">
      <c r="R32" s="448">
        <v>23</v>
      </c>
      <c r="S32" s="445">
        <f>T32+U32</f>
        <v>62555</v>
      </c>
      <c r="T32" s="445">
        <v>31547</v>
      </c>
      <c r="U32" s="445">
        <v>31008</v>
      </c>
      <c r="V32" s="449">
        <v>4628</v>
      </c>
      <c r="W32" s="450">
        <f t="shared" si="1"/>
        <v>13.516637856525497</v>
      </c>
    </row>
    <row r="33" spans="2:23">
      <c r="B33" s="520" t="s">
        <v>344</v>
      </c>
      <c r="C33" s="520"/>
      <c r="D33" s="520"/>
      <c r="E33" s="520"/>
      <c r="F33" s="520"/>
      <c r="G33" s="520"/>
      <c r="H33" s="520"/>
      <c r="I33" s="520"/>
      <c r="R33" s="448">
        <v>19</v>
      </c>
      <c r="S33" s="445">
        <v>67118</v>
      </c>
      <c r="T33" s="449">
        <v>33850</v>
      </c>
      <c r="U33" s="449">
        <v>33268</v>
      </c>
      <c r="V33" s="445">
        <v>4970</v>
      </c>
      <c r="W33" s="450">
        <v>13.5</v>
      </c>
    </row>
    <row r="34" spans="2:23">
      <c r="R34" s="448">
        <v>24</v>
      </c>
      <c r="S34" s="449">
        <v>62424</v>
      </c>
      <c r="T34" s="449">
        <v>31496</v>
      </c>
      <c r="U34" s="449">
        <v>30928</v>
      </c>
      <c r="V34" s="449">
        <v>4628</v>
      </c>
      <c r="W34" s="450">
        <f t="shared" si="1"/>
        <v>13.488331892826276</v>
      </c>
    </row>
    <row r="35" spans="2:23">
      <c r="R35" s="448">
        <v>25</v>
      </c>
      <c r="S35" s="449">
        <v>61572</v>
      </c>
      <c r="T35" s="449">
        <v>31145</v>
      </c>
      <c r="U35" s="449">
        <v>30427</v>
      </c>
      <c r="V35" s="449">
        <v>4609</v>
      </c>
      <c r="W35" s="450">
        <f t="shared" si="1"/>
        <v>13.359080060750705</v>
      </c>
    </row>
    <row r="36" spans="2:23">
      <c r="R36" s="448">
        <v>26</v>
      </c>
      <c r="S36" s="449">
        <v>61583</v>
      </c>
      <c r="T36" s="449">
        <v>31100</v>
      </c>
      <c r="U36" s="449">
        <v>30483</v>
      </c>
      <c r="V36" s="449">
        <v>4573</v>
      </c>
      <c r="W36" s="450">
        <f t="shared" si="1"/>
        <v>13.466652088344631</v>
      </c>
    </row>
    <row r="37" spans="2:23">
      <c r="R37" s="443">
        <v>27</v>
      </c>
      <c r="S37" s="443">
        <v>61366</v>
      </c>
      <c r="T37" s="443">
        <v>31083</v>
      </c>
      <c r="U37" s="443">
        <v>30283</v>
      </c>
      <c r="V37" s="443">
        <v>4595</v>
      </c>
      <c r="W37" s="446">
        <f t="shared" si="1"/>
        <v>13.354951033732318</v>
      </c>
    </row>
    <row r="38" spans="2:23">
      <c r="R38" s="448">
        <v>28</v>
      </c>
      <c r="S38" s="449">
        <v>61345</v>
      </c>
      <c r="T38" s="449">
        <v>31088</v>
      </c>
      <c r="U38" s="449">
        <v>30257</v>
      </c>
      <c r="V38" s="449">
        <v>4556</v>
      </c>
      <c r="W38" s="450">
        <f t="shared" si="1"/>
        <v>13.464661984196663</v>
      </c>
    </row>
    <row r="54" spans="11:28" s="313" customFormat="1">
      <c r="K54" s="421"/>
      <c r="L54" s="421"/>
      <c r="M54" s="421"/>
      <c r="N54" s="421"/>
      <c r="O54" s="421"/>
      <c r="P54" s="421"/>
      <c r="Y54" s="421"/>
      <c r="Z54" s="421"/>
      <c r="AA54" s="421"/>
      <c r="AB54" s="421"/>
    </row>
    <row r="55" spans="11:28" s="313" customFormat="1">
      <c r="K55" s="421"/>
      <c r="L55" s="421"/>
      <c r="M55" s="421"/>
      <c r="N55" s="421"/>
      <c r="O55" s="421"/>
      <c r="P55" s="421"/>
      <c r="Y55" s="421"/>
      <c r="Z55" s="421"/>
      <c r="AA55" s="421"/>
      <c r="AB55" s="421"/>
    </row>
    <row r="56" spans="11:28" s="313" customFormat="1">
      <c r="K56" s="421"/>
      <c r="L56" s="421"/>
      <c r="M56" s="421"/>
      <c r="N56" s="421"/>
      <c r="O56" s="421"/>
      <c r="P56" s="421"/>
      <c r="Y56" s="421"/>
      <c r="Z56" s="421"/>
      <c r="AA56" s="421"/>
      <c r="AB56" s="421"/>
    </row>
    <row r="57" spans="11:28" s="313" customFormat="1">
      <c r="K57" s="421"/>
      <c r="L57" s="421"/>
      <c r="M57" s="421"/>
      <c r="N57" s="421"/>
      <c r="O57" s="421"/>
      <c r="P57" s="421"/>
      <c r="Y57" s="421"/>
      <c r="Z57" s="421"/>
      <c r="AA57" s="421"/>
      <c r="AB57" s="421"/>
    </row>
    <row r="58" spans="11:28" s="313" customFormat="1">
      <c r="K58" s="421"/>
      <c r="L58" s="421"/>
      <c r="M58" s="421"/>
      <c r="N58" s="421"/>
      <c r="O58" s="421"/>
      <c r="P58" s="421"/>
      <c r="Y58" s="421"/>
      <c r="Z58" s="421"/>
      <c r="AA58" s="421"/>
      <c r="AB58" s="421"/>
    </row>
    <row r="59" spans="11:28" s="313" customFormat="1">
      <c r="K59" s="421"/>
      <c r="L59" s="421"/>
      <c r="M59" s="421"/>
      <c r="N59" s="421"/>
      <c r="O59" s="421"/>
      <c r="P59" s="421"/>
      <c r="Y59" s="421"/>
      <c r="Z59" s="421"/>
      <c r="AA59" s="421"/>
      <c r="AB59" s="421"/>
    </row>
    <row r="60" spans="11:28" s="313" customFormat="1">
      <c r="K60" s="421"/>
      <c r="L60" s="421"/>
      <c r="M60" s="421"/>
      <c r="N60" s="421"/>
      <c r="O60" s="421"/>
      <c r="P60" s="421"/>
      <c r="Y60" s="421"/>
      <c r="Z60" s="421"/>
      <c r="AA60" s="421"/>
      <c r="AB60" s="421"/>
    </row>
    <row r="61" spans="11:28" s="313" customFormat="1">
      <c r="K61" s="421"/>
      <c r="L61" s="421"/>
      <c r="M61" s="421"/>
      <c r="N61" s="421"/>
      <c r="O61" s="421"/>
      <c r="P61" s="421"/>
      <c r="Y61" s="421"/>
      <c r="Z61" s="421"/>
      <c r="AA61" s="421"/>
      <c r="AB61" s="421"/>
    </row>
    <row r="62" spans="11:28" s="313" customFormat="1">
      <c r="K62" s="421"/>
      <c r="L62" s="421"/>
      <c r="M62" s="421"/>
      <c r="N62" s="421"/>
      <c r="O62" s="421"/>
      <c r="P62" s="421"/>
      <c r="Y62" s="421"/>
      <c r="Z62" s="421"/>
      <c r="AA62" s="421"/>
      <c r="AB62" s="421"/>
    </row>
    <row r="63" spans="11:28" s="313" customFormat="1">
      <c r="K63" s="421"/>
      <c r="L63" s="421"/>
      <c r="M63" s="421"/>
      <c r="N63" s="421"/>
      <c r="O63" s="421"/>
      <c r="P63" s="421"/>
      <c r="Y63" s="421"/>
      <c r="Z63" s="421"/>
      <c r="AA63" s="421"/>
      <c r="AB63" s="421"/>
    </row>
    <row r="64" spans="11:28" s="313" customFormat="1">
      <c r="K64" s="421"/>
      <c r="L64" s="421"/>
      <c r="M64" s="421"/>
      <c r="N64" s="421"/>
      <c r="O64" s="421"/>
      <c r="P64" s="421"/>
      <c r="Y64" s="421"/>
      <c r="Z64" s="421"/>
      <c r="AA64" s="421"/>
      <c r="AB64" s="421"/>
    </row>
    <row r="65" spans="1:28" s="313" customFormat="1">
      <c r="K65" s="421"/>
      <c r="L65" s="421"/>
      <c r="M65" s="421"/>
      <c r="N65" s="421"/>
      <c r="O65" s="421"/>
      <c r="P65" s="421"/>
      <c r="Y65" s="421"/>
      <c r="Z65" s="421"/>
      <c r="AA65" s="421"/>
      <c r="AB65" s="421"/>
    </row>
    <row r="66" spans="1:28" s="313" customFormat="1">
      <c r="K66" s="421"/>
      <c r="L66" s="421"/>
      <c r="M66" s="421"/>
      <c r="N66" s="421"/>
      <c r="O66" s="421"/>
      <c r="P66" s="421"/>
      <c r="Y66" s="421"/>
      <c r="Z66" s="421"/>
      <c r="AA66" s="421"/>
      <c r="AB66" s="421"/>
    </row>
    <row r="67" spans="1:28" s="421" customFormat="1">
      <c r="Q67" s="313"/>
      <c r="R67" s="313"/>
      <c r="S67" s="313"/>
      <c r="T67" s="313"/>
      <c r="U67" s="313"/>
      <c r="V67" s="313"/>
      <c r="W67" s="313"/>
      <c r="X67" s="313"/>
    </row>
    <row r="68" spans="1:28" s="313" customFormat="1"/>
    <row r="69" spans="1:28" s="313" customFormat="1">
      <c r="A69" s="313" t="s">
        <v>345</v>
      </c>
    </row>
    <row r="70" spans="1:28" s="313" customFormat="1"/>
    <row r="71" spans="1:28" s="313" customFormat="1">
      <c r="B71" s="313" t="s">
        <v>346</v>
      </c>
      <c r="H71" s="313" t="s">
        <v>347</v>
      </c>
    </row>
    <row r="72" spans="1:28" s="313" customFormat="1">
      <c r="A72" s="451" t="s">
        <v>348</v>
      </c>
      <c r="D72" s="313">
        <v>43508</v>
      </c>
      <c r="E72" s="317">
        <f t="shared" ref="E72:E81" si="2">D72/D$82*100</f>
        <v>72.885047073407719</v>
      </c>
      <c r="G72" s="451" t="s">
        <v>348</v>
      </c>
      <c r="H72" s="313">
        <v>1382</v>
      </c>
      <c r="I72" s="317">
        <f>H72/H$82*100</f>
        <v>88.93178893178893</v>
      </c>
    </row>
    <row r="73" spans="1:28" s="313" customFormat="1">
      <c r="A73" s="451" t="s">
        <v>349</v>
      </c>
      <c r="D73" s="313">
        <v>4956</v>
      </c>
      <c r="E73" s="317">
        <f t="shared" si="2"/>
        <v>8.3023419439139623</v>
      </c>
      <c r="G73" s="451" t="s">
        <v>350</v>
      </c>
      <c r="H73" s="313">
        <v>172</v>
      </c>
      <c r="I73" s="317">
        <f>H73/H$82*100</f>
        <v>11.068211068211069</v>
      </c>
    </row>
    <row r="74" spans="1:28" s="313" customFormat="1">
      <c r="A74" s="451" t="s">
        <v>351</v>
      </c>
      <c r="D74" s="313">
        <v>3570</v>
      </c>
      <c r="E74" s="317">
        <f t="shared" si="2"/>
        <v>5.9805005528193789</v>
      </c>
      <c r="G74" s="451" t="s">
        <v>352</v>
      </c>
      <c r="H74" s="313">
        <v>0</v>
      </c>
      <c r="I74" s="317">
        <f t="shared" ref="I74:I81" si="3">H74/H$82*100</f>
        <v>0</v>
      </c>
    </row>
    <row r="75" spans="1:28" s="313" customFormat="1">
      <c r="A75" s="329" t="s">
        <v>353</v>
      </c>
      <c r="D75" s="313">
        <v>2621</v>
      </c>
      <c r="E75" s="317">
        <f t="shared" si="2"/>
        <v>4.3907260361175329</v>
      </c>
      <c r="G75" s="451" t="s">
        <v>354</v>
      </c>
      <c r="H75" s="313">
        <v>0</v>
      </c>
      <c r="I75" s="317">
        <f t="shared" si="3"/>
        <v>0</v>
      </c>
    </row>
    <row r="76" spans="1:28" s="313" customFormat="1">
      <c r="A76" s="451" t="s">
        <v>354</v>
      </c>
      <c r="D76" s="313">
        <v>1930</v>
      </c>
      <c r="E76" s="317">
        <f t="shared" si="2"/>
        <v>3.2331557610480113</v>
      </c>
      <c r="G76" s="451" t="s">
        <v>355</v>
      </c>
      <c r="H76" s="313">
        <v>0</v>
      </c>
      <c r="I76" s="317">
        <f t="shared" si="3"/>
        <v>0</v>
      </c>
    </row>
    <row r="77" spans="1:28" s="313" customFormat="1">
      <c r="A77" s="451" t="s">
        <v>356</v>
      </c>
      <c r="D77" s="313">
        <v>626</v>
      </c>
      <c r="E77" s="317">
        <f t="shared" si="2"/>
        <v>1.0486816095419975</v>
      </c>
      <c r="G77" s="451" t="s">
        <v>356</v>
      </c>
      <c r="H77" s="313">
        <v>0</v>
      </c>
      <c r="I77" s="317">
        <f t="shared" si="3"/>
        <v>0</v>
      </c>
    </row>
    <row r="78" spans="1:28" s="313" customFormat="1">
      <c r="A78" s="452" t="s">
        <v>355</v>
      </c>
      <c r="D78" s="313">
        <v>609</v>
      </c>
      <c r="E78" s="317">
        <f t="shared" si="2"/>
        <v>1.0202030354809528</v>
      </c>
      <c r="G78" s="451" t="s">
        <v>357</v>
      </c>
      <c r="H78" s="313">
        <v>0</v>
      </c>
      <c r="I78" s="317">
        <f t="shared" si="3"/>
        <v>0</v>
      </c>
    </row>
    <row r="79" spans="1:28" s="313" customFormat="1">
      <c r="A79" s="451" t="s">
        <v>358</v>
      </c>
      <c r="D79" s="313">
        <v>167</v>
      </c>
      <c r="E79" s="317">
        <f t="shared" si="2"/>
        <v>0.27976010989379169</v>
      </c>
      <c r="G79" s="452" t="s">
        <v>359</v>
      </c>
      <c r="H79" s="313">
        <v>0</v>
      </c>
      <c r="I79" s="317">
        <f t="shared" si="3"/>
        <v>0</v>
      </c>
    </row>
    <row r="80" spans="1:28" s="313" customFormat="1">
      <c r="A80" s="451" t="s">
        <v>357</v>
      </c>
      <c r="D80" s="313">
        <v>120</v>
      </c>
      <c r="E80" s="317">
        <f t="shared" si="2"/>
        <v>0.2010252286661976</v>
      </c>
      <c r="G80" s="451" t="s">
        <v>358</v>
      </c>
      <c r="H80" s="313">
        <v>0</v>
      </c>
      <c r="I80" s="317">
        <f t="shared" si="3"/>
        <v>0</v>
      </c>
    </row>
    <row r="81" spans="1:26" s="313" customFormat="1">
      <c r="A81" s="451" t="s">
        <v>58</v>
      </c>
      <c r="D81" s="313">
        <v>1587</v>
      </c>
      <c r="E81" s="317">
        <f t="shared" si="2"/>
        <v>2.6585586491104634</v>
      </c>
      <c r="G81" s="329" t="s">
        <v>353</v>
      </c>
      <c r="H81" s="313">
        <v>0</v>
      </c>
      <c r="I81" s="317">
        <f t="shared" si="3"/>
        <v>0</v>
      </c>
    </row>
    <row r="82" spans="1:26" s="313" customFormat="1">
      <c r="A82" s="453"/>
      <c r="D82" s="313">
        <f>SUM(D72:D81)</f>
        <v>59694</v>
      </c>
      <c r="E82" s="317">
        <f>SUM(E72:E81)</f>
        <v>99.999999999999986</v>
      </c>
      <c r="G82" s="453"/>
      <c r="H82" s="313">
        <f>SUM(H72:H81)</f>
        <v>1554</v>
      </c>
      <c r="I82" s="313">
        <f>SUM(I72:I81)</f>
        <v>100</v>
      </c>
    </row>
    <row r="83" spans="1:26" s="313" customFormat="1"/>
    <row r="84" spans="1:26" s="421" customFormat="1">
      <c r="H84" s="441"/>
      <c r="Q84" s="313"/>
      <c r="R84" s="313"/>
      <c r="S84" s="313"/>
      <c r="T84" s="313"/>
      <c r="U84" s="313"/>
      <c r="V84" s="313"/>
      <c r="W84" s="313"/>
      <c r="X84" s="313"/>
    </row>
    <row r="85" spans="1:26" s="416" customFormat="1">
      <c r="H85" s="328"/>
      <c r="Q85" s="418"/>
      <c r="R85" s="443"/>
      <c r="S85" s="443"/>
      <c r="T85" s="443"/>
      <c r="U85" s="443"/>
      <c r="V85" s="443"/>
      <c r="W85" s="443"/>
      <c r="X85" s="443"/>
      <c r="Y85" s="438"/>
      <c r="Z85" s="438"/>
    </row>
    <row r="86" spans="1:26">
      <c r="H86" s="328"/>
    </row>
  </sheetData>
  <mergeCells count="2">
    <mergeCell ref="B33:I33"/>
    <mergeCell ref="B1:I1"/>
  </mergeCells>
  <phoneticPr fontId="2"/>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S157"/>
  <sheetViews>
    <sheetView showGridLines="0" zoomScaleNormal="100" zoomScaleSheetLayoutView="75" zoomScalePageLayoutView="80" workbookViewId="0">
      <selection activeCell="A2" sqref="A2"/>
    </sheetView>
  </sheetViews>
  <sheetFormatPr defaultColWidth="9" defaultRowHeight="13.5"/>
  <cols>
    <col min="1" max="1" width="9" style="17"/>
    <col min="2" max="2" width="4.375" style="17" customWidth="1"/>
    <col min="3" max="3" width="5.625" style="17" customWidth="1"/>
    <col min="4" max="4" width="6.625" style="17" customWidth="1"/>
    <col min="5" max="5" width="8.5" style="17" customWidth="1"/>
    <col min="6" max="6" width="9.625" style="17" customWidth="1"/>
    <col min="7" max="7" width="8.375" style="17" customWidth="1"/>
    <col min="8" max="10" width="6.625" style="17" customWidth="1"/>
    <col min="11" max="11" width="7.75" style="17" customWidth="1"/>
    <col min="12" max="12" width="8.625" style="17" customWidth="1"/>
    <col min="13" max="13" width="8.25" style="17" customWidth="1"/>
    <col min="14" max="14" width="8.125" style="17" customWidth="1"/>
    <col min="15" max="15" width="9.875" style="17" customWidth="1"/>
    <col min="16" max="16" width="8" style="17" customWidth="1"/>
    <col min="17" max="17" width="6.625" style="17" customWidth="1"/>
    <col min="18" max="19" width="7" style="17" customWidth="1"/>
    <col min="20" max="16384" width="9" style="17"/>
  </cols>
  <sheetData>
    <row r="1" spans="1:15" ht="25.5" customHeight="1">
      <c r="A1" s="122" t="s">
        <v>261</v>
      </c>
    </row>
    <row r="2" spans="1:15" ht="21" customHeight="1">
      <c r="A2" s="23"/>
    </row>
    <row r="3" spans="1:15" s="25" customFormat="1" ht="40.5" customHeight="1">
      <c r="A3" s="500" t="s">
        <v>262</v>
      </c>
      <c r="B3" s="500"/>
      <c r="C3" s="500"/>
      <c r="D3" s="500"/>
      <c r="E3" s="500"/>
      <c r="F3" s="500"/>
      <c r="G3" s="500"/>
      <c r="H3" s="500"/>
      <c r="I3" s="500"/>
      <c r="J3" s="500"/>
      <c r="K3" s="500"/>
      <c r="L3" s="500"/>
      <c r="M3" s="500"/>
      <c r="N3" s="500"/>
      <c r="O3" s="500"/>
    </row>
    <row r="4" spans="1:15" s="25" customFormat="1" ht="30" customHeight="1">
      <c r="A4" s="501" t="s">
        <v>165</v>
      </c>
      <c r="B4" s="502"/>
      <c r="C4" s="27" t="s">
        <v>23</v>
      </c>
      <c r="D4" s="507" t="s">
        <v>107</v>
      </c>
      <c r="E4" s="502"/>
      <c r="F4" s="507" t="s">
        <v>108</v>
      </c>
      <c r="G4" s="502"/>
      <c r="H4" s="507" t="s">
        <v>26</v>
      </c>
      <c r="I4" s="501"/>
      <c r="J4" s="501"/>
      <c r="K4" s="502"/>
      <c r="L4" s="507" t="s">
        <v>103</v>
      </c>
      <c r="M4" s="502"/>
      <c r="N4" s="507" t="s">
        <v>39</v>
      </c>
      <c r="O4" s="501"/>
    </row>
    <row r="5" spans="1:15" s="25" customFormat="1" ht="30" customHeight="1">
      <c r="A5" s="503"/>
      <c r="B5" s="504"/>
      <c r="C5" s="123" t="s">
        <v>24</v>
      </c>
      <c r="D5" s="29"/>
      <c r="E5" s="30"/>
      <c r="F5" s="29"/>
      <c r="G5" s="31"/>
      <c r="H5" s="33"/>
      <c r="I5" s="108"/>
      <c r="J5" s="108"/>
      <c r="K5" s="124"/>
      <c r="L5" s="521" t="s">
        <v>105</v>
      </c>
      <c r="M5" s="504"/>
      <c r="N5" s="508" t="s">
        <v>164</v>
      </c>
      <c r="O5" s="510"/>
    </row>
    <row r="6" spans="1:15" s="25" customFormat="1" ht="30" customHeight="1">
      <c r="A6" s="503"/>
      <c r="B6" s="504"/>
      <c r="C6" s="123" t="s">
        <v>25</v>
      </c>
      <c r="D6" s="29"/>
      <c r="E6" s="32" t="s">
        <v>45</v>
      </c>
      <c r="F6" s="29"/>
      <c r="G6" s="32" t="s">
        <v>45</v>
      </c>
      <c r="H6" s="27" t="s">
        <v>27</v>
      </c>
      <c r="I6" s="32" t="s">
        <v>29</v>
      </c>
      <c r="J6" s="26" t="s">
        <v>30</v>
      </c>
      <c r="K6" s="32" t="s">
        <v>31</v>
      </c>
      <c r="L6" s="29"/>
      <c r="M6" s="32" t="s">
        <v>45</v>
      </c>
      <c r="N6" s="30"/>
      <c r="O6" s="27" t="s">
        <v>45</v>
      </c>
    </row>
    <row r="7" spans="1:15" s="25" customFormat="1" ht="22.5" customHeight="1">
      <c r="A7" s="505"/>
      <c r="B7" s="506"/>
      <c r="C7" s="33"/>
      <c r="D7" s="33"/>
      <c r="E7" s="34" t="s">
        <v>33</v>
      </c>
      <c r="F7" s="33"/>
      <c r="G7" s="34" t="s">
        <v>92</v>
      </c>
      <c r="H7" s="125" t="s">
        <v>28</v>
      </c>
      <c r="I7" s="126" t="s">
        <v>28</v>
      </c>
      <c r="J7" s="127" t="s">
        <v>28</v>
      </c>
      <c r="K7" s="126" t="s">
        <v>28</v>
      </c>
      <c r="L7" s="33"/>
      <c r="M7" s="34" t="s">
        <v>92</v>
      </c>
      <c r="N7" s="108"/>
      <c r="O7" s="35" t="s">
        <v>91</v>
      </c>
    </row>
    <row r="8" spans="1:15" s="25" customFormat="1" ht="24" customHeight="1">
      <c r="A8" s="30"/>
      <c r="B8" s="30"/>
      <c r="C8" s="36" t="s">
        <v>24</v>
      </c>
      <c r="D8" s="37" t="s">
        <v>32</v>
      </c>
      <c r="E8" s="18" t="s">
        <v>40</v>
      </c>
      <c r="F8" s="18" t="s">
        <v>98</v>
      </c>
      <c r="G8" s="18" t="s">
        <v>48</v>
      </c>
      <c r="H8" s="18" t="s">
        <v>98</v>
      </c>
      <c r="I8" s="18" t="s">
        <v>98</v>
      </c>
      <c r="J8" s="18" t="s">
        <v>98</v>
      </c>
      <c r="K8" s="18" t="s">
        <v>98</v>
      </c>
      <c r="L8" s="18" t="s">
        <v>97</v>
      </c>
      <c r="M8" s="18" t="s">
        <v>48</v>
      </c>
      <c r="N8" s="18" t="s">
        <v>49</v>
      </c>
      <c r="O8" s="18" t="s">
        <v>49</v>
      </c>
    </row>
    <row r="9" spans="1:15" ht="24" customHeight="1">
      <c r="A9" s="9" t="s">
        <v>153</v>
      </c>
      <c r="B9" s="38">
        <v>23</v>
      </c>
      <c r="C9" s="29">
        <v>23</v>
      </c>
      <c r="D9" s="9">
        <v>598</v>
      </c>
      <c r="E9" s="128">
        <v>1.4</v>
      </c>
      <c r="F9" s="129">
        <v>2367</v>
      </c>
      <c r="G9" s="130">
        <v>3.4</v>
      </c>
      <c r="H9" s="9">
        <v>26</v>
      </c>
      <c r="I9" s="9">
        <v>659</v>
      </c>
      <c r="J9" s="9">
        <v>500</v>
      </c>
      <c r="K9" s="131">
        <v>1182</v>
      </c>
      <c r="L9" s="44">
        <v>1407</v>
      </c>
      <c r="M9" s="132">
        <v>0.8</v>
      </c>
      <c r="N9" s="145">
        <v>1.6823027718550108</v>
      </c>
      <c r="O9" s="1">
        <v>9.9999999999999867E-2</v>
      </c>
    </row>
    <row r="10" spans="1:15" ht="24" customHeight="1">
      <c r="A10" s="43"/>
      <c r="B10" s="38">
        <v>24</v>
      </c>
      <c r="C10" s="112">
        <v>23</v>
      </c>
      <c r="D10" s="133">
        <v>603</v>
      </c>
      <c r="E10" s="128">
        <v>0.7</v>
      </c>
      <c r="F10" s="129">
        <v>2433</v>
      </c>
      <c r="G10" s="128">
        <v>2.8</v>
      </c>
      <c r="H10" s="11">
        <v>24</v>
      </c>
      <c r="I10" s="11">
        <v>640</v>
      </c>
      <c r="J10" s="11">
        <v>513</v>
      </c>
      <c r="K10" s="134">
        <v>1256</v>
      </c>
      <c r="L10" s="12">
        <v>1433</v>
      </c>
      <c r="M10" s="128">
        <v>1.8</v>
      </c>
      <c r="N10" s="13">
        <v>1.6978367062107467</v>
      </c>
      <c r="O10" s="128">
        <v>0</v>
      </c>
    </row>
    <row r="11" spans="1:15" ht="24" customHeight="1">
      <c r="A11" s="43"/>
      <c r="B11" s="38">
        <v>25</v>
      </c>
      <c r="C11" s="112">
        <v>23</v>
      </c>
      <c r="D11" s="133">
        <v>596</v>
      </c>
      <c r="E11" s="128">
        <v>-1</v>
      </c>
      <c r="F11" s="129">
        <v>2474</v>
      </c>
      <c r="G11" s="128">
        <v>1.7</v>
      </c>
      <c r="H11" s="11">
        <v>23</v>
      </c>
      <c r="I11" s="11">
        <v>648</v>
      </c>
      <c r="J11" s="11">
        <v>496</v>
      </c>
      <c r="K11" s="134">
        <v>1307</v>
      </c>
      <c r="L11" s="12">
        <v>1445</v>
      </c>
      <c r="M11" s="128">
        <v>0.8</v>
      </c>
      <c r="N11" s="13">
        <v>1.7</v>
      </c>
      <c r="O11" s="1">
        <v>0</v>
      </c>
    </row>
    <row r="12" spans="1:15" ht="24" customHeight="1">
      <c r="A12" s="43"/>
      <c r="B12" s="38">
        <v>26</v>
      </c>
      <c r="C12" s="112">
        <v>24</v>
      </c>
      <c r="D12" s="133">
        <v>623</v>
      </c>
      <c r="E12" s="128">
        <v>4.5</v>
      </c>
      <c r="F12" s="129">
        <v>2558</v>
      </c>
      <c r="G12" s="128">
        <v>3.4</v>
      </c>
      <c r="H12" s="11">
        <v>23</v>
      </c>
      <c r="I12" s="11">
        <v>655</v>
      </c>
      <c r="J12" s="11">
        <v>496</v>
      </c>
      <c r="K12" s="134">
        <v>1384</v>
      </c>
      <c r="L12" s="12">
        <v>1532</v>
      </c>
      <c r="M12" s="128">
        <v>6</v>
      </c>
      <c r="N12" s="13">
        <v>1.7</v>
      </c>
      <c r="O12" s="1">
        <v>0</v>
      </c>
    </row>
    <row r="13" spans="1:15" ht="24" customHeight="1">
      <c r="A13" s="43"/>
      <c r="B13" s="38">
        <v>27</v>
      </c>
      <c r="C13" s="112">
        <v>24</v>
      </c>
      <c r="D13" s="133">
        <v>610</v>
      </c>
      <c r="E13" s="128">
        <v>-2.1</v>
      </c>
      <c r="F13" s="129">
        <v>2560</v>
      </c>
      <c r="G13" s="128">
        <v>0.1</v>
      </c>
      <c r="H13" s="11">
        <v>20</v>
      </c>
      <c r="I13" s="11">
        <v>633</v>
      </c>
      <c r="J13" s="11">
        <v>522</v>
      </c>
      <c r="K13" s="134">
        <v>1385</v>
      </c>
      <c r="L13" s="12">
        <v>1533</v>
      </c>
      <c r="M13" s="128">
        <v>0.1</v>
      </c>
      <c r="N13" s="13">
        <v>1.7</v>
      </c>
      <c r="O13" s="1">
        <v>0</v>
      </c>
    </row>
    <row r="14" spans="1:15" ht="24" customHeight="1">
      <c r="A14" s="9"/>
      <c r="B14" s="38"/>
      <c r="C14" s="112"/>
      <c r="D14" s="133"/>
      <c r="E14" s="120"/>
      <c r="F14" s="118"/>
      <c r="G14" s="110"/>
      <c r="H14" s="11"/>
      <c r="I14" s="11"/>
      <c r="J14" s="11"/>
      <c r="K14" s="134"/>
      <c r="L14" s="118"/>
      <c r="M14" s="110"/>
      <c r="N14" s="119"/>
      <c r="O14" s="110"/>
    </row>
    <row r="15" spans="1:15" ht="24" customHeight="1">
      <c r="A15" s="54"/>
      <c r="B15" s="242">
        <v>28</v>
      </c>
      <c r="C15" s="116">
        <f>SUM(C16:C18)</f>
        <v>25</v>
      </c>
      <c r="D15" s="269">
        <f>SUM(D16:D18)</f>
        <v>604</v>
      </c>
      <c r="E15" s="270">
        <v>-1</v>
      </c>
      <c r="F15" s="271">
        <f>SUM(F16:F18)</f>
        <v>2528</v>
      </c>
      <c r="G15" s="270">
        <v>-1.3</v>
      </c>
      <c r="H15" s="272">
        <f>SUM(H16:H18)</f>
        <v>22</v>
      </c>
      <c r="I15" s="272">
        <f>SUM(I16:I18)</f>
        <v>611</v>
      </c>
      <c r="J15" s="272">
        <f>SUM(J16:J18)</f>
        <v>543</v>
      </c>
      <c r="K15" s="273">
        <f>SUM(K16:K18)</f>
        <v>1352</v>
      </c>
      <c r="L15" s="274">
        <f>SUM(L16:L18)</f>
        <v>1538</v>
      </c>
      <c r="M15" s="270">
        <v>0.3</v>
      </c>
      <c r="N15" s="143">
        <v>1.6</v>
      </c>
      <c r="O15" s="275">
        <v>-0.1</v>
      </c>
    </row>
    <row r="16" spans="1:15" ht="24" customHeight="1">
      <c r="A16" s="9" t="s">
        <v>110</v>
      </c>
      <c r="B16" s="55" t="s">
        <v>111</v>
      </c>
      <c r="C16" s="7">
        <v>1</v>
      </c>
      <c r="D16" s="137">
        <v>9</v>
      </c>
      <c r="E16" s="138" t="s">
        <v>50</v>
      </c>
      <c r="F16" s="202">
        <v>61</v>
      </c>
      <c r="G16" s="138" t="s">
        <v>50</v>
      </c>
      <c r="H16" s="5" t="s">
        <v>50</v>
      </c>
      <c r="I16" s="5">
        <v>17</v>
      </c>
      <c r="J16" s="5">
        <v>18</v>
      </c>
      <c r="K16" s="203">
        <v>26</v>
      </c>
      <c r="L16" s="204">
        <v>32</v>
      </c>
      <c r="M16" s="110" t="s">
        <v>50</v>
      </c>
      <c r="N16" s="205">
        <v>1.9</v>
      </c>
      <c r="O16" s="138" t="s">
        <v>50</v>
      </c>
    </row>
    <row r="17" spans="1:15" ht="24" customHeight="1">
      <c r="A17" s="57" t="s">
        <v>112</v>
      </c>
      <c r="B17" s="55" t="s">
        <v>111</v>
      </c>
      <c r="C17" s="112">
        <v>23</v>
      </c>
      <c r="D17" s="133">
        <v>585</v>
      </c>
      <c r="E17" s="110">
        <v>-1</v>
      </c>
      <c r="F17" s="202">
        <v>2369</v>
      </c>
      <c r="G17" s="138">
        <v>-1.3</v>
      </c>
      <c r="H17" s="5">
        <v>22</v>
      </c>
      <c r="I17" s="5">
        <v>594</v>
      </c>
      <c r="J17" s="5">
        <v>525</v>
      </c>
      <c r="K17" s="203">
        <v>1228</v>
      </c>
      <c r="L17" s="206">
        <v>1482</v>
      </c>
      <c r="M17" s="110">
        <v>0.2</v>
      </c>
      <c r="N17" s="119">
        <v>1.6</v>
      </c>
      <c r="O17" s="138" t="s">
        <v>50</v>
      </c>
    </row>
    <row r="18" spans="1:15" ht="24" customHeight="1">
      <c r="A18" s="24" t="s">
        <v>113</v>
      </c>
      <c r="B18" s="185" t="s">
        <v>111</v>
      </c>
      <c r="C18" s="2">
        <v>1</v>
      </c>
      <c r="D18" s="207">
        <v>10</v>
      </c>
      <c r="E18" s="208" t="s">
        <v>50</v>
      </c>
      <c r="F18" s="209">
        <v>98</v>
      </c>
      <c r="G18" s="210">
        <v>-1</v>
      </c>
      <c r="H18" s="211" t="s">
        <v>50</v>
      </c>
      <c r="I18" s="211" t="s">
        <v>50</v>
      </c>
      <c r="J18" s="211" t="s">
        <v>50</v>
      </c>
      <c r="K18" s="212">
        <v>98</v>
      </c>
      <c r="L18" s="213">
        <v>24</v>
      </c>
      <c r="M18" s="4">
        <v>9.1</v>
      </c>
      <c r="N18" s="8">
        <v>4.0999999999999996</v>
      </c>
      <c r="O18" s="4">
        <v>-0.4</v>
      </c>
    </row>
    <row r="19" spans="1:15" ht="24" customHeight="1">
      <c r="A19" s="107"/>
      <c r="B19" s="105"/>
      <c r="C19" s="105"/>
      <c r="D19" s="133"/>
      <c r="E19" s="106"/>
      <c r="F19" s="113"/>
      <c r="G19" s="106"/>
      <c r="H19" s="106"/>
      <c r="I19" s="106"/>
      <c r="J19" s="106"/>
      <c r="K19" s="106"/>
      <c r="L19" s="113"/>
      <c r="M19" s="106"/>
      <c r="N19" s="137"/>
      <c r="O19" s="106"/>
    </row>
    <row r="20" spans="1:15" ht="24" customHeight="1">
      <c r="A20" s="107"/>
      <c r="B20" s="105"/>
      <c r="C20" s="105"/>
      <c r="D20" s="133"/>
      <c r="E20" s="106"/>
      <c r="F20" s="113"/>
      <c r="G20" s="106"/>
      <c r="H20" s="106"/>
      <c r="I20" s="106"/>
      <c r="J20" s="106"/>
      <c r="K20" s="106"/>
      <c r="L20" s="113"/>
      <c r="M20" s="106"/>
      <c r="N20" s="137"/>
      <c r="O20" s="106"/>
    </row>
    <row r="21" spans="1:15" ht="21" customHeight="1">
      <c r="A21" s="16" t="s">
        <v>285</v>
      </c>
      <c r="B21" s="9"/>
      <c r="C21" s="9"/>
      <c r="D21" s="9"/>
      <c r="E21" s="9"/>
      <c r="F21" s="9"/>
      <c r="G21" s="9"/>
      <c r="H21" s="9"/>
      <c r="I21" s="9"/>
      <c r="J21" s="9"/>
      <c r="K21" s="9"/>
      <c r="L21" s="9"/>
      <c r="M21" s="9"/>
      <c r="N21" s="9"/>
      <c r="O21" s="9"/>
    </row>
    <row r="22" spans="1:15" ht="21" customHeight="1">
      <c r="A22" s="9" t="s">
        <v>208</v>
      </c>
      <c r="B22" s="9"/>
      <c r="C22" s="9"/>
      <c r="D22" s="9"/>
      <c r="E22" s="9"/>
      <c r="F22" s="9"/>
      <c r="G22" s="9"/>
      <c r="H22" s="9"/>
      <c r="I22" s="9"/>
      <c r="J22" s="9"/>
      <c r="K22" s="9"/>
      <c r="L22" s="9"/>
      <c r="M22" s="9"/>
      <c r="N22" s="9"/>
      <c r="O22" s="9"/>
    </row>
    <row r="23" spans="1:15" ht="21" customHeight="1">
      <c r="A23" s="9" t="s">
        <v>226</v>
      </c>
      <c r="B23" s="9"/>
      <c r="C23" s="9"/>
      <c r="D23" s="9"/>
      <c r="E23" s="9"/>
      <c r="F23" s="9"/>
      <c r="G23" s="9"/>
      <c r="H23" s="9"/>
      <c r="I23" s="9"/>
      <c r="J23" s="9"/>
      <c r="K23" s="9"/>
      <c r="L23" s="9"/>
      <c r="M23" s="9"/>
      <c r="N23" s="9"/>
      <c r="O23" s="9"/>
    </row>
    <row r="24" spans="1:15" ht="21" customHeight="1">
      <c r="A24" s="9"/>
      <c r="B24" s="9"/>
      <c r="C24" s="9"/>
      <c r="D24" s="9"/>
      <c r="E24" s="9"/>
      <c r="F24" s="9"/>
      <c r="G24" s="9"/>
      <c r="H24" s="9"/>
      <c r="I24" s="9"/>
      <c r="J24" s="9"/>
      <c r="K24" s="9"/>
      <c r="L24" s="9"/>
      <c r="M24" s="9"/>
      <c r="N24" s="9"/>
      <c r="O24" s="9"/>
    </row>
    <row r="25" spans="1:15" ht="21" customHeight="1">
      <c r="A25" s="16" t="s">
        <v>286</v>
      </c>
      <c r="B25" s="9"/>
      <c r="C25" s="9"/>
      <c r="D25" s="9"/>
      <c r="E25" s="9"/>
      <c r="F25" s="9"/>
      <c r="G25" s="9"/>
      <c r="H25" s="9"/>
      <c r="I25" s="9"/>
      <c r="J25" s="9"/>
      <c r="K25" s="9"/>
      <c r="L25" s="9"/>
      <c r="M25" s="9"/>
      <c r="N25" s="9"/>
      <c r="O25" s="9"/>
    </row>
    <row r="26" spans="1:15" ht="21" customHeight="1">
      <c r="A26" s="39" t="s">
        <v>263</v>
      </c>
      <c r="B26" s="9"/>
      <c r="C26" s="9"/>
      <c r="D26" s="9"/>
      <c r="E26" s="9"/>
      <c r="F26" s="9"/>
      <c r="G26" s="9"/>
      <c r="H26" s="9"/>
      <c r="I26" s="9"/>
      <c r="J26" s="9"/>
      <c r="K26" s="9"/>
      <c r="L26" s="9"/>
      <c r="M26" s="9"/>
      <c r="N26" s="9"/>
      <c r="O26" s="9"/>
    </row>
    <row r="27" spans="1:15" ht="21" customHeight="1">
      <c r="A27" s="9" t="s">
        <v>209</v>
      </c>
      <c r="B27" s="9"/>
      <c r="C27" s="9"/>
      <c r="D27" s="9"/>
      <c r="E27" s="9"/>
      <c r="F27" s="9"/>
      <c r="G27" s="9"/>
      <c r="H27" s="9"/>
      <c r="I27" s="9"/>
      <c r="J27" s="9"/>
      <c r="K27" s="9"/>
      <c r="L27" s="9"/>
      <c r="M27" s="9"/>
      <c r="N27" s="9"/>
      <c r="O27" s="9"/>
    </row>
    <row r="28" spans="1:15" ht="21" customHeight="1">
      <c r="A28" s="9"/>
      <c r="B28" s="9"/>
      <c r="C28" s="9"/>
      <c r="D28" s="9"/>
      <c r="E28" s="9"/>
      <c r="F28" s="9"/>
      <c r="G28" s="9"/>
      <c r="H28" s="9"/>
      <c r="I28" s="9"/>
      <c r="J28" s="9"/>
      <c r="K28" s="9"/>
      <c r="L28" s="9"/>
      <c r="M28" s="9"/>
      <c r="N28" s="9"/>
      <c r="O28" s="9"/>
    </row>
    <row r="29" spans="1:15" ht="21" customHeight="1">
      <c r="A29" s="16" t="s">
        <v>287</v>
      </c>
      <c r="B29" s="9"/>
      <c r="C29" s="9"/>
      <c r="E29" s="9"/>
      <c r="F29" s="9"/>
      <c r="G29" s="9"/>
      <c r="H29" s="9"/>
      <c r="I29" s="9"/>
      <c r="J29" s="9"/>
      <c r="K29" s="9"/>
      <c r="L29" s="9"/>
      <c r="M29" s="9"/>
      <c r="N29" s="9"/>
      <c r="O29" s="9"/>
    </row>
    <row r="30" spans="1:15" ht="21" customHeight="1">
      <c r="A30" s="9" t="s">
        <v>210</v>
      </c>
      <c r="B30" s="9"/>
      <c r="C30" s="9"/>
      <c r="D30" s="9"/>
      <c r="E30" s="9"/>
      <c r="F30" s="9"/>
      <c r="G30" s="9"/>
      <c r="H30" s="9"/>
      <c r="I30" s="9"/>
      <c r="J30" s="9"/>
      <c r="K30" s="9"/>
      <c r="L30" s="9"/>
      <c r="M30" s="9"/>
      <c r="N30" s="9"/>
      <c r="O30" s="9"/>
    </row>
    <row r="31" spans="1:15" ht="21" customHeight="1">
      <c r="A31" s="9" t="s">
        <v>211</v>
      </c>
      <c r="B31" s="9"/>
      <c r="C31" s="9"/>
      <c r="D31" s="9"/>
      <c r="E31" s="9"/>
      <c r="F31" s="9"/>
      <c r="G31" s="9"/>
      <c r="H31" s="9"/>
      <c r="I31" s="9"/>
      <c r="J31" s="9"/>
      <c r="K31" s="9"/>
      <c r="L31" s="9"/>
      <c r="M31" s="9"/>
      <c r="N31" s="9"/>
      <c r="O31" s="9"/>
    </row>
    <row r="32" spans="1:15" ht="21" customHeight="1">
      <c r="A32" s="9" t="s">
        <v>169</v>
      </c>
      <c r="B32" s="9"/>
      <c r="C32" s="9"/>
      <c r="D32" s="9"/>
      <c r="E32" s="9"/>
      <c r="F32" s="9"/>
      <c r="G32" s="9"/>
      <c r="H32" s="9"/>
      <c r="I32" s="9"/>
      <c r="J32" s="9"/>
      <c r="K32" s="9"/>
      <c r="L32" s="9"/>
      <c r="M32" s="9"/>
      <c r="N32" s="9"/>
      <c r="O32" s="9"/>
    </row>
    <row r="33" spans="1:15" ht="21" customHeight="1">
      <c r="A33" s="9" t="s">
        <v>212</v>
      </c>
      <c r="B33" s="9"/>
      <c r="C33" s="9"/>
      <c r="D33" s="9"/>
      <c r="E33" s="9"/>
      <c r="F33" s="9"/>
      <c r="G33" s="9"/>
      <c r="H33" s="9"/>
      <c r="I33" s="9"/>
      <c r="J33" s="9"/>
      <c r="K33" s="9"/>
      <c r="L33" s="9"/>
      <c r="M33" s="9"/>
      <c r="N33" s="9"/>
      <c r="O33" s="9"/>
    </row>
    <row r="34" spans="1:15" ht="21" customHeight="1">
      <c r="A34" s="9"/>
      <c r="B34" s="9"/>
      <c r="C34" s="9"/>
      <c r="D34" s="9"/>
      <c r="E34" s="9"/>
      <c r="F34" s="9"/>
      <c r="G34" s="9"/>
      <c r="H34" s="9"/>
      <c r="I34" s="9"/>
      <c r="J34" s="9"/>
      <c r="K34" s="9"/>
      <c r="L34" s="9"/>
      <c r="M34" s="9"/>
      <c r="N34" s="9"/>
      <c r="O34" s="9"/>
    </row>
    <row r="35" spans="1:15" ht="21" customHeight="1">
      <c r="A35" s="16" t="s">
        <v>288</v>
      </c>
      <c r="B35" s="9"/>
      <c r="C35" s="9"/>
      <c r="D35" s="9"/>
      <c r="E35" s="9"/>
      <c r="F35" s="9"/>
      <c r="G35" s="9"/>
      <c r="H35" s="9"/>
      <c r="I35" s="9"/>
      <c r="J35" s="9"/>
      <c r="K35" s="9"/>
      <c r="L35" s="9"/>
      <c r="M35" s="9"/>
      <c r="N35" s="9"/>
      <c r="O35" s="9"/>
    </row>
    <row r="36" spans="1:15" ht="21" customHeight="1">
      <c r="A36" s="39" t="s">
        <v>213</v>
      </c>
      <c r="B36" s="9"/>
      <c r="C36" s="9"/>
      <c r="D36" s="9"/>
      <c r="E36" s="9"/>
      <c r="F36" s="9"/>
      <c r="G36" s="9"/>
      <c r="H36" s="9"/>
      <c r="I36" s="9"/>
      <c r="J36" s="9"/>
      <c r="K36" s="9"/>
      <c r="L36" s="9"/>
      <c r="M36" s="9"/>
      <c r="N36" s="9"/>
      <c r="O36" s="9"/>
    </row>
    <row r="37" spans="1:15" ht="21" customHeight="1">
      <c r="A37" s="9" t="s">
        <v>264</v>
      </c>
      <c r="B37" s="9"/>
      <c r="C37" s="9"/>
      <c r="D37" s="9"/>
      <c r="E37" s="9"/>
      <c r="F37" s="9"/>
      <c r="G37" s="9"/>
      <c r="H37" s="9"/>
      <c r="I37" s="9"/>
      <c r="J37" s="9"/>
      <c r="K37" s="9"/>
      <c r="L37" s="9"/>
      <c r="M37" s="9"/>
      <c r="N37" s="9"/>
      <c r="O37" s="9"/>
    </row>
    <row r="38" spans="1:15" ht="21" customHeight="1">
      <c r="A38" s="9" t="s">
        <v>174</v>
      </c>
      <c r="B38" s="9"/>
      <c r="C38" s="9"/>
      <c r="D38" s="9"/>
      <c r="E38" s="9"/>
      <c r="F38" s="9"/>
      <c r="G38" s="9"/>
      <c r="H38" s="9"/>
      <c r="I38" s="9"/>
      <c r="J38" s="9"/>
      <c r="K38" s="9"/>
      <c r="L38" s="9"/>
      <c r="M38" s="9"/>
      <c r="N38" s="9"/>
      <c r="O38" s="9"/>
    </row>
    <row r="39" spans="1:15" ht="21" customHeight="1">
      <c r="A39" s="39"/>
      <c r="B39" s="9"/>
      <c r="C39" s="9"/>
      <c r="D39" s="9"/>
      <c r="E39" s="9"/>
      <c r="F39" s="9"/>
      <c r="G39" s="9"/>
      <c r="H39" s="9"/>
      <c r="I39" s="9"/>
      <c r="J39" s="9"/>
      <c r="K39" s="9"/>
      <c r="L39" s="9"/>
      <c r="M39" s="9"/>
      <c r="N39" s="9"/>
      <c r="O39" s="9"/>
    </row>
    <row r="40" spans="1:15" ht="21" customHeight="1">
      <c r="A40" s="9" t="s">
        <v>131</v>
      </c>
      <c r="B40" s="9"/>
      <c r="C40" s="9"/>
      <c r="D40" s="9"/>
      <c r="E40" s="9"/>
      <c r="F40" s="9"/>
      <c r="G40" s="9"/>
      <c r="H40" s="9"/>
      <c r="I40" s="9"/>
      <c r="J40" s="9"/>
      <c r="K40" s="9"/>
      <c r="L40" s="9"/>
      <c r="M40" s="9"/>
      <c r="N40" s="9"/>
      <c r="O40" s="9"/>
    </row>
    <row r="41" spans="1:15" ht="21" customHeight="1">
      <c r="A41" s="9" t="s">
        <v>132</v>
      </c>
      <c r="B41" s="9"/>
      <c r="C41" s="9"/>
      <c r="D41" s="9"/>
      <c r="E41" s="9"/>
      <c r="F41" s="9"/>
      <c r="G41" s="9"/>
      <c r="H41" s="9"/>
      <c r="I41" s="9"/>
      <c r="J41" s="9"/>
      <c r="K41" s="9"/>
      <c r="L41" s="9"/>
      <c r="M41" s="9"/>
      <c r="N41" s="9"/>
      <c r="O41" s="9"/>
    </row>
    <row r="42" spans="1:15" ht="21" customHeight="1">
      <c r="A42" s="9"/>
      <c r="B42" s="9"/>
      <c r="C42" s="9"/>
      <c r="D42" s="9"/>
      <c r="E42" s="9"/>
      <c r="F42" s="9"/>
      <c r="G42" s="9"/>
      <c r="H42" s="9"/>
      <c r="I42" s="9"/>
      <c r="J42" s="9"/>
      <c r="K42" s="9"/>
      <c r="L42" s="9"/>
      <c r="M42" s="9"/>
      <c r="N42" s="9"/>
      <c r="O42" s="9"/>
    </row>
    <row r="43" spans="1:15" ht="21" customHeight="1">
      <c r="A43" s="9"/>
      <c r="B43" s="9"/>
      <c r="C43" s="9"/>
      <c r="D43" s="9"/>
      <c r="E43" s="9"/>
      <c r="F43" s="9"/>
      <c r="G43" s="9"/>
      <c r="H43" s="9"/>
      <c r="I43" s="9"/>
      <c r="J43" s="9"/>
      <c r="K43" s="9"/>
      <c r="L43" s="9"/>
      <c r="M43" s="9"/>
      <c r="N43" s="9"/>
      <c r="O43" s="9"/>
    </row>
    <row r="44" spans="1:15" ht="21" customHeight="1">
      <c r="A44" s="9"/>
      <c r="B44" s="9"/>
      <c r="C44" s="9"/>
      <c r="D44" s="9"/>
      <c r="E44" s="9"/>
      <c r="F44" s="9"/>
      <c r="G44" s="9"/>
      <c r="H44" s="9"/>
      <c r="I44" s="9"/>
      <c r="J44" s="9"/>
      <c r="K44" s="9"/>
      <c r="L44" s="9"/>
      <c r="M44" s="9"/>
      <c r="N44" s="9"/>
      <c r="O44" s="9"/>
    </row>
    <row r="45" spans="1:15" ht="21" customHeight="1">
      <c r="A45" s="9"/>
      <c r="B45" s="9"/>
      <c r="C45" s="9"/>
      <c r="D45" s="9"/>
      <c r="E45" s="9"/>
      <c r="F45" s="9"/>
      <c r="G45" s="9"/>
      <c r="H45" s="9"/>
      <c r="I45" s="9"/>
      <c r="J45" s="9"/>
      <c r="K45" s="9"/>
      <c r="L45" s="9"/>
      <c r="M45" s="9"/>
      <c r="N45" s="9"/>
      <c r="O45" s="9"/>
    </row>
    <row r="46" spans="1:15" ht="15.75" customHeight="1">
      <c r="A46" s="9"/>
      <c r="B46" s="9"/>
      <c r="C46" s="9"/>
      <c r="D46" s="9"/>
      <c r="E46" s="9"/>
      <c r="F46" s="9"/>
      <c r="G46" s="9"/>
      <c r="H46" s="9"/>
      <c r="I46" s="9"/>
      <c r="J46" s="9"/>
      <c r="K46" s="9"/>
      <c r="L46" s="9"/>
      <c r="M46" s="9"/>
      <c r="N46" s="9"/>
      <c r="O46" s="9"/>
    </row>
    <row r="47" spans="1:15" ht="15">
      <c r="A47" s="9"/>
      <c r="B47" s="9"/>
      <c r="C47" s="9"/>
      <c r="D47" s="9"/>
      <c r="E47" s="9"/>
      <c r="F47" s="9"/>
      <c r="G47" s="9"/>
      <c r="H47" s="9"/>
      <c r="I47" s="9"/>
      <c r="J47" s="9"/>
      <c r="K47" s="9"/>
      <c r="L47" s="9"/>
      <c r="M47" s="9"/>
      <c r="N47" s="9"/>
      <c r="O47" s="9"/>
    </row>
    <row r="48" spans="1:15" ht="15">
      <c r="A48" s="9"/>
      <c r="B48" s="9"/>
      <c r="C48" s="9"/>
      <c r="D48" s="9"/>
      <c r="E48" s="9"/>
      <c r="F48" s="9"/>
      <c r="G48" s="9"/>
      <c r="H48" s="9"/>
      <c r="I48" s="9"/>
      <c r="J48" s="9"/>
      <c r="K48" s="9"/>
      <c r="L48" s="9"/>
      <c r="M48" s="9"/>
      <c r="N48" s="9"/>
      <c r="O48" s="9"/>
    </row>
    <row r="49" spans="1:15" ht="15">
      <c r="A49" s="9"/>
      <c r="B49" s="9"/>
      <c r="C49" s="9"/>
      <c r="D49" s="9"/>
      <c r="E49" s="9"/>
      <c r="F49" s="9"/>
      <c r="G49" s="9"/>
      <c r="H49" s="9"/>
      <c r="I49" s="9"/>
      <c r="J49" s="9"/>
      <c r="K49" s="9"/>
      <c r="L49" s="9"/>
      <c r="M49" s="9"/>
      <c r="N49" s="9"/>
      <c r="O49" s="9"/>
    </row>
    <row r="50" spans="1:15" ht="15">
      <c r="A50" s="9"/>
      <c r="B50" s="9"/>
      <c r="C50" s="9"/>
      <c r="D50" s="9"/>
      <c r="E50" s="9"/>
      <c r="F50" s="9"/>
      <c r="G50" s="9"/>
      <c r="H50" s="9"/>
      <c r="I50" s="9"/>
      <c r="J50" s="9"/>
      <c r="K50" s="9"/>
      <c r="L50" s="9"/>
      <c r="M50" s="9"/>
      <c r="N50" s="9"/>
      <c r="O50" s="9"/>
    </row>
    <row r="51" spans="1:15" ht="15">
      <c r="A51" s="9"/>
      <c r="B51" s="9"/>
      <c r="C51" s="9"/>
      <c r="D51" s="9"/>
      <c r="E51" s="9"/>
      <c r="F51" s="9"/>
      <c r="G51" s="9"/>
      <c r="H51" s="9"/>
      <c r="I51" s="9"/>
      <c r="J51" s="9"/>
      <c r="K51" s="9"/>
      <c r="L51" s="9"/>
      <c r="M51" s="9"/>
      <c r="N51" s="9"/>
      <c r="O51" s="9"/>
    </row>
    <row r="52" spans="1:15" ht="17.25">
      <c r="A52" s="65"/>
      <c r="B52" s="65"/>
      <c r="C52" s="65"/>
      <c r="D52" s="65"/>
      <c r="E52" s="65"/>
      <c r="F52" s="65"/>
      <c r="G52" s="65"/>
      <c r="H52" s="65"/>
      <c r="I52" s="65"/>
      <c r="J52" s="65"/>
      <c r="K52" s="65"/>
      <c r="L52" s="65"/>
      <c r="M52" s="65"/>
      <c r="N52" s="65"/>
      <c r="O52" s="65"/>
    </row>
    <row r="53" spans="1:15" ht="17.25">
      <c r="A53" s="65"/>
      <c r="B53" s="65"/>
      <c r="C53" s="65"/>
      <c r="D53" s="65"/>
      <c r="E53" s="65"/>
      <c r="F53" s="65"/>
      <c r="G53" s="65"/>
      <c r="H53" s="65"/>
      <c r="I53" s="65"/>
      <c r="J53" s="65"/>
      <c r="K53" s="65"/>
      <c r="L53" s="65"/>
      <c r="M53" s="65"/>
      <c r="N53" s="65"/>
      <c r="O53" s="65"/>
    </row>
    <row r="59" spans="1:15">
      <c r="A59" s="17" t="s">
        <v>131</v>
      </c>
    </row>
    <row r="62" spans="1:15" ht="14.25" customHeight="1"/>
    <row r="63" spans="1:15" ht="23.25" customHeight="1"/>
    <row r="67" ht="20.100000000000001" customHeight="1"/>
    <row r="68" ht="15.95" customHeight="1"/>
    <row r="69" ht="15.95" customHeight="1"/>
    <row r="70" ht="15.95" customHeight="1"/>
    <row r="71" ht="15.95" customHeight="1"/>
    <row r="72" ht="15.95" customHeight="1"/>
    <row r="73" ht="24" customHeight="1"/>
    <row r="74" ht="18" customHeight="1"/>
    <row r="75" ht="15.95" customHeight="1"/>
    <row r="76" ht="15.95" customHeight="1"/>
    <row r="77" ht="15.95" customHeight="1"/>
    <row r="78" ht="15.95" customHeight="1"/>
    <row r="79" ht="15.95" customHeight="1"/>
    <row r="80" ht="15.95" customHeight="1"/>
    <row r="81" ht="15.95" customHeight="1"/>
    <row r="82" ht="15.95" customHeight="1"/>
    <row r="141" spans="16:19">
      <c r="P141" s="66"/>
      <c r="Q141" s="66"/>
      <c r="R141" s="66"/>
      <c r="S141" s="66"/>
    </row>
    <row r="142" spans="16:19">
      <c r="P142" s="71"/>
      <c r="Q142" s="70"/>
      <c r="R142" s="70"/>
      <c r="S142" s="70"/>
    </row>
    <row r="143" spans="16:19">
      <c r="P143" s="74" t="s">
        <v>51</v>
      </c>
      <c r="Q143" s="75"/>
      <c r="R143" s="75"/>
      <c r="S143" s="75"/>
    </row>
    <row r="144" spans="16:19">
      <c r="P144" s="76"/>
      <c r="Q144" s="73"/>
      <c r="R144" s="73"/>
      <c r="S144" s="73"/>
    </row>
    <row r="145" spans="16:19">
      <c r="P145" s="511" t="s">
        <v>56</v>
      </c>
      <c r="Q145" s="72" t="s">
        <v>57</v>
      </c>
      <c r="R145" s="511" t="s">
        <v>87</v>
      </c>
      <c r="S145" s="498" t="s">
        <v>58</v>
      </c>
    </row>
    <row r="146" spans="16:19">
      <c r="P146" s="512"/>
      <c r="Q146" s="76" t="s">
        <v>60</v>
      </c>
      <c r="R146" s="513"/>
      <c r="S146" s="499"/>
    </row>
    <row r="148" spans="16:19">
      <c r="P148" s="80" t="s">
        <v>66</v>
      </c>
      <c r="Q148" s="80" t="s">
        <v>67</v>
      </c>
      <c r="R148" s="80" t="s">
        <v>68</v>
      </c>
      <c r="S148" s="80" t="s">
        <v>69</v>
      </c>
    </row>
    <row r="149" spans="16:19">
      <c r="P149" s="82" t="s">
        <v>72</v>
      </c>
      <c r="Q149" s="82" t="s">
        <v>73</v>
      </c>
      <c r="R149" s="82" t="s">
        <v>74</v>
      </c>
      <c r="S149" s="82" t="s">
        <v>75</v>
      </c>
    </row>
    <row r="150" spans="16:19">
      <c r="P150" s="80" t="s">
        <v>78</v>
      </c>
      <c r="Q150" s="80" t="s">
        <v>67</v>
      </c>
      <c r="R150" s="80" t="s">
        <v>79</v>
      </c>
      <c r="S150" s="80" t="s">
        <v>80</v>
      </c>
    </row>
    <row r="151" spans="16:19">
      <c r="P151" s="83" t="s">
        <v>83</v>
      </c>
      <c r="Q151" s="83" t="s">
        <v>73</v>
      </c>
      <c r="R151" s="83" t="s">
        <v>84</v>
      </c>
      <c r="S151" s="83" t="s">
        <v>85</v>
      </c>
    </row>
    <row r="152" spans="16:19">
      <c r="P152" s="68" t="s">
        <v>119</v>
      </c>
      <c r="Q152" s="68" t="s">
        <v>67</v>
      </c>
      <c r="R152" s="68" t="s">
        <v>120</v>
      </c>
      <c r="S152" s="68" t="s">
        <v>121</v>
      </c>
    </row>
    <row r="153" spans="16:19">
      <c r="P153" s="83" t="s">
        <v>124</v>
      </c>
      <c r="Q153" s="83" t="s">
        <v>73</v>
      </c>
      <c r="R153" s="83" t="s">
        <v>125</v>
      </c>
      <c r="S153" s="83" t="s">
        <v>126</v>
      </c>
    </row>
    <row r="154" spans="16:19">
      <c r="P154" s="80" t="s">
        <v>129</v>
      </c>
      <c r="Q154" s="80" t="s">
        <v>130</v>
      </c>
      <c r="R154" s="80" t="s">
        <v>6</v>
      </c>
      <c r="S154" s="80" t="s">
        <v>7</v>
      </c>
    </row>
    <row r="155" spans="16:19">
      <c r="P155" s="83" t="s">
        <v>10</v>
      </c>
      <c r="Q155" s="83" t="s">
        <v>11</v>
      </c>
      <c r="R155" s="83" t="s">
        <v>12</v>
      </c>
      <c r="S155" s="83" t="s">
        <v>13</v>
      </c>
    </row>
    <row r="156" spans="16:19">
      <c r="P156" s="68" t="s">
        <v>16</v>
      </c>
      <c r="Q156" s="68" t="s">
        <v>130</v>
      </c>
      <c r="R156" s="68" t="s">
        <v>17</v>
      </c>
      <c r="S156" s="68" t="s">
        <v>18</v>
      </c>
    </row>
    <row r="157" spans="16:19">
      <c r="P157" s="85" t="s">
        <v>20</v>
      </c>
      <c r="Q157" s="85" t="s">
        <v>11</v>
      </c>
      <c r="R157" s="85" t="s">
        <v>21</v>
      </c>
      <c r="S157" s="86" t="s">
        <v>22</v>
      </c>
    </row>
  </sheetData>
  <mergeCells count="12">
    <mergeCell ref="S145:S146"/>
    <mergeCell ref="R145:R146"/>
    <mergeCell ref="P145:P146"/>
    <mergeCell ref="L5:M5"/>
    <mergeCell ref="N4:O4"/>
    <mergeCell ref="A3:O3"/>
    <mergeCell ref="A4:B7"/>
    <mergeCell ref="N5:O5"/>
    <mergeCell ref="H4:K4"/>
    <mergeCell ref="D4:E4"/>
    <mergeCell ref="F4:G4"/>
    <mergeCell ref="L4:M4"/>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BY143"/>
  <sheetViews>
    <sheetView showGridLines="0" zoomScaleNormal="100" workbookViewId="0"/>
  </sheetViews>
  <sheetFormatPr defaultRowHeight="13.5"/>
  <cols>
    <col min="9" max="9" width="8.875" customWidth="1"/>
    <col min="10" max="10" width="10.5" customWidth="1"/>
    <col min="11" max="12" width="9.75" customWidth="1"/>
    <col min="13" max="13" width="9.75" style="418" customWidth="1"/>
    <col min="14" max="21" width="9" style="313"/>
    <col min="22" max="22" width="9.375" style="470" customWidth="1"/>
    <col min="23" max="31" width="9.375" style="332" customWidth="1"/>
    <col min="32" max="38" width="7.625" style="332" customWidth="1"/>
    <col min="39" max="42" width="6.75" style="332" customWidth="1"/>
    <col min="43" max="58" width="9.375" style="332" customWidth="1"/>
    <col min="59" max="59" width="13.125" style="332" customWidth="1"/>
    <col min="60" max="60" width="14.5" style="332" customWidth="1"/>
    <col min="61" max="62" width="9" style="332"/>
    <col min="63" max="77" width="9" style="313"/>
  </cols>
  <sheetData>
    <row r="1" spans="1:77">
      <c r="A1" t="s">
        <v>741</v>
      </c>
      <c r="V1" s="454"/>
      <c r="W1" s="455"/>
      <c r="X1" s="522" t="s">
        <v>360</v>
      </c>
      <c r="Y1" s="523"/>
      <c r="Z1" s="523"/>
      <c r="AA1" s="523"/>
      <c r="AB1" s="523"/>
      <c r="AC1" s="523"/>
      <c r="AD1" s="523"/>
      <c r="AE1" s="455"/>
      <c r="AF1" s="455"/>
      <c r="AG1" s="455"/>
      <c r="AH1" s="455"/>
      <c r="AI1" s="455"/>
      <c r="AJ1" s="455"/>
      <c r="AK1" s="455"/>
      <c r="AL1" s="455"/>
      <c r="AM1" s="455"/>
      <c r="AN1" s="455"/>
      <c r="AO1" s="455"/>
      <c r="AP1" s="455"/>
      <c r="AQ1" s="455"/>
      <c r="AR1" s="455"/>
      <c r="AS1" s="455"/>
      <c r="AT1" s="455"/>
      <c r="AU1" s="455"/>
      <c r="AV1" s="455"/>
      <c r="AW1" s="455"/>
      <c r="AX1" s="456" t="s">
        <v>361</v>
      </c>
      <c r="BC1" s="313"/>
      <c r="BD1" s="313"/>
      <c r="BE1" s="313"/>
      <c r="BF1" s="313"/>
      <c r="BG1" s="313"/>
      <c r="BH1" s="313"/>
      <c r="BI1" s="313"/>
      <c r="BJ1" s="313"/>
      <c r="BR1"/>
      <c r="BS1"/>
      <c r="BT1"/>
      <c r="BU1"/>
      <c r="BV1"/>
      <c r="BW1"/>
      <c r="BX1"/>
      <c r="BY1"/>
    </row>
    <row r="2" spans="1:77">
      <c r="B2" s="524" t="s">
        <v>362</v>
      </c>
      <c r="C2" s="515"/>
      <c r="D2" s="515"/>
      <c r="E2" s="515"/>
      <c r="F2" s="515"/>
      <c r="G2" s="515"/>
      <c r="H2" s="515"/>
      <c r="I2" s="515"/>
      <c r="J2" s="515"/>
      <c r="K2" s="515"/>
      <c r="L2" s="515"/>
      <c r="M2" s="515"/>
      <c r="N2" s="515"/>
      <c r="V2" s="454"/>
      <c r="W2" s="454" t="s">
        <v>363</v>
      </c>
      <c r="X2" s="454"/>
      <c r="Y2" s="454" t="s">
        <v>364</v>
      </c>
      <c r="Z2" s="454"/>
      <c r="AA2" s="454" t="s">
        <v>365</v>
      </c>
      <c r="AB2" s="454"/>
      <c r="AC2" s="454" t="s">
        <v>366</v>
      </c>
      <c r="AD2" s="454"/>
      <c r="AE2" s="454"/>
      <c r="AF2" s="454"/>
      <c r="AG2" s="454"/>
      <c r="AH2" s="454"/>
      <c r="AI2" s="456"/>
      <c r="AK2" s="332" t="s">
        <v>367</v>
      </c>
      <c r="BC2" s="313"/>
      <c r="BD2" s="313"/>
      <c r="BE2" s="313"/>
      <c r="BF2" s="313"/>
      <c r="BG2" s="313"/>
      <c r="BH2" s="313"/>
      <c r="BI2" s="313"/>
      <c r="BJ2" s="313"/>
      <c r="BR2"/>
      <c r="BS2"/>
      <c r="BT2"/>
      <c r="BU2"/>
      <c r="BV2"/>
      <c r="BW2"/>
      <c r="BX2"/>
      <c r="BY2"/>
    </row>
    <row r="3" spans="1:77" ht="22.5">
      <c r="V3" s="454" t="s">
        <v>368</v>
      </c>
      <c r="W3" s="457" t="s">
        <v>369</v>
      </c>
      <c r="X3" s="454" t="s">
        <v>370</v>
      </c>
      <c r="Y3" s="457" t="s">
        <v>369</v>
      </c>
      <c r="Z3" s="454" t="s">
        <v>370</v>
      </c>
      <c r="AA3" s="457" t="s">
        <v>369</v>
      </c>
      <c r="AB3" s="454" t="s">
        <v>370</v>
      </c>
      <c r="AC3" s="457" t="s">
        <v>369</v>
      </c>
      <c r="AD3" s="454" t="s">
        <v>371</v>
      </c>
      <c r="AE3" s="454" t="s">
        <v>372</v>
      </c>
      <c r="AF3" s="454" t="s">
        <v>373</v>
      </c>
      <c r="AG3" s="454" t="s">
        <v>374</v>
      </c>
      <c r="AH3" s="458" t="s">
        <v>375</v>
      </c>
      <c r="AI3" s="456"/>
      <c r="AJ3" s="332" t="s">
        <v>368</v>
      </c>
      <c r="BC3" s="313"/>
      <c r="BD3" s="313"/>
      <c r="BE3" s="313"/>
      <c r="BF3" s="313"/>
      <c r="BG3" s="313"/>
      <c r="BH3" s="313"/>
      <c r="BI3" s="313"/>
      <c r="BJ3" s="313"/>
      <c r="BR3"/>
      <c r="BS3"/>
      <c r="BT3"/>
      <c r="BU3"/>
      <c r="BV3"/>
      <c r="BW3"/>
      <c r="BX3"/>
      <c r="BY3"/>
    </row>
    <row r="4" spans="1:77">
      <c r="V4" s="459" t="s">
        <v>376</v>
      </c>
      <c r="W4" s="460">
        <v>153</v>
      </c>
      <c r="X4" s="461" t="e">
        <f>W4-#REF!</f>
        <v>#REF!</v>
      </c>
      <c r="Y4" s="460">
        <v>358</v>
      </c>
      <c r="Z4" s="461" t="e">
        <f>Y4-#REF!</f>
        <v>#REF!</v>
      </c>
      <c r="AA4" s="462" t="s">
        <v>377</v>
      </c>
      <c r="AB4" s="462" t="s">
        <v>377</v>
      </c>
      <c r="AC4" s="462"/>
      <c r="AD4" s="462"/>
      <c r="AE4" s="462"/>
      <c r="AF4" s="462"/>
      <c r="AG4" s="462"/>
      <c r="AH4" s="463" t="e">
        <f>SUM(#REF!+#REF!)</f>
        <v>#REF!</v>
      </c>
      <c r="AJ4" s="464" t="s">
        <v>378</v>
      </c>
      <c r="AL4" s="465">
        <f t="shared" ref="AL4:AL9" si="0">W4+Y4</f>
        <v>511</v>
      </c>
      <c r="BC4" s="313"/>
      <c r="BD4" s="313"/>
      <c r="BE4" s="313"/>
      <c r="BF4" s="313"/>
      <c r="BG4" s="313"/>
      <c r="BH4" s="313"/>
      <c r="BI4" s="313"/>
      <c r="BJ4" s="313"/>
      <c r="BR4"/>
      <c r="BS4"/>
      <c r="BT4"/>
      <c r="BU4"/>
      <c r="BV4"/>
      <c r="BW4"/>
      <c r="BX4"/>
      <c r="BY4"/>
    </row>
    <row r="5" spans="1:77">
      <c r="V5" s="459" t="s">
        <v>379</v>
      </c>
      <c r="W5" s="460">
        <v>162</v>
      </c>
      <c r="X5" s="461">
        <f t="shared" ref="X5:X36" si="1">W5-W4</f>
        <v>9</v>
      </c>
      <c r="Y5" s="460">
        <v>388</v>
      </c>
      <c r="Z5" s="461">
        <f t="shared" ref="Z5:Z36" si="2">Y5-Y4</f>
        <v>30</v>
      </c>
      <c r="AA5" s="462" t="s">
        <v>377</v>
      </c>
      <c r="AB5" s="462" t="s">
        <v>377</v>
      </c>
      <c r="AC5" s="462"/>
      <c r="AD5" s="462"/>
      <c r="AE5" s="462"/>
      <c r="AF5" s="462"/>
      <c r="AG5" s="462"/>
      <c r="AH5" s="463" t="e">
        <f>SUM(#REF!+#REF!)</f>
        <v>#REF!</v>
      </c>
      <c r="AJ5" s="464" t="s">
        <v>380</v>
      </c>
      <c r="AL5" s="465">
        <f t="shared" si="0"/>
        <v>550</v>
      </c>
      <c r="BC5" s="313"/>
      <c r="BD5" s="313"/>
      <c r="BE5" s="313"/>
      <c r="BF5" s="313"/>
      <c r="BG5" s="313"/>
      <c r="BH5" s="313"/>
      <c r="BI5" s="313"/>
      <c r="BJ5" s="313"/>
      <c r="BR5"/>
      <c r="BS5"/>
      <c r="BT5"/>
      <c r="BU5"/>
      <c r="BV5"/>
      <c r="BW5"/>
      <c r="BX5"/>
      <c r="BY5"/>
    </row>
    <row r="6" spans="1:77">
      <c r="V6" s="459" t="s">
        <v>381</v>
      </c>
      <c r="W6" s="460">
        <v>175</v>
      </c>
      <c r="X6" s="461">
        <f t="shared" si="1"/>
        <v>13</v>
      </c>
      <c r="Y6" s="460">
        <v>411</v>
      </c>
      <c r="Z6" s="461">
        <f t="shared" si="2"/>
        <v>23</v>
      </c>
      <c r="AA6" s="462" t="s">
        <v>377</v>
      </c>
      <c r="AB6" s="462" t="s">
        <v>377</v>
      </c>
      <c r="AC6" s="462"/>
      <c r="AD6" s="462"/>
      <c r="AE6" s="462"/>
      <c r="AF6" s="462"/>
      <c r="AG6" s="462"/>
      <c r="AH6" s="463" t="e">
        <f>SUM(#REF!+#REF!)</f>
        <v>#REF!</v>
      </c>
      <c r="AJ6" s="464" t="s">
        <v>382</v>
      </c>
      <c r="AL6" s="465">
        <f t="shared" si="0"/>
        <v>586</v>
      </c>
      <c r="BC6" s="313"/>
      <c r="BD6" s="313"/>
      <c r="BE6" s="313"/>
      <c r="BF6" s="313"/>
      <c r="BG6" s="313"/>
      <c r="BH6" s="313"/>
      <c r="BI6" s="313"/>
      <c r="BJ6" s="313"/>
      <c r="BR6"/>
      <c r="BS6"/>
      <c r="BT6"/>
      <c r="BU6"/>
      <c r="BV6"/>
      <c r="BW6"/>
      <c r="BX6"/>
      <c r="BY6"/>
    </row>
    <row r="7" spans="1:77">
      <c r="V7" s="459" t="s">
        <v>383</v>
      </c>
      <c r="W7" s="460">
        <v>179</v>
      </c>
      <c r="X7" s="461">
        <f t="shared" si="1"/>
        <v>4</v>
      </c>
      <c r="Y7" s="460">
        <v>431</v>
      </c>
      <c r="Z7" s="461">
        <f t="shared" si="2"/>
        <v>20</v>
      </c>
      <c r="AA7" s="462" t="s">
        <v>377</v>
      </c>
      <c r="AB7" s="462" t="s">
        <v>377</v>
      </c>
      <c r="AC7" s="462"/>
      <c r="AD7" s="462"/>
      <c r="AE7" s="462"/>
      <c r="AF7" s="462"/>
      <c r="AG7" s="462"/>
      <c r="AH7" s="463" t="e">
        <f>SUM(#REF!+#REF!)</f>
        <v>#REF!</v>
      </c>
      <c r="AJ7" s="464" t="s">
        <v>384</v>
      </c>
      <c r="AL7" s="465">
        <f t="shared" si="0"/>
        <v>610</v>
      </c>
      <c r="BC7" s="313"/>
      <c r="BD7" s="313"/>
      <c r="BE7" s="313"/>
      <c r="BF7" s="313"/>
      <c r="BG7" s="313"/>
      <c r="BH7" s="313"/>
      <c r="BI7" s="313"/>
      <c r="BJ7" s="313"/>
      <c r="BR7"/>
      <c r="BS7"/>
      <c r="BT7"/>
      <c r="BU7"/>
      <c r="BV7"/>
      <c r="BW7"/>
      <c r="BX7"/>
      <c r="BY7"/>
    </row>
    <row r="8" spans="1:77">
      <c r="V8" s="459" t="s">
        <v>385</v>
      </c>
      <c r="W8" s="460">
        <v>183</v>
      </c>
      <c r="X8" s="461">
        <f t="shared" si="1"/>
        <v>4</v>
      </c>
      <c r="Y8" s="460">
        <v>442</v>
      </c>
      <c r="Z8" s="461">
        <f t="shared" si="2"/>
        <v>11</v>
      </c>
      <c r="AA8" s="462" t="s">
        <v>377</v>
      </c>
      <c r="AB8" s="462" t="s">
        <v>377</v>
      </c>
      <c r="AC8" s="462"/>
      <c r="AD8" s="462"/>
      <c r="AE8" s="462"/>
      <c r="AF8" s="462"/>
      <c r="AG8" s="462"/>
      <c r="AH8" s="463" t="e">
        <f>SUM(#REF!+#REF!)</f>
        <v>#REF!</v>
      </c>
      <c r="AJ8" s="464" t="s">
        <v>386</v>
      </c>
      <c r="AL8" s="465">
        <f t="shared" si="0"/>
        <v>625</v>
      </c>
      <c r="BC8" s="313"/>
      <c r="BD8" s="313"/>
      <c r="BE8" s="313"/>
      <c r="BF8" s="313"/>
      <c r="BG8" s="313"/>
      <c r="BH8" s="313"/>
      <c r="BI8" s="313"/>
      <c r="BJ8" s="313"/>
      <c r="BR8"/>
      <c r="BS8"/>
      <c r="BT8"/>
      <c r="BU8"/>
      <c r="BV8"/>
      <c r="BW8"/>
      <c r="BX8"/>
      <c r="BY8"/>
    </row>
    <row r="9" spans="1:77">
      <c r="V9" s="459" t="s">
        <v>387</v>
      </c>
      <c r="W9" s="460">
        <v>174</v>
      </c>
      <c r="X9" s="461">
        <f t="shared" si="1"/>
        <v>-9</v>
      </c>
      <c r="Y9" s="460">
        <v>444</v>
      </c>
      <c r="Z9" s="461">
        <f t="shared" si="2"/>
        <v>2</v>
      </c>
      <c r="AA9" s="462" t="s">
        <v>377</v>
      </c>
      <c r="AB9" s="462" t="s">
        <v>377</v>
      </c>
      <c r="AC9" s="462"/>
      <c r="AD9" s="462"/>
      <c r="AE9" s="462"/>
      <c r="AF9" s="462"/>
      <c r="AG9" s="462"/>
      <c r="AH9" s="463" t="e">
        <f>SUM(#REF!+#REF!)</f>
        <v>#REF!</v>
      </c>
      <c r="AJ9" s="464" t="s">
        <v>388</v>
      </c>
      <c r="AL9" s="465">
        <f t="shared" si="0"/>
        <v>618</v>
      </c>
      <c r="BC9" s="313"/>
      <c r="BD9" s="313"/>
      <c r="BE9" s="313"/>
      <c r="BF9" s="313"/>
      <c r="BG9" s="313"/>
      <c r="BH9" s="313"/>
      <c r="BI9" s="313"/>
      <c r="BJ9" s="313"/>
      <c r="BR9"/>
      <c r="BS9"/>
      <c r="BT9"/>
      <c r="BU9"/>
      <c r="BV9"/>
      <c r="BW9"/>
      <c r="BX9"/>
      <c r="BY9"/>
    </row>
    <row r="10" spans="1:77">
      <c r="V10" s="459" t="s">
        <v>389</v>
      </c>
      <c r="W10" s="460">
        <v>158</v>
      </c>
      <c r="X10" s="461">
        <f t="shared" si="1"/>
        <v>-16</v>
      </c>
      <c r="Y10" s="460">
        <v>412</v>
      </c>
      <c r="Z10" s="461">
        <f t="shared" si="2"/>
        <v>-32</v>
      </c>
      <c r="AA10" s="460">
        <v>71</v>
      </c>
      <c r="AB10" s="462" t="s">
        <v>377</v>
      </c>
      <c r="AC10" s="462"/>
      <c r="AD10" s="462"/>
      <c r="AE10" s="462"/>
      <c r="AF10" s="462">
        <v>1</v>
      </c>
      <c r="AG10" s="462"/>
      <c r="AH10" s="463" t="e">
        <f>SUM(#REF!+#REF!+AE10+AF10+AG10)</f>
        <v>#REF!</v>
      </c>
      <c r="AJ10" s="464" t="s">
        <v>390</v>
      </c>
      <c r="AL10" s="465">
        <f t="shared" ref="AL10:AL55" si="3">W10+Y10+AA10</f>
        <v>641</v>
      </c>
      <c r="BC10" s="313"/>
      <c r="BD10" s="313"/>
      <c r="BE10" s="313"/>
      <c r="BF10" s="313"/>
      <c r="BG10" s="313"/>
      <c r="BH10" s="313"/>
      <c r="BI10" s="313"/>
      <c r="BJ10" s="313"/>
      <c r="BR10"/>
      <c r="BS10"/>
      <c r="BT10"/>
      <c r="BU10"/>
      <c r="BV10"/>
      <c r="BW10"/>
      <c r="BX10"/>
      <c r="BY10"/>
    </row>
    <row r="11" spans="1:77">
      <c r="V11" s="459" t="s">
        <v>391</v>
      </c>
      <c r="W11" s="460">
        <v>155</v>
      </c>
      <c r="X11" s="461">
        <f t="shared" si="1"/>
        <v>-3</v>
      </c>
      <c r="Y11" s="460">
        <v>436</v>
      </c>
      <c r="Z11" s="461">
        <f t="shared" si="2"/>
        <v>24</v>
      </c>
      <c r="AA11" s="460">
        <v>108</v>
      </c>
      <c r="AB11" s="461">
        <f t="shared" ref="AB11:AB55" si="4">AA11-AA10</f>
        <v>37</v>
      </c>
      <c r="AC11" s="461"/>
      <c r="AD11" s="461"/>
      <c r="AE11" s="461"/>
      <c r="AF11" s="461">
        <v>1</v>
      </c>
      <c r="AG11" s="461"/>
      <c r="AH11" s="463" t="e">
        <f>SUM(#REF!+#REF!+AE11+AF11+AG11)</f>
        <v>#REF!</v>
      </c>
      <c r="AJ11" s="464" t="s">
        <v>392</v>
      </c>
      <c r="AL11" s="465">
        <f t="shared" si="3"/>
        <v>699</v>
      </c>
      <c r="BC11" s="313"/>
      <c r="BD11" s="313"/>
      <c r="BE11" s="313"/>
      <c r="BF11" s="313"/>
      <c r="BG11" s="313"/>
      <c r="BH11" s="313"/>
      <c r="BI11" s="313"/>
      <c r="BJ11" s="313"/>
      <c r="BR11"/>
      <c r="BS11"/>
      <c r="BT11"/>
      <c r="BU11"/>
      <c r="BV11"/>
      <c r="BW11"/>
      <c r="BX11"/>
      <c r="BY11"/>
    </row>
    <row r="12" spans="1:77">
      <c r="V12" s="459" t="s">
        <v>393</v>
      </c>
      <c r="W12" s="460">
        <v>151</v>
      </c>
      <c r="X12" s="461">
        <f t="shared" si="1"/>
        <v>-4</v>
      </c>
      <c r="Y12" s="460">
        <v>417</v>
      </c>
      <c r="Z12" s="461">
        <f t="shared" si="2"/>
        <v>-19</v>
      </c>
      <c r="AA12" s="460">
        <v>126</v>
      </c>
      <c r="AB12" s="461">
        <f t="shared" si="4"/>
        <v>18</v>
      </c>
      <c r="AC12" s="461"/>
      <c r="AD12" s="461"/>
      <c r="AE12" s="461"/>
      <c r="AF12" s="461">
        <v>1</v>
      </c>
      <c r="AG12" s="461">
        <v>1</v>
      </c>
      <c r="AH12" s="463" t="e">
        <f>SUM(#REF!+#REF!+AE12+AF12+AG12)</f>
        <v>#REF!</v>
      </c>
      <c r="AJ12" s="464" t="s">
        <v>394</v>
      </c>
      <c r="AL12" s="465">
        <f t="shared" si="3"/>
        <v>694</v>
      </c>
      <c r="BC12" s="313"/>
      <c r="BD12" s="313"/>
      <c r="BE12" s="313"/>
      <c r="BF12" s="313"/>
      <c r="BG12" s="313"/>
      <c r="BH12" s="313"/>
      <c r="BI12" s="313"/>
      <c r="BJ12" s="313"/>
      <c r="BR12"/>
      <c r="BS12"/>
      <c r="BT12"/>
      <c r="BU12"/>
      <c r="BV12"/>
      <c r="BW12"/>
      <c r="BX12"/>
      <c r="BY12"/>
    </row>
    <row r="13" spans="1:77">
      <c r="V13" s="459" t="s">
        <v>395</v>
      </c>
      <c r="W13" s="460">
        <v>147</v>
      </c>
      <c r="X13" s="461">
        <f t="shared" si="1"/>
        <v>-4</v>
      </c>
      <c r="Y13" s="460">
        <v>409</v>
      </c>
      <c r="Z13" s="461">
        <f t="shared" si="2"/>
        <v>-8</v>
      </c>
      <c r="AA13" s="460">
        <v>126</v>
      </c>
      <c r="AB13" s="461">
        <f t="shared" si="4"/>
        <v>0</v>
      </c>
      <c r="AC13" s="461"/>
      <c r="AD13" s="461"/>
      <c r="AE13" s="461"/>
      <c r="AF13" s="461">
        <v>1</v>
      </c>
      <c r="AG13" s="461">
        <v>1</v>
      </c>
      <c r="AH13" s="463" t="e">
        <f>SUM(#REF!+#REF!+AE13+AF13+AG13)</f>
        <v>#REF!</v>
      </c>
      <c r="AJ13" s="464" t="s">
        <v>396</v>
      </c>
      <c r="AL13" s="465">
        <f t="shared" si="3"/>
        <v>682</v>
      </c>
      <c r="BC13" s="313"/>
      <c r="BD13" s="313"/>
      <c r="BE13" s="313"/>
      <c r="BF13" s="313"/>
      <c r="BG13" s="313"/>
      <c r="BH13" s="313"/>
      <c r="BI13" s="313"/>
      <c r="BJ13" s="313"/>
      <c r="BR13"/>
      <c r="BS13"/>
      <c r="BT13"/>
      <c r="BU13"/>
      <c r="BV13"/>
      <c r="BW13"/>
      <c r="BX13"/>
      <c r="BY13"/>
    </row>
    <row r="14" spans="1:77">
      <c r="V14" s="459" t="s">
        <v>397</v>
      </c>
      <c r="W14" s="460">
        <v>158</v>
      </c>
      <c r="X14" s="461">
        <f t="shared" si="1"/>
        <v>11</v>
      </c>
      <c r="Y14" s="460">
        <v>405</v>
      </c>
      <c r="Z14" s="461">
        <f t="shared" si="2"/>
        <v>-4</v>
      </c>
      <c r="AA14" s="460">
        <v>126</v>
      </c>
      <c r="AB14" s="461">
        <f t="shared" si="4"/>
        <v>0</v>
      </c>
      <c r="AC14" s="461"/>
      <c r="AD14" s="461"/>
      <c r="AE14" s="461"/>
      <c r="AF14" s="461">
        <v>1</v>
      </c>
      <c r="AG14" s="461">
        <v>1</v>
      </c>
      <c r="AH14" s="463" t="e">
        <f>SUM(#REF!+#REF!+AE14+AF14+AG14)</f>
        <v>#REF!</v>
      </c>
      <c r="AJ14" s="464" t="s">
        <v>398</v>
      </c>
      <c r="AL14" s="465">
        <f t="shared" si="3"/>
        <v>689</v>
      </c>
      <c r="BC14" s="313"/>
      <c r="BD14" s="313"/>
      <c r="BE14" s="313"/>
      <c r="BF14" s="313"/>
      <c r="BG14" s="313"/>
      <c r="BH14" s="313"/>
      <c r="BI14" s="313"/>
      <c r="BJ14" s="313"/>
      <c r="BR14"/>
      <c r="BS14"/>
      <c r="BT14"/>
      <c r="BU14"/>
      <c r="BV14"/>
      <c r="BW14"/>
      <c r="BX14"/>
      <c r="BY14"/>
    </row>
    <row r="15" spans="1:77">
      <c r="V15" s="459" t="s">
        <v>399</v>
      </c>
      <c r="W15" s="460">
        <v>157</v>
      </c>
      <c r="X15" s="461">
        <f t="shared" si="1"/>
        <v>-1</v>
      </c>
      <c r="Y15" s="460">
        <v>420</v>
      </c>
      <c r="Z15" s="461">
        <f t="shared" si="2"/>
        <v>15</v>
      </c>
      <c r="AA15" s="460">
        <v>131</v>
      </c>
      <c r="AB15" s="461">
        <f t="shared" si="4"/>
        <v>5</v>
      </c>
      <c r="AC15" s="461"/>
      <c r="AD15" s="461"/>
      <c r="AE15" s="461"/>
      <c r="AF15" s="461">
        <v>1</v>
      </c>
      <c r="AG15" s="461">
        <v>1</v>
      </c>
      <c r="AH15" s="463" t="e">
        <f>SUM(#REF!+#REF!+AE15+AF15+AG15)</f>
        <v>#REF!</v>
      </c>
      <c r="AJ15" s="464" t="s">
        <v>400</v>
      </c>
      <c r="AL15" s="465">
        <f t="shared" si="3"/>
        <v>708</v>
      </c>
      <c r="BC15" s="313"/>
      <c r="BD15" s="313"/>
      <c r="BE15" s="313"/>
      <c r="BF15" s="313"/>
      <c r="BG15" s="313"/>
      <c r="BH15" s="313"/>
      <c r="BI15" s="313"/>
      <c r="BJ15" s="313"/>
      <c r="BR15"/>
      <c r="BS15"/>
      <c r="BT15"/>
      <c r="BU15"/>
      <c r="BV15"/>
      <c r="BW15"/>
      <c r="BX15"/>
      <c r="BY15"/>
    </row>
    <row r="16" spans="1:77">
      <c r="V16" s="459" t="s">
        <v>401</v>
      </c>
      <c r="W16" s="460">
        <v>160</v>
      </c>
      <c r="X16" s="461">
        <f t="shared" si="1"/>
        <v>3</v>
      </c>
      <c r="Y16" s="460">
        <v>409</v>
      </c>
      <c r="Z16" s="461">
        <f t="shared" si="2"/>
        <v>-11</v>
      </c>
      <c r="AA16" s="460">
        <v>200</v>
      </c>
      <c r="AB16" s="461">
        <f t="shared" si="4"/>
        <v>69</v>
      </c>
      <c r="AC16" s="461"/>
      <c r="AD16" s="461"/>
      <c r="AE16" s="461"/>
      <c r="AF16" s="461">
        <v>2</v>
      </c>
      <c r="AG16" s="461">
        <v>1</v>
      </c>
      <c r="AH16" s="463" t="e">
        <f>SUM(#REF!+#REF!+AE16+AF16+AG16)</f>
        <v>#REF!</v>
      </c>
      <c r="AJ16" s="464" t="s">
        <v>402</v>
      </c>
      <c r="AL16" s="465">
        <f t="shared" si="3"/>
        <v>769</v>
      </c>
      <c r="BC16" s="313"/>
      <c r="BD16" s="313"/>
      <c r="BE16" s="313"/>
      <c r="BF16" s="313"/>
      <c r="BG16" s="313"/>
      <c r="BH16" s="313"/>
      <c r="BI16" s="313"/>
      <c r="BJ16" s="313"/>
      <c r="BR16"/>
      <c r="BS16"/>
      <c r="BT16"/>
      <c r="BU16"/>
      <c r="BV16"/>
      <c r="BW16"/>
      <c r="BX16"/>
      <c r="BY16"/>
    </row>
    <row r="17" spans="3:77">
      <c r="V17" s="459" t="s">
        <v>403</v>
      </c>
      <c r="W17" s="460">
        <v>161</v>
      </c>
      <c r="X17" s="461">
        <f t="shared" si="1"/>
        <v>1</v>
      </c>
      <c r="Y17" s="460">
        <v>397</v>
      </c>
      <c r="Z17" s="461">
        <f t="shared" si="2"/>
        <v>-12</v>
      </c>
      <c r="AA17" s="460">
        <v>424</v>
      </c>
      <c r="AB17" s="461">
        <f t="shared" si="4"/>
        <v>224</v>
      </c>
      <c r="AC17" s="461"/>
      <c r="AD17" s="461"/>
      <c r="AE17" s="461">
        <v>1</v>
      </c>
      <c r="AF17" s="461">
        <v>4</v>
      </c>
      <c r="AG17" s="461">
        <v>1</v>
      </c>
      <c r="AH17" s="463" t="e">
        <f>SUM(#REF!+#REF!+AE17+AF17+AG17)</f>
        <v>#REF!</v>
      </c>
      <c r="AJ17" s="464" t="s">
        <v>404</v>
      </c>
      <c r="AL17" s="465">
        <f t="shared" si="3"/>
        <v>982</v>
      </c>
      <c r="BC17" s="313"/>
      <c r="BD17" s="313"/>
      <c r="BE17" s="313"/>
      <c r="BF17" s="313"/>
      <c r="BG17" s="313"/>
      <c r="BH17" s="313"/>
      <c r="BI17" s="313"/>
      <c r="BJ17" s="313"/>
      <c r="BR17"/>
      <c r="BS17"/>
      <c r="BT17"/>
      <c r="BU17"/>
      <c r="BV17"/>
      <c r="BW17"/>
      <c r="BX17"/>
      <c r="BY17"/>
    </row>
    <row r="18" spans="3:77">
      <c r="O18" s="479"/>
      <c r="V18" s="459" t="s">
        <v>405</v>
      </c>
      <c r="W18" s="460">
        <v>160</v>
      </c>
      <c r="X18" s="461">
        <f t="shared" si="1"/>
        <v>-1</v>
      </c>
      <c r="Y18" s="460">
        <v>393</v>
      </c>
      <c r="Z18" s="461">
        <f t="shared" si="2"/>
        <v>-4</v>
      </c>
      <c r="AA18" s="460">
        <v>441</v>
      </c>
      <c r="AB18" s="461">
        <f t="shared" si="4"/>
        <v>17</v>
      </c>
      <c r="AC18" s="461"/>
      <c r="AD18" s="461"/>
      <c r="AE18" s="461">
        <v>1</v>
      </c>
      <c r="AF18" s="461">
        <v>4</v>
      </c>
      <c r="AG18" s="461">
        <v>1</v>
      </c>
      <c r="AH18" s="463" t="e">
        <f>SUM(#REF!+#REF!+AE18+AF18+AG18)</f>
        <v>#REF!</v>
      </c>
      <c r="AJ18" s="464" t="s">
        <v>406</v>
      </c>
      <c r="AL18" s="465">
        <f t="shared" si="3"/>
        <v>994</v>
      </c>
      <c r="BC18" s="313"/>
      <c r="BD18" s="313"/>
      <c r="BE18" s="313"/>
      <c r="BF18" s="313"/>
      <c r="BG18" s="313"/>
      <c r="BH18" s="313"/>
      <c r="BI18" s="313"/>
      <c r="BJ18" s="313"/>
      <c r="BR18"/>
      <c r="BS18"/>
      <c r="BT18"/>
      <c r="BU18"/>
      <c r="BV18"/>
      <c r="BW18"/>
      <c r="BX18"/>
      <c r="BY18"/>
    </row>
    <row r="19" spans="3:77">
      <c r="V19" s="459" t="s">
        <v>407</v>
      </c>
      <c r="W19" s="460">
        <v>148</v>
      </c>
      <c r="X19" s="461">
        <f t="shared" si="1"/>
        <v>-12</v>
      </c>
      <c r="Y19" s="460">
        <v>377</v>
      </c>
      <c r="Z19" s="461">
        <f t="shared" si="2"/>
        <v>-16</v>
      </c>
      <c r="AA19" s="460">
        <v>498</v>
      </c>
      <c r="AB19" s="461">
        <f t="shared" si="4"/>
        <v>57</v>
      </c>
      <c r="AC19" s="461"/>
      <c r="AD19" s="461"/>
      <c r="AE19" s="461">
        <v>1</v>
      </c>
      <c r="AF19" s="461">
        <v>4</v>
      </c>
      <c r="AG19" s="461">
        <v>1</v>
      </c>
      <c r="AH19" s="463" t="e">
        <f>SUM(#REF!+#REF!+AE19+AF19+AG19)</f>
        <v>#REF!</v>
      </c>
      <c r="AJ19" s="464" t="s">
        <v>408</v>
      </c>
      <c r="AL19" s="465">
        <f t="shared" si="3"/>
        <v>1023</v>
      </c>
      <c r="BC19" s="313"/>
      <c r="BD19" s="313"/>
      <c r="BE19" s="313"/>
      <c r="BF19" s="313"/>
      <c r="BG19" s="313"/>
      <c r="BH19" s="313"/>
      <c r="BI19" s="313"/>
      <c r="BJ19" s="313"/>
      <c r="BR19"/>
      <c r="BS19"/>
      <c r="BT19"/>
      <c r="BU19"/>
      <c r="BV19"/>
      <c r="BW19"/>
      <c r="BX19"/>
      <c r="BY19"/>
    </row>
    <row r="20" spans="3:77">
      <c r="V20" s="459" t="s">
        <v>409</v>
      </c>
      <c r="W20" s="460">
        <v>143</v>
      </c>
      <c r="X20" s="461">
        <f t="shared" si="1"/>
        <v>-5</v>
      </c>
      <c r="Y20" s="460">
        <v>354</v>
      </c>
      <c r="Z20" s="461">
        <f t="shared" si="2"/>
        <v>-23</v>
      </c>
      <c r="AA20" s="460">
        <v>538</v>
      </c>
      <c r="AB20" s="461">
        <f t="shared" si="4"/>
        <v>40</v>
      </c>
      <c r="AC20" s="461"/>
      <c r="AD20" s="461"/>
      <c r="AE20" s="461">
        <v>1</v>
      </c>
      <c r="AF20" s="461">
        <v>4</v>
      </c>
      <c r="AG20" s="461">
        <v>1</v>
      </c>
      <c r="AH20" s="463" t="e">
        <f>SUM(#REF!+#REF!+AE20+AF20+AG20)</f>
        <v>#REF!</v>
      </c>
      <c r="AJ20" s="464" t="s">
        <v>410</v>
      </c>
      <c r="AL20" s="465">
        <f t="shared" si="3"/>
        <v>1035</v>
      </c>
      <c r="BC20" s="313"/>
      <c r="BD20" s="313"/>
      <c r="BE20" s="313"/>
      <c r="BF20" s="313"/>
      <c r="BG20" s="313"/>
      <c r="BH20" s="313"/>
      <c r="BI20" s="313"/>
      <c r="BJ20" s="313"/>
      <c r="BR20"/>
      <c r="BS20"/>
      <c r="BT20"/>
      <c r="BU20"/>
      <c r="BV20"/>
      <c r="BW20"/>
      <c r="BX20"/>
      <c r="BY20"/>
    </row>
    <row r="21" spans="3:77">
      <c r="V21" s="459" t="s">
        <v>411</v>
      </c>
      <c r="W21" s="460">
        <v>156</v>
      </c>
      <c r="X21" s="461">
        <f t="shared" si="1"/>
        <v>13</v>
      </c>
      <c r="Y21" s="460">
        <v>358</v>
      </c>
      <c r="Z21" s="461">
        <f t="shared" si="2"/>
        <v>4</v>
      </c>
      <c r="AA21" s="460">
        <v>616</v>
      </c>
      <c r="AB21" s="461">
        <f t="shared" si="4"/>
        <v>78</v>
      </c>
      <c r="AC21" s="461"/>
      <c r="AD21" s="461"/>
      <c r="AE21" s="461">
        <v>1</v>
      </c>
      <c r="AF21" s="461">
        <v>4</v>
      </c>
      <c r="AG21" s="461">
        <v>1</v>
      </c>
      <c r="AH21" s="463" t="e">
        <f>SUM(#REF!+#REF!+AE21+AF21+AG21)</f>
        <v>#REF!</v>
      </c>
      <c r="AJ21" s="464" t="s">
        <v>412</v>
      </c>
      <c r="AL21" s="465">
        <f t="shared" si="3"/>
        <v>1130</v>
      </c>
      <c r="BC21" s="313"/>
      <c r="BD21" s="313"/>
      <c r="BE21" s="313"/>
      <c r="BF21" s="313"/>
      <c r="BG21" s="313"/>
      <c r="BH21" s="313"/>
      <c r="BI21" s="313"/>
      <c r="BJ21" s="313"/>
      <c r="BR21"/>
      <c r="BS21"/>
      <c r="BT21"/>
      <c r="BU21"/>
      <c r="BV21"/>
      <c r="BW21"/>
      <c r="BX21"/>
      <c r="BY21"/>
    </row>
    <row r="22" spans="3:77">
      <c r="V22" s="459" t="s">
        <v>413</v>
      </c>
      <c r="W22" s="460">
        <v>146</v>
      </c>
      <c r="X22" s="461">
        <f t="shared" si="1"/>
        <v>-10</v>
      </c>
      <c r="Y22" s="460">
        <v>363</v>
      </c>
      <c r="Z22" s="461">
        <f t="shared" si="2"/>
        <v>5</v>
      </c>
      <c r="AA22" s="460">
        <v>806</v>
      </c>
      <c r="AB22" s="461">
        <f t="shared" si="4"/>
        <v>190</v>
      </c>
      <c r="AC22" s="461"/>
      <c r="AD22" s="461"/>
      <c r="AE22" s="461">
        <v>1</v>
      </c>
      <c r="AF22" s="461">
        <v>5</v>
      </c>
      <c r="AG22" s="461">
        <v>1</v>
      </c>
      <c r="AH22" s="463" t="e">
        <f>SUM(#REF!+#REF!+AE22+AF22+AG22)</f>
        <v>#REF!</v>
      </c>
      <c r="AJ22" s="464" t="s">
        <v>414</v>
      </c>
      <c r="AL22" s="465">
        <f t="shared" si="3"/>
        <v>1315</v>
      </c>
      <c r="BC22" s="313"/>
      <c r="BD22" s="313"/>
      <c r="BE22" s="313"/>
      <c r="BF22" s="313"/>
      <c r="BG22" s="313"/>
      <c r="BH22" s="313"/>
      <c r="BI22" s="313"/>
      <c r="BJ22" s="313"/>
      <c r="BR22"/>
      <c r="BS22"/>
      <c r="BT22"/>
      <c r="BU22"/>
      <c r="BV22"/>
      <c r="BW22"/>
      <c r="BX22"/>
      <c r="BY22"/>
    </row>
    <row r="23" spans="3:77">
      <c r="V23" s="459" t="s">
        <v>415</v>
      </c>
      <c r="W23" s="460">
        <v>144</v>
      </c>
      <c r="X23" s="461">
        <f t="shared" si="1"/>
        <v>-2</v>
      </c>
      <c r="Y23" s="460">
        <v>354</v>
      </c>
      <c r="Z23" s="461">
        <f t="shared" si="2"/>
        <v>-9</v>
      </c>
      <c r="AA23" s="460">
        <v>911</v>
      </c>
      <c r="AB23" s="461">
        <f t="shared" si="4"/>
        <v>105</v>
      </c>
      <c r="AC23" s="461"/>
      <c r="AD23" s="461"/>
      <c r="AE23" s="461">
        <v>1</v>
      </c>
      <c r="AF23" s="461">
        <v>7</v>
      </c>
      <c r="AG23" s="461">
        <v>1</v>
      </c>
      <c r="AH23" s="463" t="e">
        <f>SUM(#REF!+#REF!+AE23+AF23+AG23)</f>
        <v>#REF!</v>
      </c>
      <c r="AJ23" s="464" t="s">
        <v>416</v>
      </c>
      <c r="AL23" s="465">
        <f t="shared" si="3"/>
        <v>1409</v>
      </c>
      <c r="BC23" s="313"/>
      <c r="BD23" s="313"/>
      <c r="BE23" s="313"/>
      <c r="BF23" s="313"/>
      <c r="BG23" s="313"/>
      <c r="BH23" s="313"/>
      <c r="BI23" s="313"/>
      <c r="BJ23" s="313"/>
      <c r="BR23"/>
      <c r="BS23"/>
      <c r="BT23"/>
      <c r="BU23"/>
      <c r="BV23"/>
      <c r="BW23"/>
      <c r="BX23"/>
      <c r="BY23"/>
    </row>
    <row r="24" spans="3:77">
      <c r="V24" s="459" t="s">
        <v>417</v>
      </c>
      <c r="W24" s="460">
        <v>143</v>
      </c>
      <c r="X24" s="461">
        <f t="shared" si="1"/>
        <v>-1</v>
      </c>
      <c r="Y24" s="460">
        <v>336</v>
      </c>
      <c r="Z24" s="461">
        <f t="shared" si="2"/>
        <v>-18</v>
      </c>
      <c r="AA24" s="460">
        <v>943</v>
      </c>
      <c r="AB24" s="461">
        <f t="shared" si="4"/>
        <v>32</v>
      </c>
      <c r="AC24" s="461"/>
      <c r="AD24" s="461"/>
      <c r="AE24" s="461">
        <v>1</v>
      </c>
      <c r="AF24" s="461">
        <v>7</v>
      </c>
      <c r="AG24" s="461">
        <v>1</v>
      </c>
      <c r="AH24" s="463" t="e">
        <f>SUM(#REF!+#REF!+AE24+AF24+AG24)</f>
        <v>#REF!</v>
      </c>
      <c r="AJ24" s="464" t="s">
        <v>418</v>
      </c>
      <c r="AL24" s="465">
        <f t="shared" si="3"/>
        <v>1422</v>
      </c>
      <c r="BC24" s="313"/>
      <c r="BD24" s="313"/>
      <c r="BE24" s="313"/>
      <c r="BF24" s="313"/>
      <c r="BG24" s="313"/>
      <c r="BH24" s="313"/>
      <c r="BI24" s="313"/>
      <c r="BJ24" s="313"/>
      <c r="BR24"/>
      <c r="BS24"/>
      <c r="BT24"/>
      <c r="BU24"/>
      <c r="BV24"/>
      <c r="BW24"/>
      <c r="BX24"/>
      <c r="BY24"/>
    </row>
    <row r="25" spans="3:77">
      <c r="O25" s="313" t="s">
        <v>419</v>
      </c>
      <c r="V25" s="459" t="s">
        <v>420</v>
      </c>
      <c r="W25" s="460">
        <v>147</v>
      </c>
      <c r="X25" s="461">
        <f t="shared" si="1"/>
        <v>4</v>
      </c>
      <c r="Y25" s="460">
        <v>315</v>
      </c>
      <c r="Z25" s="461">
        <f t="shared" si="2"/>
        <v>-21</v>
      </c>
      <c r="AA25" s="460">
        <v>925</v>
      </c>
      <c r="AB25" s="461">
        <f t="shared" si="4"/>
        <v>-18</v>
      </c>
      <c r="AC25" s="461"/>
      <c r="AD25" s="461"/>
      <c r="AE25" s="461">
        <v>1</v>
      </c>
      <c r="AF25" s="461">
        <v>7</v>
      </c>
      <c r="AG25" s="461">
        <v>1</v>
      </c>
      <c r="AH25" s="463" t="e">
        <f>SUM(#REF!+#REF!+AE25+AF25+AG25)</f>
        <v>#REF!</v>
      </c>
      <c r="AJ25" s="464" t="s">
        <v>421</v>
      </c>
      <c r="AL25" s="465">
        <f t="shared" si="3"/>
        <v>1387</v>
      </c>
      <c r="BC25" s="313"/>
      <c r="BD25" s="313"/>
      <c r="BE25" s="313"/>
      <c r="BF25" s="313"/>
      <c r="BG25" s="313"/>
      <c r="BH25" s="313"/>
      <c r="BI25" s="313"/>
      <c r="BJ25" s="313"/>
      <c r="BR25"/>
      <c r="BS25"/>
      <c r="BT25"/>
      <c r="BU25"/>
      <c r="BV25"/>
      <c r="BW25"/>
      <c r="BX25"/>
      <c r="BY25"/>
    </row>
    <row r="26" spans="3:77">
      <c r="V26" s="459" t="s">
        <v>422</v>
      </c>
      <c r="W26" s="460">
        <v>143</v>
      </c>
      <c r="X26" s="461">
        <f t="shared" si="1"/>
        <v>-4</v>
      </c>
      <c r="Y26" s="460">
        <v>303</v>
      </c>
      <c r="Z26" s="461">
        <f t="shared" si="2"/>
        <v>-12</v>
      </c>
      <c r="AA26" s="460">
        <v>955</v>
      </c>
      <c r="AB26" s="461">
        <f t="shared" si="4"/>
        <v>30</v>
      </c>
      <c r="AC26" s="461"/>
      <c r="AD26" s="461"/>
      <c r="AE26" s="461">
        <v>1</v>
      </c>
      <c r="AF26" s="461">
        <v>7</v>
      </c>
      <c r="AG26" s="461">
        <v>1</v>
      </c>
      <c r="AH26" s="463" t="e">
        <f>SUM(#REF!+#REF!+AE26+AF26+AG26)</f>
        <v>#REF!</v>
      </c>
      <c r="AJ26" s="464" t="s">
        <v>423</v>
      </c>
      <c r="AL26" s="465">
        <f t="shared" si="3"/>
        <v>1401</v>
      </c>
      <c r="BC26" s="313"/>
      <c r="BD26" s="313"/>
      <c r="BE26" s="313"/>
      <c r="BF26" s="313"/>
      <c r="BG26" s="313"/>
      <c r="BH26" s="313"/>
      <c r="BI26" s="313"/>
      <c r="BJ26" s="313"/>
      <c r="BR26"/>
      <c r="BS26"/>
      <c r="BT26"/>
      <c r="BU26"/>
      <c r="BV26"/>
      <c r="BW26"/>
      <c r="BX26"/>
      <c r="BY26"/>
    </row>
    <row r="27" spans="3:77">
      <c r="P27" s="313" t="s">
        <v>424</v>
      </c>
      <c r="V27" s="459" t="s">
        <v>425</v>
      </c>
      <c r="W27" s="460">
        <v>142</v>
      </c>
      <c r="X27" s="461">
        <f t="shared" si="1"/>
        <v>-1</v>
      </c>
      <c r="Y27" s="460">
        <v>296</v>
      </c>
      <c r="Z27" s="461">
        <f t="shared" si="2"/>
        <v>-7</v>
      </c>
      <c r="AA27" s="460">
        <v>1147</v>
      </c>
      <c r="AB27" s="461">
        <f t="shared" si="4"/>
        <v>192</v>
      </c>
      <c r="AC27" s="461"/>
      <c r="AD27" s="461"/>
      <c r="AE27" s="461">
        <v>1</v>
      </c>
      <c r="AF27" s="461">
        <v>9</v>
      </c>
      <c r="AG27" s="461">
        <v>1</v>
      </c>
      <c r="AH27" s="463" t="e">
        <f>SUM(#REF!+#REF!+AE27+AF27+AG27)</f>
        <v>#REF!</v>
      </c>
      <c r="AJ27" s="464" t="s">
        <v>426</v>
      </c>
      <c r="AL27" s="465">
        <f t="shared" si="3"/>
        <v>1585</v>
      </c>
      <c r="BC27" s="313"/>
      <c r="BD27" s="313"/>
      <c r="BE27" s="313"/>
      <c r="BF27" s="313"/>
      <c r="BG27" s="313"/>
      <c r="BH27" s="313"/>
      <c r="BI27" s="313"/>
      <c r="BJ27" s="313"/>
      <c r="BR27"/>
      <c r="BS27"/>
      <c r="BT27"/>
      <c r="BU27"/>
      <c r="BV27"/>
      <c r="BW27"/>
      <c r="BX27"/>
      <c r="BY27"/>
    </row>
    <row r="28" spans="3:77">
      <c r="P28" s="313" t="s">
        <v>427</v>
      </c>
      <c r="Q28" s="313" t="s">
        <v>428</v>
      </c>
      <c r="R28" s="313" t="s">
        <v>429</v>
      </c>
      <c r="S28" s="313" t="s">
        <v>430</v>
      </c>
      <c r="T28" s="313" t="s">
        <v>431</v>
      </c>
      <c r="V28" s="459" t="s">
        <v>432</v>
      </c>
      <c r="W28" s="460">
        <v>148</v>
      </c>
      <c r="X28" s="461">
        <f t="shared" si="1"/>
        <v>6</v>
      </c>
      <c r="Y28" s="460">
        <v>284</v>
      </c>
      <c r="Z28" s="461">
        <f t="shared" si="2"/>
        <v>-12</v>
      </c>
      <c r="AA28" s="460">
        <v>1339</v>
      </c>
      <c r="AB28" s="461">
        <f t="shared" si="4"/>
        <v>192</v>
      </c>
      <c r="AC28" s="461"/>
      <c r="AD28" s="461"/>
      <c r="AE28" s="461">
        <v>1</v>
      </c>
      <c r="AF28" s="461">
        <v>12</v>
      </c>
      <c r="AG28" s="461">
        <v>1</v>
      </c>
      <c r="AH28" s="463" t="e">
        <f>SUM(#REF!+#REF!+AE28+AF28+AG28)</f>
        <v>#REF!</v>
      </c>
      <c r="AJ28" s="464" t="s">
        <v>433</v>
      </c>
      <c r="AL28" s="465">
        <f t="shared" si="3"/>
        <v>1771</v>
      </c>
      <c r="BC28" s="313"/>
      <c r="BD28" s="313"/>
      <c r="BE28" s="313"/>
      <c r="BF28" s="313"/>
      <c r="BG28" s="313"/>
      <c r="BH28" s="313"/>
      <c r="BI28" s="313"/>
      <c r="BJ28" s="313"/>
      <c r="BR28"/>
      <c r="BS28"/>
      <c r="BT28"/>
      <c r="BU28"/>
      <c r="BV28"/>
      <c r="BW28"/>
      <c r="BX28"/>
      <c r="BY28"/>
    </row>
    <row r="29" spans="3:77">
      <c r="O29" s="323" t="s">
        <v>748</v>
      </c>
      <c r="P29" s="466">
        <v>35</v>
      </c>
      <c r="Q29" s="466">
        <v>421</v>
      </c>
      <c r="R29" s="466">
        <v>289</v>
      </c>
      <c r="S29" s="466">
        <v>278</v>
      </c>
      <c r="T29" s="466">
        <f t="shared" ref="T29:T35" si="5">SUM(P29:S29)</f>
        <v>1023</v>
      </c>
      <c r="V29" s="459" t="s">
        <v>434</v>
      </c>
      <c r="W29" s="460">
        <v>148</v>
      </c>
      <c r="X29" s="461">
        <f t="shared" si="1"/>
        <v>0</v>
      </c>
      <c r="Y29" s="460">
        <v>254</v>
      </c>
      <c r="Z29" s="461">
        <f t="shared" si="2"/>
        <v>-30</v>
      </c>
      <c r="AA29" s="460">
        <v>1340</v>
      </c>
      <c r="AB29" s="461">
        <f t="shared" si="4"/>
        <v>1</v>
      </c>
      <c r="AC29" s="461"/>
      <c r="AD29" s="461"/>
      <c r="AE29" s="461">
        <v>1</v>
      </c>
      <c r="AF29" s="461">
        <v>13</v>
      </c>
      <c r="AG29" s="461">
        <v>1</v>
      </c>
      <c r="AH29" s="463" t="e">
        <f>SUM(#REF!+#REF!+AE29+AF29+AG29)</f>
        <v>#REF!</v>
      </c>
      <c r="AJ29" s="464" t="s">
        <v>435</v>
      </c>
      <c r="AL29" s="465">
        <f t="shared" si="3"/>
        <v>1742</v>
      </c>
      <c r="BC29" s="313"/>
      <c r="BD29" s="313"/>
      <c r="BE29" s="313"/>
      <c r="BF29" s="313"/>
      <c r="BG29" s="313"/>
      <c r="BH29" s="313"/>
      <c r="BI29" s="313"/>
      <c r="BJ29" s="313"/>
      <c r="BR29"/>
      <c r="BS29"/>
      <c r="BT29"/>
      <c r="BU29"/>
      <c r="BV29"/>
      <c r="BW29"/>
      <c r="BX29"/>
      <c r="BY29"/>
    </row>
    <row r="30" spans="3:77">
      <c r="O30" s="323">
        <v>50</v>
      </c>
      <c r="P30" s="466">
        <v>39</v>
      </c>
      <c r="Q30" s="466">
        <v>607</v>
      </c>
      <c r="R30" s="466">
        <v>362</v>
      </c>
      <c r="S30" s="466">
        <v>414</v>
      </c>
      <c r="T30" s="466">
        <f t="shared" si="5"/>
        <v>1422</v>
      </c>
      <c r="V30" s="459" t="s">
        <v>436</v>
      </c>
      <c r="W30" s="460">
        <v>141</v>
      </c>
      <c r="X30" s="461">
        <f t="shared" si="1"/>
        <v>-7</v>
      </c>
      <c r="Y30" s="460">
        <v>238</v>
      </c>
      <c r="Z30" s="461">
        <f t="shared" si="2"/>
        <v>-16</v>
      </c>
      <c r="AA30" s="460">
        <v>1373</v>
      </c>
      <c r="AB30" s="461">
        <f t="shared" si="4"/>
        <v>33</v>
      </c>
      <c r="AC30" s="461"/>
      <c r="AD30" s="461"/>
      <c r="AE30" s="461">
        <v>1</v>
      </c>
      <c r="AF30" s="461">
        <v>13</v>
      </c>
      <c r="AG30" s="461">
        <v>1</v>
      </c>
      <c r="AH30" s="463" t="e">
        <f>SUM(#REF!+#REF!+AE30+AF30+AG30)</f>
        <v>#REF!</v>
      </c>
      <c r="AJ30" s="464" t="s">
        <v>437</v>
      </c>
      <c r="AL30" s="465">
        <f t="shared" si="3"/>
        <v>1752</v>
      </c>
      <c r="BC30" s="313"/>
      <c r="BD30" s="313"/>
      <c r="BE30" s="313"/>
      <c r="BF30" s="313"/>
      <c r="BG30" s="313"/>
      <c r="BH30" s="313"/>
      <c r="BI30" s="313"/>
      <c r="BJ30" s="313"/>
      <c r="BR30"/>
      <c r="BS30"/>
      <c r="BT30"/>
      <c r="BU30"/>
      <c r="BV30"/>
      <c r="BW30"/>
      <c r="BX30"/>
      <c r="BY30"/>
    </row>
    <row r="31" spans="3:77">
      <c r="C31" s="303"/>
      <c r="D31" s="303"/>
      <c r="E31" s="303"/>
      <c r="F31" s="303"/>
      <c r="G31" s="303"/>
      <c r="H31" s="303"/>
      <c r="I31" s="303"/>
      <c r="J31" s="303"/>
      <c r="K31" s="303"/>
      <c r="L31" s="303"/>
      <c r="M31" s="480"/>
      <c r="N31" s="411"/>
      <c r="O31" s="313">
        <v>55</v>
      </c>
      <c r="P31" s="466">
        <v>32</v>
      </c>
      <c r="Q31" s="466">
        <v>844</v>
      </c>
      <c r="R31" s="466">
        <v>504</v>
      </c>
      <c r="S31" s="466">
        <v>362</v>
      </c>
      <c r="T31" s="466">
        <f t="shared" si="5"/>
        <v>1742</v>
      </c>
      <c r="V31" s="459" t="s">
        <v>438</v>
      </c>
      <c r="W31" s="460">
        <v>130</v>
      </c>
      <c r="X31" s="461">
        <f t="shared" si="1"/>
        <v>-11</v>
      </c>
      <c r="Y31" s="460">
        <v>216</v>
      </c>
      <c r="Z31" s="461">
        <f t="shared" si="2"/>
        <v>-22</v>
      </c>
      <c r="AA31" s="460">
        <v>1380</v>
      </c>
      <c r="AB31" s="461">
        <f t="shared" si="4"/>
        <v>7</v>
      </c>
      <c r="AC31" s="461"/>
      <c r="AD31" s="461"/>
      <c r="AE31" s="461">
        <v>1</v>
      </c>
      <c r="AF31" s="461">
        <v>14</v>
      </c>
      <c r="AG31" s="461">
        <v>1</v>
      </c>
      <c r="AH31" s="463" t="e">
        <f>SUM(#REF!+#REF!+AE31+AF31+AG31)</f>
        <v>#REF!</v>
      </c>
      <c r="AJ31" s="464" t="s">
        <v>439</v>
      </c>
      <c r="AL31" s="465">
        <f t="shared" si="3"/>
        <v>1726</v>
      </c>
      <c r="BC31" s="313"/>
      <c r="BD31" s="313"/>
      <c r="BE31" s="313"/>
      <c r="BF31" s="313"/>
      <c r="BG31" s="313"/>
      <c r="BH31" s="313"/>
      <c r="BI31" s="313"/>
      <c r="BJ31" s="313"/>
      <c r="BR31"/>
      <c r="BS31"/>
      <c r="BT31"/>
      <c r="BU31"/>
      <c r="BV31"/>
      <c r="BW31"/>
      <c r="BX31"/>
      <c r="BY31"/>
    </row>
    <row r="32" spans="3:77">
      <c r="O32" s="313">
        <v>60</v>
      </c>
      <c r="P32" s="466">
        <v>26</v>
      </c>
      <c r="Q32" s="466">
        <v>681</v>
      </c>
      <c r="R32" s="466">
        <v>554</v>
      </c>
      <c r="S32" s="466">
        <v>374</v>
      </c>
      <c r="T32" s="466">
        <f t="shared" si="5"/>
        <v>1635</v>
      </c>
      <c r="V32" s="459" t="s">
        <v>440</v>
      </c>
      <c r="W32" s="460">
        <v>122</v>
      </c>
      <c r="X32" s="461">
        <f t="shared" si="1"/>
        <v>-8</v>
      </c>
      <c r="Y32" s="460">
        <v>197</v>
      </c>
      <c r="Z32" s="461">
        <f t="shared" si="2"/>
        <v>-19</v>
      </c>
      <c r="AA32" s="460">
        <v>1349</v>
      </c>
      <c r="AB32" s="461">
        <f t="shared" si="4"/>
        <v>-31</v>
      </c>
      <c r="AC32" s="461"/>
      <c r="AD32" s="461"/>
      <c r="AE32" s="461">
        <v>1</v>
      </c>
      <c r="AF32" s="461">
        <v>14</v>
      </c>
      <c r="AG32" s="461">
        <v>1</v>
      </c>
      <c r="AH32" s="463" t="e">
        <f>SUM(#REF!+#REF!+AE32+AF32+AG32)</f>
        <v>#REF!</v>
      </c>
      <c r="AJ32" s="464" t="s">
        <v>441</v>
      </c>
      <c r="AL32" s="465">
        <f t="shared" si="3"/>
        <v>1668</v>
      </c>
      <c r="BC32" s="313"/>
      <c r="BD32" s="313"/>
      <c r="BE32" s="313"/>
      <c r="BF32" s="313"/>
      <c r="BG32" s="313"/>
      <c r="BH32" s="313"/>
      <c r="BI32" s="313"/>
      <c r="BJ32" s="313"/>
      <c r="BR32"/>
      <c r="BS32"/>
      <c r="BT32"/>
      <c r="BU32"/>
      <c r="BV32"/>
      <c r="BW32"/>
      <c r="BX32"/>
      <c r="BY32"/>
    </row>
    <row r="33" spans="2:77">
      <c r="O33" s="323" t="s">
        <v>442</v>
      </c>
      <c r="P33" s="466">
        <v>31</v>
      </c>
      <c r="Q33" s="466">
        <v>689</v>
      </c>
      <c r="R33" s="466">
        <v>433</v>
      </c>
      <c r="S33" s="466">
        <v>563</v>
      </c>
      <c r="T33" s="466">
        <f t="shared" si="5"/>
        <v>1716</v>
      </c>
      <c r="V33" s="459" t="s">
        <v>443</v>
      </c>
      <c r="W33" s="460">
        <v>116</v>
      </c>
      <c r="X33" s="461">
        <f t="shared" si="1"/>
        <v>-6</v>
      </c>
      <c r="Y33" s="460">
        <v>185</v>
      </c>
      <c r="Z33" s="461">
        <f t="shared" si="2"/>
        <v>-12</v>
      </c>
      <c r="AA33" s="460">
        <v>1318</v>
      </c>
      <c r="AB33" s="461">
        <f t="shared" si="4"/>
        <v>-31</v>
      </c>
      <c r="AC33" s="461"/>
      <c r="AD33" s="461"/>
      <c r="AE33" s="461">
        <v>1</v>
      </c>
      <c r="AF33" s="461">
        <v>14</v>
      </c>
      <c r="AG33" s="461">
        <v>1</v>
      </c>
      <c r="AH33" s="463" t="e">
        <f>SUM(#REF!+#REF!+AE33+AF33+AG33)</f>
        <v>#REF!</v>
      </c>
      <c r="AJ33" s="464" t="s">
        <v>444</v>
      </c>
      <c r="AL33" s="465">
        <f t="shared" si="3"/>
        <v>1619</v>
      </c>
      <c r="BC33" s="313"/>
      <c r="BD33" s="313"/>
      <c r="BE33" s="313"/>
      <c r="BF33" s="313"/>
      <c r="BG33" s="313"/>
      <c r="BH33" s="313"/>
      <c r="BI33" s="313"/>
      <c r="BJ33" s="313"/>
      <c r="BR33"/>
      <c r="BS33"/>
      <c r="BT33"/>
      <c r="BU33"/>
      <c r="BV33"/>
      <c r="BW33"/>
      <c r="BX33"/>
      <c r="BY33"/>
    </row>
    <row r="34" spans="2:77">
      <c r="O34" s="313">
        <v>7</v>
      </c>
      <c r="P34" s="466">
        <v>19</v>
      </c>
      <c r="Q34" s="466">
        <v>589</v>
      </c>
      <c r="R34" s="466">
        <v>412</v>
      </c>
      <c r="S34" s="466">
        <v>712</v>
      </c>
      <c r="T34" s="466">
        <f t="shared" si="5"/>
        <v>1732</v>
      </c>
      <c r="V34" s="459" t="s">
        <v>445</v>
      </c>
      <c r="W34" s="460">
        <v>112</v>
      </c>
      <c r="X34" s="461">
        <f t="shared" si="1"/>
        <v>-4</v>
      </c>
      <c r="Y34" s="460">
        <v>185</v>
      </c>
      <c r="Z34" s="461">
        <f t="shared" si="2"/>
        <v>0</v>
      </c>
      <c r="AA34" s="460">
        <v>1338</v>
      </c>
      <c r="AB34" s="461">
        <f t="shared" si="4"/>
        <v>20</v>
      </c>
      <c r="AC34" s="461"/>
      <c r="AD34" s="461"/>
      <c r="AE34" s="461">
        <v>1</v>
      </c>
      <c r="AF34" s="461">
        <v>15</v>
      </c>
      <c r="AG34" s="461">
        <v>1</v>
      </c>
      <c r="AH34" s="463" t="e">
        <f>SUM(#REF!+#REF!+AE34+AF34+AG34)</f>
        <v>#REF!</v>
      </c>
      <c r="AJ34" s="464" t="s">
        <v>446</v>
      </c>
      <c r="AL34" s="465">
        <f t="shared" si="3"/>
        <v>1635</v>
      </c>
      <c r="BC34" s="313"/>
      <c r="BD34" s="313"/>
      <c r="BE34" s="313"/>
      <c r="BF34" s="313"/>
      <c r="BG34" s="313"/>
      <c r="BH34" s="313"/>
      <c r="BI34" s="313"/>
      <c r="BJ34" s="313"/>
      <c r="BR34"/>
      <c r="BS34"/>
      <c r="BT34"/>
      <c r="BU34"/>
      <c r="BV34"/>
      <c r="BW34"/>
      <c r="BX34"/>
      <c r="BY34"/>
    </row>
    <row r="35" spans="2:77">
      <c r="O35" s="313">
        <v>12</v>
      </c>
      <c r="P35" s="466">
        <v>13</v>
      </c>
      <c r="Q35" s="466">
        <v>490</v>
      </c>
      <c r="R35" s="466">
        <v>389</v>
      </c>
      <c r="S35" s="466">
        <v>874</v>
      </c>
      <c r="T35" s="466">
        <f t="shared" si="5"/>
        <v>1766</v>
      </c>
      <c r="V35" s="459" t="s">
        <v>447</v>
      </c>
      <c r="W35" s="460">
        <v>113</v>
      </c>
      <c r="X35" s="461">
        <f t="shared" si="1"/>
        <v>1</v>
      </c>
      <c r="Y35" s="460">
        <v>184</v>
      </c>
      <c r="Z35" s="461">
        <f t="shared" si="2"/>
        <v>-1</v>
      </c>
      <c r="AA35" s="460">
        <v>1321</v>
      </c>
      <c r="AB35" s="461">
        <f t="shared" si="4"/>
        <v>-17</v>
      </c>
      <c r="AC35" s="461"/>
      <c r="AD35" s="461"/>
      <c r="AE35" s="461">
        <v>1</v>
      </c>
      <c r="AF35" s="461">
        <v>15</v>
      </c>
      <c r="AG35" s="461">
        <v>1</v>
      </c>
      <c r="AH35" s="463" t="e">
        <f>SUM(#REF!+#REF!+AE35+AF35+AG35)</f>
        <v>#REF!</v>
      </c>
      <c r="AJ35" s="464" t="s">
        <v>448</v>
      </c>
      <c r="AL35" s="465">
        <f t="shared" si="3"/>
        <v>1618</v>
      </c>
      <c r="BC35" s="313"/>
      <c r="BD35" s="313"/>
      <c r="BE35" s="313"/>
      <c r="BF35" s="313"/>
      <c r="BG35" s="313"/>
      <c r="BH35" s="313"/>
      <c r="BI35" s="313"/>
      <c r="BJ35" s="313"/>
      <c r="BR35"/>
      <c r="BS35"/>
      <c r="BT35"/>
      <c r="BU35"/>
      <c r="BV35"/>
      <c r="BW35"/>
      <c r="BX35"/>
      <c r="BY35"/>
    </row>
    <row r="36" spans="2:77">
      <c r="B36" s="330" t="s">
        <v>449</v>
      </c>
      <c r="O36" s="313">
        <v>17</v>
      </c>
      <c r="P36" s="466">
        <v>18</v>
      </c>
      <c r="Q36" s="466">
        <v>534</v>
      </c>
      <c r="R36" s="466">
        <v>397</v>
      </c>
      <c r="S36" s="466">
        <v>1017</v>
      </c>
      <c r="T36" s="466">
        <v>1966</v>
      </c>
      <c r="V36" s="459" t="s">
        <v>450</v>
      </c>
      <c r="W36" s="460">
        <v>111</v>
      </c>
      <c r="X36" s="461">
        <f t="shared" si="1"/>
        <v>-2</v>
      </c>
      <c r="Y36" s="460">
        <v>186</v>
      </c>
      <c r="Z36" s="461">
        <f t="shared" si="2"/>
        <v>2</v>
      </c>
      <c r="AA36" s="460">
        <v>1302</v>
      </c>
      <c r="AB36" s="461">
        <f t="shared" si="4"/>
        <v>-19</v>
      </c>
      <c r="AC36" s="461"/>
      <c r="AD36" s="461"/>
      <c r="AE36" s="461">
        <v>1</v>
      </c>
      <c r="AF36" s="461">
        <v>15</v>
      </c>
      <c r="AG36" s="461">
        <v>1</v>
      </c>
      <c r="AH36" s="463" t="e">
        <f>SUM(#REF!+#REF!+AE36+AF36+AG36)</f>
        <v>#REF!</v>
      </c>
      <c r="AJ36" s="464" t="s">
        <v>451</v>
      </c>
      <c r="AL36" s="465">
        <f t="shared" si="3"/>
        <v>1599</v>
      </c>
      <c r="BC36" s="313"/>
      <c r="BD36" s="313"/>
      <c r="BE36" s="313"/>
      <c r="BF36" s="313"/>
      <c r="BG36" s="313"/>
      <c r="BH36" s="313"/>
      <c r="BI36" s="313"/>
      <c r="BJ36" s="313"/>
      <c r="BR36"/>
      <c r="BS36"/>
      <c r="BT36"/>
      <c r="BU36"/>
      <c r="BV36"/>
      <c r="BW36"/>
      <c r="BX36"/>
      <c r="BY36"/>
    </row>
    <row r="37" spans="2:77">
      <c r="O37" s="313">
        <v>18</v>
      </c>
      <c r="P37" s="466">
        <v>16</v>
      </c>
      <c r="Q37" s="466">
        <v>563</v>
      </c>
      <c r="R37" s="466">
        <v>406</v>
      </c>
      <c r="S37" s="466">
        <v>1028</v>
      </c>
      <c r="T37" s="466">
        <v>2013</v>
      </c>
      <c r="V37" s="459" t="s">
        <v>452</v>
      </c>
      <c r="W37" s="460">
        <v>109</v>
      </c>
      <c r="X37" s="461">
        <f t="shared" ref="X37:X55" si="6">W37-W36</f>
        <v>-2</v>
      </c>
      <c r="Y37" s="460">
        <v>179</v>
      </c>
      <c r="Z37" s="461">
        <f t="shared" ref="Z37:Z55" si="7">Y37-Y36</f>
        <v>-7</v>
      </c>
      <c r="AA37" s="460">
        <v>1308</v>
      </c>
      <c r="AB37" s="461">
        <f t="shared" si="4"/>
        <v>6</v>
      </c>
      <c r="AC37" s="461"/>
      <c r="AD37" s="461"/>
      <c r="AE37" s="461">
        <v>1</v>
      </c>
      <c r="AF37" s="461">
        <v>15</v>
      </c>
      <c r="AG37" s="461">
        <v>1</v>
      </c>
      <c r="AH37" s="463" t="e">
        <f>SUM(#REF!+#REF!+AE37+AF37+AG37)</f>
        <v>#REF!</v>
      </c>
      <c r="AJ37" s="464" t="s">
        <v>453</v>
      </c>
      <c r="AL37" s="465">
        <f t="shared" si="3"/>
        <v>1596</v>
      </c>
      <c r="BC37" s="313"/>
      <c r="BD37" s="313"/>
      <c r="BE37" s="313"/>
      <c r="BF37" s="313"/>
      <c r="BG37" s="313"/>
      <c r="BH37" s="313"/>
      <c r="BI37" s="313"/>
      <c r="BJ37" s="313"/>
      <c r="BR37"/>
      <c r="BS37"/>
      <c r="BT37"/>
      <c r="BU37"/>
      <c r="BV37"/>
      <c r="BW37"/>
      <c r="BX37"/>
      <c r="BY37"/>
    </row>
    <row r="38" spans="2:77">
      <c r="O38" s="313">
        <v>19</v>
      </c>
      <c r="P38" s="466">
        <v>25</v>
      </c>
      <c r="Q38" s="466">
        <v>583</v>
      </c>
      <c r="R38" s="466">
        <v>403</v>
      </c>
      <c r="S38" s="466">
        <v>1079</v>
      </c>
      <c r="T38" s="466">
        <v>2090</v>
      </c>
      <c r="V38" s="454" t="s">
        <v>454</v>
      </c>
      <c r="W38" s="460">
        <v>108</v>
      </c>
      <c r="X38" s="461">
        <f t="shared" si="6"/>
        <v>-1</v>
      </c>
      <c r="Y38" s="460">
        <v>189</v>
      </c>
      <c r="Z38" s="461">
        <f t="shared" si="7"/>
        <v>10</v>
      </c>
      <c r="AA38" s="460">
        <v>1350</v>
      </c>
      <c r="AB38" s="461">
        <f t="shared" si="4"/>
        <v>42</v>
      </c>
      <c r="AC38" s="461"/>
      <c r="AD38" s="461"/>
      <c r="AE38" s="461">
        <v>1</v>
      </c>
      <c r="AF38" s="461">
        <v>16</v>
      </c>
      <c r="AG38" s="461">
        <v>1</v>
      </c>
      <c r="AH38" s="463" t="e">
        <f>SUM(#REF!+#REF!+AE38+AF38+AG38)</f>
        <v>#REF!</v>
      </c>
      <c r="AJ38" s="456" t="s">
        <v>455</v>
      </c>
      <c r="AL38" s="465">
        <f t="shared" si="3"/>
        <v>1647</v>
      </c>
      <c r="BC38" s="313"/>
      <c r="BD38" s="313"/>
      <c r="BE38" s="313"/>
      <c r="BF38" s="313"/>
      <c r="BG38" s="313"/>
      <c r="BH38" s="313"/>
      <c r="BI38" s="313"/>
      <c r="BJ38" s="313"/>
      <c r="BR38"/>
      <c r="BS38"/>
      <c r="BT38"/>
      <c r="BU38"/>
      <c r="BV38"/>
      <c r="BW38"/>
      <c r="BX38"/>
      <c r="BY38"/>
    </row>
    <row r="39" spans="2:77">
      <c r="O39" s="313">
        <v>20</v>
      </c>
      <c r="P39" s="466">
        <v>24</v>
      </c>
      <c r="Q39" s="466">
        <v>603</v>
      </c>
      <c r="R39" s="466">
        <v>411</v>
      </c>
      <c r="S39" s="466">
        <v>1087</v>
      </c>
      <c r="T39" s="466">
        <v>2125</v>
      </c>
      <c r="V39" s="459" t="s">
        <v>456</v>
      </c>
      <c r="W39" s="460">
        <v>102</v>
      </c>
      <c r="X39" s="461">
        <f t="shared" si="6"/>
        <v>-6</v>
      </c>
      <c r="Y39" s="460">
        <v>173</v>
      </c>
      <c r="Z39" s="461">
        <f t="shared" si="7"/>
        <v>-16</v>
      </c>
      <c r="AA39" s="460">
        <v>1441</v>
      </c>
      <c r="AB39" s="461">
        <f t="shared" si="4"/>
        <v>91</v>
      </c>
      <c r="AC39" s="461"/>
      <c r="AD39" s="461"/>
      <c r="AE39" s="461">
        <v>1</v>
      </c>
      <c r="AF39" s="461">
        <v>16</v>
      </c>
      <c r="AG39" s="461">
        <v>1</v>
      </c>
      <c r="AH39" s="463" t="e">
        <f>SUM(#REF!+#REF!+AE39+AF39+AG39)</f>
        <v>#REF!</v>
      </c>
      <c r="AJ39" s="464" t="s">
        <v>457</v>
      </c>
      <c r="AL39" s="465">
        <f t="shared" si="3"/>
        <v>1716</v>
      </c>
      <c r="BC39" s="313"/>
      <c r="BD39" s="313"/>
      <c r="BE39" s="313"/>
      <c r="BF39" s="313"/>
      <c r="BG39" s="313"/>
      <c r="BH39" s="313"/>
      <c r="BI39" s="313"/>
      <c r="BJ39" s="313"/>
      <c r="BR39"/>
      <c r="BS39"/>
      <c r="BT39"/>
      <c r="BU39"/>
      <c r="BV39"/>
      <c r="BW39"/>
      <c r="BX39"/>
      <c r="BY39"/>
    </row>
    <row r="40" spans="2:77">
      <c r="O40" s="313">
        <v>21</v>
      </c>
      <c r="P40" s="466">
        <v>32</v>
      </c>
      <c r="Q40" s="466">
        <v>623</v>
      </c>
      <c r="R40" s="466">
        <v>456</v>
      </c>
      <c r="S40" s="466">
        <v>1122</v>
      </c>
      <c r="T40" s="466">
        <v>2233</v>
      </c>
      <c r="V40" s="459" t="s">
        <v>458</v>
      </c>
      <c r="W40" s="460">
        <v>93</v>
      </c>
      <c r="X40" s="461">
        <f t="shared" si="6"/>
        <v>-9</v>
      </c>
      <c r="Y40" s="460">
        <v>168</v>
      </c>
      <c r="Z40" s="461">
        <f t="shared" si="7"/>
        <v>-5</v>
      </c>
      <c r="AA40" s="460">
        <v>1484</v>
      </c>
      <c r="AB40" s="461">
        <f t="shared" si="4"/>
        <v>43</v>
      </c>
      <c r="AC40" s="461"/>
      <c r="AD40" s="461"/>
      <c r="AE40" s="461">
        <v>1</v>
      </c>
      <c r="AF40" s="461">
        <v>16</v>
      </c>
      <c r="AG40" s="461">
        <v>1</v>
      </c>
      <c r="AH40" s="463" t="e">
        <f>SUM(#REF!+#REF!+AE40+AF40+AG40)</f>
        <v>#REF!</v>
      </c>
      <c r="AJ40" s="464" t="s">
        <v>459</v>
      </c>
      <c r="AL40" s="465">
        <f t="shared" si="3"/>
        <v>1745</v>
      </c>
      <c r="BC40" s="313"/>
      <c r="BD40" s="313"/>
      <c r="BE40" s="313"/>
      <c r="BF40" s="313"/>
      <c r="BG40" s="313"/>
      <c r="BH40" s="313"/>
      <c r="BI40" s="313"/>
      <c r="BJ40" s="313"/>
      <c r="BR40"/>
      <c r="BS40"/>
      <c r="BT40"/>
      <c r="BU40"/>
      <c r="BV40"/>
      <c r="BW40"/>
      <c r="BX40"/>
      <c r="BY40"/>
    </row>
    <row r="41" spans="2:77">
      <c r="O41" s="313">
        <v>22</v>
      </c>
      <c r="P41" s="466">
        <v>23</v>
      </c>
      <c r="Q41" s="466">
        <v>637</v>
      </c>
      <c r="R41" s="466">
        <v>472</v>
      </c>
      <c r="S41" s="466">
        <v>1157</v>
      </c>
      <c r="T41" s="466">
        <v>2289</v>
      </c>
      <c r="V41" s="459" t="s">
        <v>460</v>
      </c>
      <c r="W41" s="460">
        <v>91</v>
      </c>
      <c r="X41" s="461">
        <f t="shared" si="6"/>
        <v>-2</v>
      </c>
      <c r="Y41" s="460">
        <v>179</v>
      </c>
      <c r="Z41" s="461">
        <f t="shared" si="7"/>
        <v>11</v>
      </c>
      <c r="AA41" s="460">
        <v>1487</v>
      </c>
      <c r="AB41" s="461">
        <f t="shared" si="4"/>
        <v>3</v>
      </c>
      <c r="AC41" s="461"/>
      <c r="AD41" s="461"/>
      <c r="AE41" s="461">
        <v>1</v>
      </c>
      <c r="AF41" s="461">
        <v>16</v>
      </c>
      <c r="AG41" s="461">
        <v>1</v>
      </c>
      <c r="AH41" s="463" t="e">
        <f>SUM(#REF!+#REF!+AE41+AF41+AG41)</f>
        <v>#REF!</v>
      </c>
      <c r="AJ41" s="464" t="s">
        <v>461</v>
      </c>
      <c r="AL41" s="465">
        <f t="shared" si="3"/>
        <v>1757</v>
      </c>
      <c r="BC41" s="313"/>
      <c r="BD41" s="313"/>
      <c r="BE41" s="313"/>
      <c r="BF41" s="313"/>
      <c r="BG41" s="313"/>
      <c r="BH41" s="313"/>
      <c r="BI41" s="313"/>
      <c r="BJ41" s="313"/>
      <c r="BR41"/>
      <c r="BS41"/>
      <c r="BT41"/>
      <c r="BU41"/>
      <c r="BV41"/>
      <c r="BW41"/>
      <c r="BX41"/>
      <c r="BY41"/>
    </row>
    <row r="42" spans="2:77">
      <c r="O42" s="313">
        <v>23</v>
      </c>
      <c r="P42" s="466">
        <v>26</v>
      </c>
      <c r="Q42" s="466">
        <v>659</v>
      </c>
      <c r="R42" s="466">
        <v>500</v>
      </c>
      <c r="S42" s="466">
        <v>1182</v>
      </c>
      <c r="T42" s="466">
        <v>2367</v>
      </c>
      <c r="V42" s="459" t="s">
        <v>462</v>
      </c>
      <c r="W42" s="460">
        <v>82</v>
      </c>
      <c r="X42" s="461">
        <f t="shared" si="6"/>
        <v>-9</v>
      </c>
      <c r="Y42" s="460">
        <v>169</v>
      </c>
      <c r="Z42" s="461">
        <f t="shared" si="7"/>
        <v>-10</v>
      </c>
      <c r="AA42" s="460">
        <v>1489</v>
      </c>
      <c r="AB42" s="461">
        <f t="shared" si="4"/>
        <v>2</v>
      </c>
      <c r="AC42" s="461"/>
      <c r="AD42" s="461"/>
      <c r="AE42" s="461">
        <v>1</v>
      </c>
      <c r="AF42" s="461">
        <v>16</v>
      </c>
      <c r="AG42" s="461">
        <v>1</v>
      </c>
      <c r="AH42" s="463" t="e">
        <f>SUM(#REF!+#REF!+AE42+AF42+AG42)</f>
        <v>#REF!</v>
      </c>
      <c r="AJ42" s="464" t="s">
        <v>463</v>
      </c>
      <c r="AL42" s="465">
        <f t="shared" si="3"/>
        <v>1740</v>
      </c>
      <c r="BC42" s="313"/>
      <c r="BD42" s="313"/>
      <c r="BE42" s="313"/>
      <c r="BF42" s="313"/>
      <c r="BG42" s="313"/>
      <c r="BH42" s="313"/>
      <c r="BI42" s="313"/>
      <c r="BJ42" s="313"/>
      <c r="BR42"/>
      <c r="BS42"/>
      <c r="BT42"/>
      <c r="BU42"/>
      <c r="BV42"/>
      <c r="BW42"/>
      <c r="BX42"/>
      <c r="BY42"/>
    </row>
    <row r="43" spans="2:77">
      <c r="O43" s="313">
        <v>24</v>
      </c>
      <c r="P43" s="466">
        <v>24</v>
      </c>
      <c r="Q43" s="466">
        <v>640</v>
      </c>
      <c r="R43" s="466">
        <v>513</v>
      </c>
      <c r="S43" s="466">
        <v>1256</v>
      </c>
      <c r="T43" s="466">
        <v>2433</v>
      </c>
      <c r="V43" s="459" t="s">
        <v>464</v>
      </c>
      <c r="W43" s="460">
        <v>83</v>
      </c>
      <c r="X43" s="461">
        <f t="shared" si="6"/>
        <v>1</v>
      </c>
      <c r="Y43" s="460">
        <v>163</v>
      </c>
      <c r="Z43" s="461">
        <f t="shared" si="7"/>
        <v>-6</v>
      </c>
      <c r="AA43" s="460">
        <v>1505</v>
      </c>
      <c r="AB43" s="461">
        <f t="shared" si="4"/>
        <v>16</v>
      </c>
      <c r="AC43" s="461"/>
      <c r="AD43" s="461"/>
      <c r="AE43" s="461">
        <v>1</v>
      </c>
      <c r="AF43" s="461">
        <v>15</v>
      </c>
      <c r="AG43" s="461">
        <v>1</v>
      </c>
      <c r="AH43" s="463" t="e">
        <f>SUM(#REF!+#REF!+AE43+AF43+AG43)</f>
        <v>#REF!</v>
      </c>
      <c r="AJ43" s="464" t="s">
        <v>465</v>
      </c>
      <c r="AL43" s="465">
        <f t="shared" si="3"/>
        <v>1751</v>
      </c>
      <c r="BC43" s="313"/>
      <c r="BD43" s="313"/>
      <c r="BE43" s="313"/>
      <c r="BF43" s="313"/>
      <c r="BG43" s="313"/>
      <c r="BH43" s="313"/>
      <c r="BI43" s="313"/>
      <c r="BJ43" s="313"/>
      <c r="BR43"/>
      <c r="BS43"/>
      <c r="BT43"/>
      <c r="BU43"/>
      <c r="BV43"/>
      <c r="BW43"/>
      <c r="BX43"/>
      <c r="BY43"/>
    </row>
    <row r="44" spans="2:77">
      <c r="O44" s="313">
        <v>25</v>
      </c>
      <c r="P44" s="466">
        <v>23</v>
      </c>
      <c r="Q44" s="466">
        <v>648</v>
      </c>
      <c r="R44" s="466">
        <v>496</v>
      </c>
      <c r="S44" s="466">
        <v>1307</v>
      </c>
      <c r="T44" s="466">
        <f>SUM(P44:S44)</f>
        <v>2474</v>
      </c>
      <c r="V44" s="459" t="s">
        <v>466</v>
      </c>
      <c r="W44" s="460">
        <v>77</v>
      </c>
      <c r="X44" s="461">
        <f t="shared" si="6"/>
        <v>-6</v>
      </c>
      <c r="Y44" s="460">
        <v>153</v>
      </c>
      <c r="Z44" s="461">
        <f t="shared" si="7"/>
        <v>-10</v>
      </c>
      <c r="AA44" s="460">
        <v>1502</v>
      </c>
      <c r="AB44" s="461">
        <f t="shared" si="4"/>
        <v>-3</v>
      </c>
      <c r="AC44" s="461"/>
      <c r="AD44" s="461"/>
      <c r="AE44" s="461">
        <v>1</v>
      </c>
      <c r="AF44" s="461">
        <v>15</v>
      </c>
      <c r="AG44" s="461">
        <v>1</v>
      </c>
      <c r="AH44" s="463" t="e">
        <f>SUM(#REF!+#REF!+AE44+AF44+AG44)</f>
        <v>#REF!</v>
      </c>
      <c r="AJ44" s="464" t="s">
        <v>467</v>
      </c>
      <c r="AL44" s="465">
        <f t="shared" si="3"/>
        <v>1732</v>
      </c>
      <c r="BC44" s="313"/>
      <c r="BD44" s="313"/>
      <c r="BE44" s="313"/>
      <c r="BF44" s="313"/>
      <c r="BG44" s="313"/>
      <c r="BH44" s="313"/>
      <c r="BI44" s="313"/>
      <c r="BJ44" s="313"/>
      <c r="BR44"/>
      <c r="BS44"/>
      <c r="BT44"/>
      <c r="BU44"/>
      <c r="BV44"/>
      <c r="BW44"/>
      <c r="BX44"/>
      <c r="BY44"/>
    </row>
    <row r="45" spans="2:77">
      <c r="O45" s="313">
        <v>26</v>
      </c>
      <c r="P45" s="466">
        <v>23</v>
      </c>
      <c r="Q45" s="466">
        <v>655</v>
      </c>
      <c r="R45" s="466">
        <v>496</v>
      </c>
      <c r="S45" s="466">
        <v>1384</v>
      </c>
      <c r="T45" s="466">
        <f>SUM(P45:S45)</f>
        <v>2558</v>
      </c>
      <c r="V45" s="459" t="s">
        <v>468</v>
      </c>
      <c r="W45" s="460">
        <v>74</v>
      </c>
      <c r="X45" s="461">
        <f t="shared" si="6"/>
        <v>-3</v>
      </c>
      <c r="Y45" s="460">
        <v>164</v>
      </c>
      <c r="Z45" s="461">
        <f t="shared" si="7"/>
        <v>11</v>
      </c>
      <c r="AA45" s="460">
        <v>1512</v>
      </c>
      <c r="AB45" s="461">
        <f t="shared" si="4"/>
        <v>10</v>
      </c>
      <c r="AC45" s="461"/>
      <c r="AD45" s="461"/>
      <c r="AE45" s="461">
        <v>1</v>
      </c>
      <c r="AF45" s="461">
        <v>15</v>
      </c>
      <c r="AG45" s="461">
        <v>1</v>
      </c>
      <c r="AH45" s="463" t="e">
        <f>SUM(#REF!+#REF!+AE45+AF45+AG45)</f>
        <v>#REF!</v>
      </c>
      <c r="AJ45" s="464" t="s">
        <v>469</v>
      </c>
      <c r="AL45" s="465">
        <f t="shared" si="3"/>
        <v>1750</v>
      </c>
      <c r="BC45" s="313"/>
      <c r="BD45" s="313"/>
      <c r="BE45" s="313"/>
      <c r="BF45" s="313"/>
      <c r="BG45" s="313"/>
      <c r="BH45" s="313"/>
      <c r="BI45" s="313"/>
      <c r="BJ45" s="313"/>
      <c r="BR45"/>
      <c r="BS45"/>
      <c r="BT45"/>
      <c r="BU45"/>
      <c r="BV45"/>
      <c r="BW45"/>
      <c r="BX45"/>
      <c r="BY45"/>
    </row>
    <row r="46" spans="2:77">
      <c r="O46" s="313">
        <v>27</v>
      </c>
      <c r="P46" s="466">
        <v>20</v>
      </c>
      <c r="Q46" s="466">
        <v>633</v>
      </c>
      <c r="R46" s="466">
        <v>522</v>
      </c>
      <c r="S46" s="466">
        <v>1385</v>
      </c>
      <c r="T46" s="466">
        <f>SUM(P46:S46)</f>
        <v>2560</v>
      </c>
      <c r="V46" s="459">
        <v>9</v>
      </c>
      <c r="W46" s="460">
        <v>64</v>
      </c>
      <c r="X46" s="461">
        <f t="shared" si="6"/>
        <v>-10</v>
      </c>
      <c r="Y46" s="460">
        <v>161</v>
      </c>
      <c r="Z46" s="461">
        <f t="shared" si="7"/>
        <v>-3</v>
      </c>
      <c r="AA46" s="460">
        <v>1484</v>
      </c>
      <c r="AB46" s="461">
        <f t="shared" si="4"/>
        <v>-28</v>
      </c>
      <c r="AC46" s="461"/>
      <c r="AD46" s="461"/>
      <c r="AE46" s="461">
        <v>1</v>
      </c>
      <c r="AF46" s="461">
        <v>15</v>
      </c>
      <c r="AG46" s="461">
        <v>1</v>
      </c>
      <c r="AH46" s="463" t="e">
        <f>SUM(#REF!+#REF!+AE46+AF46+AG46)</f>
        <v>#REF!</v>
      </c>
      <c r="AJ46" s="464" t="s">
        <v>470</v>
      </c>
      <c r="AL46" s="465">
        <f t="shared" si="3"/>
        <v>1709</v>
      </c>
      <c r="BC46" s="313"/>
      <c r="BD46" s="313"/>
      <c r="BE46" s="313"/>
      <c r="BF46" s="313"/>
      <c r="BG46" s="313"/>
      <c r="BH46" s="313"/>
      <c r="BI46" s="313"/>
      <c r="BJ46" s="313"/>
      <c r="BR46"/>
      <c r="BS46"/>
      <c r="BT46"/>
      <c r="BU46"/>
      <c r="BV46"/>
      <c r="BW46"/>
      <c r="BX46"/>
      <c r="BY46"/>
    </row>
    <row r="47" spans="2:77">
      <c r="O47" s="313">
        <v>28</v>
      </c>
      <c r="P47" s="466">
        <v>22</v>
      </c>
      <c r="Q47" s="466">
        <v>611</v>
      </c>
      <c r="R47" s="466">
        <v>543</v>
      </c>
      <c r="S47" s="466">
        <v>1352</v>
      </c>
      <c r="T47" s="466">
        <f>P47+Q47+R47+S47</f>
        <v>2528</v>
      </c>
      <c r="V47" s="459" t="s">
        <v>471</v>
      </c>
      <c r="W47" s="460">
        <v>70</v>
      </c>
      <c r="X47" s="461">
        <f t="shared" si="6"/>
        <v>6</v>
      </c>
      <c r="Y47" s="460">
        <v>140</v>
      </c>
      <c r="Z47" s="461">
        <f t="shared" si="7"/>
        <v>-21</v>
      </c>
      <c r="AA47" s="460">
        <v>1515</v>
      </c>
      <c r="AB47" s="461">
        <f t="shared" si="4"/>
        <v>31</v>
      </c>
      <c r="AC47" s="461"/>
      <c r="AD47" s="461"/>
      <c r="AE47" s="461">
        <v>1</v>
      </c>
      <c r="AF47" s="461">
        <v>15</v>
      </c>
      <c r="AG47" s="461">
        <v>1</v>
      </c>
      <c r="AH47" s="463" t="e">
        <f>SUM(#REF!+#REF!+AE47+AF47+AG47)</f>
        <v>#REF!</v>
      </c>
      <c r="AJ47" s="464" t="s">
        <v>472</v>
      </c>
      <c r="AL47" s="465">
        <f t="shared" si="3"/>
        <v>1725</v>
      </c>
      <c r="BC47" s="313"/>
      <c r="BD47" s="313"/>
      <c r="BE47" s="313"/>
      <c r="BF47" s="313"/>
      <c r="BG47" s="313"/>
      <c r="BH47" s="313"/>
      <c r="BI47" s="313"/>
      <c r="BJ47" s="313"/>
      <c r="BR47"/>
      <c r="BS47"/>
      <c r="BT47"/>
      <c r="BU47"/>
      <c r="BV47"/>
      <c r="BW47"/>
      <c r="BX47"/>
      <c r="BY47"/>
    </row>
    <row r="48" spans="2:77">
      <c r="V48" s="459" t="s">
        <v>473</v>
      </c>
      <c r="W48" s="460">
        <v>63</v>
      </c>
      <c r="X48" s="461">
        <f t="shared" si="6"/>
        <v>-7</v>
      </c>
      <c r="Y48" s="460">
        <v>122</v>
      </c>
      <c r="Z48" s="461">
        <f t="shared" si="7"/>
        <v>-18</v>
      </c>
      <c r="AA48" s="460">
        <v>1564</v>
      </c>
      <c r="AB48" s="461">
        <f t="shared" si="4"/>
        <v>49</v>
      </c>
      <c r="AC48" s="461"/>
      <c r="AD48" s="461"/>
      <c r="AE48" s="461">
        <v>1</v>
      </c>
      <c r="AF48" s="461">
        <v>15</v>
      </c>
      <c r="AG48" s="461">
        <v>1</v>
      </c>
      <c r="AH48" s="463" t="e">
        <f>SUM(#REF!+#REF!+AE48+AF48+AG48)</f>
        <v>#REF!</v>
      </c>
      <c r="AJ48" s="464" t="s">
        <v>474</v>
      </c>
      <c r="AL48" s="465">
        <f t="shared" si="3"/>
        <v>1749</v>
      </c>
      <c r="BC48" s="313"/>
      <c r="BD48" s="313"/>
      <c r="BE48" s="313"/>
      <c r="BF48" s="313"/>
      <c r="BG48" s="313"/>
      <c r="BH48" s="313"/>
      <c r="BI48" s="313"/>
      <c r="BJ48" s="313"/>
      <c r="BR48"/>
      <c r="BS48"/>
      <c r="BT48"/>
      <c r="BU48"/>
      <c r="BV48"/>
      <c r="BW48"/>
      <c r="BX48"/>
      <c r="BY48"/>
    </row>
    <row r="49" spans="22:77">
      <c r="V49" s="459" t="s">
        <v>475</v>
      </c>
      <c r="W49" s="456">
        <v>61</v>
      </c>
      <c r="X49" s="461">
        <f t="shared" si="6"/>
        <v>-2</v>
      </c>
      <c r="Y49" s="456">
        <v>119</v>
      </c>
      <c r="Z49" s="461">
        <f t="shared" si="7"/>
        <v>-3</v>
      </c>
      <c r="AA49" s="460">
        <v>1586</v>
      </c>
      <c r="AB49" s="461">
        <f t="shared" si="4"/>
        <v>22</v>
      </c>
      <c r="AC49" s="461"/>
      <c r="AD49" s="461"/>
      <c r="AE49" s="461">
        <v>1</v>
      </c>
      <c r="AF49" s="461">
        <v>15</v>
      </c>
      <c r="AG49" s="461">
        <v>1</v>
      </c>
      <c r="AH49" s="463" t="e">
        <f>SUM(#REF!+#REF!+AE49+AF49+AG49)</f>
        <v>#REF!</v>
      </c>
      <c r="AJ49" s="464" t="s">
        <v>476</v>
      </c>
      <c r="AL49" s="465">
        <f t="shared" si="3"/>
        <v>1766</v>
      </c>
      <c r="BC49" s="313"/>
      <c r="BD49" s="313"/>
      <c r="BE49" s="313"/>
      <c r="BF49" s="313"/>
      <c r="BG49" s="313"/>
      <c r="BH49" s="313"/>
      <c r="BI49" s="313"/>
      <c r="BJ49" s="313"/>
      <c r="BR49"/>
      <c r="BS49"/>
      <c r="BT49"/>
      <c r="BU49"/>
      <c r="BV49"/>
      <c r="BW49"/>
      <c r="BX49"/>
      <c r="BY49"/>
    </row>
    <row r="50" spans="22:77">
      <c r="V50" s="459" t="s">
        <v>477</v>
      </c>
      <c r="W50" s="467">
        <v>58</v>
      </c>
      <c r="X50" s="461">
        <f t="shared" si="6"/>
        <v>-3</v>
      </c>
      <c r="Y50" s="467">
        <v>129</v>
      </c>
      <c r="Z50" s="461">
        <f t="shared" si="7"/>
        <v>10</v>
      </c>
      <c r="AA50" s="467">
        <v>1622</v>
      </c>
      <c r="AB50" s="461">
        <f t="shared" si="4"/>
        <v>36</v>
      </c>
      <c r="AC50" s="461"/>
      <c r="AD50" s="461"/>
      <c r="AE50" s="461">
        <v>1</v>
      </c>
      <c r="AF50" s="461">
        <v>16</v>
      </c>
      <c r="AG50" s="461">
        <v>1</v>
      </c>
      <c r="AH50" s="463" t="e">
        <f>SUM(#REF!+#REF!+AE50+AF50+AG50)</f>
        <v>#REF!</v>
      </c>
      <c r="AJ50" s="464" t="s">
        <v>478</v>
      </c>
      <c r="AL50" s="465">
        <f t="shared" si="3"/>
        <v>1809</v>
      </c>
      <c r="BC50" s="313"/>
      <c r="BD50" s="313"/>
      <c r="BE50" s="313"/>
      <c r="BF50" s="313"/>
      <c r="BG50" s="313"/>
      <c r="BH50" s="313"/>
      <c r="BI50" s="313"/>
      <c r="BJ50" s="313"/>
      <c r="BR50"/>
      <c r="BS50"/>
      <c r="BT50"/>
      <c r="BU50"/>
      <c r="BV50"/>
      <c r="BW50"/>
      <c r="BX50"/>
      <c r="BY50"/>
    </row>
    <row r="51" spans="22:77">
      <c r="V51" s="459" t="s">
        <v>479</v>
      </c>
      <c r="W51" s="467">
        <v>59</v>
      </c>
      <c r="X51" s="461">
        <f t="shared" si="6"/>
        <v>1</v>
      </c>
      <c r="Y51" s="467">
        <v>131</v>
      </c>
      <c r="Z51" s="461">
        <f t="shared" si="7"/>
        <v>2</v>
      </c>
      <c r="AA51" s="467">
        <v>1657</v>
      </c>
      <c r="AB51" s="461">
        <f t="shared" si="4"/>
        <v>35</v>
      </c>
      <c r="AC51" s="461"/>
      <c r="AD51" s="461"/>
      <c r="AE51" s="461">
        <v>1</v>
      </c>
      <c r="AF51" s="461">
        <v>16</v>
      </c>
      <c r="AG51" s="461">
        <v>1</v>
      </c>
      <c r="AH51" s="463" t="e">
        <f>SUM(#REF!+#REF!+AE51+AF51+AG51)</f>
        <v>#REF!</v>
      </c>
      <c r="AJ51" s="464" t="s">
        <v>480</v>
      </c>
      <c r="AL51" s="465">
        <f t="shared" si="3"/>
        <v>1847</v>
      </c>
      <c r="BC51" s="313"/>
      <c r="BD51" s="313"/>
      <c r="BE51" s="313"/>
      <c r="BF51" s="313"/>
      <c r="BG51" s="313"/>
      <c r="BH51" s="313"/>
      <c r="BI51" s="313"/>
      <c r="BJ51" s="313"/>
      <c r="BR51"/>
      <c r="BS51"/>
      <c r="BT51"/>
      <c r="BU51"/>
      <c r="BV51"/>
      <c r="BW51"/>
      <c r="BX51"/>
      <c r="BY51"/>
    </row>
    <row r="52" spans="22:77">
      <c r="V52" s="459" t="s">
        <v>481</v>
      </c>
      <c r="W52" s="467">
        <v>64</v>
      </c>
      <c r="X52" s="461">
        <f t="shared" si="6"/>
        <v>5</v>
      </c>
      <c r="Y52" s="467">
        <v>129</v>
      </c>
      <c r="Z52" s="461">
        <f t="shared" si="7"/>
        <v>-2</v>
      </c>
      <c r="AA52" s="467">
        <v>1722</v>
      </c>
      <c r="AB52" s="461">
        <f t="shared" si="4"/>
        <v>65</v>
      </c>
      <c r="AC52" s="461"/>
      <c r="AD52" s="461"/>
      <c r="AE52" s="461">
        <v>1</v>
      </c>
      <c r="AF52" s="461">
        <v>17</v>
      </c>
      <c r="AG52" s="461">
        <v>1</v>
      </c>
      <c r="AH52" s="463" t="e">
        <f>SUM(#REF!+#REF!+AE52+AF52+AG52)</f>
        <v>#REF!</v>
      </c>
      <c r="AJ52" s="468" t="s">
        <v>482</v>
      </c>
      <c r="AL52" s="465">
        <f t="shared" si="3"/>
        <v>1915</v>
      </c>
      <c r="BC52" s="313"/>
      <c r="BD52" s="313"/>
      <c r="BE52" s="313"/>
      <c r="BF52" s="313"/>
      <c r="BG52" s="313"/>
      <c r="BH52" s="313"/>
      <c r="BI52" s="313"/>
      <c r="BJ52" s="313"/>
      <c r="BR52"/>
      <c r="BS52"/>
      <c r="BT52"/>
      <c r="BU52"/>
      <c r="BV52"/>
      <c r="BW52"/>
      <c r="BX52"/>
      <c r="BY52"/>
    </row>
    <row r="53" spans="22:77">
      <c r="V53" s="469">
        <v>16</v>
      </c>
      <c r="W53" s="461">
        <v>69</v>
      </c>
      <c r="X53" s="461">
        <f t="shared" si="6"/>
        <v>5</v>
      </c>
      <c r="Y53" s="461">
        <v>127</v>
      </c>
      <c r="Z53" s="461">
        <f t="shared" si="7"/>
        <v>-2</v>
      </c>
      <c r="AA53" s="461">
        <v>1728</v>
      </c>
      <c r="AB53" s="461">
        <f t="shared" si="4"/>
        <v>6</v>
      </c>
      <c r="AC53" s="461"/>
      <c r="AD53" s="461"/>
      <c r="AE53" s="461">
        <v>1</v>
      </c>
      <c r="AF53" s="461">
        <v>17</v>
      </c>
      <c r="AG53" s="461">
        <v>1</v>
      </c>
      <c r="AH53" s="463" t="e">
        <f>SUM(#REF!+#REF!+AE53+AF53+AG53)</f>
        <v>#REF!</v>
      </c>
      <c r="AI53" s="333"/>
      <c r="AJ53" s="468" t="s">
        <v>483</v>
      </c>
      <c r="AK53" s="333"/>
      <c r="AL53" s="465">
        <f t="shared" si="3"/>
        <v>1924</v>
      </c>
      <c r="AM53" s="333"/>
      <c r="AN53" s="333"/>
      <c r="AO53" s="333"/>
      <c r="AP53" s="333"/>
      <c r="AQ53" s="333"/>
      <c r="AR53" s="333"/>
      <c r="AS53" s="333"/>
      <c r="AT53" s="333"/>
      <c r="AU53" s="333"/>
      <c r="AV53" s="333"/>
      <c r="AW53" s="333"/>
      <c r="AX53" s="333"/>
      <c r="AY53" s="333"/>
      <c r="AZ53" s="333"/>
      <c r="BA53" s="333"/>
      <c r="BB53" s="333"/>
      <c r="BC53" s="313"/>
      <c r="BD53" s="313"/>
      <c r="BE53" s="313"/>
      <c r="BF53" s="313"/>
      <c r="BG53" s="313"/>
      <c r="BH53" s="313"/>
      <c r="BI53" s="313"/>
      <c r="BJ53" s="313"/>
      <c r="BR53"/>
      <c r="BS53"/>
      <c r="BT53"/>
      <c r="BU53"/>
      <c r="BV53"/>
      <c r="BW53"/>
      <c r="BX53"/>
      <c r="BY53"/>
    </row>
    <row r="54" spans="22:77">
      <c r="V54" s="469">
        <v>17</v>
      </c>
      <c r="W54" s="456">
        <v>81</v>
      </c>
      <c r="X54" s="461">
        <f t="shared" si="6"/>
        <v>12</v>
      </c>
      <c r="Y54" s="456">
        <v>131</v>
      </c>
      <c r="Z54" s="461">
        <f t="shared" si="7"/>
        <v>4</v>
      </c>
      <c r="AA54" s="456">
        <v>1754</v>
      </c>
      <c r="AB54" s="461">
        <f t="shared" si="4"/>
        <v>26</v>
      </c>
      <c r="AC54" s="461"/>
      <c r="AD54" s="461"/>
      <c r="AE54" s="456">
        <v>1</v>
      </c>
      <c r="AF54" s="456">
        <v>17</v>
      </c>
      <c r="AG54" s="456">
        <v>1</v>
      </c>
      <c r="AH54" s="463" t="e">
        <f>SUM(#REF!+#REF!+AE54+AF54+AG54)</f>
        <v>#REF!</v>
      </c>
      <c r="AJ54" s="468" t="s">
        <v>484</v>
      </c>
      <c r="AL54" s="332">
        <f t="shared" si="3"/>
        <v>1966</v>
      </c>
      <c r="BC54" s="313"/>
      <c r="BD54" s="313"/>
      <c r="BE54" s="313"/>
      <c r="BF54" s="313"/>
      <c r="BG54" s="313"/>
      <c r="BH54" s="313"/>
      <c r="BI54" s="313"/>
      <c r="BJ54" s="313"/>
      <c r="BR54"/>
      <c r="BS54"/>
      <c r="BT54"/>
      <c r="BU54"/>
      <c r="BV54"/>
      <c r="BW54"/>
      <c r="BX54"/>
      <c r="BY54"/>
    </row>
    <row r="55" spans="22:77">
      <c r="V55" s="469">
        <v>18</v>
      </c>
      <c r="W55" s="456">
        <v>84</v>
      </c>
      <c r="X55" s="461">
        <f t="shared" si="6"/>
        <v>3</v>
      </c>
      <c r="Y55" s="456">
        <v>125</v>
      </c>
      <c r="Z55" s="461">
        <f t="shared" si="7"/>
        <v>-6</v>
      </c>
      <c r="AA55" s="456">
        <v>1804</v>
      </c>
      <c r="AB55" s="461">
        <f t="shared" si="4"/>
        <v>50</v>
      </c>
      <c r="AC55" s="461"/>
      <c r="AD55" s="461"/>
      <c r="AE55" s="456">
        <v>1</v>
      </c>
      <c r="AF55" s="456">
        <v>17</v>
      </c>
      <c r="AG55" s="456">
        <v>1</v>
      </c>
      <c r="AH55" s="463" t="e">
        <f>SUM(#REF!+#REF!+AE55+AF55+AG55)</f>
        <v>#REF!</v>
      </c>
      <c r="AJ55" s="468" t="s">
        <v>485</v>
      </c>
      <c r="AL55" s="332">
        <f t="shared" si="3"/>
        <v>2013</v>
      </c>
      <c r="BC55" s="313"/>
      <c r="BD55" s="313"/>
      <c r="BE55" s="313"/>
      <c r="BF55" s="313"/>
      <c r="BG55" s="313"/>
      <c r="BH55" s="313"/>
      <c r="BI55" s="313"/>
      <c r="BJ55" s="313"/>
      <c r="BR55"/>
      <c r="BS55"/>
      <c r="BT55"/>
      <c r="BU55"/>
      <c r="BV55"/>
      <c r="BW55"/>
      <c r="BX55"/>
      <c r="BY55"/>
    </row>
    <row r="56" spans="22:77">
      <c r="V56" s="469">
        <v>19</v>
      </c>
      <c r="W56" s="456"/>
      <c r="X56" s="456"/>
      <c r="Y56" s="456"/>
      <c r="Z56" s="456"/>
      <c r="AA56" s="456"/>
      <c r="AB56" s="456"/>
      <c r="AC56" s="456">
        <v>2090</v>
      </c>
      <c r="AD56" s="461">
        <f>AC56-(W55+Y55+AA55)</f>
        <v>77</v>
      </c>
      <c r="AE56" s="456">
        <v>1</v>
      </c>
      <c r="AF56" s="456">
        <v>20</v>
      </c>
      <c r="AG56" s="456">
        <v>1</v>
      </c>
      <c r="AH56" s="456">
        <f t="shared" ref="AH56:AH65" si="8">SUM(AE56:AG56)</f>
        <v>22</v>
      </c>
      <c r="AJ56" s="468" t="s">
        <v>486</v>
      </c>
      <c r="BC56" s="313"/>
      <c r="BD56" s="313"/>
      <c r="BE56" s="313"/>
      <c r="BF56" s="313"/>
      <c r="BG56" s="313"/>
      <c r="BH56" s="313"/>
      <c r="BI56" s="313"/>
      <c r="BJ56" s="313"/>
      <c r="BR56"/>
      <c r="BS56"/>
      <c r="BT56"/>
      <c r="BU56"/>
      <c r="BV56"/>
      <c r="BW56"/>
      <c r="BX56"/>
      <c r="BY56"/>
    </row>
    <row r="57" spans="22:77">
      <c r="V57" s="469">
        <v>20</v>
      </c>
      <c r="W57" s="456"/>
      <c r="X57" s="456"/>
      <c r="Y57" s="456"/>
      <c r="Z57" s="456"/>
      <c r="AA57" s="456"/>
      <c r="AB57" s="456"/>
      <c r="AC57" s="456">
        <v>2125</v>
      </c>
      <c r="AD57" s="461">
        <f t="shared" ref="AD57:AD64" si="9">AC57-AC56</f>
        <v>35</v>
      </c>
      <c r="AE57" s="456">
        <v>1</v>
      </c>
      <c r="AF57" s="456">
        <v>20</v>
      </c>
      <c r="AG57" s="456">
        <v>1</v>
      </c>
      <c r="AH57" s="456">
        <f t="shared" si="8"/>
        <v>22</v>
      </c>
      <c r="AJ57" s="468" t="s">
        <v>487</v>
      </c>
      <c r="BC57" s="313"/>
      <c r="BD57" s="313"/>
      <c r="BE57" s="313"/>
      <c r="BF57" s="313"/>
      <c r="BG57" s="313"/>
      <c r="BH57" s="313"/>
      <c r="BI57" s="313"/>
      <c r="BJ57" s="313"/>
      <c r="BR57"/>
      <c r="BS57"/>
      <c r="BT57"/>
      <c r="BU57"/>
      <c r="BV57"/>
      <c r="BW57"/>
      <c r="BX57"/>
      <c r="BY57"/>
    </row>
    <row r="58" spans="22:77">
      <c r="V58" s="469">
        <v>21</v>
      </c>
      <c r="W58" s="456"/>
      <c r="X58" s="456"/>
      <c r="Y58" s="456"/>
      <c r="Z58" s="456"/>
      <c r="AA58" s="456"/>
      <c r="AB58" s="456"/>
      <c r="AC58" s="456">
        <v>2233</v>
      </c>
      <c r="AD58" s="461">
        <f t="shared" si="9"/>
        <v>108</v>
      </c>
      <c r="AE58" s="456">
        <v>1</v>
      </c>
      <c r="AF58" s="456">
        <v>20</v>
      </c>
      <c r="AG58" s="456">
        <v>1</v>
      </c>
      <c r="AH58" s="456">
        <f t="shared" si="8"/>
        <v>22</v>
      </c>
      <c r="AJ58" s="468" t="s">
        <v>488</v>
      </c>
      <c r="BC58" s="313"/>
      <c r="BD58" s="313"/>
      <c r="BE58" s="313"/>
      <c r="BF58" s="313"/>
      <c r="BG58" s="313"/>
      <c r="BH58" s="313"/>
      <c r="BI58" s="313"/>
      <c r="BJ58" s="313"/>
      <c r="BR58"/>
      <c r="BS58"/>
      <c r="BT58"/>
      <c r="BU58"/>
      <c r="BV58"/>
      <c r="BW58"/>
      <c r="BX58"/>
      <c r="BY58"/>
    </row>
    <row r="59" spans="22:77">
      <c r="V59" s="469">
        <v>22</v>
      </c>
      <c r="W59" s="456"/>
      <c r="X59" s="456"/>
      <c r="Y59" s="456"/>
      <c r="Z59" s="456"/>
      <c r="AA59" s="456"/>
      <c r="AB59" s="456"/>
      <c r="AC59" s="456">
        <v>2289</v>
      </c>
      <c r="AD59" s="461">
        <f t="shared" si="9"/>
        <v>56</v>
      </c>
      <c r="AE59" s="456">
        <v>1</v>
      </c>
      <c r="AF59" s="456">
        <v>20</v>
      </c>
      <c r="AG59" s="456">
        <v>1</v>
      </c>
      <c r="AH59" s="456">
        <f t="shared" si="8"/>
        <v>22</v>
      </c>
      <c r="AJ59" s="468" t="s">
        <v>489</v>
      </c>
      <c r="BC59" s="313"/>
      <c r="BD59" s="313"/>
      <c r="BE59" s="313"/>
      <c r="BF59" s="313"/>
      <c r="BG59" s="313"/>
      <c r="BH59" s="313"/>
      <c r="BI59" s="313"/>
      <c r="BJ59" s="313"/>
      <c r="BR59"/>
      <c r="BS59"/>
      <c r="BT59"/>
      <c r="BU59"/>
      <c r="BV59"/>
      <c r="BW59"/>
      <c r="BX59"/>
      <c r="BY59"/>
    </row>
    <row r="60" spans="22:77">
      <c r="V60" s="469">
        <v>23</v>
      </c>
      <c r="AC60" s="332">
        <v>2367</v>
      </c>
      <c r="AD60" s="461">
        <f t="shared" si="9"/>
        <v>78</v>
      </c>
      <c r="AE60" s="456">
        <v>1</v>
      </c>
      <c r="AF60" s="456">
        <v>21</v>
      </c>
      <c r="AG60" s="456">
        <v>1</v>
      </c>
      <c r="AH60" s="456">
        <f t="shared" si="8"/>
        <v>23</v>
      </c>
      <c r="AJ60" s="468" t="s">
        <v>490</v>
      </c>
      <c r="BC60" s="313"/>
      <c r="BD60" s="313"/>
      <c r="BE60" s="313"/>
      <c r="BF60" s="313"/>
      <c r="BG60" s="313"/>
      <c r="BH60" s="313"/>
      <c r="BI60" s="313"/>
      <c r="BJ60" s="313"/>
      <c r="BR60"/>
      <c r="BS60"/>
      <c r="BT60"/>
      <c r="BU60"/>
      <c r="BV60"/>
      <c r="BW60"/>
      <c r="BX60"/>
      <c r="BY60"/>
    </row>
    <row r="61" spans="22:77">
      <c r="V61" s="469">
        <v>24</v>
      </c>
      <c r="AC61" s="332">
        <v>2433</v>
      </c>
      <c r="AD61" s="461">
        <f t="shared" si="9"/>
        <v>66</v>
      </c>
      <c r="AE61" s="456">
        <v>1</v>
      </c>
      <c r="AF61" s="456">
        <v>21</v>
      </c>
      <c r="AG61" s="456">
        <v>1</v>
      </c>
      <c r="AH61" s="456">
        <f t="shared" si="8"/>
        <v>23</v>
      </c>
      <c r="AJ61" s="468" t="s">
        <v>491</v>
      </c>
      <c r="BC61" s="313"/>
      <c r="BD61" s="313"/>
      <c r="BE61" s="313"/>
      <c r="BF61" s="313"/>
      <c r="BG61" s="313"/>
      <c r="BH61" s="313"/>
      <c r="BI61" s="313"/>
      <c r="BJ61" s="313"/>
      <c r="BR61"/>
      <c r="BS61"/>
      <c r="BT61"/>
      <c r="BU61"/>
      <c r="BV61"/>
      <c r="BW61"/>
      <c r="BX61"/>
      <c r="BY61"/>
    </row>
    <row r="62" spans="22:77">
      <c r="V62" s="469">
        <v>25</v>
      </c>
      <c r="AC62" s="332">
        <v>2474</v>
      </c>
      <c r="AD62" s="461">
        <f t="shared" si="9"/>
        <v>41</v>
      </c>
      <c r="AE62" s="456">
        <v>1</v>
      </c>
      <c r="AF62" s="456">
        <v>21</v>
      </c>
      <c r="AG62" s="456">
        <v>1</v>
      </c>
      <c r="AH62" s="456">
        <f t="shared" si="8"/>
        <v>23</v>
      </c>
      <c r="AJ62" s="468" t="s">
        <v>492</v>
      </c>
      <c r="BC62" s="313"/>
      <c r="BD62" s="313"/>
      <c r="BE62" s="313"/>
      <c r="BF62" s="313"/>
      <c r="BG62" s="313"/>
      <c r="BH62" s="313"/>
      <c r="BI62" s="313"/>
      <c r="BJ62" s="313"/>
      <c r="BR62"/>
      <c r="BS62"/>
      <c r="BT62"/>
      <c r="BU62"/>
      <c r="BV62"/>
      <c r="BW62"/>
      <c r="BX62"/>
      <c r="BY62"/>
    </row>
    <row r="63" spans="22:77">
      <c r="V63" s="470">
        <v>26</v>
      </c>
      <c r="AC63" s="332">
        <v>2558</v>
      </c>
      <c r="AD63" s="461">
        <f t="shared" si="9"/>
        <v>84</v>
      </c>
      <c r="AE63" s="332">
        <v>1</v>
      </c>
      <c r="AF63" s="332">
        <v>22</v>
      </c>
      <c r="AG63" s="332">
        <v>1</v>
      </c>
      <c r="AH63" s="332">
        <f t="shared" si="8"/>
        <v>24</v>
      </c>
      <c r="AJ63" s="468" t="s">
        <v>493</v>
      </c>
      <c r="BC63" s="313"/>
      <c r="BD63" s="313"/>
      <c r="BE63" s="313"/>
      <c r="BF63" s="313"/>
      <c r="BG63" s="313"/>
      <c r="BH63" s="313"/>
      <c r="BI63" s="313"/>
      <c r="BJ63" s="313"/>
      <c r="BR63"/>
      <c r="BS63"/>
      <c r="BT63"/>
      <c r="BU63"/>
      <c r="BV63"/>
      <c r="BW63"/>
      <c r="BX63"/>
      <c r="BY63"/>
    </row>
    <row r="64" spans="22:77">
      <c r="V64" s="470">
        <v>27</v>
      </c>
      <c r="AC64" s="332">
        <v>2560</v>
      </c>
      <c r="AD64" s="461">
        <f t="shared" si="9"/>
        <v>2</v>
      </c>
      <c r="AE64" s="332">
        <v>1</v>
      </c>
      <c r="AF64" s="332">
        <v>22</v>
      </c>
      <c r="AG64" s="332">
        <v>1</v>
      </c>
      <c r="AH64" s="332">
        <f t="shared" si="8"/>
        <v>24</v>
      </c>
      <c r="AJ64" s="468" t="s">
        <v>494</v>
      </c>
      <c r="BC64" s="313"/>
      <c r="BD64" s="313"/>
      <c r="BE64" s="313"/>
      <c r="BF64" s="313"/>
      <c r="BG64" s="313"/>
      <c r="BH64" s="313"/>
      <c r="BI64" s="313"/>
      <c r="BJ64" s="313"/>
      <c r="BR64"/>
      <c r="BS64"/>
      <c r="BT64"/>
      <c r="BU64"/>
      <c r="BV64"/>
      <c r="BW64"/>
      <c r="BX64"/>
      <c r="BY64"/>
    </row>
    <row r="65" spans="22:77">
      <c r="V65" s="470">
        <v>28</v>
      </c>
      <c r="AC65" s="332">
        <v>2528</v>
      </c>
      <c r="AD65" s="332">
        <v>-32</v>
      </c>
      <c r="AE65" s="332">
        <v>1</v>
      </c>
      <c r="AF65" s="332">
        <v>23</v>
      </c>
      <c r="AG65" s="332">
        <v>1</v>
      </c>
      <c r="AH65" s="332">
        <f t="shared" si="8"/>
        <v>25</v>
      </c>
      <c r="AJ65" s="471" t="s">
        <v>495</v>
      </c>
      <c r="BC65" s="313"/>
      <c r="BD65" s="313"/>
      <c r="BE65" s="313"/>
      <c r="BF65" s="313"/>
      <c r="BG65" s="313"/>
      <c r="BH65" s="313"/>
      <c r="BI65" s="313"/>
      <c r="BJ65" s="313"/>
      <c r="BR65"/>
      <c r="BS65"/>
      <c r="BT65"/>
      <c r="BU65"/>
      <c r="BV65"/>
      <c r="BW65"/>
      <c r="BX65"/>
      <c r="BY65"/>
    </row>
    <row r="66" spans="22:77">
      <c r="BC66" s="313"/>
      <c r="BD66" s="313"/>
      <c r="BE66" s="313"/>
      <c r="BF66" s="313"/>
      <c r="BG66" s="313"/>
      <c r="BH66" s="313"/>
      <c r="BI66" s="313"/>
      <c r="BJ66" s="313"/>
      <c r="BR66"/>
      <c r="BS66"/>
      <c r="BT66"/>
      <c r="BU66"/>
      <c r="BV66"/>
      <c r="BW66"/>
      <c r="BX66"/>
      <c r="BY66"/>
    </row>
    <row r="67" spans="22:77">
      <c r="BC67" s="313"/>
      <c r="BD67" s="313"/>
      <c r="BE67" s="313"/>
      <c r="BF67" s="313"/>
      <c r="BG67" s="313"/>
      <c r="BH67" s="313"/>
      <c r="BI67" s="313"/>
      <c r="BJ67" s="313"/>
      <c r="BR67"/>
      <c r="BS67"/>
      <c r="BT67"/>
      <c r="BU67"/>
      <c r="BV67"/>
      <c r="BW67"/>
      <c r="BX67"/>
      <c r="BY67"/>
    </row>
    <row r="68" spans="22:77">
      <c r="BC68" s="313"/>
      <c r="BD68" s="313"/>
      <c r="BE68" s="313"/>
      <c r="BF68" s="313"/>
      <c r="BG68" s="313"/>
      <c r="BH68" s="313"/>
      <c r="BI68" s="313"/>
      <c r="BJ68" s="313"/>
      <c r="BR68"/>
      <c r="BS68"/>
      <c r="BT68"/>
      <c r="BU68"/>
      <c r="BV68"/>
      <c r="BW68"/>
      <c r="BX68"/>
      <c r="BY68"/>
    </row>
    <row r="69" spans="22:77">
      <c r="BC69" s="313"/>
      <c r="BD69" s="313"/>
      <c r="BE69" s="313"/>
      <c r="BF69" s="313"/>
      <c r="BG69" s="313"/>
      <c r="BH69" s="313"/>
      <c r="BI69" s="313"/>
      <c r="BJ69" s="313"/>
      <c r="BR69"/>
      <c r="BS69"/>
      <c r="BT69"/>
      <c r="BU69"/>
      <c r="BV69"/>
      <c r="BW69"/>
      <c r="BX69"/>
      <c r="BY69"/>
    </row>
    <row r="70" spans="22:77">
      <c r="BC70" s="313"/>
      <c r="BD70" s="313"/>
      <c r="BE70" s="313"/>
      <c r="BF70" s="313"/>
      <c r="BG70" s="313"/>
      <c r="BH70" s="313"/>
      <c r="BI70" s="313"/>
      <c r="BJ70" s="313"/>
      <c r="BR70"/>
      <c r="BS70"/>
      <c r="BT70"/>
      <c r="BU70"/>
      <c r="BV70"/>
      <c r="BW70"/>
      <c r="BX70"/>
      <c r="BY70"/>
    </row>
    <row r="71" spans="22:77">
      <c r="BC71" s="313"/>
      <c r="BD71" s="313"/>
      <c r="BE71" s="313"/>
      <c r="BF71" s="313"/>
      <c r="BG71" s="313"/>
      <c r="BH71" s="313"/>
      <c r="BI71" s="313"/>
      <c r="BJ71" s="313"/>
      <c r="BR71"/>
      <c r="BS71"/>
      <c r="BT71"/>
      <c r="BU71"/>
      <c r="BV71"/>
      <c r="BW71"/>
      <c r="BX71"/>
      <c r="BY71"/>
    </row>
    <row r="72" spans="22:77">
      <c r="BC72" s="313"/>
      <c r="BD72" s="313"/>
      <c r="BE72" s="313"/>
      <c r="BF72" s="313"/>
      <c r="BG72" s="313"/>
      <c r="BH72" s="313"/>
      <c r="BI72" s="313"/>
      <c r="BJ72" s="313"/>
      <c r="BR72"/>
      <c r="BS72"/>
      <c r="BT72"/>
      <c r="BU72"/>
      <c r="BV72"/>
      <c r="BW72"/>
      <c r="BX72"/>
      <c r="BY72"/>
    </row>
    <row r="73" spans="22:77">
      <c r="BC73" s="313"/>
      <c r="BD73" s="313"/>
      <c r="BE73" s="313"/>
      <c r="BF73" s="313"/>
      <c r="BG73" s="313"/>
      <c r="BH73" s="313"/>
      <c r="BI73" s="313"/>
      <c r="BJ73" s="313"/>
      <c r="BR73"/>
      <c r="BS73"/>
      <c r="BT73"/>
      <c r="BU73"/>
      <c r="BV73"/>
      <c r="BW73"/>
      <c r="BX73"/>
      <c r="BY73"/>
    </row>
    <row r="74" spans="22:77">
      <c r="BC74" s="313"/>
      <c r="BD74" s="313"/>
      <c r="BE74" s="313"/>
      <c r="BF74" s="313"/>
      <c r="BG74" s="313"/>
      <c r="BH74" s="313"/>
      <c r="BI74" s="313"/>
      <c r="BJ74" s="313"/>
      <c r="BR74"/>
      <c r="BS74"/>
      <c r="BT74"/>
      <c r="BU74"/>
      <c r="BV74"/>
      <c r="BW74"/>
      <c r="BX74"/>
      <c r="BY74"/>
    </row>
    <row r="75" spans="22:77">
      <c r="W75" s="313"/>
      <c r="X75" s="313"/>
      <c r="Y75" s="313"/>
      <c r="Z75" s="313"/>
      <c r="AA75" s="313"/>
      <c r="AB75" s="313"/>
      <c r="AC75" s="313"/>
      <c r="AD75" s="313"/>
      <c r="BC75" s="313"/>
      <c r="BD75" s="313"/>
      <c r="BE75" s="313"/>
      <c r="BF75" s="313"/>
      <c r="BG75" s="313"/>
      <c r="BH75" s="313"/>
      <c r="BI75" s="313"/>
      <c r="BJ75" s="313"/>
      <c r="BR75"/>
      <c r="BS75"/>
      <c r="BT75"/>
      <c r="BU75"/>
      <c r="BV75"/>
      <c r="BW75"/>
      <c r="BX75"/>
      <c r="BY75"/>
    </row>
    <row r="76" spans="22:77">
      <c r="W76" s="313"/>
      <c r="X76" s="525" t="s">
        <v>533</v>
      </c>
      <c r="Y76" s="525"/>
      <c r="Z76" s="525"/>
      <c r="AA76" s="525"/>
      <c r="AB76" s="525"/>
      <c r="AC76" s="525"/>
      <c r="AD76" s="525"/>
      <c r="BC76" s="313"/>
      <c r="BD76" s="313"/>
      <c r="BE76" s="313"/>
      <c r="BF76" s="313"/>
      <c r="BG76" s="313"/>
      <c r="BH76" s="313"/>
      <c r="BI76" s="313"/>
      <c r="BJ76" s="313"/>
      <c r="BR76"/>
      <c r="BS76"/>
      <c r="BT76"/>
      <c r="BU76"/>
      <c r="BV76"/>
      <c r="BW76"/>
      <c r="BX76"/>
      <c r="BY76"/>
    </row>
    <row r="77" spans="22:77">
      <c r="W77" s="313"/>
      <c r="X77" s="313"/>
      <c r="Y77" s="313"/>
      <c r="Z77" s="313"/>
      <c r="AA77" s="313"/>
      <c r="AB77" s="313"/>
      <c r="AC77" s="313"/>
      <c r="AD77" s="313"/>
      <c r="BC77" s="313"/>
      <c r="BD77" s="313"/>
      <c r="BE77" s="313"/>
      <c r="BF77" s="313"/>
      <c r="BG77" s="313"/>
      <c r="BH77" s="313"/>
      <c r="BI77" s="313"/>
      <c r="BJ77" s="313"/>
      <c r="BR77"/>
      <c r="BS77"/>
      <c r="BT77"/>
      <c r="BU77"/>
      <c r="BV77"/>
      <c r="BW77"/>
      <c r="BX77"/>
      <c r="BY77"/>
    </row>
    <row r="78" spans="22:77">
      <c r="W78" s="313"/>
      <c r="X78" s="313"/>
      <c r="Y78" s="313"/>
      <c r="Z78" s="313"/>
      <c r="AA78" s="313"/>
      <c r="AB78" s="313"/>
      <c r="AC78" s="313"/>
      <c r="AD78" s="313"/>
      <c r="BC78" s="313"/>
      <c r="BD78" s="313"/>
      <c r="BE78" s="313"/>
      <c r="BF78" s="313"/>
      <c r="BG78" s="313"/>
      <c r="BH78" s="313"/>
      <c r="BI78" s="313"/>
      <c r="BJ78" s="313"/>
      <c r="BR78"/>
      <c r="BS78"/>
      <c r="BT78"/>
      <c r="BU78"/>
      <c r="BV78"/>
      <c r="BW78"/>
      <c r="BX78"/>
      <c r="BY78"/>
    </row>
    <row r="79" spans="22:77">
      <c r="W79" s="313"/>
      <c r="X79" s="313"/>
      <c r="Y79" s="313"/>
      <c r="Z79" s="313"/>
      <c r="AA79" s="313"/>
      <c r="AB79" s="313"/>
      <c r="AC79" s="313"/>
      <c r="AD79" s="313"/>
      <c r="BC79" s="313"/>
      <c r="BD79" s="313"/>
      <c r="BE79" s="313"/>
      <c r="BF79" s="313"/>
      <c r="BG79" s="313"/>
      <c r="BH79" s="313"/>
      <c r="BI79" s="313"/>
      <c r="BJ79" s="313"/>
      <c r="BR79"/>
      <c r="BS79"/>
      <c r="BT79"/>
      <c r="BU79"/>
      <c r="BV79"/>
      <c r="BW79"/>
      <c r="BX79"/>
      <c r="BY79"/>
    </row>
    <row r="80" spans="22:77">
      <c r="W80" s="313"/>
      <c r="X80" s="313"/>
      <c r="Y80" s="313"/>
      <c r="Z80" s="313"/>
      <c r="AA80" s="313"/>
      <c r="AB80" s="313"/>
      <c r="AC80" s="313"/>
      <c r="AD80" s="313"/>
      <c r="BC80" s="313"/>
      <c r="BD80" s="313"/>
      <c r="BE80" s="313"/>
      <c r="BF80" s="313"/>
      <c r="BG80" s="313"/>
      <c r="BH80" s="313"/>
      <c r="BI80" s="313"/>
      <c r="BJ80" s="313"/>
      <c r="BR80"/>
      <c r="BS80"/>
      <c r="BT80"/>
      <c r="BU80"/>
      <c r="BV80"/>
      <c r="BW80"/>
      <c r="BX80"/>
      <c r="BY80"/>
    </row>
    <row r="81" spans="23:77">
      <c r="W81" s="313"/>
      <c r="X81" s="313"/>
      <c r="Y81" s="313"/>
      <c r="Z81" s="313"/>
      <c r="AA81" s="313"/>
      <c r="AB81" s="313"/>
      <c r="AC81" s="313"/>
      <c r="AD81" s="313"/>
      <c r="BC81" s="313"/>
      <c r="BD81" s="313"/>
      <c r="BE81" s="313"/>
      <c r="BF81" s="313"/>
      <c r="BG81" s="313"/>
      <c r="BH81" s="313"/>
      <c r="BI81" s="313"/>
      <c r="BJ81" s="313"/>
      <c r="BR81"/>
      <c r="BS81"/>
      <c r="BT81"/>
      <c r="BU81"/>
      <c r="BV81"/>
      <c r="BW81"/>
      <c r="BX81"/>
      <c r="BY81"/>
    </row>
    <row r="82" spans="23:77">
      <c r="W82" s="313"/>
      <c r="X82" s="313"/>
      <c r="Y82" s="313"/>
      <c r="Z82" s="313"/>
      <c r="AA82" s="313"/>
      <c r="AB82" s="313"/>
      <c r="AC82" s="313"/>
      <c r="AD82" s="313"/>
      <c r="BC82" s="313"/>
      <c r="BD82" s="313"/>
      <c r="BE82" s="313"/>
      <c r="BF82" s="313"/>
      <c r="BG82" s="313"/>
      <c r="BH82" s="313"/>
      <c r="BI82" s="313"/>
      <c r="BJ82" s="313"/>
      <c r="BR82"/>
      <c r="BS82"/>
      <c r="BT82"/>
      <c r="BU82"/>
      <c r="BV82"/>
      <c r="BW82"/>
      <c r="BX82"/>
      <c r="BY82"/>
    </row>
    <row r="83" spans="23:77">
      <c r="W83" s="313"/>
      <c r="X83" s="313"/>
      <c r="Y83" s="313"/>
      <c r="Z83" s="313"/>
      <c r="AA83" s="313"/>
      <c r="AB83" s="313"/>
      <c r="AC83" s="313"/>
      <c r="AD83" s="313"/>
      <c r="BC83" s="313"/>
      <c r="BD83" s="313"/>
      <c r="BE83" s="313"/>
      <c r="BF83" s="313"/>
      <c r="BG83" s="313"/>
      <c r="BH83" s="313"/>
      <c r="BI83" s="313"/>
      <c r="BJ83" s="313"/>
      <c r="BR83"/>
      <c r="BS83"/>
      <c r="BT83"/>
      <c r="BU83"/>
      <c r="BV83"/>
      <c r="BW83"/>
      <c r="BX83"/>
      <c r="BY83"/>
    </row>
    <row r="84" spans="23:77">
      <c r="W84" s="313"/>
      <c r="X84" s="313"/>
      <c r="Y84" s="313"/>
      <c r="Z84" s="313"/>
      <c r="AA84" s="313"/>
      <c r="AB84" s="313"/>
      <c r="AC84" s="313"/>
      <c r="AD84" s="313"/>
      <c r="BC84" s="313"/>
      <c r="BD84" s="313"/>
      <c r="BE84" s="313"/>
      <c r="BF84" s="313"/>
      <c r="BG84" s="313"/>
      <c r="BH84" s="313"/>
      <c r="BI84" s="313"/>
      <c r="BJ84" s="313"/>
      <c r="BR84"/>
      <c r="BS84"/>
      <c r="BT84"/>
      <c r="BU84"/>
      <c r="BV84"/>
      <c r="BW84"/>
      <c r="BX84"/>
      <c r="BY84"/>
    </row>
    <row r="85" spans="23:77">
      <c r="W85" s="313"/>
      <c r="X85" s="313"/>
      <c r="Y85" s="313"/>
      <c r="Z85" s="313"/>
      <c r="AA85" s="313"/>
      <c r="AB85" s="313"/>
      <c r="AC85" s="313"/>
      <c r="AD85" s="313"/>
      <c r="BC85" s="313"/>
      <c r="BD85" s="313"/>
      <c r="BE85" s="313"/>
      <c r="BF85" s="313"/>
      <c r="BG85" s="313"/>
      <c r="BH85" s="313"/>
      <c r="BI85" s="313"/>
      <c r="BJ85" s="313"/>
      <c r="BR85"/>
      <c r="BS85"/>
      <c r="BT85"/>
      <c r="BU85"/>
      <c r="BV85"/>
      <c r="BW85"/>
      <c r="BX85"/>
      <c r="BY85"/>
    </row>
    <row r="86" spans="23:77">
      <c r="W86" s="313"/>
      <c r="X86" s="313"/>
      <c r="Y86" s="313"/>
      <c r="Z86" s="313"/>
      <c r="AA86" s="313"/>
      <c r="AB86" s="313"/>
      <c r="AC86" s="313"/>
      <c r="AD86" s="313"/>
      <c r="BC86" s="313"/>
      <c r="BD86" s="313"/>
      <c r="BE86" s="313"/>
      <c r="BF86" s="313"/>
      <c r="BG86" s="313"/>
      <c r="BH86" s="313"/>
      <c r="BI86" s="313"/>
      <c r="BJ86" s="313"/>
      <c r="BR86"/>
      <c r="BS86"/>
      <c r="BT86"/>
      <c r="BU86"/>
      <c r="BV86"/>
      <c r="BW86"/>
      <c r="BX86"/>
      <c r="BY86"/>
    </row>
    <row r="87" spans="23:77">
      <c r="W87" s="313"/>
      <c r="X87" s="313"/>
      <c r="Y87" s="313"/>
      <c r="Z87" s="313"/>
      <c r="AA87" s="313"/>
      <c r="AB87" s="313"/>
      <c r="AC87" s="313"/>
      <c r="AD87" s="313"/>
      <c r="BC87" s="313"/>
      <c r="BD87" s="313"/>
      <c r="BE87" s="313"/>
      <c r="BF87" s="313"/>
      <c r="BG87" s="313"/>
      <c r="BH87" s="313"/>
      <c r="BI87" s="313"/>
      <c r="BJ87" s="313"/>
      <c r="BR87"/>
      <c r="BS87"/>
      <c r="BT87"/>
      <c r="BU87"/>
      <c r="BV87"/>
      <c r="BW87"/>
      <c r="BX87"/>
      <c r="BY87"/>
    </row>
    <row r="88" spans="23:77">
      <c r="W88" s="313"/>
      <c r="X88" s="313"/>
      <c r="Y88" s="313"/>
      <c r="Z88" s="313"/>
      <c r="AA88" s="313"/>
      <c r="AB88" s="313"/>
      <c r="AC88" s="313"/>
      <c r="AD88" s="313"/>
      <c r="BC88" s="313"/>
      <c r="BD88" s="313"/>
      <c r="BE88" s="313"/>
      <c r="BF88" s="313"/>
      <c r="BG88" s="313"/>
      <c r="BH88" s="313"/>
      <c r="BI88" s="313"/>
      <c r="BJ88" s="313"/>
      <c r="BR88"/>
      <c r="BS88"/>
      <c r="BT88"/>
      <c r="BU88"/>
      <c r="BV88"/>
      <c r="BW88"/>
      <c r="BX88"/>
      <c r="BY88"/>
    </row>
    <row r="89" spans="23:77">
      <c r="W89" s="313"/>
      <c r="X89" s="313"/>
      <c r="Y89" s="313"/>
      <c r="Z89" s="313"/>
      <c r="AA89" s="313"/>
      <c r="AB89" s="313"/>
      <c r="AC89" s="313"/>
      <c r="AD89" s="313"/>
      <c r="BC89" s="313"/>
      <c r="BD89" s="313"/>
      <c r="BE89" s="313"/>
      <c r="BF89" s="313"/>
      <c r="BG89" s="313"/>
      <c r="BH89" s="313"/>
      <c r="BI89" s="313"/>
      <c r="BJ89" s="313"/>
      <c r="BR89"/>
      <c r="BS89"/>
      <c r="BT89"/>
      <c r="BU89"/>
      <c r="BV89"/>
      <c r="BW89"/>
      <c r="BX89"/>
      <c r="BY89"/>
    </row>
    <row r="90" spans="23:77">
      <c r="W90" s="313"/>
      <c r="X90" s="313"/>
      <c r="Y90" s="313"/>
      <c r="Z90" s="313"/>
      <c r="AA90" s="313"/>
      <c r="AB90" s="313"/>
      <c r="AC90" s="313"/>
      <c r="AD90" s="313"/>
      <c r="BC90" s="313"/>
      <c r="BD90" s="313"/>
      <c r="BE90" s="313"/>
      <c r="BF90" s="313"/>
      <c r="BG90" s="313"/>
      <c r="BH90" s="313"/>
      <c r="BI90" s="313"/>
      <c r="BJ90" s="313"/>
      <c r="BR90"/>
      <c r="BS90"/>
      <c r="BT90"/>
      <c r="BU90"/>
      <c r="BV90"/>
      <c r="BW90"/>
      <c r="BX90"/>
      <c r="BY90"/>
    </row>
    <row r="91" spans="23:77">
      <c r="W91" s="313"/>
      <c r="X91" s="313"/>
      <c r="Y91" s="313"/>
      <c r="Z91" s="313"/>
      <c r="AA91" s="313"/>
      <c r="AB91" s="313"/>
      <c r="AC91" s="313"/>
      <c r="AD91" s="313"/>
      <c r="BC91" s="313"/>
      <c r="BD91" s="313"/>
      <c r="BE91" s="313"/>
      <c r="BF91" s="313"/>
      <c r="BG91" s="313"/>
      <c r="BH91" s="313"/>
      <c r="BI91" s="313"/>
      <c r="BJ91" s="313"/>
      <c r="BR91"/>
      <c r="BS91"/>
      <c r="BT91"/>
      <c r="BU91"/>
      <c r="BV91"/>
      <c r="BW91"/>
      <c r="BX91"/>
      <c r="BY91"/>
    </row>
    <row r="92" spans="23:77">
      <c r="W92" s="313"/>
      <c r="X92" s="313"/>
      <c r="Y92" s="313"/>
      <c r="Z92" s="313"/>
      <c r="AA92" s="313"/>
      <c r="AB92" s="313"/>
      <c r="AC92" s="313"/>
      <c r="AD92" s="313"/>
      <c r="BC92" s="313"/>
      <c r="BD92" s="313"/>
      <c r="BE92" s="313"/>
      <c r="BF92" s="313"/>
      <c r="BG92" s="313"/>
      <c r="BH92" s="313"/>
      <c r="BI92" s="313"/>
      <c r="BJ92" s="313"/>
      <c r="BR92"/>
      <c r="BS92"/>
      <c r="BT92"/>
      <c r="BU92"/>
      <c r="BV92"/>
      <c r="BW92"/>
      <c r="BX92"/>
      <c r="BY92"/>
    </row>
    <row r="93" spans="23:77">
      <c r="W93" s="313"/>
      <c r="X93" s="313"/>
      <c r="Y93" s="313"/>
      <c r="Z93" s="313"/>
      <c r="AA93" s="313"/>
      <c r="AB93" s="313"/>
      <c r="AC93" s="313"/>
      <c r="AD93" s="313"/>
      <c r="BC93" s="313"/>
      <c r="BD93" s="313"/>
      <c r="BE93" s="313"/>
      <c r="BF93" s="313"/>
      <c r="BG93" s="313"/>
      <c r="BH93" s="313"/>
      <c r="BI93" s="313"/>
      <c r="BJ93" s="313"/>
      <c r="BR93"/>
      <c r="BS93"/>
      <c r="BT93"/>
      <c r="BU93"/>
      <c r="BV93"/>
      <c r="BW93"/>
      <c r="BX93"/>
      <c r="BY93"/>
    </row>
    <row r="94" spans="23:77">
      <c r="W94" s="313"/>
      <c r="X94" s="313"/>
      <c r="Y94" s="313"/>
      <c r="Z94" s="313"/>
      <c r="AA94" s="313"/>
      <c r="AB94" s="313"/>
      <c r="AC94" s="313"/>
      <c r="AD94" s="313"/>
      <c r="BC94" s="313"/>
      <c r="BD94" s="313"/>
      <c r="BE94" s="313"/>
      <c r="BF94" s="313"/>
      <c r="BG94" s="313"/>
      <c r="BH94" s="313"/>
      <c r="BI94" s="313"/>
      <c r="BJ94" s="313"/>
      <c r="BR94"/>
      <c r="BS94"/>
      <c r="BT94"/>
      <c r="BU94"/>
      <c r="BV94"/>
      <c r="BW94"/>
      <c r="BX94"/>
      <c r="BY94"/>
    </row>
    <row r="95" spans="23:77">
      <c r="W95" s="313"/>
      <c r="X95" s="313"/>
      <c r="Y95" s="313"/>
      <c r="Z95" s="313"/>
      <c r="AA95" s="313"/>
      <c r="AB95" s="313"/>
      <c r="AC95" s="313"/>
      <c r="AD95" s="313"/>
      <c r="BC95" s="313"/>
      <c r="BD95" s="313"/>
      <c r="BE95" s="313"/>
      <c r="BF95" s="313"/>
      <c r="BG95" s="313"/>
      <c r="BH95" s="313"/>
      <c r="BI95" s="313"/>
      <c r="BJ95" s="313"/>
      <c r="BR95"/>
      <c r="BS95"/>
      <c r="BT95"/>
      <c r="BU95"/>
      <c r="BV95"/>
      <c r="BW95"/>
      <c r="BX95"/>
      <c r="BY95"/>
    </row>
    <row r="96" spans="23:77" ht="14.25">
      <c r="W96" s="313"/>
      <c r="X96" s="313"/>
      <c r="Y96" s="313"/>
      <c r="Z96" s="313"/>
      <c r="AA96" s="313"/>
      <c r="AB96" s="313"/>
      <c r="AC96" s="313"/>
      <c r="AD96" s="313"/>
      <c r="AP96" s="472" t="s">
        <v>496</v>
      </c>
      <c r="BC96" s="313"/>
      <c r="BD96" s="313"/>
      <c r="BE96" s="313"/>
      <c r="BF96" s="313"/>
      <c r="BG96" s="313"/>
      <c r="BH96" s="313"/>
      <c r="BI96" s="313"/>
      <c r="BJ96" s="313"/>
      <c r="BR96"/>
      <c r="BS96"/>
      <c r="BT96"/>
      <c r="BU96"/>
      <c r="BV96"/>
      <c r="BW96"/>
      <c r="BX96"/>
      <c r="BY96"/>
    </row>
    <row r="97" spans="22:77">
      <c r="W97" s="313"/>
      <c r="X97" s="313"/>
      <c r="Y97" s="313"/>
      <c r="Z97" s="313"/>
      <c r="AA97" s="313"/>
      <c r="AB97" s="313"/>
      <c r="AC97" s="313"/>
      <c r="AD97" s="313"/>
      <c r="BC97" s="313"/>
      <c r="BD97" s="313"/>
      <c r="BE97" s="313"/>
      <c r="BF97" s="313"/>
      <c r="BG97" s="313"/>
      <c r="BH97" s="313"/>
      <c r="BI97" s="313"/>
      <c r="BJ97" s="313"/>
      <c r="BR97"/>
      <c r="BS97"/>
      <c r="BT97"/>
      <c r="BU97"/>
      <c r="BV97"/>
      <c r="BW97"/>
      <c r="BX97"/>
      <c r="BY97"/>
    </row>
    <row r="98" spans="22:77">
      <c r="W98" s="313"/>
      <c r="X98" s="313"/>
      <c r="Y98" s="313"/>
      <c r="Z98" s="313"/>
      <c r="AA98" s="313"/>
      <c r="AB98" s="313"/>
      <c r="AC98" s="313"/>
      <c r="AD98" s="313"/>
      <c r="AP98" s="470" t="s">
        <v>368</v>
      </c>
      <c r="AQ98" s="332" t="s">
        <v>497</v>
      </c>
      <c r="AS98" s="332" t="s">
        <v>498</v>
      </c>
      <c r="AU98" s="332" t="s">
        <v>499</v>
      </c>
      <c r="AW98" s="332" t="s">
        <v>500</v>
      </c>
      <c r="AY98" s="332" t="s">
        <v>501</v>
      </c>
      <c r="BC98" s="313"/>
      <c r="BD98" s="313"/>
      <c r="BE98" s="313"/>
      <c r="BF98" s="313"/>
      <c r="BG98" s="313"/>
      <c r="BH98" s="313"/>
      <c r="BI98" s="313"/>
      <c r="BJ98" s="313"/>
      <c r="BR98"/>
      <c r="BS98"/>
      <c r="BT98"/>
      <c r="BU98"/>
      <c r="BV98"/>
      <c r="BW98"/>
      <c r="BX98"/>
      <c r="BY98"/>
    </row>
    <row r="99" spans="22:77">
      <c r="W99" s="313"/>
      <c r="X99" s="313"/>
      <c r="Y99" s="313"/>
      <c r="Z99" s="313"/>
      <c r="AA99" s="313"/>
      <c r="AB99" s="313"/>
      <c r="AC99" s="313"/>
      <c r="AD99" s="313"/>
      <c r="AR99" s="332" t="s">
        <v>371</v>
      </c>
      <c r="AT99" s="332" t="s">
        <v>371</v>
      </c>
      <c r="AV99" s="332" t="s">
        <v>371</v>
      </c>
      <c r="AX99" s="332" t="s">
        <v>371</v>
      </c>
      <c r="BC99" s="313"/>
      <c r="BD99" s="313"/>
      <c r="BE99" s="313"/>
      <c r="BF99" s="313"/>
      <c r="BG99" s="313"/>
      <c r="BH99" s="313"/>
      <c r="BI99" s="313"/>
      <c r="BJ99" s="313"/>
      <c r="BR99"/>
      <c r="BS99"/>
      <c r="BT99"/>
      <c r="BU99"/>
      <c r="BV99"/>
      <c r="BW99"/>
      <c r="BX99"/>
      <c r="BY99"/>
    </row>
    <row r="100" spans="22:77">
      <c r="W100" s="313"/>
      <c r="X100" s="313"/>
      <c r="Y100" s="313"/>
      <c r="Z100" s="313"/>
      <c r="AA100" s="313"/>
      <c r="AB100" s="313"/>
      <c r="AC100" s="313"/>
      <c r="AD100" s="313"/>
      <c r="AP100" s="470">
        <v>5</v>
      </c>
      <c r="AQ100" s="470">
        <f t="shared" ref="AQ100:AQ111" si="10">AS100+AU100+AW100</f>
        <v>1489</v>
      </c>
      <c r="AS100" s="332">
        <v>561</v>
      </c>
      <c r="AU100" s="332">
        <v>407</v>
      </c>
      <c r="AW100" s="332">
        <v>521</v>
      </c>
      <c r="BC100" s="313"/>
      <c r="BD100" s="313"/>
      <c r="BE100" s="313"/>
      <c r="BF100" s="313"/>
      <c r="BG100" s="313"/>
      <c r="BH100" s="313"/>
      <c r="BI100" s="313"/>
      <c r="BJ100" s="313"/>
      <c r="BR100"/>
      <c r="BS100"/>
      <c r="BT100"/>
      <c r="BU100"/>
      <c r="BV100"/>
      <c r="BW100"/>
      <c r="BX100"/>
      <c r="BY100"/>
    </row>
    <row r="101" spans="22:77">
      <c r="W101" s="313"/>
      <c r="X101" s="313"/>
      <c r="Y101" s="313"/>
      <c r="Z101" s="313"/>
      <c r="AA101" s="313"/>
      <c r="AB101" s="313"/>
      <c r="AC101" s="313"/>
      <c r="AD101" s="313"/>
      <c r="AP101" s="470" t="s">
        <v>502</v>
      </c>
      <c r="AQ101" s="473">
        <f t="shared" si="10"/>
        <v>1505</v>
      </c>
      <c r="AR101" s="474">
        <f t="shared" ref="AR101:AR111" si="11">AQ101-AQ100</f>
        <v>16</v>
      </c>
      <c r="AS101" s="474">
        <v>542</v>
      </c>
      <c r="AT101" s="474">
        <f t="shared" ref="AT101:AT111" si="12">AS101-AS100</f>
        <v>-19</v>
      </c>
      <c r="AU101" s="474">
        <v>392</v>
      </c>
      <c r="AV101" s="474">
        <f t="shared" ref="AV101:AV111" si="13">AU101-AU100</f>
        <v>-15</v>
      </c>
      <c r="AW101" s="474">
        <v>571</v>
      </c>
      <c r="AX101" s="474">
        <f t="shared" ref="AX101:AX111" si="14">AW101-AW100</f>
        <v>50</v>
      </c>
      <c r="BC101" s="313"/>
      <c r="BD101" s="313"/>
      <c r="BE101" s="313"/>
      <c r="BF101" s="313"/>
      <c r="BG101" s="313"/>
      <c r="BH101" s="313"/>
      <c r="BI101" s="313"/>
      <c r="BJ101" s="313"/>
      <c r="BR101"/>
      <c r="BS101"/>
      <c r="BT101"/>
      <c r="BU101"/>
      <c r="BV101"/>
      <c r="BW101"/>
      <c r="BX101"/>
      <c r="BY101"/>
    </row>
    <row r="102" spans="22:77">
      <c r="W102" s="313"/>
      <c r="X102" s="313"/>
      <c r="Y102" s="313"/>
      <c r="Z102" s="313"/>
      <c r="AA102" s="313"/>
      <c r="AB102" s="313"/>
      <c r="AC102" s="313"/>
      <c r="AD102" s="313"/>
      <c r="AP102" s="470">
        <v>7</v>
      </c>
      <c r="AQ102" s="473">
        <f t="shared" si="10"/>
        <v>1502</v>
      </c>
      <c r="AR102" s="474">
        <f t="shared" si="11"/>
        <v>-3</v>
      </c>
      <c r="AS102" s="474">
        <v>516</v>
      </c>
      <c r="AT102" s="474">
        <f t="shared" si="12"/>
        <v>-26</v>
      </c>
      <c r="AU102" s="474">
        <v>368</v>
      </c>
      <c r="AV102" s="474">
        <f t="shared" si="13"/>
        <v>-24</v>
      </c>
      <c r="AW102" s="474">
        <v>618</v>
      </c>
      <c r="AX102" s="474">
        <f t="shared" si="14"/>
        <v>47</v>
      </c>
      <c r="BC102" s="313"/>
      <c r="BD102" s="313"/>
      <c r="BE102" s="313"/>
      <c r="BF102" s="313"/>
      <c r="BG102" s="313"/>
      <c r="BH102" s="313"/>
      <c r="BI102" s="313"/>
      <c r="BJ102" s="313"/>
      <c r="BR102"/>
      <c r="BS102"/>
      <c r="BT102"/>
      <c r="BU102"/>
      <c r="BV102"/>
      <c r="BW102"/>
      <c r="BX102"/>
      <c r="BY102"/>
    </row>
    <row r="103" spans="22:77">
      <c r="W103" s="313"/>
      <c r="X103" s="313"/>
      <c r="Y103" s="313"/>
      <c r="Z103" s="313"/>
      <c r="AA103" s="313"/>
      <c r="AB103" s="313"/>
      <c r="AC103" s="313"/>
      <c r="AD103" s="313"/>
      <c r="AP103" s="470">
        <v>8</v>
      </c>
      <c r="AQ103" s="473">
        <f t="shared" si="10"/>
        <v>1512</v>
      </c>
      <c r="AR103" s="474">
        <f t="shared" si="11"/>
        <v>10</v>
      </c>
      <c r="AS103" s="474">
        <v>494</v>
      </c>
      <c r="AT103" s="474">
        <f t="shared" si="12"/>
        <v>-22</v>
      </c>
      <c r="AU103" s="474">
        <v>380</v>
      </c>
      <c r="AV103" s="474">
        <f t="shared" si="13"/>
        <v>12</v>
      </c>
      <c r="AW103" s="474">
        <v>638</v>
      </c>
      <c r="AX103" s="474">
        <f t="shared" si="14"/>
        <v>20</v>
      </c>
      <c r="BC103" s="313"/>
      <c r="BD103" s="313"/>
      <c r="BE103" s="313"/>
      <c r="BF103" s="313"/>
      <c r="BG103" s="313"/>
      <c r="BH103" s="313"/>
      <c r="BI103" s="313"/>
      <c r="BJ103" s="313"/>
      <c r="BR103"/>
      <c r="BS103"/>
      <c r="BT103"/>
      <c r="BU103"/>
      <c r="BV103"/>
      <c r="BW103"/>
      <c r="BX103"/>
      <c r="BY103"/>
    </row>
    <row r="104" spans="22:77">
      <c r="W104" s="313"/>
      <c r="X104" s="313"/>
      <c r="Y104" s="313"/>
      <c r="Z104" s="313"/>
      <c r="AA104" s="313"/>
      <c r="AB104" s="313"/>
      <c r="AC104" s="313"/>
      <c r="AD104" s="313"/>
      <c r="AP104" s="470">
        <v>9</v>
      </c>
      <c r="AQ104" s="473">
        <f t="shared" si="10"/>
        <v>1484</v>
      </c>
      <c r="AR104" s="474">
        <f t="shared" si="11"/>
        <v>-28</v>
      </c>
      <c r="AS104" s="474">
        <v>459</v>
      </c>
      <c r="AT104" s="474">
        <f t="shared" si="12"/>
        <v>-35</v>
      </c>
      <c r="AU104" s="474">
        <v>375</v>
      </c>
      <c r="AV104" s="474">
        <f t="shared" si="13"/>
        <v>-5</v>
      </c>
      <c r="AW104" s="474">
        <v>650</v>
      </c>
      <c r="AX104" s="474">
        <f t="shared" si="14"/>
        <v>12</v>
      </c>
      <c r="BC104" s="313"/>
      <c r="BD104" s="313"/>
      <c r="BE104" s="313"/>
      <c r="BF104" s="313"/>
      <c r="BG104" s="313"/>
      <c r="BH104" s="313"/>
      <c r="BI104" s="313"/>
      <c r="BJ104" s="313"/>
      <c r="BR104"/>
      <c r="BS104"/>
      <c r="BT104"/>
      <c r="BU104"/>
      <c r="BV104"/>
      <c r="BW104"/>
      <c r="BX104"/>
      <c r="BY104"/>
    </row>
    <row r="105" spans="22:77">
      <c r="W105" s="313"/>
      <c r="X105" s="313"/>
      <c r="Y105" s="411"/>
      <c r="Z105" s="411"/>
      <c r="AA105" s="411"/>
      <c r="AB105" s="411"/>
      <c r="AC105" s="411"/>
      <c r="AD105" s="411"/>
      <c r="AP105" s="470">
        <v>10</v>
      </c>
      <c r="AQ105" s="473">
        <f t="shared" si="10"/>
        <v>1515</v>
      </c>
      <c r="AR105" s="474">
        <f t="shared" si="11"/>
        <v>31</v>
      </c>
      <c r="AS105" s="474">
        <v>459</v>
      </c>
      <c r="AT105" s="474">
        <f t="shared" si="12"/>
        <v>0</v>
      </c>
      <c r="AU105" s="474">
        <v>369</v>
      </c>
      <c r="AV105" s="474">
        <f t="shared" si="13"/>
        <v>-6</v>
      </c>
      <c r="AW105" s="474">
        <v>687</v>
      </c>
      <c r="AX105" s="474">
        <f t="shared" si="14"/>
        <v>37</v>
      </c>
      <c r="BC105" s="313"/>
      <c r="BD105" s="313"/>
      <c r="BE105" s="313"/>
      <c r="BF105" s="313"/>
      <c r="BG105" s="313"/>
      <c r="BH105" s="313"/>
      <c r="BI105" s="313"/>
      <c r="BJ105" s="313"/>
      <c r="BR105"/>
      <c r="BS105"/>
      <c r="BT105"/>
      <c r="BU105"/>
      <c r="BV105"/>
      <c r="BW105"/>
      <c r="BX105"/>
      <c r="BY105"/>
    </row>
    <row r="106" spans="22:77">
      <c r="AP106" s="470">
        <v>11</v>
      </c>
      <c r="AQ106" s="473">
        <f t="shared" si="10"/>
        <v>1564</v>
      </c>
      <c r="AR106" s="474">
        <f t="shared" si="11"/>
        <v>49</v>
      </c>
      <c r="AS106" s="474">
        <v>470</v>
      </c>
      <c r="AT106" s="474">
        <f t="shared" si="12"/>
        <v>11</v>
      </c>
      <c r="AU106" s="474">
        <v>348</v>
      </c>
      <c r="AV106" s="474">
        <f t="shared" si="13"/>
        <v>-21</v>
      </c>
      <c r="AW106" s="474">
        <v>746</v>
      </c>
      <c r="AX106" s="474">
        <f t="shared" si="14"/>
        <v>59</v>
      </c>
      <c r="BC106" s="313"/>
      <c r="BD106" s="313"/>
      <c r="BE106" s="313"/>
      <c r="BF106" s="313"/>
      <c r="BG106" s="313"/>
      <c r="BH106" s="313"/>
      <c r="BI106" s="313"/>
      <c r="BJ106" s="313"/>
      <c r="BR106"/>
      <c r="BS106"/>
      <c r="BT106"/>
      <c r="BU106"/>
      <c r="BV106"/>
      <c r="BW106"/>
      <c r="BX106"/>
      <c r="BY106"/>
    </row>
    <row r="107" spans="22:77">
      <c r="AP107" s="470">
        <v>12</v>
      </c>
      <c r="AQ107" s="473">
        <f t="shared" si="10"/>
        <v>1586</v>
      </c>
      <c r="AR107" s="474">
        <f t="shared" si="11"/>
        <v>22</v>
      </c>
      <c r="AS107" s="474">
        <v>450</v>
      </c>
      <c r="AT107" s="474">
        <f t="shared" si="12"/>
        <v>-20</v>
      </c>
      <c r="AU107" s="474">
        <v>350</v>
      </c>
      <c r="AV107" s="474">
        <f t="shared" si="13"/>
        <v>2</v>
      </c>
      <c r="AW107" s="474">
        <v>786</v>
      </c>
      <c r="AX107" s="474">
        <f t="shared" si="14"/>
        <v>40</v>
      </c>
      <c r="BC107" s="313"/>
      <c r="BD107" s="313"/>
      <c r="BE107" s="313"/>
      <c r="BF107" s="313"/>
      <c r="BG107" s="313"/>
      <c r="BH107" s="313"/>
      <c r="BI107" s="313"/>
      <c r="BJ107" s="313"/>
      <c r="BR107"/>
      <c r="BS107"/>
      <c r="BT107"/>
      <c r="BU107"/>
      <c r="BV107"/>
      <c r="BW107"/>
      <c r="BX107"/>
      <c r="BY107"/>
    </row>
    <row r="108" spans="22:77">
      <c r="AP108" s="470">
        <v>13</v>
      </c>
      <c r="AQ108" s="473">
        <f t="shared" si="10"/>
        <v>1622</v>
      </c>
      <c r="AR108" s="474">
        <f t="shared" si="11"/>
        <v>36</v>
      </c>
      <c r="AS108" s="474">
        <v>453</v>
      </c>
      <c r="AT108" s="474">
        <f t="shared" si="12"/>
        <v>3</v>
      </c>
      <c r="AU108" s="474">
        <v>350</v>
      </c>
      <c r="AV108" s="474">
        <f t="shared" si="13"/>
        <v>0</v>
      </c>
      <c r="AW108" s="474">
        <v>819</v>
      </c>
      <c r="AX108" s="474">
        <f t="shared" si="14"/>
        <v>33</v>
      </c>
      <c r="AY108" s="332" t="s">
        <v>503</v>
      </c>
      <c r="BC108" s="313"/>
      <c r="BD108" s="313"/>
      <c r="BE108" s="313"/>
      <c r="BF108" s="313"/>
      <c r="BG108" s="313"/>
      <c r="BH108" s="313"/>
      <c r="BI108" s="313"/>
      <c r="BJ108" s="313"/>
      <c r="BR108"/>
      <c r="BS108"/>
      <c r="BT108"/>
      <c r="BU108"/>
      <c r="BV108"/>
      <c r="BW108"/>
      <c r="BX108"/>
      <c r="BY108"/>
    </row>
    <row r="109" spans="22:77">
      <c r="AP109" s="470">
        <v>14</v>
      </c>
      <c r="AQ109" s="473">
        <f t="shared" si="10"/>
        <v>1657</v>
      </c>
      <c r="AR109" s="474">
        <f t="shared" si="11"/>
        <v>35</v>
      </c>
      <c r="AS109" s="474">
        <v>453</v>
      </c>
      <c r="AT109" s="474">
        <f t="shared" si="12"/>
        <v>0</v>
      </c>
      <c r="AU109" s="474">
        <v>355</v>
      </c>
      <c r="AV109" s="474">
        <f t="shared" si="13"/>
        <v>5</v>
      </c>
      <c r="AW109" s="474">
        <v>849</v>
      </c>
      <c r="AX109" s="474">
        <f t="shared" si="14"/>
        <v>30</v>
      </c>
      <c r="BC109" s="313"/>
      <c r="BD109" s="313"/>
      <c r="BE109" s="313"/>
      <c r="BF109" s="313"/>
      <c r="BG109" s="313"/>
      <c r="BH109" s="313"/>
      <c r="BI109" s="313"/>
      <c r="BJ109" s="313"/>
      <c r="BR109"/>
      <c r="BS109"/>
      <c r="BT109"/>
      <c r="BU109"/>
      <c r="BV109"/>
      <c r="BW109"/>
      <c r="BX109"/>
      <c r="BY109"/>
    </row>
    <row r="110" spans="22:77">
      <c r="AP110" s="470">
        <v>15</v>
      </c>
      <c r="AQ110" s="473">
        <f t="shared" si="10"/>
        <v>1722</v>
      </c>
      <c r="AR110" s="474">
        <f t="shared" si="11"/>
        <v>65</v>
      </c>
      <c r="AS110" s="474">
        <v>475</v>
      </c>
      <c r="AT110" s="474">
        <f t="shared" si="12"/>
        <v>22</v>
      </c>
      <c r="AU110" s="474">
        <v>341</v>
      </c>
      <c r="AV110" s="474">
        <f t="shared" si="13"/>
        <v>-14</v>
      </c>
      <c r="AW110" s="474">
        <v>906</v>
      </c>
      <c r="AX110" s="474">
        <f t="shared" si="14"/>
        <v>57</v>
      </c>
      <c r="AY110" s="332" t="s">
        <v>504</v>
      </c>
      <c r="BC110" s="313"/>
      <c r="BD110" s="313"/>
      <c r="BE110" s="313"/>
      <c r="BF110" s="313"/>
      <c r="BG110" s="313"/>
      <c r="BH110" s="313"/>
      <c r="BI110" s="313"/>
      <c r="BJ110" s="313"/>
      <c r="BR110"/>
      <c r="BS110"/>
      <c r="BT110"/>
      <c r="BU110"/>
      <c r="BV110"/>
      <c r="BW110"/>
      <c r="BX110"/>
      <c r="BY110"/>
    </row>
    <row r="111" spans="22:77">
      <c r="AP111" s="470">
        <v>16</v>
      </c>
      <c r="AQ111" s="473">
        <f t="shared" si="10"/>
        <v>1728</v>
      </c>
      <c r="AR111" s="474">
        <f t="shared" si="11"/>
        <v>6</v>
      </c>
      <c r="AS111" s="474">
        <v>478</v>
      </c>
      <c r="AT111" s="474">
        <f t="shared" si="12"/>
        <v>3</v>
      </c>
      <c r="AU111" s="474">
        <v>346</v>
      </c>
      <c r="AV111" s="474">
        <f t="shared" si="13"/>
        <v>5</v>
      </c>
      <c r="AW111" s="474">
        <v>904</v>
      </c>
      <c r="AX111" s="474">
        <f t="shared" si="14"/>
        <v>-2</v>
      </c>
      <c r="AY111" s="332" t="s">
        <v>505</v>
      </c>
      <c r="BC111" s="313"/>
      <c r="BD111" s="313"/>
      <c r="BE111" s="313"/>
      <c r="BF111" s="313"/>
      <c r="BG111" s="313"/>
      <c r="BH111" s="313"/>
      <c r="BI111" s="313"/>
      <c r="BJ111" s="313"/>
      <c r="BR111"/>
      <c r="BS111"/>
      <c r="BT111"/>
      <c r="BU111"/>
      <c r="BV111"/>
      <c r="BW111"/>
      <c r="BX111"/>
      <c r="BY111"/>
    </row>
    <row r="112" spans="22:77">
      <c r="V112" s="475"/>
      <c r="W112" s="334"/>
      <c r="X112" s="334"/>
      <c r="Y112" s="334"/>
      <c r="Z112" s="334"/>
      <c r="AA112" s="334"/>
      <c r="AB112" s="334"/>
      <c r="AC112" s="334"/>
      <c r="AD112" s="334"/>
      <c r="AE112" s="334"/>
      <c r="AF112" s="334"/>
      <c r="AG112" s="334"/>
      <c r="AH112" s="334"/>
      <c r="AI112" s="334"/>
      <c r="AJ112" s="334"/>
      <c r="AK112" s="334"/>
      <c r="AL112" s="334"/>
      <c r="AM112" s="334"/>
      <c r="AN112" s="334"/>
      <c r="AO112" s="334"/>
      <c r="AP112" s="476" t="s">
        <v>506</v>
      </c>
      <c r="AQ112" s="477">
        <f>AQ111-AQ101</f>
        <v>223</v>
      </c>
      <c r="AR112" s="477"/>
      <c r="AS112" s="477">
        <f>AS111-AS101</f>
        <v>-64</v>
      </c>
      <c r="AT112" s="477"/>
      <c r="AU112" s="477">
        <f>AU111-AU101</f>
        <v>-46</v>
      </c>
      <c r="AV112" s="477"/>
      <c r="AW112" s="477">
        <f>AW111-AW101</f>
        <v>333</v>
      </c>
      <c r="AX112" s="477"/>
      <c r="AY112" s="334"/>
      <c r="AZ112" s="334"/>
      <c r="BA112" s="334"/>
      <c r="BB112" s="334"/>
      <c r="BC112" s="313"/>
      <c r="BD112" s="313"/>
      <c r="BE112" s="313"/>
      <c r="BF112" s="313"/>
      <c r="BG112" s="313"/>
      <c r="BH112" s="313"/>
      <c r="BI112" s="313"/>
      <c r="BJ112" s="313"/>
      <c r="BR112"/>
      <c r="BS112"/>
      <c r="BT112"/>
      <c r="BU112"/>
      <c r="BV112"/>
      <c r="BW112"/>
      <c r="BX112"/>
      <c r="BY112"/>
    </row>
    <row r="113" spans="42:77">
      <c r="BC113" s="313"/>
      <c r="BD113" s="313"/>
      <c r="BE113" s="313"/>
      <c r="BF113" s="313"/>
      <c r="BG113" s="313"/>
      <c r="BH113" s="313"/>
      <c r="BI113" s="313"/>
      <c r="BJ113" s="313"/>
      <c r="BR113"/>
      <c r="BS113"/>
      <c r="BT113"/>
      <c r="BU113"/>
      <c r="BV113"/>
      <c r="BW113"/>
      <c r="BX113"/>
      <c r="BY113"/>
    </row>
    <row r="114" spans="42:77">
      <c r="AP114" s="332" t="s">
        <v>507</v>
      </c>
      <c r="AQ114" s="332" t="s">
        <v>508</v>
      </c>
      <c r="BC114" s="313"/>
      <c r="BD114" s="313"/>
      <c r="BE114" s="313"/>
      <c r="BF114" s="313"/>
      <c r="BG114" s="313"/>
      <c r="BH114" s="313"/>
      <c r="BI114" s="313"/>
      <c r="BJ114" s="313"/>
      <c r="BR114"/>
      <c r="BS114"/>
      <c r="BT114"/>
      <c r="BU114"/>
      <c r="BV114"/>
      <c r="BW114"/>
      <c r="BX114"/>
      <c r="BY114"/>
    </row>
    <row r="115" spans="42:77">
      <c r="AQ115" s="332" t="s">
        <v>509</v>
      </c>
      <c r="BC115" s="313"/>
      <c r="BD115" s="313"/>
      <c r="BE115" s="313"/>
      <c r="BF115" s="313"/>
      <c r="BG115" s="313"/>
      <c r="BH115" s="313"/>
      <c r="BI115" s="313"/>
      <c r="BJ115" s="313"/>
      <c r="BR115"/>
      <c r="BS115"/>
      <c r="BT115"/>
      <c r="BU115"/>
      <c r="BV115"/>
      <c r="BW115"/>
      <c r="BX115"/>
      <c r="BY115"/>
    </row>
    <row r="116" spans="42:77">
      <c r="AQ116" s="332" t="s">
        <v>510</v>
      </c>
      <c r="BC116" s="313"/>
      <c r="BD116" s="313"/>
      <c r="BE116" s="313"/>
      <c r="BF116" s="313"/>
      <c r="BG116" s="313"/>
      <c r="BH116" s="313"/>
      <c r="BI116" s="313"/>
      <c r="BJ116" s="313"/>
      <c r="BR116"/>
      <c r="BS116"/>
      <c r="BT116"/>
      <c r="BU116"/>
      <c r="BV116"/>
      <c r="BW116"/>
      <c r="BX116"/>
      <c r="BY116"/>
    </row>
    <row r="117" spans="42:77">
      <c r="BC117" s="313"/>
      <c r="BD117" s="313"/>
      <c r="BE117" s="313"/>
      <c r="BF117" s="313"/>
      <c r="BG117" s="313"/>
      <c r="BH117" s="313"/>
      <c r="BI117" s="313"/>
      <c r="BJ117" s="313"/>
      <c r="BR117"/>
      <c r="BS117"/>
      <c r="BT117"/>
      <c r="BU117"/>
      <c r="BV117"/>
      <c r="BW117"/>
      <c r="BX117"/>
      <c r="BY117"/>
    </row>
    <row r="118" spans="42:77">
      <c r="AQ118" s="332" t="s">
        <v>511</v>
      </c>
      <c r="BC118" s="313"/>
      <c r="BD118" s="313"/>
      <c r="BE118" s="313"/>
      <c r="BF118" s="313"/>
      <c r="BG118" s="313"/>
      <c r="BH118" s="313"/>
      <c r="BI118" s="313"/>
      <c r="BJ118" s="313"/>
      <c r="BR118"/>
      <c r="BS118"/>
      <c r="BT118"/>
      <c r="BU118"/>
      <c r="BV118"/>
      <c r="BW118"/>
      <c r="BX118"/>
      <c r="BY118"/>
    </row>
    <row r="119" spans="42:77">
      <c r="AQ119" s="332" t="s">
        <v>512</v>
      </c>
      <c r="BC119" s="313"/>
      <c r="BD119" s="313"/>
      <c r="BE119" s="313"/>
      <c r="BF119" s="313"/>
      <c r="BG119" s="313"/>
      <c r="BH119" s="313"/>
      <c r="BI119" s="313"/>
      <c r="BJ119" s="313"/>
      <c r="BR119"/>
      <c r="BS119"/>
      <c r="BT119"/>
      <c r="BU119"/>
      <c r="BV119"/>
      <c r="BW119"/>
      <c r="BX119"/>
      <c r="BY119"/>
    </row>
    <row r="120" spans="42:77">
      <c r="AQ120" s="332" t="s">
        <v>513</v>
      </c>
      <c r="BC120" s="313"/>
      <c r="BD120" s="313"/>
      <c r="BE120" s="313"/>
      <c r="BF120" s="313"/>
      <c r="BG120" s="313"/>
      <c r="BH120" s="313"/>
      <c r="BI120" s="313"/>
      <c r="BJ120" s="313"/>
      <c r="BR120"/>
      <c r="BS120"/>
      <c r="BT120"/>
      <c r="BU120"/>
      <c r="BV120"/>
      <c r="BW120"/>
      <c r="BX120"/>
      <c r="BY120"/>
    </row>
    <row r="121" spans="42:77">
      <c r="AQ121" s="332" t="s">
        <v>514</v>
      </c>
      <c r="BC121" s="313"/>
      <c r="BD121" s="313"/>
      <c r="BE121" s="313"/>
      <c r="BF121" s="313"/>
      <c r="BG121" s="313"/>
      <c r="BH121" s="313"/>
      <c r="BI121" s="313"/>
      <c r="BJ121" s="313"/>
      <c r="BR121"/>
      <c r="BS121"/>
      <c r="BT121"/>
      <c r="BU121"/>
      <c r="BV121"/>
      <c r="BW121"/>
      <c r="BX121"/>
      <c r="BY121"/>
    </row>
    <row r="122" spans="42:77">
      <c r="BC122" s="313"/>
      <c r="BD122" s="313"/>
      <c r="BE122" s="313"/>
      <c r="BF122" s="313"/>
      <c r="BG122" s="313"/>
      <c r="BH122" s="313"/>
      <c r="BI122" s="313"/>
      <c r="BJ122" s="313"/>
      <c r="BR122"/>
      <c r="BS122"/>
      <c r="BT122"/>
      <c r="BU122"/>
      <c r="BV122"/>
      <c r="BW122"/>
      <c r="BX122"/>
      <c r="BY122"/>
    </row>
    <row r="123" spans="42:77">
      <c r="BC123" s="313"/>
      <c r="BD123" s="313"/>
      <c r="BE123" s="313"/>
      <c r="BF123" s="313"/>
      <c r="BG123" s="313"/>
      <c r="BH123" s="313"/>
      <c r="BI123" s="313"/>
      <c r="BJ123" s="313"/>
      <c r="BR123"/>
      <c r="BS123"/>
      <c r="BT123"/>
      <c r="BU123"/>
      <c r="BV123"/>
      <c r="BW123"/>
      <c r="BX123"/>
      <c r="BY123"/>
    </row>
    <row r="124" spans="42:77">
      <c r="AR124" s="332" t="s">
        <v>515</v>
      </c>
      <c r="BC124" s="313"/>
      <c r="BD124" s="313"/>
      <c r="BE124" s="313"/>
      <c r="BF124" s="313"/>
      <c r="BG124" s="313"/>
      <c r="BH124" s="313"/>
      <c r="BI124" s="313"/>
      <c r="BJ124" s="313"/>
      <c r="BR124"/>
      <c r="BS124"/>
      <c r="BT124"/>
      <c r="BU124"/>
      <c r="BV124"/>
      <c r="BW124"/>
      <c r="BX124"/>
      <c r="BY124"/>
    </row>
    <row r="125" spans="42:77">
      <c r="BC125" s="313"/>
      <c r="BD125" s="313"/>
      <c r="BE125" s="313"/>
      <c r="BF125" s="313"/>
      <c r="BG125" s="313"/>
      <c r="BH125" s="313"/>
      <c r="BI125" s="313"/>
      <c r="BJ125" s="313"/>
      <c r="BR125"/>
      <c r="BS125"/>
      <c r="BT125"/>
      <c r="BU125"/>
      <c r="BV125"/>
      <c r="BW125"/>
      <c r="BX125"/>
      <c r="BY125"/>
    </row>
    <row r="126" spans="42:77">
      <c r="AS126" s="470" t="s">
        <v>516</v>
      </c>
      <c r="AT126" s="470" t="s">
        <v>371</v>
      </c>
      <c r="BC126" s="313"/>
      <c r="BD126" s="313"/>
      <c r="BE126" s="313"/>
      <c r="BF126" s="313"/>
      <c r="BG126" s="313"/>
      <c r="BH126" s="313"/>
      <c r="BI126" s="313"/>
      <c r="BJ126" s="313"/>
      <c r="BR126"/>
      <c r="BS126"/>
      <c r="BT126"/>
      <c r="BU126"/>
      <c r="BV126"/>
      <c r="BW126"/>
      <c r="BX126"/>
      <c r="BY126"/>
    </row>
    <row r="127" spans="42:77">
      <c r="AR127" s="332" t="s">
        <v>517</v>
      </c>
      <c r="AS127" s="478">
        <v>10951</v>
      </c>
      <c r="AT127" s="473"/>
      <c r="BC127" s="313"/>
      <c r="BD127" s="313"/>
      <c r="BE127" s="313"/>
      <c r="BF127" s="313"/>
      <c r="BG127" s="313"/>
      <c r="BH127" s="313"/>
      <c r="BI127" s="313"/>
      <c r="BJ127" s="313"/>
      <c r="BR127"/>
      <c r="BS127"/>
      <c r="BT127"/>
      <c r="BU127"/>
      <c r="BV127"/>
      <c r="BW127"/>
      <c r="BX127"/>
      <c r="BY127"/>
    </row>
    <row r="128" spans="42:77">
      <c r="AR128" s="332" t="s">
        <v>518</v>
      </c>
      <c r="AS128" s="474">
        <v>11067</v>
      </c>
      <c r="AT128" s="474">
        <f t="shared" ref="AT128:AT142" si="15">AS128-AS127</f>
        <v>116</v>
      </c>
      <c r="BC128" s="313"/>
      <c r="BD128" s="313"/>
      <c r="BE128" s="313"/>
      <c r="BF128" s="313"/>
      <c r="BG128" s="313"/>
      <c r="BH128" s="313"/>
      <c r="BI128" s="313"/>
      <c r="BJ128" s="313"/>
      <c r="BR128"/>
      <c r="BS128"/>
      <c r="BT128"/>
      <c r="BU128"/>
      <c r="BV128"/>
      <c r="BW128"/>
      <c r="BX128"/>
      <c r="BY128"/>
    </row>
    <row r="129" spans="44:77">
      <c r="AR129" s="332" t="s">
        <v>519</v>
      </c>
      <c r="AS129" s="474">
        <v>11135</v>
      </c>
      <c r="AT129" s="474">
        <f t="shared" si="15"/>
        <v>68</v>
      </c>
      <c r="BC129" s="313"/>
      <c r="BD129" s="313"/>
      <c r="BE129" s="313"/>
      <c r="BF129" s="313"/>
      <c r="BG129" s="313"/>
      <c r="BH129" s="313"/>
      <c r="BI129" s="313"/>
      <c r="BJ129" s="313"/>
      <c r="BR129"/>
      <c r="BS129"/>
      <c r="BT129"/>
      <c r="BU129"/>
      <c r="BV129"/>
      <c r="BW129"/>
      <c r="BX129"/>
      <c r="BY129"/>
    </row>
    <row r="130" spans="44:77">
      <c r="AR130" s="332" t="s">
        <v>520</v>
      </c>
      <c r="AS130" s="474">
        <v>11097</v>
      </c>
      <c r="AT130" s="474">
        <f t="shared" si="15"/>
        <v>-38</v>
      </c>
      <c r="BC130" s="313"/>
      <c r="BD130" s="313"/>
      <c r="BE130" s="313"/>
      <c r="BF130" s="313"/>
      <c r="BG130" s="313"/>
      <c r="BH130" s="313"/>
      <c r="BI130" s="313"/>
      <c r="BJ130" s="313"/>
      <c r="BR130"/>
      <c r="BS130"/>
      <c r="BT130"/>
      <c r="BU130"/>
      <c r="BV130"/>
      <c r="BW130"/>
      <c r="BX130"/>
      <c r="BY130"/>
    </row>
    <row r="131" spans="44:77">
      <c r="AR131" s="332" t="s">
        <v>521</v>
      </c>
      <c r="AS131" s="474">
        <v>10983</v>
      </c>
      <c r="AT131" s="474">
        <f t="shared" si="15"/>
        <v>-114</v>
      </c>
      <c r="BC131" s="313"/>
      <c r="BD131" s="313"/>
      <c r="BE131" s="313"/>
      <c r="BF131" s="313"/>
      <c r="BG131" s="313"/>
      <c r="BH131" s="313"/>
      <c r="BI131" s="313"/>
      <c r="BJ131" s="313"/>
      <c r="BR131"/>
      <c r="BS131"/>
      <c r="BT131"/>
      <c r="BU131"/>
      <c r="BV131"/>
      <c r="BW131"/>
      <c r="BX131"/>
      <c r="BY131"/>
    </row>
    <row r="132" spans="44:77">
      <c r="AR132" s="332" t="s">
        <v>522</v>
      </c>
      <c r="AS132" s="474">
        <v>10859</v>
      </c>
      <c r="AT132" s="474">
        <f t="shared" si="15"/>
        <v>-124</v>
      </c>
      <c r="BC132" s="313"/>
      <c r="BD132" s="313"/>
      <c r="BE132" s="313"/>
      <c r="BF132" s="313"/>
      <c r="BG132" s="313"/>
      <c r="BH132" s="313"/>
      <c r="BI132" s="313"/>
      <c r="BJ132" s="313"/>
      <c r="BR132"/>
      <c r="BS132"/>
      <c r="BT132"/>
      <c r="BU132"/>
      <c r="BV132"/>
      <c r="BW132"/>
      <c r="BX132"/>
      <c r="BY132"/>
    </row>
    <row r="133" spans="44:77">
      <c r="AR133" s="332" t="s">
        <v>523</v>
      </c>
      <c r="AS133" s="474">
        <v>10778</v>
      </c>
      <c r="AT133" s="474">
        <f t="shared" si="15"/>
        <v>-81</v>
      </c>
      <c r="BC133" s="313"/>
      <c r="BD133" s="313"/>
      <c r="BE133" s="313"/>
      <c r="BF133" s="313"/>
      <c r="BG133" s="313"/>
      <c r="BH133" s="313"/>
      <c r="BI133" s="313"/>
      <c r="BJ133" s="313"/>
      <c r="BR133"/>
      <c r="BS133"/>
      <c r="BT133"/>
      <c r="BU133"/>
      <c r="BV133"/>
      <c r="BW133"/>
      <c r="BX133"/>
      <c r="BY133"/>
    </row>
    <row r="134" spans="44:77">
      <c r="AR134" s="332" t="s">
        <v>524</v>
      </c>
      <c r="AS134" s="474">
        <v>10688</v>
      </c>
      <c r="AT134" s="474">
        <f t="shared" si="15"/>
        <v>-90</v>
      </c>
      <c r="BC134" s="313"/>
      <c r="BD134" s="313"/>
      <c r="BE134" s="313"/>
      <c r="BF134" s="313"/>
      <c r="BG134" s="313"/>
      <c r="BH134" s="313"/>
      <c r="BI134" s="313"/>
      <c r="BJ134" s="313"/>
      <c r="BR134"/>
      <c r="BS134"/>
      <c r="BT134"/>
      <c r="BU134"/>
      <c r="BV134"/>
      <c r="BW134"/>
      <c r="BX134"/>
      <c r="BY134"/>
    </row>
    <row r="135" spans="44:77">
      <c r="AR135" s="332" t="s">
        <v>525</v>
      </c>
      <c r="AS135" s="474">
        <v>10534</v>
      </c>
      <c r="AT135" s="474">
        <f t="shared" si="15"/>
        <v>-154</v>
      </c>
      <c r="BC135" s="313"/>
      <c r="BD135" s="313"/>
      <c r="BE135" s="313"/>
      <c r="BF135" s="313"/>
      <c r="BG135" s="313"/>
      <c r="BH135" s="313"/>
      <c r="BI135" s="313"/>
      <c r="BJ135" s="313"/>
      <c r="BR135"/>
      <c r="BS135"/>
      <c r="BT135"/>
      <c r="BU135"/>
      <c r="BV135"/>
      <c r="BW135"/>
      <c r="BX135"/>
      <c r="BY135"/>
    </row>
    <row r="136" spans="44:77">
      <c r="AR136" s="332" t="s">
        <v>526</v>
      </c>
      <c r="AS136" s="474">
        <v>10449</v>
      </c>
      <c r="AT136" s="474">
        <f t="shared" si="15"/>
        <v>-85</v>
      </c>
      <c r="BC136" s="313"/>
      <c r="BD136" s="313"/>
      <c r="BE136" s="313"/>
      <c r="BF136" s="313"/>
      <c r="BG136" s="313"/>
      <c r="BH136" s="313"/>
      <c r="BI136" s="313"/>
      <c r="BJ136" s="313"/>
      <c r="BR136"/>
      <c r="BS136"/>
      <c r="BT136"/>
      <c r="BU136"/>
      <c r="BV136"/>
      <c r="BW136"/>
      <c r="BX136"/>
      <c r="BY136"/>
    </row>
    <row r="137" spans="44:77">
      <c r="AR137" s="332" t="s">
        <v>527</v>
      </c>
      <c r="AS137" s="474">
        <v>10346</v>
      </c>
      <c r="AT137" s="474">
        <f t="shared" si="15"/>
        <v>-103</v>
      </c>
      <c r="BC137" s="313"/>
      <c r="BD137" s="313"/>
      <c r="BE137" s="313"/>
      <c r="BF137" s="313"/>
      <c r="BG137" s="313"/>
      <c r="BH137" s="313"/>
      <c r="BI137" s="313"/>
      <c r="BJ137" s="313"/>
      <c r="BR137"/>
      <c r="BS137"/>
      <c r="BT137"/>
      <c r="BU137"/>
      <c r="BV137"/>
      <c r="BW137"/>
      <c r="BX137"/>
      <c r="BY137"/>
    </row>
    <row r="138" spans="44:77">
      <c r="AR138" s="332" t="s">
        <v>528</v>
      </c>
      <c r="AS138" s="474">
        <v>10233</v>
      </c>
      <c r="AT138" s="474">
        <f t="shared" si="15"/>
        <v>-113</v>
      </c>
      <c r="BC138" s="313"/>
      <c r="BD138" s="313"/>
      <c r="BE138" s="313"/>
      <c r="BF138" s="313"/>
      <c r="BG138" s="313"/>
      <c r="BH138" s="313"/>
      <c r="BI138" s="313"/>
      <c r="BJ138" s="313"/>
      <c r="BR138"/>
      <c r="BS138"/>
      <c r="BT138"/>
      <c r="BU138"/>
      <c r="BV138"/>
      <c r="BW138"/>
      <c r="BX138"/>
      <c r="BY138"/>
    </row>
    <row r="139" spans="44:77">
      <c r="AR139" s="332" t="s">
        <v>529</v>
      </c>
      <c r="AS139" s="474">
        <v>10140</v>
      </c>
      <c r="AT139" s="474">
        <f t="shared" si="15"/>
        <v>-93</v>
      </c>
      <c r="BC139" s="313"/>
      <c r="BD139" s="313"/>
      <c r="BE139" s="313"/>
      <c r="BF139" s="313"/>
      <c r="BG139" s="313"/>
      <c r="BH139" s="313"/>
      <c r="BI139" s="313"/>
      <c r="BJ139" s="313"/>
      <c r="BR139"/>
      <c r="BS139"/>
      <c r="BT139"/>
      <c r="BU139"/>
      <c r="BV139"/>
      <c r="BW139"/>
      <c r="BX139"/>
      <c r="BY139"/>
    </row>
    <row r="140" spans="44:77">
      <c r="AR140" s="332" t="s">
        <v>530</v>
      </c>
      <c r="AS140" s="474">
        <v>10028</v>
      </c>
      <c r="AT140" s="474">
        <f t="shared" si="15"/>
        <v>-112</v>
      </c>
      <c r="BC140" s="313"/>
      <c r="BD140" s="313"/>
      <c r="BE140" s="313"/>
      <c r="BF140" s="313"/>
      <c r="BG140" s="313"/>
      <c r="BH140" s="313"/>
      <c r="BI140" s="313"/>
      <c r="BJ140" s="313"/>
      <c r="BR140"/>
      <c r="BS140"/>
      <c r="BT140"/>
      <c r="BU140"/>
      <c r="BV140"/>
      <c r="BW140"/>
      <c r="BX140"/>
      <c r="BY140"/>
    </row>
    <row r="141" spans="44:77">
      <c r="AR141" s="332" t="s">
        <v>531</v>
      </c>
      <c r="AS141" s="474">
        <v>9930</v>
      </c>
      <c r="AT141" s="474">
        <f t="shared" si="15"/>
        <v>-98</v>
      </c>
      <c r="BC141" s="313"/>
      <c r="BD141" s="313"/>
      <c r="BE141" s="313"/>
      <c r="BF141" s="313"/>
      <c r="BG141" s="313"/>
      <c r="BH141" s="313"/>
      <c r="BI141" s="313"/>
      <c r="BJ141" s="313"/>
      <c r="BR141"/>
      <c r="BS141"/>
      <c r="BT141"/>
      <c r="BU141"/>
      <c r="BV141"/>
      <c r="BW141"/>
      <c r="BX141"/>
      <c r="BY141"/>
    </row>
    <row r="142" spans="44:77">
      <c r="AR142" s="332" t="s">
        <v>532</v>
      </c>
      <c r="AS142" s="474">
        <v>10068</v>
      </c>
      <c r="AT142" s="474">
        <f t="shared" si="15"/>
        <v>138</v>
      </c>
      <c r="BC142" s="313"/>
      <c r="BD142" s="313"/>
      <c r="BE142" s="313"/>
      <c r="BF142" s="313"/>
      <c r="BG142" s="313"/>
      <c r="BH142" s="313"/>
      <c r="BI142" s="313"/>
      <c r="BJ142" s="313"/>
      <c r="BR142"/>
      <c r="BS142"/>
      <c r="BT142"/>
      <c r="BU142"/>
      <c r="BV142"/>
      <c r="BW142"/>
      <c r="BX142"/>
      <c r="BY142"/>
    </row>
    <row r="143" spans="44:77">
      <c r="AS143" s="477"/>
      <c r="AT143" s="477"/>
      <c r="BC143" s="313"/>
      <c r="BD143" s="313"/>
      <c r="BE143" s="313"/>
      <c r="BF143" s="313"/>
      <c r="BG143" s="313"/>
      <c r="BH143" s="313"/>
      <c r="BI143" s="313"/>
      <c r="BJ143" s="313"/>
      <c r="BR143"/>
      <c r="BS143"/>
      <c r="BT143"/>
      <c r="BU143"/>
      <c r="BV143"/>
      <c r="BW143"/>
      <c r="BX143"/>
      <c r="BY143"/>
    </row>
  </sheetData>
  <mergeCells count="3">
    <mergeCell ref="X1:AD1"/>
    <mergeCell ref="B2:N2"/>
    <mergeCell ref="X76:AD76"/>
  </mergeCells>
  <phoneticPr fontId="2"/>
  <pageMargins left="0.7" right="0.7" top="0.75" bottom="0.75" header="0.3" footer="0.3"/>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W158"/>
  <sheetViews>
    <sheetView showGridLines="0" zoomScaleNormal="100" zoomScaleSheetLayoutView="100" zoomScalePageLayoutView="80" workbookViewId="0">
      <selection activeCell="A46" sqref="A46"/>
    </sheetView>
  </sheetViews>
  <sheetFormatPr defaultColWidth="9" defaultRowHeight="13.5"/>
  <cols>
    <col min="1" max="1" width="9" style="17"/>
    <col min="2" max="2" width="4.375" style="17" customWidth="1"/>
    <col min="3" max="3" width="7.875" style="17" customWidth="1"/>
    <col min="4" max="4" width="8.75" style="17" customWidth="1"/>
    <col min="5" max="5" width="8.625" style="17" customWidth="1"/>
    <col min="6" max="6" width="8.375" style="17" customWidth="1"/>
    <col min="7" max="7" width="10.625" style="17" customWidth="1"/>
    <col min="8" max="8" width="8.25" style="17" customWidth="1"/>
    <col min="9" max="9" width="8.625" style="17" customWidth="1"/>
    <col min="10" max="10" width="8.375" style="17" customWidth="1"/>
    <col min="11" max="11" width="8" style="17" customWidth="1"/>
    <col min="12" max="12" width="8.75" style="17" customWidth="1"/>
    <col min="13" max="13" width="6.875" style="17" customWidth="1"/>
    <col min="14" max="14" width="8.625" style="17" customWidth="1"/>
    <col min="15" max="15" width="9" style="17"/>
    <col min="16" max="16" width="6.625" style="17" customWidth="1"/>
    <col min="17" max="17" width="4.125" style="17" customWidth="1"/>
    <col min="18" max="18" width="9" style="17"/>
    <col min="19" max="19" width="8.75" style="17" customWidth="1"/>
    <col min="20" max="20" width="8" style="17" customWidth="1"/>
    <col min="21" max="21" width="6.625" style="17" customWidth="1"/>
    <col min="22" max="23" width="7" style="17" customWidth="1"/>
    <col min="24" max="16384" width="9" style="17"/>
  </cols>
  <sheetData>
    <row r="1" spans="1:14" ht="25.5" customHeight="1">
      <c r="A1" s="122" t="s">
        <v>317</v>
      </c>
    </row>
    <row r="2" spans="1:14" ht="21" customHeight="1">
      <c r="A2" s="23"/>
    </row>
    <row r="3" spans="1:14" s="25" customFormat="1" ht="41.25" customHeight="1">
      <c r="A3" s="500" t="s">
        <v>265</v>
      </c>
      <c r="B3" s="500"/>
      <c r="C3" s="500"/>
      <c r="D3" s="500"/>
      <c r="E3" s="500"/>
      <c r="F3" s="500"/>
      <c r="G3" s="500"/>
      <c r="H3" s="500"/>
      <c r="I3" s="500"/>
      <c r="J3" s="500"/>
      <c r="K3" s="500"/>
      <c r="L3" s="500"/>
      <c r="M3" s="500"/>
      <c r="N3" s="500"/>
    </row>
    <row r="4" spans="1:14" s="25" customFormat="1" ht="30" customHeight="1">
      <c r="A4" s="501" t="s">
        <v>165</v>
      </c>
      <c r="B4" s="502"/>
      <c r="C4" s="507" t="s">
        <v>152</v>
      </c>
      <c r="D4" s="502"/>
      <c r="E4" s="507" t="s">
        <v>43</v>
      </c>
      <c r="F4" s="502"/>
      <c r="G4" s="507" t="s">
        <v>100</v>
      </c>
      <c r="H4" s="502"/>
      <c r="I4" s="507" t="s">
        <v>35</v>
      </c>
      <c r="J4" s="502"/>
      <c r="K4" s="507" t="s">
        <v>36</v>
      </c>
      <c r="L4" s="502"/>
      <c r="M4" s="507" t="s">
        <v>37</v>
      </c>
      <c r="N4" s="501"/>
    </row>
    <row r="5" spans="1:14" s="25" customFormat="1" ht="30" customHeight="1">
      <c r="A5" s="503"/>
      <c r="B5" s="504"/>
      <c r="C5" s="29"/>
      <c r="D5" s="30"/>
      <c r="E5" s="29"/>
      <c r="F5" s="31"/>
      <c r="G5" s="30"/>
      <c r="H5" s="30"/>
      <c r="I5" s="29"/>
      <c r="J5" s="31"/>
      <c r="K5" s="508" t="s">
        <v>159</v>
      </c>
      <c r="L5" s="509"/>
      <c r="M5" s="521" t="s">
        <v>101</v>
      </c>
      <c r="N5" s="503"/>
    </row>
    <row r="6" spans="1:14" s="25" customFormat="1" ht="22.5" customHeight="1">
      <c r="A6" s="503"/>
      <c r="B6" s="504"/>
      <c r="C6" s="29"/>
      <c r="D6" s="32" t="s">
        <v>45</v>
      </c>
      <c r="E6" s="29"/>
      <c r="F6" s="32" t="s">
        <v>45</v>
      </c>
      <c r="G6" s="30"/>
      <c r="H6" s="32" t="s">
        <v>45</v>
      </c>
      <c r="I6" s="29"/>
      <c r="J6" s="32" t="s">
        <v>45</v>
      </c>
      <c r="K6" s="29"/>
      <c r="L6" s="32" t="s">
        <v>45</v>
      </c>
      <c r="M6" s="30"/>
      <c r="N6" s="27" t="s">
        <v>45</v>
      </c>
    </row>
    <row r="7" spans="1:14" s="25" customFormat="1" ht="22.5" customHeight="1">
      <c r="A7" s="505"/>
      <c r="B7" s="506"/>
      <c r="C7" s="33"/>
      <c r="D7" s="34" t="s">
        <v>91</v>
      </c>
      <c r="E7" s="33"/>
      <c r="F7" s="34" t="s">
        <v>92</v>
      </c>
      <c r="G7" s="108"/>
      <c r="H7" s="34" t="s">
        <v>92</v>
      </c>
      <c r="I7" s="33"/>
      <c r="J7" s="34" t="s">
        <v>92</v>
      </c>
      <c r="K7" s="33"/>
      <c r="L7" s="34" t="s">
        <v>91</v>
      </c>
      <c r="M7" s="108"/>
      <c r="N7" s="35" t="s">
        <v>91</v>
      </c>
    </row>
    <row r="8" spans="1:14" s="25" customFormat="1" ht="24" customHeight="1">
      <c r="A8" s="30"/>
      <c r="B8" s="30"/>
      <c r="C8" s="36" t="s">
        <v>0</v>
      </c>
      <c r="D8" s="18" t="s">
        <v>0</v>
      </c>
      <c r="E8" s="18" t="s">
        <v>47</v>
      </c>
      <c r="F8" s="18" t="s">
        <v>48</v>
      </c>
      <c r="G8" s="18" t="s">
        <v>94</v>
      </c>
      <c r="H8" s="18" t="s">
        <v>48</v>
      </c>
      <c r="I8" s="18" t="s">
        <v>86</v>
      </c>
      <c r="J8" s="18" t="s">
        <v>48</v>
      </c>
      <c r="K8" s="18" t="s">
        <v>49</v>
      </c>
      <c r="L8" s="18" t="s">
        <v>49</v>
      </c>
      <c r="M8" s="18" t="s">
        <v>49</v>
      </c>
      <c r="N8" s="18" t="s">
        <v>49</v>
      </c>
    </row>
    <row r="9" spans="1:14" ht="24" customHeight="1">
      <c r="A9" s="9" t="s">
        <v>153</v>
      </c>
      <c r="B9" s="38">
        <v>23</v>
      </c>
      <c r="C9" s="29">
        <v>296</v>
      </c>
      <c r="D9" s="139">
        <v>-5</v>
      </c>
      <c r="E9" s="39">
        <v>1410</v>
      </c>
      <c r="F9" s="128">
        <v>-1.7421602787456445</v>
      </c>
      <c r="G9" s="39">
        <v>31142</v>
      </c>
      <c r="H9" s="110">
        <v>-2.8</v>
      </c>
      <c r="I9" s="39">
        <v>2311</v>
      </c>
      <c r="J9" s="130">
        <v>-0.6</v>
      </c>
      <c r="K9" s="9">
        <v>22.1</v>
      </c>
      <c r="L9" s="110">
        <v>-0.19999999999999929</v>
      </c>
      <c r="M9" s="140">
        <v>13.5</v>
      </c>
      <c r="N9" s="110">
        <v>-0.3</v>
      </c>
    </row>
    <row r="10" spans="1:14" ht="24" customHeight="1">
      <c r="A10" s="43"/>
      <c r="B10" s="38">
        <v>24</v>
      </c>
      <c r="C10" s="29">
        <v>290</v>
      </c>
      <c r="D10" s="139">
        <v>-6</v>
      </c>
      <c r="E10" s="39">
        <v>1418</v>
      </c>
      <c r="F10" s="128">
        <v>0.63829787234042545</v>
      </c>
      <c r="G10" s="39">
        <v>33070</v>
      </c>
      <c r="H10" s="110">
        <v>6.2</v>
      </c>
      <c r="I10" s="39">
        <v>2326</v>
      </c>
      <c r="J10" s="130">
        <v>0.7</v>
      </c>
      <c r="K10" s="9">
        <v>23.3</v>
      </c>
      <c r="L10" s="110">
        <v>1.1999999999999993</v>
      </c>
      <c r="M10" s="140">
        <v>14.2</v>
      </c>
      <c r="N10" s="110">
        <v>0.69999999999999929</v>
      </c>
    </row>
    <row r="11" spans="1:14" ht="24" customHeight="1">
      <c r="A11" s="43"/>
      <c r="B11" s="38">
        <v>25</v>
      </c>
      <c r="C11" s="29">
        <v>282</v>
      </c>
      <c r="D11" s="139">
        <v>-8</v>
      </c>
      <c r="E11" s="39">
        <v>1415</v>
      </c>
      <c r="F11" s="128">
        <v>-0.2</v>
      </c>
      <c r="G11" s="39">
        <v>33272</v>
      </c>
      <c r="H11" s="110">
        <v>0.6</v>
      </c>
      <c r="I11" s="39">
        <v>2394</v>
      </c>
      <c r="J11" s="128">
        <v>2.9</v>
      </c>
      <c r="K11" s="9">
        <v>23.5</v>
      </c>
      <c r="L11" s="110">
        <v>0.19999999999999929</v>
      </c>
      <c r="M11" s="140">
        <v>13.898078529657477</v>
      </c>
      <c r="N11" s="110">
        <v>-0.3</v>
      </c>
    </row>
    <row r="12" spans="1:14" ht="24" customHeight="1">
      <c r="A12" s="9"/>
      <c r="B12" s="38">
        <v>26</v>
      </c>
      <c r="C12" s="29">
        <v>280</v>
      </c>
      <c r="D12" s="139">
        <v>-2</v>
      </c>
      <c r="E12" s="39">
        <v>1424</v>
      </c>
      <c r="F12" s="128">
        <v>0.6</v>
      </c>
      <c r="G12" s="39">
        <v>33017</v>
      </c>
      <c r="H12" s="110">
        <v>-0.8</v>
      </c>
      <c r="I12" s="39">
        <v>2385</v>
      </c>
      <c r="J12" s="128">
        <v>-0.4</v>
      </c>
      <c r="K12" s="9">
        <v>23.2</v>
      </c>
      <c r="L12" s="110">
        <v>-0.30000000000000071</v>
      </c>
      <c r="M12" s="140">
        <v>13.8</v>
      </c>
      <c r="N12" s="238">
        <v>-9.807852965747621E-2</v>
      </c>
    </row>
    <row r="13" spans="1:14" ht="24" customHeight="1">
      <c r="A13" s="9"/>
      <c r="B13" s="38">
        <v>27</v>
      </c>
      <c r="C13" s="112">
        <v>262</v>
      </c>
      <c r="D13" s="141">
        <v>-18</v>
      </c>
      <c r="E13" s="118">
        <v>1354</v>
      </c>
      <c r="F13" s="110">
        <v>-4.9000000000000004</v>
      </c>
      <c r="G13" s="118">
        <v>30704</v>
      </c>
      <c r="H13" s="110">
        <v>-7</v>
      </c>
      <c r="I13" s="118">
        <v>2246</v>
      </c>
      <c r="J13" s="110">
        <v>-5.8</v>
      </c>
      <c r="K13" s="106">
        <v>22.7</v>
      </c>
      <c r="L13" s="1">
        <v>-0.5</v>
      </c>
      <c r="M13" s="138">
        <v>13.7</v>
      </c>
      <c r="N13" s="110">
        <v>-0.1</v>
      </c>
    </row>
    <row r="14" spans="1:14" ht="24" customHeight="1">
      <c r="A14" s="9"/>
      <c r="B14" s="38"/>
      <c r="C14" s="112"/>
      <c r="D14" s="119"/>
      <c r="E14" s="118"/>
      <c r="F14" s="119"/>
      <c r="G14" s="118"/>
      <c r="H14" s="11"/>
      <c r="I14" s="118"/>
      <c r="J14" s="119"/>
      <c r="K14" s="119"/>
      <c r="L14" s="11"/>
      <c r="M14" s="119"/>
      <c r="N14" s="11"/>
    </row>
    <row r="15" spans="1:14" ht="24" customHeight="1">
      <c r="A15" s="54"/>
      <c r="B15" s="242">
        <v>28</v>
      </c>
      <c r="C15" s="116">
        <f>SUM(C16:C18)</f>
        <v>254</v>
      </c>
      <c r="D15" s="214">
        <v>-8</v>
      </c>
      <c r="E15" s="142">
        <f>SUM(E16:E18)</f>
        <v>1346</v>
      </c>
      <c r="F15" s="117">
        <v>-0.6</v>
      </c>
      <c r="G15" s="142">
        <f>SUM(G16:G18)</f>
        <v>30646</v>
      </c>
      <c r="H15" s="117">
        <v>-0.2</v>
      </c>
      <c r="I15" s="142">
        <f>SUM(I16:I18)</f>
        <v>2252</v>
      </c>
      <c r="J15" s="117">
        <v>0.3</v>
      </c>
      <c r="K15" s="143">
        <f>ROUND(G15/E15,1)</f>
        <v>22.8</v>
      </c>
      <c r="L15" s="201">
        <v>0.1</v>
      </c>
      <c r="M15" s="215">
        <f>ROUND(G15/I15,1)</f>
        <v>13.6</v>
      </c>
      <c r="N15" s="117">
        <v>-0.1</v>
      </c>
    </row>
    <row r="16" spans="1:14" ht="24" customHeight="1">
      <c r="A16" s="9" t="s">
        <v>110</v>
      </c>
      <c r="B16" s="55" t="s">
        <v>111</v>
      </c>
      <c r="C16" s="112">
        <v>1</v>
      </c>
      <c r="D16" s="5" t="s">
        <v>177</v>
      </c>
      <c r="E16" s="119">
        <v>5</v>
      </c>
      <c r="F16" s="1" t="s">
        <v>177</v>
      </c>
      <c r="G16" s="118">
        <v>135</v>
      </c>
      <c r="H16" s="135">
        <v>-11.2</v>
      </c>
      <c r="I16" s="118">
        <v>7</v>
      </c>
      <c r="J16" s="135" t="s">
        <v>177</v>
      </c>
      <c r="K16" s="291">
        <f>ROUND(G16/E16,1)</f>
        <v>27</v>
      </c>
      <c r="L16" s="135">
        <v>-3.4</v>
      </c>
      <c r="M16" s="138">
        <f>ROUND(G16/I16,1)</f>
        <v>19.3</v>
      </c>
      <c r="N16" s="135">
        <v>-2.4</v>
      </c>
    </row>
    <row r="17" spans="1:14" ht="24" customHeight="1">
      <c r="A17" s="57" t="s">
        <v>112</v>
      </c>
      <c r="B17" s="55" t="s">
        <v>111</v>
      </c>
      <c r="C17" s="112">
        <v>81</v>
      </c>
      <c r="D17" s="109">
        <v>-6</v>
      </c>
      <c r="E17" s="133">
        <v>260</v>
      </c>
      <c r="F17" s="6">
        <v>-1.1000000000000001</v>
      </c>
      <c r="G17" s="113">
        <v>4319</v>
      </c>
      <c r="H17" s="6">
        <v>4.2</v>
      </c>
      <c r="I17" s="113">
        <v>443</v>
      </c>
      <c r="J17" s="6">
        <v>-2.4</v>
      </c>
      <c r="K17" s="137">
        <f>ROUND(G17/E17,1)</f>
        <v>16.600000000000001</v>
      </c>
      <c r="L17" s="1">
        <v>0.8</v>
      </c>
      <c r="M17" s="138">
        <f>ROUND(G17/I17,1)</f>
        <v>9.6999999999999993</v>
      </c>
      <c r="N17" s="6">
        <v>0.6</v>
      </c>
    </row>
    <row r="18" spans="1:14" ht="24" customHeight="1">
      <c r="A18" s="24" t="s">
        <v>113</v>
      </c>
      <c r="B18" s="185" t="s">
        <v>111</v>
      </c>
      <c r="C18" s="2">
        <v>172</v>
      </c>
      <c r="D18" s="216">
        <v>-2</v>
      </c>
      <c r="E18" s="3">
        <v>1081</v>
      </c>
      <c r="F18" s="4">
        <v>-0.5</v>
      </c>
      <c r="G18" s="3">
        <v>26192</v>
      </c>
      <c r="H18" s="4">
        <v>-0.8</v>
      </c>
      <c r="I18" s="3">
        <v>1802</v>
      </c>
      <c r="J18" s="4">
        <v>1</v>
      </c>
      <c r="K18" s="8">
        <f>ROUND(G18/E18,1)</f>
        <v>24.2</v>
      </c>
      <c r="L18" s="210">
        <v>-0.1</v>
      </c>
      <c r="M18" s="210">
        <f>ROUND(G18/I18,1)</f>
        <v>14.5</v>
      </c>
      <c r="N18" s="4">
        <v>-0.3</v>
      </c>
    </row>
    <row r="19" spans="1:14" ht="21.75" customHeight="1">
      <c r="A19" s="58"/>
      <c r="B19" s="59"/>
      <c r="C19" s="101"/>
      <c r="D19" s="100"/>
      <c r="E19" s="102"/>
      <c r="F19" s="100"/>
      <c r="G19" s="102"/>
      <c r="H19" s="100"/>
      <c r="I19" s="102"/>
      <c r="J19" s="100"/>
      <c r="K19" s="100"/>
      <c r="L19" s="100"/>
      <c r="M19" s="121"/>
      <c r="N19" s="100"/>
    </row>
    <row r="20" spans="1:14" ht="21.75" customHeight="1">
      <c r="A20" s="58"/>
      <c r="B20" s="59"/>
      <c r="C20" s="101"/>
      <c r="D20" s="100"/>
      <c r="E20" s="102"/>
      <c r="F20" s="100"/>
      <c r="G20" s="102"/>
      <c r="H20" s="100"/>
      <c r="I20" s="102"/>
      <c r="J20" s="100"/>
      <c r="K20" s="100"/>
      <c r="L20" s="100"/>
      <c r="M20" s="121"/>
      <c r="N20" s="100"/>
    </row>
    <row r="21" spans="1:14" ht="21" customHeight="1">
      <c r="A21" s="16" t="s">
        <v>289</v>
      </c>
      <c r="B21" s="9"/>
      <c r="C21" s="9"/>
      <c r="F21" s="18"/>
      <c r="G21" s="9"/>
      <c r="H21" s="9"/>
      <c r="I21" s="9"/>
      <c r="J21" s="9"/>
      <c r="K21" s="9"/>
      <c r="L21" s="9"/>
      <c r="M21" s="9"/>
      <c r="N21" s="9"/>
    </row>
    <row r="22" spans="1:14" ht="21" customHeight="1">
      <c r="A22" s="9" t="s">
        <v>240</v>
      </c>
      <c r="B22" s="9"/>
      <c r="C22" s="9"/>
      <c r="D22" s="9"/>
      <c r="E22" s="9"/>
      <c r="F22" s="9"/>
      <c r="G22" s="9"/>
      <c r="H22" s="9"/>
      <c r="I22" s="9"/>
      <c r="J22" s="9"/>
      <c r="K22" s="9"/>
      <c r="L22" s="9"/>
      <c r="M22" s="9"/>
      <c r="N22" s="9"/>
    </row>
    <row r="23" spans="1:14" ht="21" customHeight="1">
      <c r="A23" s="9" t="s">
        <v>214</v>
      </c>
      <c r="B23" s="9"/>
      <c r="C23" s="9"/>
      <c r="D23" s="9"/>
      <c r="E23" s="9"/>
      <c r="F23" s="9"/>
      <c r="G23" s="9"/>
      <c r="H23" s="9"/>
      <c r="I23" s="9"/>
      <c r="J23" s="9"/>
      <c r="K23" s="9"/>
      <c r="L23" s="9"/>
      <c r="M23" s="9"/>
      <c r="N23" s="9"/>
    </row>
    <row r="24" spans="1:14" ht="21" customHeight="1">
      <c r="A24" s="9" t="s">
        <v>175</v>
      </c>
      <c r="B24" s="9"/>
      <c r="C24" s="9"/>
      <c r="D24" s="9"/>
      <c r="E24" s="9"/>
      <c r="F24" s="9"/>
      <c r="G24" s="9"/>
      <c r="H24" s="9"/>
      <c r="I24" s="9"/>
      <c r="J24" s="9"/>
      <c r="K24" s="9"/>
      <c r="L24" s="9"/>
      <c r="M24" s="9"/>
      <c r="N24" s="9"/>
    </row>
    <row r="25" spans="1:14" ht="15" customHeight="1">
      <c r="A25" s="9"/>
      <c r="B25" s="9"/>
      <c r="C25" s="9"/>
      <c r="D25" s="9"/>
      <c r="E25" s="9"/>
      <c r="F25" s="9"/>
      <c r="G25" s="9"/>
      <c r="H25" s="9"/>
      <c r="I25" s="9"/>
      <c r="J25" s="9"/>
      <c r="K25" s="9"/>
      <c r="L25" s="9"/>
      <c r="M25" s="9"/>
      <c r="N25" s="9"/>
    </row>
    <row r="26" spans="1:14" ht="21" customHeight="1">
      <c r="A26" s="16" t="s">
        <v>290</v>
      </c>
      <c r="B26" s="9"/>
      <c r="D26" s="57"/>
      <c r="E26" s="9"/>
      <c r="G26" s="9"/>
      <c r="H26" s="9"/>
      <c r="I26" s="9"/>
      <c r="J26" s="9"/>
      <c r="K26" s="9"/>
      <c r="L26" s="9"/>
      <c r="M26" s="9"/>
      <c r="N26" s="9"/>
    </row>
    <row r="27" spans="1:14" ht="21" customHeight="1">
      <c r="A27" s="39" t="s">
        <v>215</v>
      </c>
      <c r="B27" s="9"/>
      <c r="C27" s="9"/>
      <c r="D27" s="9"/>
      <c r="E27" s="9"/>
      <c r="F27" s="9"/>
      <c r="G27" s="9"/>
      <c r="H27" s="9"/>
      <c r="I27" s="9"/>
      <c r="J27" s="9"/>
      <c r="K27" s="9"/>
      <c r="L27" s="9"/>
      <c r="M27" s="9"/>
      <c r="N27" s="9"/>
    </row>
    <row r="28" spans="1:14" ht="21" customHeight="1">
      <c r="A28" s="9" t="s">
        <v>216</v>
      </c>
      <c r="B28" s="9"/>
      <c r="C28" s="9"/>
      <c r="D28" s="9"/>
      <c r="E28" s="9"/>
      <c r="F28" s="9"/>
      <c r="G28" s="9"/>
      <c r="H28" s="9"/>
      <c r="I28" s="9"/>
      <c r="J28" s="9"/>
      <c r="K28" s="9"/>
      <c r="L28" s="9"/>
      <c r="M28" s="9"/>
      <c r="N28" s="9"/>
    </row>
    <row r="29" spans="1:14" ht="21" customHeight="1">
      <c r="A29" s="9" t="s">
        <v>176</v>
      </c>
      <c r="B29" s="9"/>
      <c r="C29" s="9"/>
      <c r="D29" s="9"/>
      <c r="E29" s="9"/>
      <c r="F29" s="9"/>
      <c r="G29" s="9"/>
      <c r="H29" s="9"/>
      <c r="I29" s="9"/>
      <c r="J29" s="9"/>
      <c r="K29" s="9"/>
      <c r="L29" s="9"/>
      <c r="M29" s="9"/>
      <c r="N29" s="9"/>
    </row>
    <row r="30" spans="1:14" ht="15" customHeight="1">
      <c r="A30" s="9" t="s">
        <v>133</v>
      </c>
      <c r="B30" s="9"/>
      <c r="C30" s="9"/>
      <c r="D30" s="9"/>
      <c r="E30" s="9"/>
      <c r="F30" s="9"/>
      <c r="G30" s="9"/>
      <c r="H30" s="9"/>
      <c r="I30" s="9"/>
      <c r="J30" s="9"/>
      <c r="K30" s="9"/>
      <c r="L30" s="9"/>
      <c r="M30" s="9"/>
      <c r="N30" s="9"/>
    </row>
    <row r="31" spans="1:14" ht="21" customHeight="1">
      <c r="A31" s="16" t="s">
        <v>291</v>
      </c>
      <c r="B31" s="9"/>
      <c r="C31" s="9"/>
      <c r="D31" s="57"/>
      <c r="E31" s="9"/>
      <c r="G31" s="9"/>
      <c r="H31" s="9"/>
      <c r="I31" s="9"/>
      <c r="J31" s="9"/>
      <c r="K31" s="9"/>
      <c r="L31" s="9"/>
      <c r="M31" s="9"/>
      <c r="N31" s="9"/>
    </row>
    <row r="32" spans="1:14" ht="21" customHeight="1">
      <c r="A32" s="9" t="s">
        <v>217</v>
      </c>
      <c r="B32" s="9"/>
      <c r="C32" s="9"/>
      <c r="D32" s="9"/>
      <c r="E32" s="9"/>
      <c r="F32" s="9"/>
      <c r="G32" s="9"/>
      <c r="H32" s="9"/>
      <c r="I32" s="9"/>
      <c r="J32" s="9"/>
      <c r="K32" s="9"/>
      <c r="L32" s="9"/>
      <c r="M32" s="9"/>
      <c r="N32" s="9"/>
    </row>
    <row r="33" spans="1:14" ht="21" customHeight="1">
      <c r="A33" s="9" t="s">
        <v>218</v>
      </c>
      <c r="B33" s="9"/>
      <c r="C33" s="9"/>
      <c r="D33" s="9"/>
      <c r="E33" s="9"/>
      <c r="F33" s="9"/>
      <c r="G33" s="9"/>
      <c r="H33" s="9"/>
      <c r="I33" s="9"/>
      <c r="J33" s="9"/>
      <c r="K33" s="9"/>
      <c r="L33" s="9"/>
      <c r="M33" s="9"/>
      <c r="N33" s="9"/>
    </row>
    <row r="34" spans="1:14" ht="21" customHeight="1">
      <c r="A34" s="9" t="s">
        <v>219</v>
      </c>
      <c r="B34" s="9"/>
      <c r="C34" s="9"/>
      <c r="D34" s="9"/>
      <c r="E34" s="9"/>
      <c r="F34" s="9"/>
      <c r="G34" s="9"/>
      <c r="H34" s="9"/>
      <c r="I34" s="9"/>
      <c r="J34" s="9"/>
      <c r="K34" s="9"/>
      <c r="L34" s="9"/>
      <c r="M34" s="9"/>
      <c r="N34" s="9"/>
    </row>
    <row r="35" spans="1:14" ht="21" customHeight="1">
      <c r="A35" s="9" t="s">
        <v>220</v>
      </c>
      <c r="B35" s="9"/>
      <c r="C35" s="9"/>
      <c r="D35" s="9"/>
      <c r="E35" s="9"/>
      <c r="F35" s="9"/>
      <c r="G35" s="9"/>
      <c r="H35" s="9"/>
      <c r="I35" s="9"/>
      <c r="J35" s="9"/>
      <c r="K35" s="9"/>
      <c r="L35" s="9"/>
      <c r="M35" s="9"/>
      <c r="N35" s="9"/>
    </row>
    <row r="36" spans="1:14" ht="21" customHeight="1">
      <c r="A36" s="9" t="s">
        <v>221</v>
      </c>
      <c r="B36" s="9"/>
      <c r="C36" s="9"/>
      <c r="D36" s="9"/>
      <c r="E36" s="9"/>
      <c r="F36" s="9"/>
      <c r="G36" s="9"/>
      <c r="H36" s="9"/>
      <c r="I36" s="9"/>
      <c r="J36" s="9"/>
      <c r="K36" s="9"/>
      <c r="L36" s="9"/>
      <c r="M36" s="9"/>
      <c r="N36" s="9"/>
    </row>
    <row r="37" spans="1:14" ht="21" customHeight="1">
      <c r="A37" s="9" t="s">
        <v>222</v>
      </c>
      <c r="B37" s="9"/>
      <c r="C37" s="9"/>
      <c r="D37" s="9"/>
      <c r="E37" s="9"/>
      <c r="F37" s="9"/>
      <c r="G37" s="9"/>
      <c r="H37" s="9"/>
      <c r="I37" s="9"/>
      <c r="J37" s="9"/>
      <c r="K37" s="9"/>
      <c r="L37" s="9"/>
      <c r="M37" s="9"/>
      <c r="N37" s="9"/>
    </row>
    <row r="38" spans="1:14" ht="21" customHeight="1">
      <c r="A38" s="9" t="s">
        <v>223</v>
      </c>
      <c r="B38" s="9"/>
      <c r="C38" s="9"/>
      <c r="D38" s="9"/>
      <c r="E38" s="9"/>
      <c r="F38" s="9"/>
      <c r="G38" s="9"/>
      <c r="H38" s="9"/>
      <c r="I38" s="9"/>
      <c r="J38" s="9"/>
      <c r="K38" s="9"/>
      <c r="L38" s="9"/>
      <c r="M38" s="9"/>
      <c r="N38" s="9"/>
    </row>
    <row r="39" spans="1:14" ht="15" customHeight="1">
      <c r="A39" s="9" t="s">
        <v>93</v>
      </c>
      <c r="B39" s="9"/>
      <c r="C39" s="9"/>
      <c r="D39" s="9"/>
      <c r="E39" s="9"/>
      <c r="F39" s="9"/>
      <c r="G39" s="9"/>
      <c r="H39" s="9"/>
      <c r="I39" s="9"/>
      <c r="J39" s="9"/>
      <c r="K39" s="9"/>
      <c r="L39" s="9"/>
      <c r="M39" s="9"/>
      <c r="N39" s="9"/>
    </row>
    <row r="40" spans="1:14" ht="21" customHeight="1">
      <c r="A40" s="16" t="s">
        <v>292</v>
      </c>
      <c r="B40" s="9"/>
      <c r="C40" s="9"/>
      <c r="E40" s="55"/>
      <c r="F40" s="55"/>
      <c r="H40" s="9"/>
      <c r="I40" s="9"/>
      <c r="J40" s="9"/>
      <c r="K40" s="9"/>
      <c r="L40" s="9"/>
      <c r="M40" s="9"/>
      <c r="N40" s="9"/>
    </row>
    <row r="41" spans="1:14" ht="21" customHeight="1">
      <c r="A41" s="39" t="s">
        <v>224</v>
      </c>
      <c r="B41" s="9"/>
      <c r="C41" s="9"/>
      <c r="D41" s="9"/>
      <c r="E41" s="9"/>
      <c r="F41" s="9"/>
      <c r="G41" s="9"/>
      <c r="H41" s="9"/>
      <c r="I41" s="9"/>
      <c r="J41" s="9"/>
      <c r="K41" s="9"/>
      <c r="L41" s="9"/>
      <c r="M41" s="9"/>
      <c r="N41" s="9"/>
    </row>
    <row r="42" spans="1:14" ht="21" customHeight="1">
      <c r="A42" s="9" t="s">
        <v>225</v>
      </c>
      <c r="B42" s="9"/>
      <c r="C42" s="9"/>
      <c r="D42" s="9"/>
      <c r="E42" s="9"/>
      <c r="F42" s="9"/>
      <c r="G42" s="9"/>
      <c r="H42" s="9"/>
      <c r="I42" s="9"/>
      <c r="J42" s="9"/>
      <c r="K42" s="9"/>
      <c r="L42" s="9"/>
      <c r="M42" s="9"/>
      <c r="N42" s="9"/>
    </row>
    <row r="43" spans="1:14" ht="21" customHeight="1">
      <c r="A43" s="9" t="s">
        <v>174</v>
      </c>
      <c r="B43" s="9"/>
      <c r="C43" s="9"/>
      <c r="D43" s="9"/>
      <c r="E43" s="9"/>
      <c r="F43" s="9"/>
      <c r="G43" s="9"/>
      <c r="H43" s="9"/>
      <c r="I43" s="9"/>
      <c r="J43" s="9"/>
      <c r="K43" s="9"/>
      <c r="L43" s="9"/>
      <c r="M43" s="9"/>
      <c r="N43" s="9"/>
    </row>
    <row r="44" spans="1:14" ht="15" customHeight="1">
      <c r="A44" s="9"/>
      <c r="B44" s="9"/>
      <c r="C44" s="9"/>
      <c r="D44" s="9"/>
      <c r="E44" s="9"/>
      <c r="F44" s="9"/>
      <c r="G44" s="9"/>
      <c r="H44" s="9"/>
      <c r="I44" s="9"/>
      <c r="J44" s="9"/>
      <c r="K44" s="9"/>
      <c r="L44" s="9"/>
      <c r="M44" s="9"/>
      <c r="N44" s="9"/>
    </row>
    <row r="45" spans="1:14" ht="21" customHeight="1">
      <c r="A45" s="16" t="s">
        <v>293</v>
      </c>
      <c r="B45" s="9"/>
      <c r="D45" s="18"/>
      <c r="E45" s="9"/>
      <c r="F45" s="9"/>
      <c r="G45" s="9"/>
      <c r="H45" s="9"/>
      <c r="I45" s="9"/>
      <c r="J45" s="9"/>
      <c r="K45" s="9"/>
      <c r="L45" s="9"/>
      <c r="M45" s="9"/>
      <c r="N45" s="9"/>
    </row>
    <row r="46" spans="1:14" ht="21" customHeight="1">
      <c r="A46" s="9" t="s">
        <v>750</v>
      </c>
      <c r="B46" s="9"/>
      <c r="C46" s="9"/>
      <c r="D46" s="9"/>
      <c r="E46" s="9"/>
      <c r="F46" s="9"/>
      <c r="G46" s="9"/>
      <c r="H46" s="9"/>
      <c r="I46" s="9"/>
      <c r="J46" s="9"/>
      <c r="K46" s="9"/>
      <c r="L46" s="9"/>
      <c r="M46" s="9"/>
      <c r="N46" s="9"/>
    </row>
    <row r="47" spans="1:14" ht="21" customHeight="1">
      <c r="A47" s="481" t="s">
        <v>749</v>
      </c>
      <c r="B47" s="9"/>
      <c r="C47" s="9"/>
      <c r="D47" s="9"/>
      <c r="E47" s="9"/>
      <c r="F47" s="9"/>
      <c r="G47" s="9"/>
      <c r="H47" s="9"/>
      <c r="I47" s="9"/>
      <c r="J47" s="9"/>
      <c r="K47" s="9"/>
      <c r="L47" s="9"/>
      <c r="M47" s="9"/>
      <c r="N47" s="9"/>
    </row>
    <row r="48" spans="1:14" ht="21" customHeight="1">
      <c r="A48" s="9"/>
      <c r="B48" s="9"/>
      <c r="C48" s="9"/>
      <c r="D48" s="9"/>
      <c r="E48" s="9"/>
      <c r="F48" s="9"/>
      <c r="G48" s="9"/>
      <c r="H48" s="9"/>
      <c r="I48" s="9"/>
      <c r="J48" s="9"/>
      <c r="K48" s="9"/>
      <c r="L48" s="9"/>
      <c r="M48" s="9"/>
      <c r="N48" s="9"/>
    </row>
    <row r="49" spans="1:14" ht="15">
      <c r="A49" s="9"/>
      <c r="B49" s="9"/>
      <c r="C49" s="9"/>
      <c r="D49" s="9"/>
      <c r="E49" s="9"/>
      <c r="F49" s="9"/>
      <c r="G49" s="9"/>
      <c r="H49" s="9"/>
      <c r="I49" s="9"/>
      <c r="J49" s="9"/>
      <c r="K49" s="9"/>
      <c r="L49" s="9"/>
      <c r="M49" s="9"/>
      <c r="N49" s="9"/>
    </row>
    <row r="50" spans="1:14" ht="15">
      <c r="A50" s="9"/>
      <c r="B50" s="9"/>
      <c r="C50" s="9"/>
      <c r="D50" s="9"/>
      <c r="E50" s="9"/>
      <c r="F50" s="9"/>
      <c r="G50" s="9"/>
      <c r="H50" s="9"/>
      <c r="I50" s="9"/>
      <c r="J50" s="9"/>
      <c r="K50" s="9"/>
      <c r="L50" s="9"/>
      <c r="M50" s="9"/>
      <c r="N50" s="9"/>
    </row>
    <row r="51" spans="1:14" ht="15">
      <c r="A51" s="9"/>
      <c r="B51" s="9"/>
      <c r="C51" s="9"/>
      <c r="D51" s="9"/>
      <c r="E51" s="9"/>
      <c r="F51" s="9"/>
      <c r="G51" s="9"/>
      <c r="H51" s="9"/>
      <c r="I51" s="9"/>
      <c r="J51" s="9"/>
      <c r="K51" s="9"/>
      <c r="L51" s="9"/>
      <c r="M51" s="9"/>
      <c r="N51" s="9"/>
    </row>
    <row r="52" spans="1:14" ht="15">
      <c r="A52" s="9"/>
      <c r="B52" s="9"/>
      <c r="C52" s="9"/>
      <c r="D52" s="9"/>
      <c r="E52" s="9"/>
      <c r="F52" s="9"/>
      <c r="G52" s="9"/>
      <c r="H52" s="9"/>
      <c r="I52" s="9"/>
      <c r="J52" s="9"/>
      <c r="K52" s="9"/>
      <c r="L52" s="9"/>
      <c r="M52" s="9"/>
      <c r="N52" s="9"/>
    </row>
    <row r="53" spans="1:14" ht="15">
      <c r="A53" s="9"/>
      <c r="B53" s="9"/>
      <c r="C53" s="9"/>
      <c r="D53" s="9"/>
      <c r="E53" s="9"/>
      <c r="F53" s="9"/>
      <c r="G53" s="9"/>
      <c r="H53" s="9"/>
      <c r="I53" s="9"/>
      <c r="J53" s="9"/>
      <c r="K53" s="9"/>
      <c r="L53" s="9"/>
      <c r="M53" s="9"/>
      <c r="N53" s="9"/>
    </row>
    <row r="54" spans="1:14" ht="15">
      <c r="A54" s="9"/>
      <c r="B54" s="9"/>
      <c r="C54" s="9"/>
      <c r="D54" s="9"/>
      <c r="E54" s="9"/>
      <c r="F54" s="9"/>
      <c r="G54" s="9"/>
      <c r="H54" s="9"/>
      <c r="I54" s="9"/>
      <c r="J54" s="9"/>
      <c r="K54" s="9"/>
      <c r="L54" s="9"/>
      <c r="M54" s="9"/>
      <c r="N54" s="9"/>
    </row>
    <row r="55" spans="1:14" ht="15">
      <c r="A55" s="9"/>
      <c r="B55" s="9"/>
      <c r="C55" s="9"/>
      <c r="D55" s="9"/>
      <c r="E55" s="9"/>
      <c r="F55" s="9"/>
      <c r="G55" s="9"/>
      <c r="H55" s="9"/>
      <c r="I55" s="9"/>
      <c r="J55" s="9"/>
      <c r="K55" s="9"/>
      <c r="L55" s="9"/>
      <c r="M55" s="9"/>
      <c r="N55" s="9"/>
    </row>
    <row r="56" spans="1:14" ht="15">
      <c r="A56" s="9"/>
      <c r="B56" s="9"/>
      <c r="C56" s="9"/>
      <c r="D56" s="9"/>
      <c r="E56" s="9"/>
      <c r="F56" s="9"/>
      <c r="G56" s="9"/>
      <c r="H56" s="9"/>
      <c r="I56" s="9"/>
      <c r="J56" s="9"/>
      <c r="K56" s="9"/>
      <c r="L56" s="9"/>
      <c r="M56" s="9"/>
      <c r="N56" s="9"/>
    </row>
    <row r="57" spans="1:14" ht="17.25">
      <c r="A57" s="65"/>
      <c r="B57" s="65"/>
      <c r="C57" s="65"/>
      <c r="D57" s="65"/>
      <c r="E57" s="65"/>
      <c r="F57" s="65"/>
      <c r="G57" s="65"/>
      <c r="H57" s="65"/>
      <c r="I57" s="65"/>
      <c r="J57" s="65"/>
      <c r="K57" s="65"/>
      <c r="L57" s="65"/>
      <c r="M57" s="65"/>
      <c r="N57" s="65"/>
    </row>
    <row r="58" spans="1:14" ht="17.25">
      <c r="A58" s="65"/>
      <c r="B58" s="65"/>
      <c r="C58" s="65"/>
      <c r="D58" s="65"/>
      <c r="E58" s="65"/>
      <c r="F58" s="65"/>
      <c r="G58" s="65"/>
      <c r="H58" s="65"/>
      <c r="I58" s="65"/>
      <c r="J58" s="65"/>
      <c r="K58" s="65"/>
      <c r="L58" s="65"/>
      <c r="M58" s="65"/>
      <c r="N58" s="65"/>
    </row>
    <row r="63" spans="1:14" ht="14.25" customHeight="1"/>
    <row r="64" spans="1:14" ht="23.25" customHeight="1">
      <c r="A64" s="17" t="s">
        <v>5</v>
      </c>
    </row>
    <row r="68" ht="20.100000000000001" customHeight="1"/>
    <row r="69" ht="15.95" customHeight="1"/>
    <row r="70" ht="15.95" customHeight="1"/>
    <row r="71" ht="15.95" customHeight="1"/>
    <row r="72" ht="15.95" customHeight="1"/>
    <row r="73" ht="15.95" customHeight="1"/>
    <row r="74" ht="24" customHeight="1"/>
    <row r="75" ht="18" customHeight="1"/>
    <row r="76" ht="15.95" customHeight="1"/>
    <row r="77" ht="15.95" customHeight="1"/>
    <row r="78" ht="15.95" customHeight="1"/>
    <row r="79" ht="15.95" customHeight="1"/>
    <row r="80" ht="15.95" customHeight="1"/>
    <row r="81" ht="15.95" customHeight="1"/>
    <row r="82" ht="15.95" customHeight="1"/>
    <row r="83" ht="15.95" customHeight="1"/>
    <row r="142" spans="16:23">
      <c r="P142" s="66"/>
      <c r="Q142" s="66"/>
      <c r="R142" s="66"/>
      <c r="S142" s="66"/>
      <c r="T142" s="66"/>
      <c r="U142" s="66"/>
      <c r="V142" s="66"/>
      <c r="W142" s="66"/>
    </row>
    <row r="143" spans="16:23">
      <c r="P143" s="70"/>
      <c r="Q143" s="70"/>
      <c r="R143" s="71"/>
      <c r="S143" s="70"/>
      <c r="T143" s="71"/>
      <c r="U143" s="70"/>
      <c r="V143" s="70"/>
      <c r="W143" s="70"/>
    </row>
    <row r="144" spans="16:23">
      <c r="R144" s="72"/>
      <c r="S144" s="73"/>
      <c r="T144" s="74" t="s">
        <v>51</v>
      </c>
      <c r="U144" s="75"/>
      <c r="V144" s="75"/>
      <c r="W144" s="75"/>
    </row>
    <row r="145" spans="16:23">
      <c r="P145" s="17" t="s">
        <v>52</v>
      </c>
      <c r="R145" s="72" t="s">
        <v>53</v>
      </c>
      <c r="S145" s="72" t="s">
        <v>54</v>
      </c>
      <c r="T145" s="76"/>
      <c r="U145" s="73"/>
      <c r="V145" s="73"/>
      <c r="W145" s="73"/>
    </row>
    <row r="146" spans="16:23">
      <c r="R146" s="72"/>
      <c r="S146" s="72" t="s">
        <v>55</v>
      </c>
      <c r="T146" s="511" t="s">
        <v>56</v>
      </c>
      <c r="U146" s="72" t="s">
        <v>57</v>
      </c>
      <c r="V146" s="511" t="s">
        <v>87</v>
      </c>
      <c r="W146" s="498" t="s">
        <v>58</v>
      </c>
    </row>
    <row r="147" spans="16:23">
      <c r="P147" s="73"/>
      <c r="Q147" s="73"/>
      <c r="R147" s="76"/>
      <c r="S147" s="76" t="s">
        <v>59</v>
      </c>
      <c r="T147" s="512"/>
      <c r="U147" s="76" t="s">
        <v>60</v>
      </c>
      <c r="V147" s="513"/>
      <c r="W147" s="499"/>
    </row>
    <row r="148" spans="16:23">
      <c r="R148" s="77" t="s">
        <v>61</v>
      </c>
      <c r="S148" s="21" t="s">
        <v>62</v>
      </c>
    </row>
    <row r="149" spans="16:23">
      <c r="P149" s="17" t="s">
        <v>63</v>
      </c>
      <c r="Q149" s="78">
        <v>6</v>
      </c>
      <c r="R149" s="79" t="s">
        <v>64</v>
      </c>
      <c r="S149" s="80" t="s">
        <v>65</v>
      </c>
      <c r="T149" s="80" t="s">
        <v>66</v>
      </c>
      <c r="U149" s="80" t="s">
        <v>67</v>
      </c>
      <c r="V149" s="80" t="s">
        <v>68</v>
      </c>
      <c r="W149" s="80" t="s">
        <v>69</v>
      </c>
    </row>
    <row r="150" spans="16:23">
      <c r="Q150" s="78"/>
      <c r="R150" s="81" t="s">
        <v>70</v>
      </c>
      <c r="S150" s="82" t="s">
        <v>71</v>
      </c>
      <c r="T150" s="82" t="s">
        <v>72</v>
      </c>
      <c r="U150" s="82" t="s">
        <v>73</v>
      </c>
      <c r="V150" s="82" t="s">
        <v>74</v>
      </c>
      <c r="W150" s="82" t="s">
        <v>75</v>
      </c>
    </row>
    <row r="151" spans="16:23">
      <c r="Q151" s="78">
        <v>7</v>
      </c>
      <c r="R151" s="79" t="s">
        <v>76</v>
      </c>
      <c r="S151" s="80" t="s">
        <v>77</v>
      </c>
      <c r="T151" s="80" t="s">
        <v>78</v>
      </c>
      <c r="U151" s="80" t="s">
        <v>67</v>
      </c>
      <c r="V151" s="80" t="s">
        <v>79</v>
      </c>
      <c r="W151" s="80" t="s">
        <v>80</v>
      </c>
    </row>
    <row r="152" spans="16:23">
      <c r="Q152" s="66"/>
      <c r="R152" s="81" t="s">
        <v>81</v>
      </c>
      <c r="S152" s="83" t="s">
        <v>82</v>
      </c>
      <c r="T152" s="83" t="s">
        <v>83</v>
      </c>
      <c r="U152" s="83" t="s">
        <v>73</v>
      </c>
      <c r="V152" s="83" t="s">
        <v>84</v>
      </c>
      <c r="W152" s="83" t="s">
        <v>85</v>
      </c>
    </row>
    <row r="153" spans="16:23">
      <c r="Q153" s="67">
        <v>8</v>
      </c>
      <c r="R153" s="79" t="s">
        <v>117</v>
      </c>
      <c r="S153" s="68" t="s">
        <v>118</v>
      </c>
      <c r="T153" s="68" t="s">
        <v>119</v>
      </c>
      <c r="U153" s="68" t="s">
        <v>67</v>
      </c>
      <c r="V153" s="68" t="s">
        <v>120</v>
      </c>
      <c r="W153" s="68" t="s">
        <v>121</v>
      </c>
    </row>
    <row r="154" spans="16:23">
      <c r="Q154" s="66"/>
      <c r="R154" s="81" t="s">
        <v>122</v>
      </c>
      <c r="S154" s="83" t="s">
        <v>123</v>
      </c>
      <c r="T154" s="83" t="s">
        <v>124</v>
      </c>
      <c r="U154" s="83" t="s">
        <v>73</v>
      </c>
      <c r="V154" s="83" t="s">
        <v>125</v>
      </c>
      <c r="W154" s="83" t="s">
        <v>126</v>
      </c>
    </row>
    <row r="155" spans="16:23">
      <c r="Q155" s="78">
        <v>9</v>
      </c>
      <c r="R155" s="79" t="s">
        <v>127</v>
      </c>
      <c r="S155" s="80" t="s">
        <v>128</v>
      </c>
      <c r="T155" s="80" t="s">
        <v>129</v>
      </c>
      <c r="U155" s="80" t="s">
        <v>130</v>
      </c>
      <c r="V155" s="80" t="s">
        <v>6</v>
      </c>
      <c r="W155" s="80" t="s">
        <v>7</v>
      </c>
    </row>
    <row r="156" spans="16:23">
      <c r="Q156" s="66"/>
      <c r="R156" s="81" t="s">
        <v>8</v>
      </c>
      <c r="S156" s="83" t="s">
        <v>9</v>
      </c>
      <c r="T156" s="83" t="s">
        <v>10</v>
      </c>
      <c r="U156" s="83" t="s">
        <v>11</v>
      </c>
      <c r="V156" s="83" t="s">
        <v>12</v>
      </c>
      <c r="W156" s="83" t="s">
        <v>13</v>
      </c>
    </row>
    <row r="157" spans="16:23">
      <c r="Q157" s="67">
        <v>10</v>
      </c>
      <c r="R157" s="79" t="s">
        <v>14</v>
      </c>
      <c r="S157" s="68" t="s">
        <v>15</v>
      </c>
      <c r="T157" s="68" t="s">
        <v>16</v>
      </c>
      <c r="U157" s="68" t="s">
        <v>130</v>
      </c>
      <c r="V157" s="68" t="s">
        <v>17</v>
      </c>
      <c r="W157" s="68" t="s">
        <v>18</v>
      </c>
    </row>
    <row r="158" spans="16:23">
      <c r="P158" s="73"/>
      <c r="Q158" s="73"/>
      <c r="R158" s="84" t="s">
        <v>19</v>
      </c>
      <c r="S158" s="85" t="s">
        <v>9</v>
      </c>
      <c r="T158" s="85" t="s">
        <v>20</v>
      </c>
      <c r="U158" s="85" t="s">
        <v>11</v>
      </c>
      <c r="V158" s="85" t="s">
        <v>21</v>
      </c>
      <c r="W158" s="86" t="s">
        <v>22</v>
      </c>
    </row>
  </sheetData>
  <mergeCells count="13">
    <mergeCell ref="A3:N3"/>
    <mergeCell ref="A4:B7"/>
    <mergeCell ref="K4:L4"/>
    <mergeCell ref="K5:L5"/>
    <mergeCell ref="M4:N4"/>
    <mergeCell ref="M5:N5"/>
    <mergeCell ref="W146:W147"/>
    <mergeCell ref="V146:V147"/>
    <mergeCell ref="T146:T147"/>
    <mergeCell ref="C4:D4"/>
    <mergeCell ref="E4:F4"/>
    <mergeCell ref="G4:H4"/>
    <mergeCell ref="I4:J4"/>
  </mergeCells>
  <phoneticPr fontId="2"/>
  <pageMargins left="0.59055118110236227" right="0.59055118110236227" top="0.78740157480314965" bottom="0.39370078740157483" header="0.51181102362204722" footer="0.39370078740157483"/>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小学校</vt:lpstr>
      <vt:lpstr>小学校・ｸﾞﾗﾌ</vt:lpstr>
      <vt:lpstr>中学校 </vt:lpstr>
      <vt:lpstr>中学校・ｸﾞﾗﾌ</vt:lpstr>
      <vt:lpstr>高等学校</vt:lpstr>
      <vt:lpstr>高校・ｸﾞﾗﾌ</vt:lpstr>
      <vt:lpstr>特別支援学校 </vt:lpstr>
      <vt:lpstr>特別支援・ｸﾞﾗﾌ</vt:lpstr>
      <vt:lpstr>幼稚園</vt:lpstr>
      <vt:lpstr>幼稚園・ｸﾞﾗﾌ</vt:lpstr>
      <vt:lpstr>幼保連携型認定こども園</vt:lpstr>
      <vt:lpstr>幼保連携・ｸﾞﾗﾌ</vt:lpstr>
      <vt:lpstr>専修学校</vt:lpstr>
      <vt:lpstr>専修・ｸﾞﾗﾌ</vt:lpstr>
      <vt:lpstr>各種学校 </vt:lpstr>
      <vt:lpstr>各種・ｸﾞﾗﾌ</vt:lpstr>
      <vt:lpstr>中等教育学校</vt:lpstr>
      <vt:lpstr>各種・ｸﾞﾗﾌ!Print_Area</vt:lpstr>
      <vt:lpstr>'各種学校 '!Print_Area</vt:lpstr>
      <vt:lpstr>高校・ｸﾞﾗﾌ!Print_Area</vt:lpstr>
      <vt:lpstr>高等学校!Print_Area</vt:lpstr>
      <vt:lpstr>小学校!Print_Area</vt:lpstr>
      <vt:lpstr>小学校・ｸﾞﾗﾌ!Print_Area</vt:lpstr>
      <vt:lpstr>専修・ｸﾞﾗﾌ!Print_Area</vt:lpstr>
      <vt:lpstr>専修学校!Print_Area</vt:lpstr>
      <vt:lpstr>'中学校 '!Print_Area</vt:lpstr>
      <vt:lpstr>中学校・ｸﾞﾗﾌ!Print_Area</vt:lpstr>
      <vt:lpstr>中等教育学校!Print_Area</vt:lpstr>
      <vt:lpstr>特別支援・ｸﾞﾗﾌ!Print_Area</vt:lpstr>
      <vt:lpstr>'特別支援学校 '!Print_Area</vt:lpstr>
      <vt:lpstr>幼稚園!Print_Area</vt:lpstr>
      <vt:lpstr>幼稚園・ｸﾞﾗﾌ!Print_Area</vt:lpstr>
      <vt:lpstr>幼保連携・ｸﾞﾗﾌ!Print_Area</vt:lpstr>
      <vt:lpstr>幼保連携型認定こども園!Print_Area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2026-01-27T02:38:32Z</dcterms:created>
  <dcterms:modified xsi:type="dcterms:W3CDTF">2026-01-27T02:57:26Z</dcterms:modified>
</cp:coreProperties>
</file>