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95" windowHeight="8505" activeTab="3"/>
  </bookViews>
  <sheets>
    <sheet name="進路別卒業者数" sheetId="1" r:id="rId1"/>
    <sheet name="進路別卒業者数（男）" sheetId="2" r:id="rId2"/>
    <sheet name="進路別卒業者数（女）" sheetId="3" r:id="rId3"/>
    <sheet name="産業別就職者数" sheetId="4" r:id="rId4"/>
  </sheets>
  <externalReferences>
    <externalReference r:id="rId7"/>
  </externalReferences>
  <definedNames>
    <definedName name="_1NEN" localSheetId="3">'産業別就職者数'!#REF!</definedName>
    <definedName name="_1NEN" localSheetId="0">'進路別卒業者数'!#REF!</definedName>
    <definedName name="_1NEN" localSheetId="2">'進路別卒業者数（女）'!#REF!</definedName>
    <definedName name="_1NEN" localSheetId="1">'進路別卒業者数（男）'!#REF!</definedName>
    <definedName name="_1NEN">'[1]第３表'!$F$1:$F$104</definedName>
    <definedName name="_Regression_Int" localSheetId="3" hidden="1">1</definedName>
    <definedName name="_Regression_Int" localSheetId="0" hidden="1">1</definedName>
    <definedName name="_Regression_Int" localSheetId="2" hidden="1">1</definedName>
    <definedName name="_Regression_Int" localSheetId="1" hidden="1">1</definedName>
    <definedName name="_xlnm.Print_Area" localSheetId="3">'産業別就職者数'!$A$1:$Z$78</definedName>
    <definedName name="_xlnm.Print_Area" localSheetId="0">'進路別卒業者数'!$A$1:$AA$79</definedName>
    <definedName name="_xlnm.Print_Area" localSheetId="2">'進路別卒業者数（女）'!$A$1:$AA$79</definedName>
    <definedName name="_xlnm.Print_Area" localSheetId="1">'進路別卒業者数（男）'!$A$1:$AA$79</definedName>
    <definedName name="Print_Area_MI" localSheetId="3">'産業別就職者数'!$A$7:$M$77</definedName>
    <definedName name="Print_Area_MI" localSheetId="0">'進路別卒業者数'!$A$8:$Q$78</definedName>
    <definedName name="Print_Area_MI" localSheetId="2">'進路別卒業者数（女）'!$A$8:$Q$78</definedName>
    <definedName name="Print_Area_MI" localSheetId="1">'進路別卒業者数（男）'!$A$8:$Q$78</definedName>
    <definedName name="Print_Area_MI">'[1]第１表'!$B$1:$N$59</definedName>
    <definedName name="_xlnm.Print_Titles" localSheetId="3">'産業別就職者数'!$1:$7</definedName>
    <definedName name="_xlnm.Print_Titles" localSheetId="0">'進路別卒業者数'!$1:$8</definedName>
    <definedName name="_xlnm.Print_Titles" localSheetId="2">'進路別卒業者数（女）'!$1:$8</definedName>
    <definedName name="_xlnm.Print_Titles" localSheetId="1">'進路別卒業者数（男）'!$1:$8</definedName>
    <definedName name="Print_Titles_MI" localSheetId="3">'産業別就職者数'!$1:$7</definedName>
    <definedName name="Print_Titles_MI" localSheetId="0">'進路別卒業者数'!$1:$8</definedName>
    <definedName name="Print_Titles_MI" localSheetId="2">'進路別卒業者数（女）'!$1:$8</definedName>
    <definedName name="Print_Titles_MI" localSheetId="1">'進路別卒業者数（男）'!$1:$8</definedName>
    <definedName name="Print_Titles_MI">'[1]第２表'!$2:$8</definedName>
  </definedNames>
  <calcPr fullCalcOnLoad="1"/>
</workbook>
</file>

<file path=xl/sharedStrings.xml><?xml version="1.0" encoding="utf-8"?>
<sst xmlns="http://schemas.openxmlformats.org/spreadsheetml/2006/main" count="723" uniqueCount="153">
  <si>
    <t>第５５表　　　市　町　村　別　進　路　別　卒　業　者　数　（３－１）</t>
  </si>
  <si>
    <t>&lt;中学校&gt;（男女計）</t>
  </si>
  <si>
    <t>(単位：人)</t>
  </si>
  <si>
    <t>計</t>
  </si>
  <si>
    <t>Ｂ
専修学校
（高等課程）
進学者</t>
  </si>
  <si>
    <t>Ｃ　専修学校
（一般課程）等入学者</t>
  </si>
  <si>
    <t>Ｄ
公共職業能力開発施設等入学者</t>
  </si>
  <si>
    <t>Ｅ
就職者</t>
  </si>
  <si>
    <t>Ｇ
死亡・不詳の者</t>
  </si>
  <si>
    <t>Ｈ　左記ＡＢＣＤのうち
就職している者（再掲）</t>
  </si>
  <si>
    <t>左記Ａの
うち他県
への
進学者
（再掲）</t>
  </si>
  <si>
    <t>高等学校等進学率
（％）</t>
  </si>
  <si>
    <t>就職率
（Ｅ+Ｈ）/総数
（％）</t>
  </si>
  <si>
    <t>計</t>
  </si>
  <si>
    <t>高等学校本科</t>
  </si>
  <si>
    <t>専修学校
（一般課程）</t>
  </si>
  <si>
    <t>各種学校</t>
  </si>
  <si>
    <t>全日制</t>
  </si>
  <si>
    <t>定時制</t>
  </si>
  <si>
    <t>通信制</t>
  </si>
  <si>
    <t>国　　立</t>
  </si>
  <si>
    <t>国　　立</t>
  </si>
  <si>
    <t>公　　立</t>
  </si>
  <si>
    <t>公　　立</t>
  </si>
  <si>
    <t>私　　立</t>
  </si>
  <si>
    <t>私　　立</t>
  </si>
  <si>
    <t>青葉区</t>
  </si>
  <si>
    <t>宮城野区</t>
  </si>
  <si>
    <t>若林区</t>
  </si>
  <si>
    <t>太白区</t>
  </si>
  <si>
    <t>泉区</t>
  </si>
  <si>
    <t>石巻市</t>
  </si>
  <si>
    <t>塩竈市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</si>
  <si>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</si>
  <si>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</si>
  <si>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</si>
  <si>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</si>
  <si>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</si>
  <si>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</si>
  <si>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</si>
  <si>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</si>
  <si>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登米市</t>
  </si>
  <si>
    <t>栗原市</t>
  </si>
  <si>
    <t>栗原市</t>
  </si>
  <si>
    <t>東松島市</t>
  </si>
  <si>
    <t>東松島市</t>
  </si>
  <si>
    <t>蔵王町</t>
  </si>
  <si>
    <t>七ヶ宿町</t>
  </si>
  <si>
    <t>大河原町</t>
  </si>
  <si>
    <t>大河原町</t>
  </si>
  <si>
    <t>村田町</t>
  </si>
  <si>
    <t>村田町</t>
  </si>
  <si>
    <t>柴田町</t>
  </si>
  <si>
    <t>柴田町</t>
  </si>
  <si>
    <t>川崎町</t>
  </si>
  <si>
    <t>川崎町</t>
  </si>
  <si>
    <t>伊 具 郡 計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</si>
  <si>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</si>
  <si>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</si>
  <si>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</si>
  <si>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</si>
  <si>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</si>
  <si>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</si>
  <si>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</si>
  <si>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</si>
  <si>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</si>
  <si>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</si>
  <si>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</si>
  <si>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</si>
  <si>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涌谷町</t>
  </si>
  <si>
    <t>女川町</t>
  </si>
  <si>
    <t>第５５表　　　市　町　村　別　進　路　別　卒　業　者　数　（３－２）</t>
  </si>
  <si>
    <t>&lt;中学校&gt;（男）</t>
  </si>
  <si>
    <t>第５５表　　　市　町　村　別　進　路　別　卒　業　者　数　（３－３）</t>
  </si>
  <si>
    <t>&lt;中学校&gt;（女）</t>
  </si>
  <si>
    <t>第５６表　　　市　町　村　別　産　業　別　就　職　者　数</t>
  </si>
  <si>
    <t>&lt;中学校&gt;</t>
  </si>
  <si>
    <t>第一次産業</t>
  </si>
  <si>
    <t>第三次産業</t>
  </si>
  <si>
    <t>左記以外･不詳</t>
  </si>
  <si>
    <t>県外就職率
（％）</t>
  </si>
  <si>
    <t>地域別</t>
  </si>
  <si>
    <t>男女別</t>
  </si>
  <si>
    <t>県内</t>
  </si>
  <si>
    <t>県外</t>
  </si>
  <si>
    <t>男</t>
  </si>
  <si>
    <t>女</t>
  </si>
  <si>
    <t>-</t>
  </si>
  <si>
    <t>中等教育　　　　　　　　　　　　　　　　　　　　　　　　　　　　　　　　　　　　　　　　　　　　　　　　　　　　　　　　　　　　　　　　　　　　　　　　　　　　　　　　　　　　　　　　学校（後期）　　　　　　　　　　　　　　　　　　　　　　　　　　　　　　　　　　　　　　　　　　　　　　　　　　　　　　　　　　　　　　　　　　　　　　　　　　　　　　　本科全日制</t>
  </si>
  <si>
    <t>大崎市</t>
  </si>
  <si>
    <t>美里町</t>
  </si>
  <si>
    <t>本吉町</t>
  </si>
  <si>
    <t>南三陸町</t>
  </si>
  <si>
    <t xml:space="preserve">       第二    次産業</t>
  </si>
  <si>
    <t xml:space="preserve"> </t>
  </si>
  <si>
    <t>（つづき）</t>
  </si>
  <si>
    <t xml:space="preserve">   区分</t>
  </si>
  <si>
    <t>Ａ　高等学校等進学者</t>
  </si>
  <si>
    <t xml:space="preserve">   区分</t>
  </si>
  <si>
    <t>市町村名</t>
  </si>
  <si>
    <t xml:space="preserve">  </t>
  </si>
  <si>
    <t>Ａのうち</t>
  </si>
  <si>
    <t>Ｂのうち</t>
  </si>
  <si>
    <t>Ｃのうち</t>
  </si>
  <si>
    <t>Ｄのうち</t>
  </si>
  <si>
    <t>-</t>
  </si>
  <si>
    <t>市 部 計</t>
  </si>
  <si>
    <t>仙台市計</t>
  </si>
  <si>
    <t>-</t>
  </si>
  <si>
    <t>刈 田 郡 計</t>
  </si>
  <si>
    <t>-</t>
  </si>
  <si>
    <t>柴 田 郡 計</t>
  </si>
  <si>
    <t>伊 具 郡 計</t>
  </si>
  <si>
    <t>亘 理 郡 計</t>
  </si>
  <si>
    <t>-</t>
  </si>
  <si>
    <t>宮 城 郡 計</t>
  </si>
  <si>
    <t>黒 川 郡 計</t>
  </si>
  <si>
    <t>加 美 郡 計</t>
  </si>
  <si>
    <t>遠 田 郡 計</t>
  </si>
  <si>
    <t>牡 鹿 郡 計</t>
  </si>
  <si>
    <t>本 吉 郡 計</t>
  </si>
  <si>
    <t>-</t>
  </si>
  <si>
    <t>市町村名</t>
  </si>
  <si>
    <t>平成18年度</t>
  </si>
  <si>
    <t>-</t>
  </si>
  <si>
    <t>-</t>
  </si>
  <si>
    <t>市町村名</t>
  </si>
  <si>
    <t>平成18年度</t>
  </si>
  <si>
    <t>Ｆ
左記以外
の者</t>
  </si>
  <si>
    <t>高等専門
学校</t>
  </si>
  <si>
    <t>特別支援
学校
高等部
本科</t>
  </si>
  <si>
    <t>250-02-01--02/251-02-01--02/なし</t>
  </si>
  <si>
    <t>250-03-01--02/251-03-01--02/252-03-01</t>
  </si>
  <si>
    <t>250-04-01--02/251-04-01--01/なし</t>
  </si>
  <si>
    <t>250-01-04/251-01-01--02.07--08/252-01-01--02</t>
  </si>
  <si>
    <t>平成18年度　</t>
  </si>
  <si>
    <t>平成19年度　　</t>
  </si>
  <si>
    <t>平成19年度</t>
  </si>
  <si>
    <t>250-1-01--02/251-02-03--04</t>
  </si>
  <si>
    <t>250-13-01--02/251-03-03--04/252-03-01</t>
  </si>
  <si>
    <t>250-14-01--02/251-04-03--04</t>
  </si>
  <si>
    <t>250-11-01--04/251-01-03--04.09--10/252-01-01--02</t>
  </si>
  <si>
    <t>市町村名</t>
  </si>
  <si>
    <t>250-22-01--02/251-02-05--06</t>
  </si>
  <si>
    <t>250-23-01--02/251-03-05--06/252-01-01</t>
  </si>
  <si>
    <t>250-24-01--02/251-04-05--06</t>
  </si>
  <si>
    <t>250-21-01--04/251-01-05--06.11--12/252-01-01--02</t>
  </si>
  <si>
    <t>市町村名</t>
  </si>
  <si>
    <t>平成18年度　</t>
  </si>
  <si>
    <t>平成19年度　　</t>
  </si>
  <si>
    <t>平成19年度</t>
  </si>
  <si>
    <t>-</t>
  </si>
  <si>
    <t>252-01-01--02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</si>
</sst>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\&quot;#,##0_);[Red]\(&quot;\&quot;#,##0\)"/>
    <numFmt numFmtId="186" formatCode="#,##0;&quot;-&quot;;\-#,##0"/>
    <numFmt numFmtId="187" formatCode="#,##0;&quot;-&quot;"/>
    <numFmt numFmtId="188" formatCode="#,##0;&quot;-&quot;;#,##0"/>
    <numFmt numFmtId="189" formatCode="#,##0;\-#,##0;0"/>
    <numFmt numFmtId="190" formatCode="#,##0;&quot;△ &quot;#,##0"/>
    <numFmt numFmtId="191" formatCode="0;&quot;△ &quot;0"/>
    <numFmt numFmtId="192" formatCode="0.0_ "/>
    <numFmt numFmtId="193" formatCode="#,##0.0_ ;[Red]\-#,##0.0\ "/>
    <numFmt numFmtId="194" formatCode="#,##0_ ;[Red]\-#,##0\ "/>
    <numFmt numFmtId="195" formatCode="#,##0.0;&quot;△ &quot;#,##0.0"/>
    <numFmt numFmtId="196" formatCode="#,##0.0;[Red]\-#,##0.0"/>
    <numFmt numFmtId="197" formatCode="#,##0_ "/>
    <numFmt numFmtId="198" formatCode="0.0_);[Red]\(0.0\)"/>
    <numFmt numFmtId="199" formatCode="&quot;\&quot;#,##0;[Red]&quot;\&quot;#,##0"/>
    <numFmt numFmtId="200" formatCode="&quot;\&quot;#,##0.0;[Red]&quot;\&quot;\-#,##0.0"/>
    <numFmt numFmtId="201" formatCode="0.00_ "/>
    <numFmt numFmtId="202" formatCode="0_);\(0\)"/>
    <numFmt numFmtId="203" formatCode="0.0_);\(0.0\)"/>
    <numFmt numFmtId="204" formatCode="#,##0.0_);\(#,##0.0\)"/>
    <numFmt numFmtId="205" formatCode="#,##0.0_ "/>
    <numFmt numFmtId="206" formatCode="0.0%"/>
    <numFmt numFmtId="207" formatCode="0.000000"/>
    <numFmt numFmtId="208" formatCode="0.0000000"/>
    <numFmt numFmtId="209" formatCode="0.00000"/>
    <numFmt numFmtId="210" formatCode="0.0000"/>
    <numFmt numFmtId="211" formatCode="0.000"/>
    <numFmt numFmtId="212" formatCode="0.00000000"/>
    <numFmt numFmtId="213" formatCode="0.000000000"/>
    <numFmt numFmtId="214" formatCode="0.0;&quot;△ &quot;0.0"/>
    <numFmt numFmtId="215" formatCode="0_);[Red]\(0\)"/>
    <numFmt numFmtId="216" formatCode="#,##0.0;&quot;―&quot;#,##0.0;&quot;―&quot;"/>
    <numFmt numFmtId="217" formatCode="#,##0.0;&quot;－&quot;#,##0.0;&quot;－&quot;"/>
    <numFmt numFmtId="218" formatCode="#,##0;&quot;－&quot;#,##0;&quot;－&quot;"/>
    <numFmt numFmtId="219" formatCode="#,##0.0_);[Red]\(#,##0.0\)"/>
    <numFmt numFmtId="220" formatCode="0.00_);[Red]\(0.00\)"/>
    <numFmt numFmtId="221" formatCode="0_ "/>
    <numFmt numFmtId="222" formatCode="#,##0;[Red]#,##0"/>
    <numFmt numFmtId="223" formatCode="#,##0.00;[Red]#,##0.00"/>
    <numFmt numFmtId="224" formatCode="#,##0.0;[Red]#,##0.0"/>
    <numFmt numFmtId="225" formatCode="#,##0.00_ "/>
    <numFmt numFmtId="226" formatCode="#,##0;0;&quot;－&quot;"/>
    <numFmt numFmtId="227" formatCode="[&lt;=999]000;[&lt;=99999]000\-00;000\-0000"/>
    <numFmt numFmtId="228" formatCode="#,##0;&quot;△&quot;#,##0;\-"/>
    <numFmt numFmtId="229" formatCode="#,##0.0;0.0;&quot;－&quot;"/>
  </numFmts>
  <fonts count="15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書院細明朝体"/>
      <family val="1"/>
    </font>
    <font>
      <b/>
      <sz val="10"/>
      <name val="Terminal"/>
      <family val="0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9"/>
      <name val="書院細明朝体"/>
      <family val="1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176" fontId="9" fillId="0" borderId="0" xfId="22" applyNumberFormat="1" applyFont="1" applyAlignment="1" applyProtection="1">
      <alignment horizontal="center"/>
      <protection/>
    </xf>
    <xf numFmtId="176" fontId="9" fillId="0" borderId="0" xfId="22" applyNumberFormat="1" applyFont="1" applyAlignment="1" applyProtection="1">
      <alignment horizontal="center"/>
      <protection/>
    </xf>
    <xf numFmtId="176" fontId="9" fillId="0" borderId="0" xfId="22" applyNumberFormat="1" applyFont="1" applyAlignment="1">
      <alignment horizontal="centerContinuous"/>
      <protection/>
    </xf>
    <xf numFmtId="176" fontId="9" fillId="0" borderId="0" xfId="22" applyNumberFormat="1" applyFont="1" applyBorder="1" applyAlignment="1" applyProtection="1">
      <alignment horizontal="left"/>
      <protection/>
    </xf>
    <xf numFmtId="198" fontId="9" fillId="0" borderId="0" xfId="22" applyNumberFormat="1" applyFont="1" applyAlignment="1">
      <alignment horizontal="centerContinuous"/>
      <protection/>
    </xf>
    <xf numFmtId="176" fontId="9" fillId="0" borderId="0" xfId="22" applyNumberFormat="1" applyFont="1">
      <alignment/>
      <protection/>
    </xf>
    <xf numFmtId="176" fontId="9" fillId="0" borderId="1" xfId="22" applyNumberFormat="1" applyFont="1" applyBorder="1">
      <alignment/>
      <protection/>
    </xf>
    <xf numFmtId="178" fontId="9" fillId="0" borderId="2" xfId="23" applyNumberFormat="1" applyFont="1" applyBorder="1" applyAlignment="1">
      <alignment horizontal="left" vertical="center"/>
      <protection/>
    </xf>
    <xf numFmtId="176" fontId="9" fillId="0" borderId="0" xfId="22" applyNumberFormat="1" applyFont="1" applyBorder="1">
      <alignment/>
      <protection/>
    </xf>
    <xf numFmtId="198" fontId="9" fillId="0" borderId="0" xfId="22" applyNumberFormat="1" applyFont="1" applyBorder="1">
      <alignment/>
      <protection/>
    </xf>
    <xf numFmtId="176" fontId="9" fillId="0" borderId="1" xfId="22" applyNumberFormat="1" applyFont="1" applyBorder="1" applyAlignment="1" applyProtection="1">
      <alignment horizontal="right"/>
      <protection/>
    </xf>
    <xf numFmtId="176" fontId="9" fillId="0" borderId="3" xfId="22" applyNumberFormat="1" applyFont="1" applyBorder="1" applyAlignment="1">
      <alignment vertical="center"/>
      <protection/>
    </xf>
    <xf numFmtId="176" fontId="9" fillId="0" borderId="3" xfId="22" applyNumberFormat="1" applyFont="1" applyBorder="1" applyAlignment="1" applyProtection="1">
      <alignment horizontal="left" vertical="center"/>
      <protection/>
    </xf>
    <xf numFmtId="176" fontId="9" fillId="0" borderId="4" xfId="22" applyNumberFormat="1" applyFont="1" applyBorder="1" applyAlignment="1" applyProtection="1">
      <alignment horizontal="center" vertical="center"/>
      <protection/>
    </xf>
    <xf numFmtId="176" fontId="9" fillId="0" borderId="5" xfId="22" applyNumberFormat="1" applyFont="1" applyBorder="1" applyAlignment="1">
      <alignment horizontal="center" vertical="center" wrapText="1"/>
      <protection/>
    </xf>
    <xf numFmtId="176" fontId="9" fillId="0" borderId="6" xfId="22" applyNumberFormat="1" applyFont="1" applyBorder="1" applyAlignment="1">
      <alignment horizontal="center" vertical="center" wrapText="1"/>
      <protection/>
    </xf>
    <xf numFmtId="176" fontId="9" fillId="0" borderId="4" xfId="22" applyNumberFormat="1" applyFont="1" applyBorder="1" applyAlignment="1">
      <alignment horizontal="center" vertical="center" wrapText="1"/>
      <protection/>
    </xf>
    <xf numFmtId="176" fontId="9" fillId="0" borderId="7" xfId="22" applyNumberFormat="1" applyFont="1" applyBorder="1" applyAlignment="1">
      <alignment horizontal="center" vertical="center"/>
      <protection/>
    </xf>
    <xf numFmtId="176" fontId="9" fillId="0" borderId="8" xfId="22" applyNumberFormat="1" applyFont="1" applyBorder="1" applyAlignment="1">
      <alignment horizontal="center" vertical="center" wrapText="1"/>
      <protection/>
    </xf>
    <xf numFmtId="176" fontId="9" fillId="0" borderId="3" xfId="22" applyNumberFormat="1" applyFont="1" applyBorder="1" applyAlignment="1" applyProtection="1">
      <alignment horizontal="center" vertical="center" wrapText="1"/>
      <protection/>
    </xf>
    <xf numFmtId="176" fontId="9" fillId="0" borderId="7" xfId="22" applyNumberFormat="1" applyFont="1" applyBorder="1" applyAlignment="1" applyProtection="1">
      <alignment horizontal="center" vertical="center" wrapText="1"/>
      <protection/>
    </xf>
    <xf numFmtId="176" fontId="9" fillId="0" borderId="4" xfId="22" applyNumberFormat="1" applyFont="1" applyBorder="1" applyAlignment="1" applyProtection="1">
      <alignment horizontal="center" vertical="center" wrapText="1"/>
      <protection/>
    </xf>
    <xf numFmtId="198" fontId="9" fillId="0" borderId="4" xfId="22" applyNumberFormat="1" applyFont="1" applyBorder="1" applyAlignment="1" applyProtection="1">
      <alignment horizontal="center" vertical="center" wrapText="1"/>
      <protection/>
    </xf>
    <xf numFmtId="198" fontId="9" fillId="0" borderId="4" xfId="22" applyNumberFormat="1" applyFont="1" applyBorder="1" applyAlignment="1">
      <alignment horizontal="center" vertical="center" wrapText="1"/>
      <protection/>
    </xf>
    <xf numFmtId="176" fontId="9" fillId="0" borderId="9" xfId="22" applyNumberFormat="1" applyFont="1" applyBorder="1" applyAlignment="1" applyProtection="1">
      <alignment horizontal="left" vertical="center"/>
      <protection/>
    </xf>
    <xf numFmtId="176" fontId="9" fillId="0" borderId="0" xfId="22" applyNumberFormat="1" applyFont="1" applyAlignment="1">
      <alignment vertical="center"/>
      <protection/>
    </xf>
    <xf numFmtId="176" fontId="9" fillId="0" borderId="0" xfId="22" applyNumberFormat="1" applyFont="1" applyBorder="1" applyAlignment="1">
      <alignment vertical="center"/>
      <protection/>
    </xf>
    <xf numFmtId="176" fontId="9" fillId="0" borderId="10" xfId="22" applyNumberFormat="1" applyFont="1" applyBorder="1" applyAlignment="1" applyProtection="1">
      <alignment horizontal="center" vertical="center"/>
      <protection/>
    </xf>
    <xf numFmtId="176" fontId="9" fillId="0" borderId="9" xfId="22" applyNumberFormat="1" applyFont="1" applyBorder="1" applyAlignment="1">
      <alignment horizontal="center" vertical="center" wrapText="1"/>
      <protection/>
    </xf>
    <xf numFmtId="176" fontId="9" fillId="0" borderId="3" xfId="22" applyNumberFormat="1" applyFont="1" applyBorder="1" applyAlignment="1">
      <alignment horizontal="center" vertical="center" wrapText="1"/>
      <protection/>
    </xf>
    <xf numFmtId="176" fontId="9" fillId="0" borderId="7" xfId="22" applyNumberFormat="1" applyFont="1" applyBorder="1" applyAlignment="1">
      <alignment horizontal="center" vertical="center" wrapText="1"/>
      <protection/>
    </xf>
    <xf numFmtId="0" fontId="10" fillId="0" borderId="11" xfId="0" applyFont="1" applyBorder="1" applyAlignment="1">
      <alignment vertical="center"/>
    </xf>
    <xf numFmtId="176" fontId="9" fillId="0" borderId="12" xfId="22" applyNumberFormat="1" applyFont="1" applyBorder="1" applyAlignment="1">
      <alignment horizontal="center" vertical="center"/>
      <protection/>
    </xf>
    <xf numFmtId="176" fontId="9" fillId="0" borderId="10" xfId="22" applyNumberFormat="1" applyFont="1" applyBorder="1" applyAlignment="1">
      <alignment horizontal="center" vertical="center" wrapText="1"/>
      <protection/>
    </xf>
    <xf numFmtId="176" fontId="9" fillId="0" borderId="13" xfId="22" applyNumberFormat="1" applyFont="1" applyBorder="1" applyAlignment="1">
      <alignment horizontal="center" vertical="center" wrapText="1"/>
      <protection/>
    </xf>
    <xf numFmtId="176" fontId="9" fillId="0" borderId="0" xfId="22" applyNumberFormat="1" applyFont="1" applyBorder="1" applyAlignment="1" applyProtection="1">
      <alignment horizontal="center" vertical="center" wrapText="1"/>
      <protection/>
    </xf>
    <xf numFmtId="176" fontId="9" fillId="0" borderId="14" xfId="22" applyNumberFormat="1" applyFont="1" applyBorder="1" applyAlignment="1" applyProtection="1">
      <alignment horizontal="center" vertical="center" wrapText="1"/>
      <protection/>
    </xf>
    <xf numFmtId="176" fontId="9" fillId="0" borderId="10" xfId="22" applyNumberFormat="1" applyFont="1" applyBorder="1" applyAlignment="1" applyProtection="1">
      <alignment horizontal="center" vertical="center" wrapText="1"/>
      <protection/>
    </xf>
    <xf numFmtId="198" fontId="9" fillId="0" borderId="10" xfId="22" applyNumberFormat="1" applyFont="1" applyBorder="1" applyAlignment="1" applyProtection="1">
      <alignment horizontal="center" vertical="center" wrapText="1"/>
      <protection/>
    </xf>
    <xf numFmtId="198" fontId="9" fillId="0" borderId="10" xfId="22" applyNumberFormat="1" applyFont="1" applyBorder="1" applyAlignment="1">
      <alignment horizontal="center" vertical="center"/>
      <protection/>
    </xf>
    <xf numFmtId="176" fontId="9" fillId="0" borderId="15" xfId="22" applyNumberFormat="1" applyFont="1" applyBorder="1" applyAlignment="1">
      <alignment vertical="center"/>
      <protection/>
    </xf>
    <xf numFmtId="176" fontId="9" fillId="0" borderId="0" xfId="22" applyNumberFormat="1" applyFont="1" applyBorder="1" applyAlignment="1" applyProtection="1">
      <alignment horizontal="left" vertical="center"/>
      <protection/>
    </xf>
    <xf numFmtId="176" fontId="9" fillId="0" borderId="16" xfId="22" applyNumberFormat="1" applyFont="1" applyBorder="1" applyAlignment="1">
      <alignment horizontal="center" vertical="center" wrapText="1"/>
      <protection/>
    </xf>
    <xf numFmtId="176" fontId="9" fillId="0" borderId="1" xfId="22" applyNumberFormat="1" applyFont="1" applyBorder="1" applyAlignment="1">
      <alignment horizontal="center" vertical="center" wrapText="1"/>
      <protection/>
    </xf>
    <xf numFmtId="176" fontId="9" fillId="0" borderId="12" xfId="22" applyNumberFormat="1" applyFont="1" applyBorder="1" applyAlignment="1">
      <alignment horizontal="center" vertical="center" wrapText="1"/>
      <protection/>
    </xf>
    <xf numFmtId="176" fontId="9" fillId="0" borderId="1" xfId="22" applyNumberFormat="1" applyFont="1" applyBorder="1" applyAlignment="1" applyProtection="1">
      <alignment horizontal="center" vertical="center" wrapText="1"/>
      <protection/>
    </xf>
    <xf numFmtId="176" fontId="9" fillId="0" borderId="12" xfId="22" applyNumberFormat="1" applyFont="1" applyBorder="1" applyAlignment="1" applyProtection="1">
      <alignment horizontal="center" vertical="center" wrapText="1"/>
      <protection/>
    </xf>
    <xf numFmtId="176" fontId="9" fillId="0" borderId="15" xfId="22" applyNumberFormat="1" applyFont="1" applyBorder="1" applyAlignment="1" applyProtection="1">
      <alignment horizontal="left" vertical="center"/>
      <protection/>
    </xf>
    <xf numFmtId="176" fontId="9" fillId="0" borderId="1" xfId="22" applyNumberFormat="1" applyFont="1" applyBorder="1" applyAlignment="1">
      <alignment vertical="center"/>
      <protection/>
    </xf>
    <xf numFmtId="176" fontId="9" fillId="0" borderId="1" xfId="22" applyNumberFormat="1" applyFont="1" applyBorder="1" applyAlignment="1" applyProtection="1">
      <alignment horizontal="left" vertical="center"/>
      <protection/>
    </xf>
    <xf numFmtId="176" fontId="9" fillId="0" borderId="11" xfId="22" applyNumberFormat="1" applyFont="1" applyBorder="1" applyAlignment="1" applyProtection="1">
      <alignment horizontal="center" vertical="center"/>
      <protection/>
    </xf>
    <xf numFmtId="176" fontId="9" fillId="0" borderId="11" xfId="22" applyNumberFormat="1" applyFont="1" applyBorder="1" applyAlignment="1">
      <alignment horizontal="center" vertical="center" wrapText="1"/>
      <protection/>
    </xf>
    <xf numFmtId="176" fontId="9" fillId="0" borderId="5" xfId="22" applyNumberFormat="1" applyFont="1" applyBorder="1" applyAlignment="1">
      <alignment horizontal="center" vertical="center" wrapText="1"/>
      <protection/>
    </xf>
    <xf numFmtId="176" fontId="9" fillId="0" borderId="17" xfId="22" applyNumberFormat="1" applyFont="1" applyBorder="1" applyAlignment="1">
      <alignment horizontal="center" vertical="center" wrapText="1"/>
      <protection/>
    </xf>
    <xf numFmtId="176" fontId="9" fillId="0" borderId="18" xfId="22" applyNumberFormat="1" applyFont="1" applyBorder="1" applyAlignment="1" applyProtection="1">
      <alignment horizontal="center" vertical="center"/>
      <protection/>
    </xf>
    <xf numFmtId="176" fontId="9" fillId="0" borderId="6" xfId="22" applyNumberFormat="1" applyFont="1" applyBorder="1" applyAlignment="1" applyProtection="1">
      <alignment horizontal="center" vertical="center"/>
      <protection/>
    </xf>
    <xf numFmtId="176" fontId="9" fillId="0" borderId="11" xfId="22" applyNumberFormat="1" applyFont="1" applyBorder="1" applyAlignment="1" applyProtection="1">
      <alignment horizontal="center" vertical="center" wrapText="1"/>
      <protection/>
    </xf>
    <xf numFmtId="198" fontId="9" fillId="0" borderId="11" xfId="22" applyNumberFormat="1" applyFont="1" applyBorder="1" applyAlignment="1" applyProtection="1">
      <alignment horizontal="center" vertical="center" wrapText="1"/>
      <protection/>
    </xf>
    <xf numFmtId="198" fontId="9" fillId="0" borderId="11" xfId="22" applyNumberFormat="1" applyFont="1" applyBorder="1" applyAlignment="1">
      <alignment horizontal="center" vertical="center"/>
      <protection/>
    </xf>
    <xf numFmtId="176" fontId="9" fillId="0" borderId="16" xfId="22" applyNumberFormat="1" applyFont="1" applyBorder="1" applyAlignment="1">
      <alignment vertical="center"/>
      <protection/>
    </xf>
    <xf numFmtId="176" fontId="9" fillId="0" borderId="9" xfId="21" applyNumberFormat="1" applyFont="1" applyBorder="1">
      <alignment/>
      <protection/>
    </xf>
    <xf numFmtId="176" fontId="9" fillId="0" borderId="3" xfId="21" applyNumberFormat="1" applyFont="1" applyBorder="1">
      <alignment/>
      <protection/>
    </xf>
    <xf numFmtId="176" fontId="9" fillId="0" borderId="0" xfId="21" applyNumberFormat="1" applyFont="1" applyBorder="1">
      <alignment/>
      <protection/>
    </xf>
    <xf numFmtId="176" fontId="11" fillId="0" borderId="0" xfId="22" applyNumberFormat="1" applyFont="1" applyBorder="1" applyAlignment="1" applyProtection="1">
      <alignment horizontal="left"/>
      <protection locked="0"/>
    </xf>
    <xf numFmtId="176" fontId="12" fillId="0" borderId="15" xfId="22" applyNumberFormat="1" applyFont="1" applyBorder="1" applyAlignment="1" applyProtection="1">
      <alignment horizontal="right"/>
      <protection/>
    </xf>
    <xf numFmtId="176" fontId="12" fillId="0" borderId="0" xfId="22" applyNumberFormat="1" applyFont="1" applyBorder="1" applyAlignment="1" applyProtection="1">
      <alignment horizontal="right"/>
      <protection/>
    </xf>
    <xf numFmtId="198" fontId="12" fillId="0" borderId="0" xfId="22" applyNumberFormat="1" applyFont="1" applyBorder="1" applyAlignment="1" applyProtection="1">
      <alignment horizontal="right"/>
      <protection/>
    </xf>
    <xf numFmtId="176" fontId="11" fillId="0" borderId="15" xfId="21" applyNumberFormat="1" applyFont="1" applyBorder="1" applyAlignment="1" applyProtection="1">
      <alignment horizontal="center"/>
      <protection/>
    </xf>
    <xf numFmtId="176" fontId="11" fillId="0" borderId="0" xfId="21" applyNumberFormat="1" applyFont="1" applyBorder="1">
      <alignment/>
      <protection/>
    </xf>
    <xf numFmtId="176" fontId="11" fillId="0" borderId="0" xfId="22" applyNumberFormat="1" applyFont="1">
      <alignment/>
      <protection/>
    </xf>
    <xf numFmtId="176" fontId="13" fillId="0" borderId="15" xfId="22" applyNumberFormat="1" applyFont="1" applyBorder="1" applyAlignment="1">
      <alignment horizontal="right"/>
      <protection/>
    </xf>
    <xf numFmtId="176" fontId="13" fillId="0" borderId="0" xfId="22" applyNumberFormat="1" applyFont="1" applyBorder="1" applyAlignment="1">
      <alignment horizontal="right"/>
      <protection/>
    </xf>
    <xf numFmtId="198" fontId="13" fillId="0" borderId="0" xfId="22" applyNumberFormat="1" applyFont="1" applyBorder="1" applyAlignment="1">
      <alignment horizontal="right"/>
      <protection/>
    </xf>
    <xf numFmtId="176" fontId="9" fillId="0" borderId="15" xfId="21" applyNumberFormat="1" applyFont="1" applyBorder="1">
      <alignment/>
      <protection/>
    </xf>
    <xf numFmtId="176" fontId="9" fillId="0" borderId="0" xfId="22" applyNumberFormat="1" applyFont="1" applyBorder="1" applyAlignment="1">
      <alignment horizontal="center"/>
      <protection/>
    </xf>
    <xf numFmtId="176" fontId="9" fillId="0" borderId="15" xfId="22" applyNumberFormat="1" applyFont="1" applyBorder="1" applyAlignment="1">
      <alignment horizontal="right"/>
      <protection/>
    </xf>
    <xf numFmtId="176" fontId="9" fillId="0" borderId="0" xfId="22" applyNumberFormat="1" applyFont="1" applyAlignment="1">
      <alignment horizontal="right"/>
      <protection/>
    </xf>
    <xf numFmtId="198" fontId="9" fillId="0" borderId="0" xfId="22" applyNumberFormat="1" applyFont="1" applyAlignment="1">
      <alignment horizontal="right"/>
      <protection/>
    </xf>
    <xf numFmtId="176" fontId="11" fillId="0" borderId="0" xfId="21" applyNumberFormat="1" applyFont="1" applyBorder="1" applyAlignment="1" applyProtection="1">
      <alignment horizontal="left"/>
      <protection/>
    </xf>
    <xf numFmtId="37" fontId="14" fillId="0" borderId="0" xfId="21" applyFont="1" applyBorder="1" applyAlignment="1">
      <alignment/>
      <protection/>
    </xf>
    <xf numFmtId="176" fontId="11" fillId="0" borderId="15" xfId="21" applyNumberFormat="1" applyFont="1" applyBorder="1" applyAlignment="1" applyProtection="1">
      <alignment horizontal="right"/>
      <protection/>
    </xf>
    <xf numFmtId="37" fontId="14" fillId="0" borderId="0" xfId="21" applyFont="1" applyBorder="1" applyAlignment="1">
      <alignment horizontal="right"/>
      <protection/>
    </xf>
    <xf numFmtId="176" fontId="11" fillId="0" borderId="0" xfId="22" applyNumberFormat="1" applyFont="1" applyAlignment="1">
      <alignment vertical="center"/>
      <protection/>
    </xf>
    <xf numFmtId="176" fontId="11" fillId="0" borderId="0" xfId="21" applyNumberFormat="1" applyFont="1" applyBorder="1" applyAlignment="1">
      <alignment vertical="center"/>
      <protection/>
    </xf>
    <xf numFmtId="176" fontId="11" fillId="0" borderId="0" xfId="21" applyNumberFormat="1" applyFont="1" applyBorder="1" applyAlignment="1" applyProtection="1">
      <alignment horizontal="distributed" vertical="center"/>
      <protection/>
    </xf>
    <xf numFmtId="176" fontId="11" fillId="0" borderId="15" xfId="21" applyNumberFormat="1" applyFont="1" applyBorder="1" applyAlignment="1" applyProtection="1">
      <alignment horizontal="distributed" vertical="center"/>
      <protection/>
    </xf>
    <xf numFmtId="176" fontId="9" fillId="0" borderId="0" xfId="21" applyNumberFormat="1" applyFont="1" applyBorder="1" applyAlignment="1">
      <alignment horizontal="right"/>
      <protection/>
    </xf>
    <xf numFmtId="176" fontId="9" fillId="0" borderId="0" xfId="21" applyNumberFormat="1" applyFont="1" applyBorder="1" applyAlignment="1" applyProtection="1">
      <alignment horizontal="right"/>
      <protection/>
    </xf>
    <xf numFmtId="176" fontId="13" fillId="0" borderId="15" xfId="22" applyNumberFormat="1" applyFont="1" applyBorder="1" applyAlignment="1" applyProtection="1">
      <alignment horizontal="right"/>
      <protection/>
    </xf>
    <xf numFmtId="176" fontId="13" fillId="0" borderId="0" xfId="22" applyNumberFormat="1" applyFont="1" applyBorder="1" applyAlignment="1" applyProtection="1">
      <alignment horizontal="right"/>
      <protection locked="0"/>
    </xf>
    <xf numFmtId="198" fontId="13" fillId="0" borderId="0" xfId="22" applyNumberFormat="1" applyFont="1" applyBorder="1" applyAlignment="1" applyProtection="1">
      <alignment horizontal="right"/>
      <protection/>
    </xf>
    <xf numFmtId="176" fontId="9" fillId="0" borderId="15" xfId="21" applyNumberFormat="1" applyFont="1" applyBorder="1" applyAlignment="1" applyProtection="1">
      <alignment horizontal="left"/>
      <protection/>
    </xf>
    <xf numFmtId="176" fontId="9" fillId="0" borderId="0" xfId="21" applyNumberFormat="1" applyFont="1" applyBorder="1" applyAlignment="1" applyProtection="1">
      <alignment horizontal="distributed"/>
      <protection/>
    </xf>
    <xf numFmtId="176" fontId="9" fillId="0" borderId="15" xfId="21" applyNumberFormat="1" applyFont="1" applyBorder="1" applyAlignment="1" applyProtection="1">
      <alignment horizontal="distributed"/>
      <protection/>
    </xf>
    <xf numFmtId="176" fontId="11" fillId="0" borderId="0" xfId="21" applyNumberFormat="1" applyFont="1" applyBorder="1" applyAlignment="1" applyProtection="1">
      <alignment vertical="center"/>
      <protection/>
    </xf>
    <xf numFmtId="176" fontId="12" fillId="0" borderId="0" xfId="22" applyNumberFormat="1" applyFont="1" applyBorder="1" applyAlignment="1" applyProtection="1">
      <alignment horizontal="right"/>
      <protection locked="0"/>
    </xf>
    <xf numFmtId="176" fontId="11" fillId="0" borderId="15" xfId="21" applyNumberFormat="1" applyFont="1" applyBorder="1" applyAlignment="1" applyProtection="1">
      <alignment horizontal="right" vertical="center"/>
      <protection/>
    </xf>
    <xf numFmtId="176" fontId="11" fillId="0" borderId="0" xfId="21" applyNumberFormat="1" applyFont="1" applyBorder="1" applyAlignment="1" applyProtection="1">
      <alignment horizontal="right" vertical="center"/>
      <protection/>
    </xf>
    <xf numFmtId="176" fontId="11" fillId="0" borderId="0" xfId="21" applyNumberFormat="1" applyFont="1" applyBorder="1" applyAlignment="1" applyProtection="1">
      <alignment horizontal="left" vertical="center"/>
      <protection/>
    </xf>
    <xf numFmtId="176" fontId="11" fillId="0" borderId="15" xfId="21" applyNumberFormat="1" applyFont="1" applyBorder="1" applyAlignment="1">
      <alignment horizontal="right" vertical="center"/>
      <protection/>
    </xf>
    <xf numFmtId="176" fontId="11" fillId="0" borderId="0" xfId="21" applyNumberFormat="1" applyFont="1" applyBorder="1" applyAlignment="1">
      <alignment horizontal="right" vertical="center"/>
      <protection/>
    </xf>
    <xf numFmtId="176" fontId="11" fillId="0" borderId="0" xfId="22" applyNumberFormat="1" applyFont="1" applyBorder="1" applyAlignment="1">
      <alignment vertical="center"/>
      <protection/>
    </xf>
    <xf numFmtId="37" fontId="11" fillId="0" borderId="0" xfId="21" applyFont="1" applyBorder="1" applyAlignment="1">
      <alignment horizontal="left" vertical="center"/>
      <protection/>
    </xf>
    <xf numFmtId="37" fontId="11" fillId="0" borderId="0" xfId="21" applyFont="1" applyBorder="1" applyAlignment="1">
      <alignment horizontal="right" vertical="center"/>
      <protection/>
    </xf>
    <xf numFmtId="176" fontId="9" fillId="0" borderId="0" xfId="21" applyNumberFormat="1" applyFont="1" applyBorder="1" applyAlignment="1">
      <alignment horizontal="left"/>
      <protection/>
    </xf>
    <xf numFmtId="176" fontId="9" fillId="0" borderId="16" xfId="22" applyNumberFormat="1" applyFont="1" applyBorder="1">
      <alignment/>
      <protection/>
    </xf>
    <xf numFmtId="198" fontId="9" fillId="0" borderId="1" xfId="22" applyNumberFormat="1" applyFont="1" applyBorder="1">
      <alignment/>
      <protection/>
    </xf>
    <xf numFmtId="176" fontId="13" fillId="0" borderId="0" xfId="22" applyNumberFormat="1" applyFont="1" applyBorder="1" applyProtection="1">
      <alignment/>
      <protection locked="0"/>
    </xf>
    <xf numFmtId="198" fontId="9" fillId="0" borderId="0" xfId="22" applyNumberFormat="1" applyFont="1">
      <alignment/>
      <protection/>
    </xf>
    <xf numFmtId="176" fontId="9" fillId="0" borderId="1" xfId="22" applyNumberFormat="1" applyFont="1" applyBorder="1" applyProtection="1">
      <alignment/>
      <protection locked="0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6" fontId="9" fillId="0" borderId="15" xfId="22" applyNumberFormat="1" applyFont="1" applyBorder="1" applyProtection="1">
      <alignment/>
      <protection locked="0"/>
    </xf>
    <xf numFmtId="176" fontId="9" fillId="0" borderId="0" xfId="22" applyNumberFormat="1" applyFont="1" applyBorder="1" applyProtection="1">
      <alignment/>
      <protection locked="0"/>
    </xf>
    <xf numFmtId="198" fontId="9" fillId="0" borderId="0" xfId="22" applyNumberFormat="1" applyFont="1" applyBorder="1" applyProtection="1">
      <alignment/>
      <protection locked="0"/>
    </xf>
    <xf numFmtId="176" fontId="9" fillId="0" borderId="0" xfId="22" applyNumberFormat="1" applyFont="1" applyBorder="1" applyAlignment="1" applyProtection="1">
      <alignment horizontal="left"/>
      <protection locked="0"/>
    </xf>
    <xf numFmtId="176" fontId="13" fillId="0" borderId="15" xfId="22" applyNumberFormat="1" applyFont="1" applyBorder="1" applyAlignment="1" applyProtection="1">
      <alignment horizontal="right"/>
      <protection locked="0"/>
    </xf>
    <xf numFmtId="198" fontId="13" fillId="0" borderId="0" xfId="22" applyNumberFormat="1" applyFont="1" applyBorder="1" applyAlignment="1" applyProtection="1">
      <alignment horizontal="right"/>
      <protection locked="0"/>
    </xf>
    <xf numFmtId="176" fontId="9" fillId="0" borderId="15" xfId="21" applyNumberFormat="1" applyFont="1" applyBorder="1" applyAlignment="1" applyProtection="1">
      <alignment horizontal="center"/>
      <protection/>
    </xf>
    <xf numFmtId="176" fontId="11" fillId="0" borderId="0" xfId="22" applyNumberFormat="1" applyFont="1" applyBorder="1" applyProtection="1">
      <alignment/>
      <protection locked="0"/>
    </xf>
    <xf numFmtId="176" fontId="9" fillId="0" borderId="0" xfId="22" applyNumberFormat="1" applyFont="1" applyProtection="1">
      <alignment/>
      <protection locked="0"/>
    </xf>
    <xf numFmtId="198" fontId="9" fillId="0" borderId="0" xfId="22" applyNumberFormat="1" applyFont="1" applyProtection="1">
      <alignment/>
      <protection locked="0"/>
    </xf>
    <xf numFmtId="176" fontId="9" fillId="0" borderId="0" xfId="22" applyNumberFormat="1" applyFont="1" applyBorder="1" applyAlignment="1" applyProtection="1">
      <alignment horizontal="right"/>
      <protection/>
    </xf>
    <xf numFmtId="176" fontId="9" fillId="0" borderId="3" xfId="22" applyNumberFormat="1" applyFont="1" applyBorder="1">
      <alignment/>
      <protection/>
    </xf>
    <xf numFmtId="176" fontId="9" fillId="0" borderId="7" xfId="22" applyNumberFormat="1" applyFont="1" applyBorder="1" applyAlignment="1" applyProtection="1">
      <alignment horizontal="left"/>
      <protection/>
    </xf>
    <xf numFmtId="176" fontId="9" fillId="0" borderId="6" xfId="22" applyNumberFormat="1" applyFont="1" applyBorder="1" applyAlignment="1" applyProtection="1">
      <alignment horizontal="center"/>
      <protection/>
    </xf>
    <xf numFmtId="176" fontId="9" fillId="0" borderId="18" xfId="22" applyNumberFormat="1" applyFont="1" applyBorder="1" applyAlignment="1" applyProtection="1">
      <alignment horizontal="center"/>
      <protection/>
    </xf>
    <xf numFmtId="176" fontId="9" fillId="0" borderId="19" xfId="22" applyNumberFormat="1" applyFont="1" applyBorder="1" applyAlignment="1" applyProtection="1">
      <alignment horizontal="center"/>
      <protection/>
    </xf>
    <xf numFmtId="176" fontId="9" fillId="0" borderId="6" xfId="22" applyNumberFormat="1" applyFont="1" applyBorder="1" applyAlignment="1" applyProtection="1">
      <alignment horizontal="center" wrapText="1"/>
      <protection/>
    </xf>
    <xf numFmtId="176" fontId="9" fillId="0" borderId="18" xfId="22" applyNumberFormat="1" applyFont="1" applyBorder="1" applyAlignment="1" applyProtection="1">
      <alignment horizontal="center" wrapText="1"/>
      <protection/>
    </xf>
    <xf numFmtId="176" fontId="9" fillId="0" borderId="19" xfId="22" applyNumberFormat="1" applyFont="1" applyBorder="1" applyAlignment="1" applyProtection="1">
      <alignment horizontal="center" wrapText="1"/>
      <protection/>
    </xf>
    <xf numFmtId="198" fontId="9" fillId="0" borderId="4" xfId="22" applyNumberFormat="1" applyFont="1" applyBorder="1" applyAlignment="1">
      <alignment horizontal="center" wrapText="1"/>
      <protection/>
    </xf>
    <xf numFmtId="176" fontId="9" fillId="0" borderId="9" xfId="22" applyNumberFormat="1" applyFont="1" applyBorder="1" applyAlignment="1" applyProtection="1">
      <alignment horizontal="left"/>
      <protection/>
    </xf>
    <xf numFmtId="176" fontId="9" fillId="0" borderId="14" xfId="22" applyNumberFormat="1" applyFont="1" applyBorder="1">
      <alignment/>
      <protection/>
    </xf>
    <xf numFmtId="176" fontId="9" fillId="0" borderId="15" xfId="22" applyNumberFormat="1" applyFont="1" applyBorder="1" applyAlignment="1">
      <alignment/>
      <protection/>
    </xf>
    <xf numFmtId="198" fontId="9" fillId="0" borderId="10" xfId="22" applyNumberFormat="1" applyFont="1" applyBorder="1" applyAlignment="1">
      <alignment horizontal="center"/>
      <protection/>
    </xf>
    <xf numFmtId="176" fontId="9" fillId="0" borderId="15" xfId="22" applyNumberFormat="1" applyFont="1" applyBorder="1">
      <alignment/>
      <protection/>
    </xf>
    <xf numFmtId="176" fontId="9" fillId="0" borderId="12" xfId="22" applyNumberFormat="1" applyFont="1" applyBorder="1" applyAlignment="1" applyProtection="1">
      <alignment horizontal="left"/>
      <protection/>
    </xf>
    <xf numFmtId="176" fontId="9" fillId="0" borderId="16" xfId="22" applyNumberFormat="1" applyFont="1" applyBorder="1" applyAlignment="1" applyProtection="1">
      <alignment horizontal="center"/>
      <protection/>
    </xf>
    <xf numFmtId="176" fontId="9" fillId="0" borderId="11" xfId="22" applyNumberFormat="1" applyFont="1" applyBorder="1" applyAlignment="1" applyProtection="1">
      <alignment horizontal="center"/>
      <protection/>
    </xf>
    <xf numFmtId="198" fontId="9" fillId="0" borderId="11" xfId="22" applyNumberFormat="1" applyFont="1" applyBorder="1" applyAlignment="1">
      <alignment horizontal="center"/>
      <protection/>
    </xf>
    <xf numFmtId="176" fontId="9" fillId="0" borderId="16" xfId="22" applyNumberFormat="1" applyFont="1" applyBorder="1" applyAlignment="1" applyProtection="1">
      <alignment horizontal="left"/>
      <protection/>
    </xf>
    <xf numFmtId="198" fontId="11" fillId="0" borderId="0" xfId="22" applyNumberFormat="1" applyFont="1" applyAlignment="1">
      <alignment horizontal="right"/>
      <protection/>
    </xf>
    <xf numFmtId="176" fontId="9" fillId="0" borderId="14" xfId="22" applyNumberFormat="1" applyFont="1" applyBorder="1" applyAlignment="1">
      <alignment horizontal="center"/>
      <protection/>
    </xf>
    <xf numFmtId="37" fontId="14" fillId="0" borderId="14" xfId="21" applyFont="1" applyBorder="1" applyAlignment="1">
      <alignment/>
      <protection/>
    </xf>
    <xf numFmtId="176" fontId="11" fillId="0" borderId="14" xfId="21" applyNumberFormat="1" applyFont="1" applyBorder="1" applyAlignment="1" applyProtection="1">
      <alignment horizontal="distributed" vertical="center"/>
      <protection/>
    </xf>
    <xf numFmtId="176" fontId="9" fillId="0" borderId="14" xfId="21" applyNumberFormat="1" applyFont="1" applyBorder="1" applyAlignment="1" applyProtection="1">
      <alignment horizontal="right"/>
      <protection/>
    </xf>
    <xf numFmtId="176" fontId="13" fillId="0" borderId="0" xfId="22" applyNumberFormat="1" applyFont="1" applyBorder="1" applyAlignment="1" applyProtection="1">
      <alignment horizontal="right"/>
      <protection/>
    </xf>
    <xf numFmtId="176" fontId="9" fillId="0" borderId="14" xfId="21" applyNumberFormat="1" applyFont="1" applyBorder="1" applyAlignment="1" applyProtection="1">
      <alignment horizontal="distributed"/>
      <protection/>
    </xf>
    <xf numFmtId="0" fontId="9" fillId="0" borderId="0" xfId="22" applyNumberFormat="1" applyFont="1" applyAlignment="1">
      <alignment horizontal="right"/>
      <protection/>
    </xf>
    <xf numFmtId="176" fontId="11" fillId="0" borderId="14" xfId="21" applyNumberFormat="1" applyFont="1" applyBorder="1" applyAlignment="1" applyProtection="1">
      <alignment vertical="center"/>
      <protection/>
    </xf>
    <xf numFmtId="176" fontId="11" fillId="0" borderId="14" xfId="21" applyNumberFormat="1" applyFont="1" applyBorder="1" applyAlignment="1" applyProtection="1">
      <alignment horizontal="left" vertical="center"/>
      <protection/>
    </xf>
    <xf numFmtId="37" fontId="11" fillId="0" borderId="14" xfId="21" applyFont="1" applyBorder="1" applyAlignment="1">
      <alignment horizontal="left" vertical="center"/>
      <protection/>
    </xf>
    <xf numFmtId="176" fontId="9" fillId="0" borderId="12" xfId="22" applyNumberFormat="1" applyFont="1" applyBorder="1">
      <alignment/>
      <protection/>
    </xf>
    <xf numFmtId="176" fontId="9" fillId="0" borderId="14" xfId="22" applyNumberFormat="1" applyFont="1" applyBorder="1" applyAlignment="1" applyProtection="1">
      <alignment horizontal="left"/>
      <protection locked="0"/>
    </xf>
    <xf numFmtId="176" fontId="11" fillId="0" borderId="14" xfId="22" applyNumberFormat="1" applyFont="1" applyBorder="1" applyAlignment="1" applyProtection="1">
      <alignment horizontal="left"/>
      <protection locked="0"/>
    </xf>
    <xf numFmtId="176" fontId="9" fillId="0" borderId="0" xfId="22" applyNumberFormat="1" applyFont="1" applyBorder="1" applyAlignment="1">
      <alignment horizontal="right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02表  H14" xfId="21"/>
    <cellStyle name="標準_第03表 H14" xfId="22"/>
    <cellStyle name="標準_第42表 H14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83"/>
  <sheetViews>
    <sheetView showGridLines="0" workbookViewId="0" topLeftCell="P1">
      <selection activeCell="AB1" sqref="AB1:AE16384"/>
    </sheetView>
  </sheetViews>
  <sheetFormatPr defaultColWidth="8.75" defaultRowHeight="11.25" customHeight="1"/>
  <cols>
    <col min="1" max="1" width="1.328125" style="6" customWidth="1"/>
    <col min="2" max="2" width="8.75" style="6" customWidth="1"/>
    <col min="3" max="4" width="7.58203125" style="6" customWidth="1"/>
    <col min="5" max="10" width="8.58203125" style="6" customWidth="1"/>
    <col min="11" max="11" width="9.58203125" style="6" customWidth="1"/>
    <col min="12" max="16" width="7.58203125" style="6" customWidth="1"/>
    <col min="17" max="17" width="6.58203125" style="6" customWidth="1"/>
    <col min="18" max="22" width="5.58203125" style="6" customWidth="1"/>
    <col min="23" max="23" width="9.58203125" style="6" customWidth="1"/>
    <col min="24" max="25" width="7.58203125" style="109" customWidth="1"/>
    <col min="26" max="26" width="8.75" style="6" customWidth="1"/>
    <col min="27" max="27" width="1.328125" style="6" customWidth="1"/>
    <col min="28" max="31" width="0" style="6" hidden="1" customWidth="1"/>
    <col min="32" max="16384" width="8.75" style="6" customWidth="1"/>
  </cols>
  <sheetData>
    <row r="1" spans="1:25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"/>
      <c r="P1" s="3"/>
      <c r="Q1" s="4" t="s">
        <v>94</v>
      </c>
      <c r="R1" s="3"/>
      <c r="S1" s="3"/>
      <c r="T1" s="3"/>
      <c r="U1" s="3"/>
      <c r="V1" s="3"/>
      <c r="W1" s="3"/>
      <c r="X1" s="5"/>
      <c r="Y1" s="5"/>
    </row>
    <row r="2" spans="1:25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4"/>
      <c r="R2" s="3"/>
      <c r="S2" s="3"/>
      <c r="T2" s="3"/>
      <c r="U2" s="3"/>
      <c r="V2" s="3"/>
      <c r="W2" s="3"/>
      <c r="X2" s="5"/>
      <c r="Y2" s="5"/>
    </row>
    <row r="3" spans="1:27" ht="16.5" customHeight="1">
      <c r="A3" s="4" t="s">
        <v>1</v>
      </c>
      <c r="C3" s="110"/>
      <c r="D3" s="7"/>
      <c r="E3" s="7"/>
      <c r="F3" s="7"/>
      <c r="G3" s="7"/>
      <c r="H3" s="7"/>
      <c r="I3" s="7"/>
      <c r="J3" s="7"/>
      <c r="K3" s="7"/>
      <c r="L3" s="8"/>
      <c r="M3" s="7"/>
      <c r="N3" s="8" t="s">
        <v>95</v>
      </c>
      <c r="O3" s="7"/>
      <c r="P3" s="7"/>
      <c r="Q3" s="7"/>
      <c r="R3" s="9"/>
      <c r="S3" s="9"/>
      <c r="T3" s="9"/>
      <c r="U3" s="9"/>
      <c r="V3" s="9"/>
      <c r="W3" s="9"/>
      <c r="X3" s="10"/>
      <c r="Y3" s="10"/>
      <c r="Z3" s="9"/>
      <c r="AA3" s="11" t="s">
        <v>2</v>
      </c>
    </row>
    <row r="4" spans="1:27" s="26" customFormat="1" ht="16.5" customHeight="1">
      <c r="A4" s="12"/>
      <c r="B4" s="13" t="s">
        <v>96</v>
      </c>
      <c r="C4" s="14" t="s">
        <v>3</v>
      </c>
      <c r="D4" s="15" t="s">
        <v>97</v>
      </c>
      <c r="E4" s="15"/>
      <c r="F4" s="15"/>
      <c r="G4" s="15"/>
      <c r="H4" s="15"/>
      <c r="I4" s="15"/>
      <c r="J4" s="16"/>
      <c r="K4" s="17" t="s">
        <v>4</v>
      </c>
      <c r="L4" s="17" t="s">
        <v>5</v>
      </c>
      <c r="M4" s="18"/>
      <c r="N4" s="17" t="s">
        <v>6</v>
      </c>
      <c r="O4" s="17" t="s">
        <v>7</v>
      </c>
      <c r="P4" s="17" t="s">
        <v>128</v>
      </c>
      <c r="Q4" s="19" t="s">
        <v>8</v>
      </c>
      <c r="R4" s="20" t="s">
        <v>9</v>
      </c>
      <c r="S4" s="20"/>
      <c r="T4" s="20"/>
      <c r="U4" s="20"/>
      <c r="V4" s="21"/>
      <c r="W4" s="22" t="s">
        <v>10</v>
      </c>
      <c r="X4" s="23" t="s">
        <v>11</v>
      </c>
      <c r="Y4" s="24" t="s">
        <v>12</v>
      </c>
      <c r="Z4" s="25" t="s">
        <v>98</v>
      </c>
      <c r="AA4" s="12"/>
    </row>
    <row r="5" spans="1:27" s="26" customFormat="1" ht="16.5" customHeight="1">
      <c r="A5" s="27"/>
      <c r="B5" s="27"/>
      <c r="C5" s="28"/>
      <c r="D5" s="17" t="s">
        <v>13</v>
      </c>
      <c r="E5" s="29" t="s">
        <v>14</v>
      </c>
      <c r="F5" s="30"/>
      <c r="G5" s="31"/>
      <c r="H5" s="17" t="s">
        <v>88</v>
      </c>
      <c r="I5" s="15" t="s">
        <v>129</v>
      </c>
      <c r="J5" s="15" t="s">
        <v>130</v>
      </c>
      <c r="K5" s="111"/>
      <c r="L5" s="32"/>
      <c r="M5" s="33"/>
      <c r="N5" s="34"/>
      <c r="O5" s="34"/>
      <c r="P5" s="34"/>
      <c r="Q5" s="35"/>
      <c r="R5" s="36"/>
      <c r="S5" s="36"/>
      <c r="T5" s="36"/>
      <c r="U5" s="36"/>
      <c r="V5" s="37"/>
      <c r="W5" s="38"/>
      <c r="X5" s="39"/>
      <c r="Y5" s="40"/>
      <c r="Z5" s="41"/>
      <c r="AA5" s="27"/>
    </row>
    <row r="6" spans="1:27" s="26" customFormat="1" ht="16.5" customHeight="1">
      <c r="A6" s="27"/>
      <c r="B6" s="42" t="s">
        <v>122</v>
      </c>
      <c r="C6" s="28"/>
      <c r="D6" s="34"/>
      <c r="E6" s="43"/>
      <c r="F6" s="44"/>
      <c r="G6" s="45"/>
      <c r="H6" s="34"/>
      <c r="I6" s="15"/>
      <c r="J6" s="15"/>
      <c r="K6" s="111"/>
      <c r="L6" s="17" t="s">
        <v>15</v>
      </c>
      <c r="M6" s="17" t="s">
        <v>16</v>
      </c>
      <c r="N6" s="34"/>
      <c r="O6" s="34"/>
      <c r="P6" s="34"/>
      <c r="Q6" s="35"/>
      <c r="R6" s="46"/>
      <c r="S6" s="46"/>
      <c r="T6" s="46"/>
      <c r="U6" s="46"/>
      <c r="V6" s="47"/>
      <c r="W6" s="38"/>
      <c r="X6" s="39"/>
      <c r="Y6" s="40"/>
      <c r="Z6" s="48" t="s">
        <v>99</v>
      </c>
      <c r="AA6" s="27"/>
    </row>
    <row r="7" spans="1:27" s="26" customFormat="1" ht="16.5" customHeight="1">
      <c r="A7" s="49"/>
      <c r="B7" s="50" t="s">
        <v>100</v>
      </c>
      <c r="C7" s="51"/>
      <c r="D7" s="52"/>
      <c r="E7" s="53" t="s">
        <v>17</v>
      </c>
      <c r="F7" s="53" t="s">
        <v>18</v>
      </c>
      <c r="G7" s="53" t="s">
        <v>19</v>
      </c>
      <c r="H7" s="52"/>
      <c r="I7" s="15"/>
      <c r="J7" s="15"/>
      <c r="K7" s="112"/>
      <c r="L7" s="32"/>
      <c r="M7" s="52"/>
      <c r="N7" s="52"/>
      <c r="O7" s="52"/>
      <c r="P7" s="52"/>
      <c r="Q7" s="54"/>
      <c r="R7" s="55" t="s">
        <v>13</v>
      </c>
      <c r="S7" s="56" t="s">
        <v>101</v>
      </c>
      <c r="T7" s="56" t="s">
        <v>102</v>
      </c>
      <c r="U7" s="56" t="s">
        <v>103</v>
      </c>
      <c r="V7" s="56" t="s">
        <v>104</v>
      </c>
      <c r="W7" s="57"/>
      <c r="X7" s="58"/>
      <c r="Y7" s="59"/>
      <c r="Z7" s="60"/>
      <c r="AA7" s="49"/>
    </row>
    <row r="8" spans="1:27" ht="16.5" customHeight="1">
      <c r="A8" s="9"/>
      <c r="B8" s="9"/>
      <c r="C8" s="113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5"/>
      <c r="Y8" s="115"/>
      <c r="Z8" s="61"/>
      <c r="AA8" s="62"/>
    </row>
    <row r="9" spans="1:27" ht="16.5" customHeight="1">
      <c r="A9" s="114"/>
      <c r="B9" s="116" t="s">
        <v>135</v>
      </c>
      <c r="C9" s="117">
        <v>23550</v>
      </c>
      <c r="D9" s="90">
        <v>23187</v>
      </c>
      <c r="E9" s="90">
        <v>21970</v>
      </c>
      <c r="F9" s="90">
        <v>470</v>
      </c>
      <c r="G9" s="90">
        <v>220</v>
      </c>
      <c r="H9" s="90">
        <v>1</v>
      </c>
      <c r="I9" s="90">
        <v>337</v>
      </c>
      <c r="J9" s="90">
        <v>189</v>
      </c>
      <c r="K9" s="90">
        <v>14</v>
      </c>
      <c r="L9" s="90">
        <v>1</v>
      </c>
      <c r="M9" s="90">
        <v>0</v>
      </c>
      <c r="N9" s="90">
        <v>21</v>
      </c>
      <c r="O9" s="90">
        <v>73</v>
      </c>
      <c r="P9" s="90">
        <v>252</v>
      </c>
      <c r="Q9" s="90">
        <v>2</v>
      </c>
      <c r="R9" s="90">
        <v>11</v>
      </c>
      <c r="S9" s="90">
        <v>11</v>
      </c>
      <c r="T9" s="90">
        <v>0</v>
      </c>
      <c r="U9" s="90">
        <v>0</v>
      </c>
      <c r="V9" s="90">
        <v>0</v>
      </c>
      <c r="W9" s="90">
        <v>438</v>
      </c>
      <c r="X9" s="118">
        <v>98.5</v>
      </c>
      <c r="Y9" s="118">
        <v>0.4</v>
      </c>
      <c r="Z9" s="119" t="s">
        <v>123</v>
      </c>
      <c r="AA9" s="63"/>
    </row>
    <row r="10" spans="1:27" s="70" customFormat="1" ht="16.5" customHeight="1">
      <c r="A10" s="120"/>
      <c r="B10" s="64" t="s">
        <v>136</v>
      </c>
      <c r="C10" s="65">
        <f>C16+C35+C38+C43+C45+C48+C52+C57+C60+C63+C65</f>
        <v>23416</v>
      </c>
      <c r="D10" s="66">
        <f>D16+D35+D38+D43+D45+D48+D52+D57+D60+D63+D65</f>
        <v>23106</v>
      </c>
      <c r="E10" s="66">
        <f aca="true" t="shared" si="0" ref="E10:W10">E16+E35+E38+E43+E45+E48+E52+E57+E60+E63+E65</f>
        <v>21894</v>
      </c>
      <c r="F10" s="66">
        <f t="shared" si="0"/>
        <v>453</v>
      </c>
      <c r="G10" s="66">
        <f t="shared" si="0"/>
        <v>215</v>
      </c>
      <c r="H10" s="66">
        <f t="shared" si="0"/>
        <v>1</v>
      </c>
      <c r="I10" s="66">
        <f t="shared" si="0"/>
        <v>333</v>
      </c>
      <c r="J10" s="66">
        <f t="shared" si="0"/>
        <v>210</v>
      </c>
      <c r="K10" s="66">
        <f t="shared" si="0"/>
        <v>7</v>
      </c>
      <c r="L10" s="66">
        <f t="shared" si="0"/>
        <v>0</v>
      </c>
      <c r="M10" s="66">
        <f t="shared" si="0"/>
        <v>2</v>
      </c>
      <c r="N10" s="66">
        <f t="shared" si="0"/>
        <v>11</v>
      </c>
      <c r="O10" s="66">
        <f t="shared" si="0"/>
        <v>76</v>
      </c>
      <c r="P10" s="66">
        <f t="shared" si="0"/>
        <v>214</v>
      </c>
      <c r="Q10" s="66">
        <f t="shared" si="0"/>
        <v>0</v>
      </c>
      <c r="R10" s="66">
        <f t="shared" si="0"/>
        <v>7</v>
      </c>
      <c r="S10" s="66">
        <f t="shared" si="0"/>
        <v>7</v>
      </c>
      <c r="T10" s="66">
        <f t="shared" si="0"/>
        <v>0</v>
      </c>
      <c r="U10" s="66">
        <f t="shared" si="0"/>
        <v>0</v>
      </c>
      <c r="V10" s="66">
        <f t="shared" si="0"/>
        <v>0</v>
      </c>
      <c r="W10" s="66">
        <f t="shared" si="0"/>
        <v>405</v>
      </c>
      <c r="X10" s="67">
        <f>ROUND(D10/C10*100,1)</f>
        <v>98.7</v>
      </c>
      <c r="Y10" s="67">
        <f>ROUND((O10+R10)/C10*100,1)</f>
        <v>0.4</v>
      </c>
      <c r="Z10" s="68" t="s">
        <v>137</v>
      </c>
      <c r="AA10" s="69"/>
    </row>
    <row r="11" spans="1:27" ht="16.5" customHeight="1">
      <c r="A11" s="9"/>
      <c r="B11" s="9"/>
      <c r="C11" s="71">
        <f>IF(C10=SUM(C12:C14),"","no")</f>
      </c>
      <c r="D11" s="72">
        <f>IF(D10=SUM(D12:D14),"","no")</f>
      </c>
      <c r="E11" s="72">
        <f aca="true" t="shared" si="1" ref="E11:V11">IF(E10=SUM(E12:E14),"","no")</f>
      </c>
      <c r="F11" s="72">
        <f t="shared" si="1"/>
      </c>
      <c r="G11" s="72">
        <f t="shared" si="1"/>
      </c>
      <c r="H11" s="72">
        <f t="shared" si="1"/>
      </c>
      <c r="I11" s="72">
        <f t="shared" si="1"/>
      </c>
      <c r="J11" s="72">
        <f t="shared" si="1"/>
      </c>
      <c r="K11" s="72">
        <f t="shared" si="1"/>
      </c>
      <c r="L11" s="72">
        <f t="shared" si="1"/>
      </c>
      <c r="M11" s="72"/>
      <c r="N11" s="72">
        <f t="shared" si="1"/>
      </c>
      <c r="O11" s="72">
        <f t="shared" si="1"/>
      </c>
      <c r="P11" s="72">
        <f t="shared" si="1"/>
      </c>
      <c r="Q11" s="72">
        <f t="shared" si="1"/>
      </c>
      <c r="R11" s="72">
        <f t="shared" si="1"/>
      </c>
      <c r="S11" s="72">
        <f t="shared" si="1"/>
      </c>
      <c r="T11" s="72">
        <f t="shared" si="1"/>
      </c>
      <c r="U11" s="72">
        <f t="shared" si="1"/>
      </c>
      <c r="V11" s="72">
        <f t="shared" si="1"/>
      </c>
      <c r="W11" s="72">
        <f>IF(W10=SUM(W12:W14),"","no")</f>
      </c>
      <c r="X11" s="73">
        <f>IF(X10=SUM(X70),"","no")</f>
      </c>
      <c r="Y11" s="73">
        <f>IF(Y10=SUM(Y70),"","no")</f>
      </c>
      <c r="Z11" s="74"/>
      <c r="AA11" s="63"/>
    </row>
    <row r="12" spans="1:28" ht="16.5" customHeight="1">
      <c r="A12" s="9"/>
      <c r="B12" s="75" t="s">
        <v>20</v>
      </c>
      <c r="C12" s="71">
        <f>D12+K12+L12+M12+N12+O12+P12+Q12</f>
        <v>157</v>
      </c>
      <c r="D12" s="72">
        <f>SUM(E12:J12)</f>
        <v>157</v>
      </c>
      <c r="E12" s="72">
        <v>154</v>
      </c>
      <c r="F12" s="72">
        <v>0</v>
      </c>
      <c r="G12" s="72">
        <v>0</v>
      </c>
      <c r="H12" s="72">
        <v>0</v>
      </c>
      <c r="I12" s="72">
        <v>3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f>SUM(S12:V12)</f>
        <v>0</v>
      </c>
      <c r="S12" s="72">
        <v>0</v>
      </c>
      <c r="T12" s="72">
        <v>0</v>
      </c>
      <c r="U12" s="72">
        <v>0</v>
      </c>
      <c r="V12" s="72">
        <v>0</v>
      </c>
      <c r="W12" s="72">
        <v>5</v>
      </c>
      <c r="X12" s="73">
        <f>ROUND(D12/C12*100,1)</f>
        <v>100</v>
      </c>
      <c r="Y12" s="73" t="s">
        <v>87</v>
      </c>
      <c r="Z12" s="74" t="s">
        <v>21</v>
      </c>
      <c r="AA12" s="63"/>
      <c r="AB12" s="6" t="s">
        <v>131</v>
      </c>
    </row>
    <row r="13" spans="1:28" ht="16.5" customHeight="1">
      <c r="A13" s="9"/>
      <c r="B13" s="75" t="s">
        <v>22</v>
      </c>
      <c r="C13" s="71">
        <f>D13+K13+L13+M13+N13+O13+P13+Q13</f>
        <v>22814</v>
      </c>
      <c r="D13" s="72">
        <f>SUM(E13:J13)</f>
        <v>22507</v>
      </c>
      <c r="E13" s="72">
        <v>21302</v>
      </c>
      <c r="F13" s="72">
        <v>452</v>
      </c>
      <c r="G13" s="72">
        <v>212</v>
      </c>
      <c r="H13" s="72">
        <v>1</v>
      </c>
      <c r="I13" s="72">
        <v>330</v>
      </c>
      <c r="J13" s="72">
        <v>210</v>
      </c>
      <c r="K13" s="72">
        <v>7</v>
      </c>
      <c r="L13" s="72">
        <v>0</v>
      </c>
      <c r="M13" s="72">
        <v>2</v>
      </c>
      <c r="N13" s="72">
        <v>11</v>
      </c>
      <c r="O13" s="72">
        <v>76</v>
      </c>
      <c r="P13" s="72">
        <v>211</v>
      </c>
      <c r="Q13" s="72">
        <v>0</v>
      </c>
      <c r="R13" s="72">
        <f>SUM(S13:V13)</f>
        <v>7</v>
      </c>
      <c r="S13" s="72">
        <v>7</v>
      </c>
      <c r="T13" s="72">
        <v>0</v>
      </c>
      <c r="U13" s="72">
        <v>0</v>
      </c>
      <c r="V13" s="72">
        <v>0</v>
      </c>
      <c r="W13" s="72">
        <v>391</v>
      </c>
      <c r="X13" s="73">
        <f>ROUND(D13/C13*100,1)</f>
        <v>98.7</v>
      </c>
      <c r="Y13" s="73">
        <f>ROUND((O13+R13)/C13*100,1)</f>
        <v>0.4</v>
      </c>
      <c r="Z13" s="74" t="s">
        <v>23</v>
      </c>
      <c r="AA13" s="63"/>
      <c r="AB13" s="6" t="s">
        <v>132</v>
      </c>
    </row>
    <row r="14" spans="1:28" ht="16.5" customHeight="1">
      <c r="A14" s="9"/>
      <c r="B14" s="75" t="s">
        <v>24</v>
      </c>
      <c r="C14" s="71">
        <f>D14+K14+L14+M14+N14+O14+P14+Q14</f>
        <v>445</v>
      </c>
      <c r="D14" s="72">
        <f>SUM(E14:J14)</f>
        <v>442</v>
      </c>
      <c r="E14" s="72">
        <v>438</v>
      </c>
      <c r="F14" s="72">
        <v>1</v>
      </c>
      <c r="G14" s="72">
        <v>3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3</v>
      </c>
      <c r="Q14" s="72">
        <v>0</v>
      </c>
      <c r="R14" s="72">
        <f>SUM(S14:V14)</f>
        <v>0</v>
      </c>
      <c r="S14" s="72">
        <v>0</v>
      </c>
      <c r="T14" s="72">
        <v>0</v>
      </c>
      <c r="U14" s="72">
        <v>0</v>
      </c>
      <c r="V14" s="72">
        <v>0</v>
      </c>
      <c r="W14" s="72">
        <v>9</v>
      </c>
      <c r="X14" s="73">
        <f>ROUND(D14/C14*100,1)</f>
        <v>99.3</v>
      </c>
      <c r="Y14" s="73" t="s">
        <v>105</v>
      </c>
      <c r="Z14" s="74" t="s">
        <v>25</v>
      </c>
      <c r="AA14" s="63"/>
      <c r="AB14" s="6" t="s">
        <v>133</v>
      </c>
    </row>
    <row r="15" spans="1:27" ht="16.5" customHeight="1">
      <c r="A15" s="9"/>
      <c r="B15" s="9"/>
      <c r="C15" s="76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8"/>
      <c r="Y15" s="78"/>
      <c r="Z15" s="74"/>
      <c r="AA15" s="63"/>
    </row>
    <row r="16" spans="1:27" s="83" customFormat="1" ht="16.5" customHeight="1">
      <c r="A16" s="79" t="s">
        <v>106</v>
      </c>
      <c r="B16" s="80"/>
      <c r="C16" s="65">
        <f>SUM(C18:C34)</f>
        <v>18732</v>
      </c>
      <c r="D16" s="66">
        <f>SUM(D18:D34)</f>
        <v>18493</v>
      </c>
      <c r="E16" s="66">
        <f aca="true" t="shared" si="2" ref="E16:W16">SUM(E18:E34)</f>
        <v>17471</v>
      </c>
      <c r="F16" s="66">
        <f t="shared" si="2"/>
        <v>381</v>
      </c>
      <c r="G16" s="66">
        <f t="shared" si="2"/>
        <v>188</v>
      </c>
      <c r="H16" s="66">
        <f t="shared" si="2"/>
        <v>1</v>
      </c>
      <c r="I16" s="66">
        <f t="shared" si="2"/>
        <v>281</v>
      </c>
      <c r="J16" s="66">
        <f t="shared" si="2"/>
        <v>171</v>
      </c>
      <c r="K16" s="66">
        <f t="shared" si="2"/>
        <v>4</v>
      </c>
      <c r="L16" s="66">
        <f t="shared" si="2"/>
        <v>0</v>
      </c>
      <c r="M16" s="66">
        <f t="shared" si="2"/>
        <v>2</v>
      </c>
      <c r="N16" s="66">
        <f t="shared" si="2"/>
        <v>11</v>
      </c>
      <c r="O16" s="66">
        <f t="shared" si="2"/>
        <v>60</v>
      </c>
      <c r="P16" s="66">
        <f t="shared" si="2"/>
        <v>162</v>
      </c>
      <c r="Q16" s="66">
        <f t="shared" si="2"/>
        <v>0</v>
      </c>
      <c r="R16" s="66">
        <f t="shared" si="2"/>
        <v>6</v>
      </c>
      <c r="S16" s="66">
        <f t="shared" si="2"/>
        <v>6</v>
      </c>
      <c r="T16" s="66">
        <f t="shared" si="2"/>
        <v>0</v>
      </c>
      <c r="U16" s="66">
        <f t="shared" si="2"/>
        <v>0</v>
      </c>
      <c r="V16" s="66">
        <f t="shared" si="2"/>
        <v>0</v>
      </c>
      <c r="W16" s="66">
        <f t="shared" si="2"/>
        <v>365</v>
      </c>
      <c r="X16" s="67">
        <f>ROUND(D16/C16*100,1)</f>
        <v>98.7</v>
      </c>
      <c r="Y16" s="67">
        <f aca="true" t="shared" si="3" ref="Y16:Y33">ROUND((O16+R16)/C16*100,1)</f>
        <v>0.4</v>
      </c>
      <c r="Z16" s="81" t="s">
        <v>106</v>
      </c>
      <c r="AA16" s="82"/>
    </row>
    <row r="17" spans="1:27" s="83" customFormat="1" ht="16.5" customHeight="1">
      <c r="A17" s="84"/>
      <c r="B17" s="85" t="s">
        <v>107</v>
      </c>
      <c r="C17" s="65">
        <f>SUM(C18:C22)</f>
        <v>9557</v>
      </c>
      <c r="D17" s="66">
        <f>SUM(D18:D22)</f>
        <v>9458</v>
      </c>
      <c r="E17" s="66">
        <f aca="true" t="shared" si="4" ref="E17:V17">SUM(E18:E22)</f>
        <v>8930</v>
      </c>
      <c r="F17" s="66">
        <f t="shared" si="4"/>
        <v>150</v>
      </c>
      <c r="G17" s="66">
        <f t="shared" si="4"/>
        <v>114</v>
      </c>
      <c r="H17" s="66">
        <f t="shared" si="4"/>
        <v>0</v>
      </c>
      <c r="I17" s="66">
        <f t="shared" si="4"/>
        <v>167</v>
      </c>
      <c r="J17" s="66">
        <f t="shared" si="4"/>
        <v>97</v>
      </c>
      <c r="K17" s="66">
        <f t="shared" si="4"/>
        <v>1</v>
      </c>
      <c r="L17" s="66">
        <f t="shared" si="4"/>
        <v>0</v>
      </c>
      <c r="M17" s="66">
        <f t="shared" si="4"/>
        <v>0</v>
      </c>
      <c r="N17" s="66">
        <f t="shared" si="4"/>
        <v>8</v>
      </c>
      <c r="O17" s="66">
        <f t="shared" si="4"/>
        <v>21</v>
      </c>
      <c r="P17" s="66">
        <f t="shared" si="4"/>
        <v>69</v>
      </c>
      <c r="Q17" s="66">
        <f t="shared" si="4"/>
        <v>0</v>
      </c>
      <c r="R17" s="66">
        <f t="shared" si="4"/>
        <v>2</v>
      </c>
      <c r="S17" s="66">
        <f t="shared" si="4"/>
        <v>2</v>
      </c>
      <c r="T17" s="66">
        <f t="shared" si="4"/>
        <v>0</v>
      </c>
      <c r="U17" s="66">
        <f t="shared" si="4"/>
        <v>0</v>
      </c>
      <c r="V17" s="66">
        <f t="shared" si="4"/>
        <v>0</v>
      </c>
      <c r="W17" s="66">
        <f>SUM(W18:W22)</f>
        <v>197</v>
      </c>
      <c r="X17" s="67">
        <f aca="true" t="shared" si="5" ref="X17:X67">ROUND(D17/C17*100,1)</f>
        <v>99</v>
      </c>
      <c r="Y17" s="67">
        <f t="shared" si="3"/>
        <v>0.2</v>
      </c>
      <c r="Z17" s="86" t="s">
        <v>107</v>
      </c>
      <c r="AA17" s="84"/>
    </row>
    <row r="18" spans="1:27" ht="16.5" customHeight="1">
      <c r="A18" s="87"/>
      <c r="B18" s="88" t="s">
        <v>26</v>
      </c>
      <c r="C18" s="89">
        <f aca="true" t="shared" si="6" ref="C18:C67">D18+K18+L18+M18+N18+O18+P18+Q18</f>
        <v>2471</v>
      </c>
      <c r="D18" s="90">
        <f>SUM(E18:J18)</f>
        <v>2455</v>
      </c>
      <c r="E18" s="90">
        <v>2322</v>
      </c>
      <c r="F18" s="90">
        <v>34</v>
      </c>
      <c r="G18" s="90">
        <v>26</v>
      </c>
      <c r="H18" s="90">
        <v>0</v>
      </c>
      <c r="I18" s="90">
        <v>54</v>
      </c>
      <c r="J18" s="90">
        <v>19</v>
      </c>
      <c r="K18" s="90">
        <v>0</v>
      </c>
      <c r="L18" s="90">
        <v>0</v>
      </c>
      <c r="M18" s="90">
        <v>0</v>
      </c>
      <c r="N18" s="90">
        <v>0</v>
      </c>
      <c r="O18" s="90">
        <v>3</v>
      </c>
      <c r="P18" s="90">
        <v>13</v>
      </c>
      <c r="Q18" s="90">
        <v>0</v>
      </c>
      <c r="R18" s="90">
        <f>SUM(S18:V18)</f>
        <v>0</v>
      </c>
      <c r="S18" s="90">
        <v>0</v>
      </c>
      <c r="T18" s="90">
        <v>0</v>
      </c>
      <c r="U18" s="90">
        <v>0</v>
      </c>
      <c r="V18" s="90">
        <v>0</v>
      </c>
      <c r="W18" s="90">
        <v>54</v>
      </c>
      <c r="X18" s="91">
        <f t="shared" si="5"/>
        <v>99.4</v>
      </c>
      <c r="Y18" s="91">
        <f t="shared" si="3"/>
        <v>0.1</v>
      </c>
      <c r="Z18" s="92" t="s">
        <v>26</v>
      </c>
      <c r="AA18" s="63"/>
    </row>
    <row r="19" spans="1:27" ht="16.5" customHeight="1">
      <c r="A19" s="87"/>
      <c r="B19" s="88" t="s">
        <v>27</v>
      </c>
      <c r="C19" s="89">
        <f t="shared" si="6"/>
        <v>1818</v>
      </c>
      <c r="D19" s="90">
        <f aca="true" t="shared" si="7" ref="D19:D67">SUM(E19:J19)</f>
        <v>1789</v>
      </c>
      <c r="E19" s="90">
        <v>1644</v>
      </c>
      <c r="F19" s="90">
        <v>60</v>
      </c>
      <c r="G19" s="90">
        <v>32</v>
      </c>
      <c r="H19" s="90">
        <v>0</v>
      </c>
      <c r="I19" s="90">
        <v>34</v>
      </c>
      <c r="J19" s="90">
        <v>19</v>
      </c>
      <c r="K19" s="90">
        <v>1</v>
      </c>
      <c r="L19" s="90">
        <v>0</v>
      </c>
      <c r="M19" s="90">
        <v>0</v>
      </c>
      <c r="N19" s="90">
        <v>3</v>
      </c>
      <c r="O19" s="90">
        <v>9</v>
      </c>
      <c r="P19" s="90">
        <v>16</v>
      </c>
      <c r="Q19" s="90">
        <v>0</v>
      </c>
      <c r="R19" s="90">
        <f aca="true" t="shared" si="8" ref="R19:R67">SUM(S19:V19)</f>
        <v>1</v>
      </c>
      <c r="S19" s="90">
        <v>1</v>
      </c>
      <c r="T19" s="90">
        <v>0</v>
      </c>
      <c r="U19" s="90">
        <v>0</v>
      </c>
      <c r="V19" s="90">
        <v>0</v>
      </c>
      <c r="W19" s="90">
        <v>38</v>
      </c>
      <c r="X19" s="91">
        <f t="shared" si="5"/>
        <v>98.4</v>
      </c>
      <c r="Y19" s="91">
        <f t="shared" si="3"/>
        <v>0.6</v>
      </c>
      <c r="Z19" s="92" t="s">
        <v>27</v>
      </c>
      <c r="AA19" s="63"/>
    </row>
    <row r="20" spans="1:27" ht="16.5" customHeight="1">
      <c r="A20" s="87"/>
      <c r="B20" s="88" t="s">
        <v>28</v>
      </c>
      <c r="C20" s="89">
        <f t="shared" si="6"/>
        <v>970</v>
      </c>
      <c r="D20" s="90">
        <f t="shared" si="7"/>
        <v>956</v>
      </c>
      <c r="E20" s="90">
        <v>906</v>
      </c>
      <c r="F20" s="90">
        <v>12</v>
      </c>
      <c r="G20" s="90">
        <v>19</v>
      </c>
      <c r="H20" s="90">
        <v>0</v>
      </c>
      <c r="I20" s="90">
        <v>11</v>
      </c>
      <c r="J20" s="90">
        <v>8</v>
      </c>
      <c r="K20" s="90">
        <v>0</v>
      </c>
      <c r="L20" s="90">
        <v>0</v>
      </c>
      <c r="M20" s="90">
        <v>0</v>
      </c>
      <c r="N20" s="90">
        <v>2</v>
      </c>
      <c r="O20" s="90">
        <v>1</v>
      </c>
      <c r="P20" s="90">
        <v>11</v>
      </c>
      <c r="Q20" s="90">
        <v>0</v>
      </c>
      <c r="R20" s="90">
        <f t="shared" si="8"/>
        <v>0</v>
      </c>
      <c r="S20" s="90">
        <v>0</v>
      </c>
      <c r="T20" s="90">
        <v>0</v>
      </c>
      <c r="U20" s="90">
        <v>0</v>
      </c>
      <c r="V20" s="90">
        <v>0</v>
      </c>
      <c r="W20" s="90">
        <v>20</v>
      </c>
      <c r="X20" s="91">
        <f t="shared" si="5"/>
        <v>98.6</v>
      </c>
      <c r="Y20" s="91">
        <f t="shared" si="3"/>
        <v>0.1</v>
      </c>
      <c r="Z20" s="92" t="s">
        <v>28</v>
      </c>
      <c r="AA20" s="63"/>
    </row>
    <row r="21" spans="1:27" ht="16.5" customHeight="1">
      <c r="A21" s="87"/>
      <c r="B21" s="88" t="s">
        <v>29</v>
      </c>
      <c r="C21" s="89">
        <f t="shared" si="6"/>
        <v>2028</v>
      </c>
      <c r="D21" s="90">
        <f t="shared" si="7"/>
        <v>2008</v>
      </c>
      <c r="E21" s="90">
        <v>1889</v>
      </c>
      <c r="F21" s="90">
        <v>34</v>
      </c>
      <c r="G21" s="90">
        <v>23</v>
      </c>
      <c r="H21" s="90">
        <v>0</v>
      </c>
      <c r="I21" s="90">
        <v>35</v>
      </c>
      <c r="J21" s="90">
        <v>27</v>
      </c>
      <c r="K21" s="90">
        <v>0</v>
      </c>
      <c r="L21" s="90">
        <v>0</v>
      </c>
      <c r="M21" s="90">
        <v>0</v>
      </c>
      <c r="N21" s="90">
        <v>3</v>
      </c>
      <c r="O21" s="90">
        <v>4</v>
      </c>
      <c r="P21" s="90">
        <v>13</v>
      </c>
      <c r="Q21" s="90">
        <v>0</v>
      </c>
      <c r="R21" s="90">
        <f t="shared" si="8"/>
        <v>0</v>
      </c>
      <c r="S21" s="90">
        <v>0</v>
      </c>
      <c r="T21" s="90">
        <v>0</v>
      </c>
      <c r="U21" s="90">
        <v>0</v>
      </c>
      <c r="V21" s="90">
        <v>0</v>
      </c>
      <c r="W21" s="90">
        <v>30</v>
      </c>
      <c r="X21" s="91">
        <f t="shared" si="5"/>
        <v>99</v>
      </c>
      <c r="Y21" s="91">
        <f t="shared" si="3"/>
        <v>0.2</v>
      </c>
      <c r="Z21" s="92" t="s">
        <v>29</v>
      </c>
      <c r="AA21" s="63"/>
    </row>
    <row r="22" spans="1:27" ht="16.5" customHeight="1">
      <c r="A22" s="87"/>
      <c r="B22" s="88" t="s">
        <v>30</v>
      </c>
      <c r="C22" s="89">
        <f t="shared" si="6"/>
        <v>2270</v>
      </c>
      <c r="D22" s="90">
        <f t="shared" si="7"/>
        <v>2250</v>
      </c>
      <c r="E22" s="90">
        <v>2169</v>
      </c>
      <c r="F22" s="90">
        <v>10</v>
      </c>
      <c r="G22" s="90">
        <v>14</v>
      </c>
      <c r="H22" s="90">
        <v>0</v>
      </c>
      <c r="I22" s="90">
        <v>33</v>
      </c>
      <c r="J22" s="90">
        <v>24</v>
      </c>
      <c r="K22" s="90">
        <v>0</v>
      </c>
      <c r="L22" s="90">
        <v>0</v>
      </c>
      <c r="M22" s="90">
        <v>0</v>
      </c>
      <c r="N22" s="90">
        <v>0</v>
      </c>
      <c r="O22" s="90">
        <v>4</v>
      </c>
      <c r="P22" s="90">
        <v>16</v>
      </c>
      <c r="Q22" s="90">
        <v>0</v>
      </c>
      <c r="R22" s="90">
        <f t="shared" si="8"/>
        <v>1</v>
      </c>
      <c r="S22" s="90">
        <v>1</v>
      </c>
      <c r="T22" s="90">
        <v>0</v>
      </c>
      <c r="U22" s="90">
        <v>0</v>
      </c>
      <c r="V22" s="90">
        <v>0</v>
      </c>
      <c r="W22" s="90">
        <v>55</v>
      </c>
      <c r="X22" s="91">
        <f t="shared" si="5"/>
        <v>99.1</v>
      </c>
      <c r="Y22" s="91">
        <f t="shared" si="3"/>
        <v>0.2</v>
      </c>
      <c r="Z22" s="92" t="s">
        <v>30</v>
      </c>
      <c r="AA22" s="63"/>
    </row>
    <row r="23" spans="1:27" ht="16.5" customHeight="1">
      <c r="A23" s="87"/>
      <c r="B23" s="93" t="s">
        <v>31</v>
      </c>
      <c r="C23" s="89">
        <f t="shared" si="6"/>
        <v>1738</v>
      </c>
      <c r="D23" s="90">
        <f t="shared" si="7"/>
        <v>1712</v>
      </c>
      <c r="E23" s="90">
        <v>1619</v>
      </c>
      <c r="F23" s="90">
        <v>62</v>
      </c>
      <c r="G23" s="90">
        <v>8</v>
      </c>
      <c r="H23" s="90">
        <v>0</v>
      </c>
      <c r="I23" s="90">
        <v>10</v>
      </c>
      <c r="J23" s="90">
        <v>13</v>
      </c>
      <c r="K23" s="90">
        <v>0</v>
      </c>
      <c r="L23" s="90">
        <v>0</v>
      </c>
      <c r="M23" s="90">
        <v>1</v>
      </c>
      <c r="N23" s="90">
        <v>2</v>
      </c>
      <c r="O23" s="90">
        <v>2</v>
      </c>
      <c r="P23" s="90">
        <v>21</v>
      </c>
      <c r="Q23" s="90">
        <v>0</v>
      </c>
      <c r="R23" s="90">
        <f t="shared" si="8"/>
        <v>1</v>
      </c>
      <c r="S23" s="90">
        <v>1</v>
      </c>
      <c r="T23" s="90">
        <v>0</v>
      </c>
      <c r="U23" s="90">
        <v>0</v>
      </c>
      <c r="V23" s="90">
        <v>0</v>
      </c>
      <c r="W23" s="90">
        <v>8</v>
      </c>
      <c r="X23" s="91">
        <f t="shared" si="5"/>
        <v>98.5</v>
      </c>
      <c r="Y23" s="91">
        <f t="shared" si="3"/>
        <v>0.2</v>
      </c>
      <c r="Z23" s="94" t="s">
        <v>31</v>
      </c>
      <c r="AA23" s="63"/>
    </row>
    <row r="24" spans="1:27" ht="16.5" customHeight="1">
      <c r="A24" s="87"/>
      <c r="B24" s="93" t="s">
        <v>32</v>
      </c>
      <c r="C24" s="89">
        <f t="shared" si="6"/>
        <v>589</v>
      </c>
      <c r="D24" s="90">
        <f t="shared" si="7"/>
        <v>579</v>
      </c>
      <c r="E24" s="90">
        <v>525</v>
      </c>
      <c r="F24" s="90">
        <v>34</v>
      </c>
      <c r="G24" s="90">
        <v>11</v>
      </c>
      <c r="H24" s="90">
        <v>1</v>
      </c>
      <c r="I24" s="90">
        <v>4</v>
      </c>
      <c r="J24" s="90">
        <v>4</v>
      </c>
      <c r="K24" s="90">
        <v>1</v>
      </c>
      <c r="L24" s="90">
        <v>0</v>
      </c>
      <c r="M24" s="90">
        <v>0</v>
      </c>
      <c r="N24" s="90">
        <v>1</v>
      </c>
      <c r="O24" s="90">
        <v>5</v>
      </c>
      <c r="P24" s="90">
        <v>3</v>
      </c>
      <c r="Q24" s="90">
        <v>0</v>
      </c>
      <c r="R24" s="90">
        <f t="shared" si="8"/>
        <v>0</v>
      </c>
      <c r="S24" s="90">
        <v>0</v>
      </c>
      <c r="T24" s="90">
        <v>0</v>
      </c>
      <c r="U24" s="90">
        <v>0</v>
      </c>
      <c r="V24" s="90">
        <v>0</v>
      </c>
      <c r="W24" s="90">
        <v>7</v>
      </c>
      <c r="X24" s="91">
        <f t="shared" si="5"/>
        <v>98.3</v>
      </c>
      <c r="Y24" s="91">
        <f t="shared" si="3"/>
        <v>0.8</v>
      </c>
      <c r="Z24" s="94" t="s">
        <v>33</v>
      </c>
      <c r="AA24" s="63"/>
    </row>
    <row r="25" spans="1:27" ht="16.5" customHeight="1">
      <c r="A25" s="87"/>
      <c r="B25" s="93" t="s">
        <v>34</v>
      </c>
      <c r="C25" s="89">
        <f t="shared" si="6"/>
        <v>736</v>
      </c>
      <c r="D25" s="90">
        <f t="shared" si="7"/>
        <v>732</v>
      </c>
      <c r="E25" s="90">
        <v>703</v>
      </c>
      <c r="F25" s="90">
        <v>9</v>
      </c>
      <c r="G25" s="90">
        <v>4</v>
      </c>
      <c r="H25" s="90">
        <v>0</v>
      </c>
      <c r="I25" s="90">
        <v>8</v>
      </c>
      <c r="J25" s="90">
        <v>8</v>
      </c>
      <c r="K25" s="90">
        <v>0</v>
      </c>
      <c r="L25" s="90">
        <v>0</v>
      </c>
      <c r="M25" s="90">
        <v>0</v>
      </c>
      <c r="N25" s="90">
        <v>0</v>
      </c>
      <c r="O25" s="90">
        <v>0</v>
      </c>
      <c r="P25" s="90">
        <v>4</v>
      </c>
      <c r="Q25" s="90">
        <v>0</v>
      </c>
      <c r="R25" s="90">
        <f t="shared" si="8"/>
        <v>0</v>
      </c>
      <c r="S25" s="90">
        <v>0</v>
      </c>
      <c r="T25" s="90">
        <v>0</v>
      </c>
      <c r="U25" s="90">
        <v>0</v>
      </c>
      <c r="V25" s="90">
        <v>0</v>
      </c>
      <c r="W25" s="90">
        <v>15</v>
      </c>
      <c r="X25" s="91">
        <f t="shared" si="5"/>
        <v>99.5</v>
      </c>
      <c r="Y25" s="91" t="s">
        <v>108</v>
      </c>
      <c r="Z25" s="94" t="s">
        <v>34</v>
      </c>
      <c r="AA25" s="63"/>
    </row>
    <row r="26" spans="1:27" ht="16.5" customHeight="1">
      <c r="A26" s="87"/>
      <c r="B26" s="93" t="s">
        <v>35</v>
      </c>
      <c r="C26" s="89">
        <f t="shared" si="6"/>
        <v>401</v>
      </c>
      <c r="D26" s="90">
        <f t="shared" si="7"/>
        <v>393</v>
      </c>
      <c r="E26" s="90">
        <v>371</v>
      </c>
      <c r="F26" s="90">
        <v>8</v>
      </c>
      <c r="G26" s="90">
        <v>0</v>
      </c>
      <c r="H26" s="90">
        <v>0</v>
      </c>
      <c r="I26" s="90">
        <v>9</v>
      </c>
      <c r="J26" s="90">
        <v>5</v>
      </c>
      <c r="K26" s="90">
        <v>0</v>
      </c>
      <c r="L26" s="90">
        <v>0</v>
      </c>
      <c r="M26" s="90">
        <v>0</v>
      </c>
      <c r="N26" s="90">
        <v>0</v>
      </c>
      <c r="O26" s="90">
        <v>3</v>
      </c>
      <c r="P26" s="90">
        <v>5</v>
      </c>
      <c r="Q26" s="90">
        <v>0</v>
      </c>
      <c r="R26" s="90">
        <f t="shared" si="8"/>
        <v>0</v>
      </c>
      <c r="S26" s="90">
        <v>0</v>
      </c>
      <c r="T26" s="90">
        <v>0</v>
      </c>
      <c r="U26" s="90">
        <v>0</v>
      </c>
      <c r="V26" s="90">
        <v>0</v>
      </c>
      <c r="W26" s="90">
        <v>2</v>
      </c>
      <c r="X26" s="91">
        <f t="shared" si="5"/>
        <v>98</v>
      </c>
      <c r="Y26" s="91">
        <f t="shared" si="3"/>
        <v>0.7</v>
      </c>
      <c r="Z26" s="94" t="s">
        <v>35</v>
      </c>
      <c r="AA26" s="63"/>
    </row>
    <row r="27" spans="1:27" ht="16.5" customHeight="1">
      <c r="A27" s="87"/>
      <c r="B27" s="93" t="s">
        <v>36</v>
      </c>
      <c r="C27" s="89">
        <f t="shared" si="6"/>
        <v>816</v>
      </c>
      <c r="D27" s="90">
        <f t="shared" si="7"/>
        <v>809</v>
      </c>
      <c r="E27" s="90">
        <v>758</v>
      </c>
      <c r="F27" s="90">
        <v>10</v>
      </c>
      <c r="G27" s="90">
        <v>13</v>
      </c>
      <c r="H27" s="90">
        <v>0</v>
      </c>
      <c r="I27" s="90">
        <v>22</v>
      </c>
      <c r="J27" s="90">
        <v>6</v>
      </c>
      <c r="K27" s="90">
        <v>0</v>
      </c>
      <c r="L27" s="90">
        <v>0</v>
      </c>
      <c r="M27" s="90">
        <v>0</v>
      </c>
      <c r="N27" s="90">
        <v>0</v>
      </c>
      <c r="O27" s="90">
        <v>3</v>
      </c>
      <c r="P27" s="90">
        <v>4</v>
      </c>
      <c r="Q27" s="90">
        <v>0</v>
      </c>
      <c r="R27" s="90">
        <f t="shared" si="8"/>
        <v>0</v>
      </c>
      <c r="S27" s="90">
        <v>0</v>
      </c>
      <c r="T27" s="90">
        <v>0</v>
      </c>
      <c r="U27" s="90">
        <v>0</v>
      </c>
      <c r="V27" s="90">
        <v>0</v>
      </c>
      <c r="W27" s="90">
        <v>10</v>
      </c>
      <c r="X27" s="91">
        <f t="shared" si="5"/>
        <v>99.1</v>
      </c>
      <c r="Y27" s="91">
        <f t="shared" si="3"/>
        <v>0.4</v>
      </c>
      <c r="Z27" s="94" t="s">
        <v>36</v>
      </c>
      <c r="AA27" s="63"/>
    </row>
    <row r="28" spans="1:27" ht="16.5" customHeight="1">
      <c r="A28" s="87"/>
      <c r="B28" s="93" t="s">
        <v>37</v>
      </c>
      <c r="C28" s="89">
        <f t="shared" si="6"/>
        <v>327</v>
      </c>
      <c r="D28" s="90">
        <f t="shared" si="7"/>
        <v>321</v>
      </c>
      <c r="E28" s="90">
        <v>307</v>
      </c>
      <c r="F28" s="90">
        <v>7</v>
      </c>
      <c r="G28" s="90">
        <v>3</v>
      </c>
      <c r="H28" s="90">
        <v>0</v>
      </c>
      <c r="I28" s="90">
        <v>3</v>
      </c>
      <c r="J28" s="90">
        <v>1</v>
      </c>
      <c r="K28" s="90">
        <v>0</v>
      </c>
      <c r="L28" s="90">
        <v>0</v>
      </c>
      <c r="M28" s="90">
        <v>0</v>
      </c>
      <c r="N28" s="90">
        <v>0</v>
      </c>
      <c r="O28" s="90">
        <v>1</v>
      </c>
      <c r="P28" s="90">
        <v>5</v>
      </c>
      <c r="Q28" s="90">
        <v>0</v>
      </c>
      <c r="R28" s="90">
        <f t="shared" si="8"/>
        <v>0</v>
      </c>
      <c r="S28" s="90">
        <v>0</v>
      </c>
      <c r="T28" s="90">
        <v>0</v>
      </c>
      <c r="U28" s="90">
        <v>0</v>
      </c>
      <c r="V28" s="90">
        <v>0</v>
      </c>
      <c r="W28" s="90">
        <v>2</v>
      </c>
      <c r="X28" s="91">
        <f t="shared" si="5"/>
        <v>98.2</v>
      </c>
      <c r="Y28" s="91">
        <f t="shared" si="3"/>
        <v>0.3</v>
      </c>
      <c r="Z28" s="94" t="s">
        <v>37</v>
      </c>
      <c r="AA28" s="63"/>
    </row>
    <row r="29" spans="1:27" ht="16.5" customHeight="1">
      <c r="A29" s="87"/>
      <c r="B29" s="93" t="s">
        <v>38</v>
      </c>
      <c r="C29" s="89">
        <f t="shared" si="6"/>
        <v>596</v>
      </c>
      <c r="D29" s="90">
        <f t="shared" si="7"/>
        <v>579</v>
      </c>
      <c r="E29" s="90">
        <v>529</v>
      </c>
      <c r="F29" s="90">
        <v>29</v>
      </c>
      <c r="G29" s="90">
        <v>9</v>
      </c>
      <c r="H29" s="90">
        <v>0</v>
      </c>
      <c r="I29" s="90">
        <v>8</v>
      </c>
      <c r="J29" s="90">
        <v>4</v>
      </c>
      <c r="K29" s="90">
        <v>0</v>
      </c>
      <c r="L29" s="90">
        <v>0</v>
      </c>
      <c r="M29" s="90">
        <v>0</v>
      </c>
      <c r="N29" s="90">
        <v>0</v>
      </c>
      <c r="O29" s="90">
        <v>4</v>
      </c>
      <c r="P29" s="90">
        <v>13</v>
      </c>
      <c r="Q29" s="90">
        <v>0</v>
      </c>
      <c r="R29" s="90">
        <f t="shared" si="8"/>
        <v>0</v>
      </c>
      <c r="S29" s="90">
        <v>0</v>
      </c>
      <c r="T29" s="90">
        <v>0</v>
      </c>
      <c r="U29" s="90">
        <v>0</v>
      </c>
      <c r="V29" s="90">
        <v>0</v>
      </c>
      <c r="W29" s="90">
        <v>14</v>
      </c>
      <c r="X29" s="91">
        <f t="shared" si="5"/>
        <v>97.1</v>
      </c>
      <c r="Y29" s="91">
        <f t="shared" si="3"/>
        <v>0.7</v>
      </c>
      <c r="Z29" s="94" t="s">
        <v>38</v>
      </c>
      <c r="AA29" s="63"/>
    </row>
    <row r="30" spans="1:27" ht="16.5" customHeight="1">
      <c r="A30" s="87"/>
      <c r="B30" s="93" t="s">
        <v>39</v>
      </c>
      <c r="C30" s="89">
        <f t="shared" si="6"/>
        <v>447</v>
      </c>
      <c r="D30" s="90">
        <f t="shared" si="7"/>
        <v>444</v>
      </c>
      <c r="E30" s="90">
        <v>416</v>
      </c>
      <c r="F30" s="90">
        <v>7</v>
      </c>
      <c r="G30" s="90">
        <v>5</v>
      </c>
      <c r="H30" s="90">
        <v>0</v>
      </c>
      <c r="I30" s="90">
        <v>12</v>
      </c>
      <c r="J30" s="90">
        <v>4</v>
      </c>
      <c r="K30" s="90">
        <v>0</v>
      </c>
      <c r="L30" s="90">
        <v>0</v>
      </c>
      <c r="M30" s="90">
        <v>0</v>
      </c>
      <c r="N30" s="90">
        <v>0</v>
      </c>
      <c r="O30" s="90">
        <v>0</v>
      </c>
      <c r="P30" s="90">
        <v>3</v>
      </c>
      <c r="Q30" s="90">
        <v>0</v>
      </c>
      <c r="R30" s="90">
        <f t="shared" si="8"/>
        <v>0</v>
      </c>
      <c r="S30" s="90">
        <v>0</v>
      </c>
      <c r="T30" s="90">
        <v>0</v>
      </c>
      <c r="U30" s="90">
        <v>0</v>
      </c>
      <c r="V30" s="90">
        <v>0</v>
      </c>
      <c r="W30" s="90">
        <v>8</v>
      </c>
      <c r="X30" s="91">
        <f t="shared" si="5"/>
        <v>99.3</v>
      </c>
      <c r="Y30" s="91" t="s">
        <v>108</v>
      </c>
      <c r="Z30" s="94" t="s">
        <v>39</v>
      </c>
      <c r="AA30" s="63"/>
    </row>
    <row r="31" spans="1:27" ht="16.5" customHeight="1">
      <c r="A31" s="87"/>
      <c r="B31" s="93" t="s">
        <v>40</v>
      </c>
      <c r="C31" s="89">
        <f t="shared" si="6"/>
        <v>861</v>
      </c>
      <c r="D31" s="90">
        <f t="shared" si="7"/>
        <v>851</v>
      </c>
      <c r="E31" s="90">
        <v>817</v>
      </c>
      <c r="F31" s="90">
        <v>11</v>
      </c>
      <c r="G31" s="90">
        <v>6</v>
      </c>
      <c r="H31" s="90">
        <v>0</v>
      </c>
      <c r="I31" s="90">
        <v>11</v>
      </c>
      <c r="J31" s="90">
        <v>6</v>
      </c>
      <c r="K31" s="90">
        <v>2</v>
      </c>
      <c r="L31" s="90">
        <v>0</v>
      </c>
      <c r="M31" s="90">
        <v>1</v>
      </c>
      <c r="N31" s="90">
        <v>0</v>
      </c>
      <c r="O31" s="90">
        <v>3</v>
      </c>
      <c r="P31" s="90">
        <v>4</v>
      </c>
      <c r="Q31" s="90">
        <v>0</v>
      </c>
      <c r="R31" s="90">
        <f t="shared" si="8"/>
        <v>1</v>
      </c>
      <c r="S31" s="90">
        <v>1</v>
      </c>
      <c r="T31" s="90">
        <v>0</v>
      </c>
      <c r="U31" s="90">
        <v>0</v>
      </c>
      <c r="V31" s="90">
        <v>0</v>
      </c>
      <c r="W31" s="90">
        <v>19</v>
      </c>
      <c r="X31" s="91">
        <f t="shared" si="5"/>
        <v>98.8</v>
      </c>
      <c r="Y31" s="91">
        <f t="shared" si="3"/>
        <v>0.5</v>
      </c>
      <c r="Z31" s="94" t="s">
        <v>41</v>
      </c>
      <c r="AA31" s="63"/>
    </row>
    <row r="32" spans="1:27" ht="16.5" customHeight="1">
      <c r="A32" s="87"/>
      <c r="B32" s="93" t="s">
        <v>42</v>
      </c>
      <c r="C32" s="89">
        <f t="shared" si="6"/>
        <v>777</v>
      </c>
      <c r="D32" s="90">
        <f t="shared" si="7"/>
        <v>766</v>
      </c>
      <c r="E32" s="90">
        <v>746</v>
      </c>
      <c r="F32" s="90">
        <v>2</v>
      </c>
      <c r="G32" s="90">
        <v>4</v>
      </c>
      <c r="H32" s="90">
        <v>0</v>
      </c>
      <c r="I32" s="90">
        <v>7</v>
      </c>
      <c r="J32" s="90">
        <v>7</v>
      </c>
      <c r="K32" s="90">
        <v>0</v>
      </c>
      <c r="L32" s="90">
        <v>0</v>
      </c>
      <c r="M32" s="90">
        <v>0</v>
      </c>
      <c r="N32" s="90">
        <v>0</v>
      </c>
      <c r="O32" s="90">
        <v>4</v>
      </c>
      <c r="P32" s="90">
        <v>7</v>
      </c>
      <c r="Q32" s="90">
        <v>0</v>
      </c>
      <c r="R32" s="90">
        <f t="shared" si="8"/>
        <v>2</v>
      </c>
      <c r="S32" s="90">
        <v>2</v>
      </c>
      <c r="T32" s="90">
        <v>0</v>
      </c>
      <c r="U32" s="90">
        <v>0</v>
      </c>
      <c r="V32" s="90">
        <v>0</v>
      </c>
      <c r="W32" s="90">
        <v>61</v>
      </c>
      <c r="X32" s="91">
        <f t="shared" si="5"/>
        <v>98.6</v>
      </c>
      <c r="Y32" s="91">
        <f t="shared" si="3"/>
        <v>0.8</v>
      </c>
      <c r="Z32" s="94" t="s">
        <v>43</v>
      </c>
      <c r="AA32" s="63"/>
    </row>
    <row r="33" spans="1:27" ht="16.5" customHeight="1">
      <c r="A33" s="87"/>
      <c r="B33" s="93" t="s">
        <v>44</v>
      </c>
      <c r="C33" s="89">
        <f t="shared" si="6"/>
        <v>489</v>
      </c>
      <c r="D33" s="90">
        <f t="shared" si="7"/>
        <v>475</v>
      </c>
      <c r="E33" s="90">
        <v>433</v>
      </c>
      <c r="F33" s="90">
        <v>33</v>
      </c>
      <c r="G33" s="90">
        <v>1</v>
      </c>
      <c r="H33" s="90">
        <v>0</v>
      </c>
      <c r="I33" s="90">
        <v>4</v>
      </c>
      <c r="J33" s="90">
        <v>4</v>
      </c>
      <c r="K33" s="90">
        <v>0</v>
      </c>
      <c r="L33" s="90">
        <v>0</v>
      </c>
      <c r="M33" s="90">
        <v>0</v>
      </c>
      <c r="N33" s="90">
        <v>0</v>
      </c>
      <c r="O33" s="90">
        <v>8</v>
      </c>
      <c r="P33" s="90">
        <v>6</v>
      </c>
      <c r="Q33" s="90">
        <v>0</v>
      </c>
      <c r="R33" s="90">
        <f t="shared" si="8"/>
        <v>0</v>
      </c>
      <c r="S33" s="90">
        <v>0</v>
      </c>
      <c r="T33" s="90">
        <v>0</v>
      </c>
      <c r="U33" s="90">
        <v>0</v>
      </c>
      <c r="V33" s="90">
        <v>0</v>
      </c>
      <c r="W33" s="90">
        <v>2</v>
      </c>
      <c r="X33" s="91">
        <f t="shared" si="5"/>
        <v>97.1</v>
      </c>
      <c r="Y33" s="91">
        <f t="shared" si="3"/>
        <v>1.6</v>
      </c>
      <c r="Z33" s="94" t="s">
        <v>45</v>
      </c>
      <c r="AA33" s="63"/>
    </row>
    <row r="34" spans="1:27" ht="16.5" customHeight="1">
      <c r="A34" s="87"/>
      <c r="B34" s="93" t="s">
        <v>89</v>
      </c>
      <c r="C34" s="89">
        <f t="shared" si="6"/>
        <v>1398</v>
      </c>
      <c r="D34" s="90">
        <f>SUM(E34:J34)</f>
        <v>1374</v>
      </c>
      <c r="E34" s="90">
        <v>1317</v>
      </c>
      <c r="F34" s="90">
        <v>19</v>
      </c>
      <c r="G34" s="90">
        <v>10</v>
      </c>
      <c r="H34" s="90">
        <v>0</v>
      </c>
      <c r="I34" s="90">
        <v>16</v>
      </c>
      <c r="J34" s="90">
        <v>12</v>
      </c>
      <c r="K34" s="90">
        <v>0</v>
      </c>
      <c r="L34" s="90">
        <v>0</v>
      </c>
      <c r="M34" s="90">
        <v>0</v>
      </c>
      <c r="N34" s="90">
        <v>0</v>
      </c>
      <c r="O34" s="90">
        <v>6</v>
      </c>
      <c r="P34" s="90">
        <v>18</v>
      </c>
      <c r="Q34" s="90">
        <v>0</v>
      </c>
      <c r="R34" s="90">
        <f t="shared" si="8"/>
        <v>0</v>
      </c>
      <c r="S34" s="90">
        <v>0</v>
      </c>
      <c r="T34" s="90">
        <v>0</v>
      </c>
      <c r="U34" s="90">
        <v>0</v>
      </c>
      <c r="V34" s="90">
        <v>0</v>
      </c>
      <c r="W34" s="90">
        <v>20</v>
      </c>
      <c r="X34" s="91">
        <f t="shared" si="5"/>
        <v>98.3</v>
      </c>
      <c r="Y34" s="91">
        <f>ROUND((O34+R34)/C34*100,1)</f>
        <v>0.4</v>
      </c>
      <c r="Z34" s="94" t="s">
        <v>89</v>
      </c>
      <c r="AA34" s="63"/>
    </row>
    <row r="35" spans="1:27" s="83" customFormat="1" ht="16.5" customHeight="1">
      <c r="A35" s="95" t="s">
        <v>109</v>
      </c>
      <c r="B35" s="95"/>
      <c r="C35" s="65">
        <f t="shared" si="6"/>
        <v>165</v>
      </c>
      <c r="D35" s="96">
        <f t="shared" si="7"/>
        <v>160</v>
      </c>
      <c r="E35" s="66">
        <f aca="true" t="shared" si="9" ref="E35:K35">E36+E37</f>
        <v>154</v>
      </c>
      <c r="F35" s="66">
        <f t="shared" si="9"/>
        <v>3</v>
      </c>
      <c r="G35" s="66">
        <f t="shared" si="9"/>
        <v>0</v>
      </c>
      <c r="H35" s="66">
        <f t="shared" si="9"/>
        <v>0</v>
      </c>
      <c r="I35" s="66">
        <f t="shared" si="9"/>
        <v>1</v>
      </c>
      <c r="J35" s="66">
        <f t="shared" si="9"/>
        <v>2</v>
      </c>
      <c r="K35" s="66">
        <f t="shared" si="9"/>
        <v>2</v>
      </c>
      <c r="L35" s="66">
        <f>L36+L37</f>
        <v>0</v>
      </c>
      <c r="M35" s="66">
        <f>M36+M37</f>
        <v>0</v>
      </c>
      <c r="N35" s="66">
        <f aca="true" t="shared" si="10" ref="N35:V35">N36+N37</f>
        <v>0</v>
      </c>
      <c r="O35" s="66">
        <f t="shared" si="10"/>
        <v>0</v>
      </c>
      <c r="P35" s="66">
        <f t="shared" si="10"/>
        <v>3</v>
      </c>
      <c r="Q35" s="66">
        <f t="shared" si="10"/>
        <v>0</v>
      </c>
      <c r="R35" s="96">
        <f t="shared" si="8"/>
        <v>0</v>
      </c>
      <c r="S35" s="66">
        <f t="shared" si="10"/>
        <v>0</v>
      </c>
      <c r="T35" s="66">
        <f t="shared" si="10"/>
        <v>0</v>
      </c>
      <c r="U35" s="66">
        <f t="shared" si="10"/>
        <v>0</v>
      </c>
      <c r="V35" s="66">
        <f t="shared" si="10"/>
        <v>0</v>
      </c>
      <c r="W35" s="66">
        <f>W36+W37</f>
        <v>1</v>
      </c>
      <c r="X35" s="67">
        <f t="shared" si="5"/>
        <v>97</v>
      </c>
      <c r="Y35" s="67" t="s">
        <v>110</v>
      </c>
      <c r="Z35" s="97" t="s">
        <v>109</v>
      </c>
      <c r="AA35" s="98"/>
    </row>
    <row r="36" spans="1:27" ht="16.5" customHeight="1">
      <c r="A36" s="87"/>
      <c r="B36" s="93" t="s">
        <v>46</v>
      </c>
      <c r="C36" s="89">
        <f t="shared" si="6"/>
        <v>149</v>
      </c>
      <c r="D36" s="90">
        <f t="shared" si="7"/>
        <v>144</v>
      </c>
      <c r="E36" s="90">
        <v>140</v>
      </c>
      <c r="F36" s="90">
        <v>1</v>
      </c>
      <c r="G36" s="90">
        <v>0</v>
      </c>
      <c r="H36" s="90">
        <v>0</v>
      </c>
      <c r="I36" s="90">
        <v>1</v>
      </c>
      <c r="J36" s="90">
        <v>2</v>
      </c>
      <c r="K36" s="90">
        <v>2</v>
      </c>
      <c r="L36" s="90">
        <v>0</v>
      </c>
      <c r="M36" s="90">
        <v>0</v>
      </c>
      <c r="N36" s="90">
        <v>0</v>
      </c>
      <c r="O36" s="90">
        <v>0</v>
      </c>
      <c r="P36" s="90">
        <v>3</v>
      </c>
      <c r="Q36" s="90">
        <v>0</v>
      </c>
      <c r="R36" s="90">
        <f t="shared" si="8"/>
        <v>0</v>
      </c>
      <c r="S36" s="90">
        <v>0</v>
      </c>
      <c r="T36" s="90">
        <v>0</v>
      </c>
      <c r="U36" s="90">
        <v>0</v>
      </c>
      <c r="V36" s="90">
        <v>0</v>
      </c>
      <c r="W36" s="90">
        <v>1</v>
      </c>
      <c r="X36" s="91">
        <f t="shared" si="5"/>
        <v>96.6</v>
      </c>
      <c r="Y36" s="91" t="s">
        <v>110</v>
      </c>
      <c r="Z36" s="94" t="s">
        <v>46</v>
      </c>
      <c r="AA36" s="63"/>
    </row>
    <row r="37" spans="1:27" ht="16.5" customHeight="1">
      <c r="A37" s="87"/>
      <c r="B37" s="93" t="s">
        <v>47</v>
      </c>
      <c r="C37" s="89">
        <f t="shared" si="6"/>
        <v>16</v>
      </c>
      <c r="D37" s="90">
        <f t="shared" si="7"/>
        <v>16</v>
      </c>
      <c r="E37" s="90">
        <v>14</v>
      </c>
      <c r="F37" s="90">
        <v>2</v>
      </c>
      <c r="G37" s="90">
        <v>0</v>
      </c>
      <c r="H37" s="90">
        <v>0</v>
      </c>
      <c r="I37" s="90">
        <v>0</v>
      </c>
      <c r="J37" s="90">
        <v>0</v>
      </c>
      <c r="K37" s="90">
        <v>0</v>
      </c>
      <c r="L37" s="90">
        <v>0</v>
      </c>
      <c r="M37" s="90">
        <v>0</v>
      </c>
      <c r="N37" s="90">
        <v>0</v>
      </c>
      <c r="O37" s="90">
        <v>0</v>
      </c>
      <c r="P37" s="90">
        <v>0</v>
      </c>
      <c r="Q37" s="90">
        <v>0</v>
      </c>
      <c r="R37" s="90">
        <f t="shared" si="8"/>
        <v>0</v>
      </c>
      <c r="S37" s="90">
        <v>0</v>
      </c>
      <c r="T37" s="90">
        <v>0</v>
      </c>
      <c r="U37" s="90">
        <v>0</v>
      </c>
      <c r="V37" s="90">
        <v>0</v>
      </c>
      <c r="W37" s="90">
        <v>0</v>
      </c>
      <c r="X37" s="91">
        <f t="shared" si="5"/>
        <v>100</v>
      </c>
      <c r="Y37" s="91" t="s">
        <v>110</v>
      </c>
      <c r="Z37" s="94" t="s">
        <v>47</v>
      </c>
      <c r="AA37" s="63"/>
    </row>
    <row r="38" spans="1:27" s="83" customFormat="1" ht="16.5" customHeight="1">
      <c r="A38" s="99" t="s">
        <v>111</v>
      </c>
      <c r="B38" s="99"/>
      <c r="C38" s="65">
        <f t="shared" si="6"/>
        <v>814</v>
      </c>
      <c r="D38" s="96">
        <f t="shared" si="7"/>
        <v>798</v>
      </c>
      <c r="E38" s="66">
        <f aca="true" t="shared" si="11" ref="E38:V38">SUM(E39:E42)</f>
        <v>762</v>
      </c>
      <c r="F38" s="66">
        <f t="shared" si="11"/>
        <v>8</v>
      </c>
      <c r="G38" s="66">
        <f t="shared" si="11"/>
        <v>8</v>
      </c>
      <c r="H38" s="66">
        <f t="shared" si="11"/>
        <v>0</v>
      </c>
      <c r="I38" s="66">
        <f t="shared" si="11"/>
        <v>12</v>
      </c>
      <c r="J38" s="66">
        <f t="shared" si="11"/>
        <v>8</v>
      </c>
      <c r="K38" s="66">
        <f t="shared" si="11"/>
        <v>0</v>
      </c>
      <c r="L38" s="66">
        <f t="shared" si="11"/>
        <v>0</v>
      </c>
      <c r="M38" s="66">
        <f t="shared" si="11"/>
        <v>0</v>
      </c>
      <c r="N38" s="66">
        <f t="shared" si="11"/>
        <v>0</v>
      </c>
      <c r="O38" s="66">
        <f t="shared" si="11"/>
        <v>4</v>
      </c>
      <c r="P38" s="66">
        <f t="shared" si="11"/>
        <v>12</v>
      </c>
      <c r="Q38" s="66">
        <f t="shared" si="11"/>
        <v>0</v>
      </c>
      <c r="R38" s="96">
        <f t="shared" si="8"/>
        <v>0</v>
      </c>
      <c r="S38" s="66">
        <f t="shared" si="11"/>
        <v>0</v>
      </c>
      <c r="T38" s="66">
        <f t="shared" si="11"/>
        <v>0</v>
      </c>
      <c r="U38" s="66">
        <f t="shared" si="11"/>
        <v>0</v>
      </c>
      <c r="V38" s="66">
        <f t="shared" si="11"/>
        <v>0</v>
      </c>
      <c r="W38" s="66">
        <f>SUM(W39:W42)</f>
        <v>6</v>
      </c>
      <c r="X38" s="67">
        <f t="shared" si="5"/>
        <v>98</v>
      </c>
      <c r="Y38" s="67">
        <f>ROUND((O38+R38)/C38*100,1)</f>
        <v>0.5</v>
      </c>
      <c r="Z38" s="97" t="s">
        <v>111</v>
      </c>
      <c r="AA38" s="98"/>
    </row>
    <row r="39" spans="1:27" ht="16.5" customHeight="1">
      <c r="A39" s="87"/>
      <c r="B39" s="93" t="s">
        <v>48</v>
      </c>
      <c r="C39" s="89">
        <f t="shared" si="6"/>
        <v>233</v>
      </c>
      <c r="D39" s="90">
        <f t="shared" si="7"/>
        <v>228</v>
      </c>
      <c r="E39" s="90">
        <v>215</v>
      </c>
      <c r="F39" s="90">
        <v>2</v>
      </c>
      <c r="G39" s="90">
        <v>4</v>
      </c>
      <c r="H39" s="90">
        <v>0</v>
      </c>
      <c r="I39" s="90">
        <v>3</v>
      </c>
      <c r="J39" s="90">
        <v>4</v>
      </c>
      <c r="K39" s="90">
        <v>0</v>
      </c>
      <c r="L39" s="90">
        <v>0</v>
      </c>
      <c r="M39" s="90">
        <v>0</v>
      </c>
      <c r="N39" s="90">
        <v>0</v>
      </c>
      <c r="O39" s="90">
        <v>1</v>
      </c>
      <c r="P39" s="90">
        <v>4</v>
      </c>
      <c r="Q39" s="90">
        <v>0</v>
      </c>
      <c r="R39" s="90">
        <f t="shared" si="8"/>
        <v>0</v>
      </c>
      <c r="S39" s="90">
        <v>0</v>
      </c>
      <c r="T39" s="90">
        <v>0</v>
      </c>
      <c r="U39" s="90">
        <v>0</v>
      </c>
      <c r="V39" s="90">
        <v>0</v>
      </c>
      <c r="W39" s="90">
        <v>2</v>
      </c>
      <c r="X39" s="91">
        <f t="shared" si="5"/>
        <v>97.9</v>
      </c>
      <c r="Y39" s="91">
        <f>ROUND((O39+R39)/C39*100,1)</f>
        <v>0.4</v>
      </c>
      <c r="Z39" s="94" t="s">
        <v>49</v>
      </c>
      <c r="AA39" s="63"/>
    </row>
    <row r="40" spans="1:27" ht="16.5" customHeight="1">
      <c r="A40" s="87"/>
      <c r="B40" s="93" t="s">
        <v>50</v>
      </c>
      <c r="C40" s="89">
        <f t="shared" si="6"/>
        <v>125</v>
      </c>
      <c r="D40" s="90">
        <f t="shared" si="7"/>
        <v>123</v>
      </c>
      <c r="E40" s="90">
        <v>118</v>
      </c>
      <c r="F40" s="90">
        <v>1</v>
      </c>
      <c r="G40" s="90">
        <v>0</v>
      </c>
      <c r="H40" s="90">
        <v>0</v>
      </c>
      <c r="I40" s="90">
        <v>3</v>
      </c>
      <c r="J40" s="90">
        <v>1</v>
      </c>
      <c r="K40" s="90">
        <v>0</v>
      </c>
      <c r="L40" s="90">
        <v>0</v>
      </c>
      <c r="M40" s="90">
        <v>0</v>
      </c>
      <c r="N40" s="90">
        <v>0</v>
      </c>
      <c r="O40" s="90">
        <v>0</v>
      </c>
      <c r="P40" s="90">
        <v>2</v>
      </c>
      <c r="Q40" s="90">
        <v>0</v>
      </c>
      <c r="R40" s="90">
        <f t="shared" si="8"/>
        <v>0</v>
      </c>
      <c r="S40" s="90">
        <v>0</v>
      </c>
      <c r="T40" s="90">
        <v>0</v>
      </c>
      <c r="U40" s="90">
        <v>0</v>
      </c>
      <c r="V40" s="90">
        <v>0</v>
      </c>
      <c r="W40" s="90">
        <v>1</v>
      </c>
      <c r="X40" s="91">
        <f t="shared" si="5"/>
        <v>98.4</v>
      </c>
      <c r="Y40" s="91" t="s">
        <v>124</v>
      </c>
      <c r="Z40" s="94" t="s">
        <v>51</v>
      </c>
      <c r="AA40" s="63"/>
    </row>
    <row r="41" spans="1:27" ht="16.5" customHeight="1">
      <c r="A41" s="87"/>
      <c r="B41" s="93" t="s">
        <v>52</v>
      </c>
      <c r="C41" s="89">
        <f t="shared" si="6"/>
        <v>364</v>
      </c>
      <c r="D41" s="90">
        <f t="shared" si="7"/>
        <v>358</v>
      </c>
      <c r="E41" s="90">
        <v>341</v>
      </c>
      <c r="F41" s="90">
        <v>5</v>
      </c>
      <c r="G41" s="90">
        <v>3</v>
      </c>
      <c r="H41" s="90">
        <v>0</v>
      </c>
      <c r="I41" s="90">
        <v>6</v>
      </c>
      <c r="J41" s="90">
        <v>3</v>
      </c>
      <c r="K41" s="90">
        <v>0</v>
      </c>
      <c r="L41" s="90">
        <v>0</v>
      </c>
      <c r="M41" s="90">
        <v>0</v>
      </c>
      <c r="N41" s="90">
        <v>0</v>
      </c>
      <c r="O41" s="90">
        <v>2</v>
      </c>
      <c r="P41" s="90">
        <v>4</v>
      </c>
      <c r="Q41" s="90">
        <v>0</v>
      </c>
      <c r="R41" s="90">
        <f t="shared" si="8"/>
        <v>0</v>
      </c>
      <c r="S41" s="90">
        <v>0</v>
      </c>
      <c r="T41" s="90">
        <v>0</v>
      </c>
      <c r="U41" s="90">
        <v>0</v>
      </c>
      <c r="V41" s="90">
        <v>0</v>
      </c>
      <c r="W41" s="90">
        <v>3</v>
      </c>
      <c r="X41" s="91">
        <f t="shared" si="5"/>
        <v>98.4</v>
      </c>
      <c r="Y41" s="91">
        <f>ROUND((O41+R41)/C41*100,1)</f>
        <v>0.5</v>
      </c>
      <c r="Z41" s="94" t="s">
        <v>53</v>
      </c>
      <c r="AA41" s="63"/>
    </row>
    <row r="42" spans="1:27" ht="16.5" customHeight="1">
      <c r="A42" s="87"/>
      <c r="B42" s="93" t="s">
        <v>54</v>
      </c>
      <c r="C42" s="89">
        <f t="shared" si="6"/>
        <v>92</v>
      </c>
      <c r="D42" s="90">
        <f t="shared" si="7"/>
        <v>89</v>
      </c>
      <c r="E42" s="90">
        <v>88</v>
      </c>
      <c r="F42" s="90">
        <v>0</v>
      </c>
      <c r="G42" s="90">
        <v>1</v>
      </c>
      <c r="H42" s="90">
        <v>0</v>
      </c>
      <c r="I42" s="90">
        <v>0</v>
      </c>
      <c r="J42" s="90">
        <v>0</v>
      </c>
      <c r="K42" s="90">
        <v>0</v>
      </c>
      <c r="L42" s="90">
        <v>0</v>
      </c>
      <c r="M42" s="90">
        <v>0</v>
      </c>
      <c r="N42" s="90">
        <v>0</v>
      </c>
      <c r="O42" s="90">
        <v>1</v>
      </c>
      <c r="P42" s="90">
        <v>2</v>
      </c>
      <c r="Q42" s="90">
        <v>0</v>
      </c>
      <c r="R42" s="90">
        <f t="shared" si="8"/>
        <v>0</v>
      </c>
      <c r="S42" s="90">
        <v>0</v>
      </c>
      <c r="T42" s="90">
        <v>0</v>
      </c>
      <c r="U42" s="90">
        <v>0</v>
      </c>
      <c r="V42" s="90">
        <v>0</v>
      </c>
      <c r="W42" s="90">
        <v>0</v>
      </c>
      <c r="X42" s="91">
        <f t="shared" si="5"/>
        <v>96.7</v>
      </c>
      <c r="Y42" s="91">
        <f>ROUND((O42+R42)/C42*100,1)</f>
        <v>1.1</v>
      </c>
      <c r="Z42" s="94" t="s">
        <v>55</v>
      </c>
      <c r="AA42" s="63"/>
    </row>
    <row r="43" spans="1:27" s="83" customFormat="1" ht="16.5" customHeight="1">
      <c r="A43" s="99" t="s">
        <v>112</v>
      </c>
      <c r="B43" s="99"/>
      <c r="C43" s="65">
        <f t="shared" si="6"/>
        <v>185</v>
      </c>
      <c r="D43" s="96">
        <f t="shared" si="7"/>
        <v>181</v>
      </c>
      <c r="E43" s="66">
        <f aca="true" t="shared" si="12" ref="E43:V43">E44</f>
        <v>170</v>
      </c>
      <c r="F43" s="66">
        <f t="shared" si="12"/>
        <v>9</v>
      </c>
      <c r="G43" s="66">
        <f t="shared" si="12"/>
        <v>1</v>
      </c>
      <c r="H43" s="66">
        <f t="shared" si="12"/>
        <v>0</v>
      </c>
      <c r="I43" s="66">
        <f t="shared" si="12"/>
        <v>0</v>
      </c>
      <c r="J43" s="66">
        <f t="shared" si="12"/>
        <v>1</v>
      </c>
      <c r="K43" s="66">
        <f t="shared" si="12"/>
        <v>0</v>
      </c>
      <c r="L43" s="66">
        <f t="shared" si="12"/>
        <v>0</v>
      </c>
      <c r="M43" s="66">
        <f t="shared" si="12"/>
        <v>0</v>
      </c>
      <c r="N43" s="66">
        <f t="shared" si="12"/>
        <v>0</v>
      </c>
      <c r="O43" s="66">
        <f t="shared" si="12"/>
        <v>0</v>
      </c>
      <c r="P43" s="66">
        <f t="shared" si="12"/>
        <v>4</v>
      </c>
      <c r="Q43" s="66">
        <f t="shared" si="12"/>
        <v>0</v>
      </c>
      <c r="R43" s="96">
        <f t="shared" si="8"/>
        <v>0</v>
      </c>
      <c r="S43" s="66">
        <f t="shared" si="12"/>
        <v>0</v>
      </c>
      <c r="T43" s="66">
        <f t="shared" si="12"/>
        <v>0</v>
      </c>
      <c r="U43" s="66">
        <f t="shared" si="12"/>
        <v>0</v>
      </c>
      <c r="V43" s="66">
        <f t="shared" si="12"/>
        <v>0</v>
      </c>
      <c r="W43" s="66">
        <f>W44</f>
        <v>7</v>
      </c>
      <c r="X43" s="67">
        <f t="shared" si="5"/>
        <v>97.8</v>
      </c>
      <c r="Y43" s="67" t="s">
        <v>114</v>
      </c>
      <c r="Z43" s="100" t="s">
        <v>56</v>
      </c>
      <c r="AA43" s="101"/>
    </row>
    <row r="44" spans="1:27" ht="16.5" customHeight="1">
      <c r="A44" s="87"/>
      <c r="B44" s="93" t="s">
        <v>57</v>
      </c>
      <c r="C44" s="89">
        <f t="shared" si="6"/>
        <v>185</v>
      </c>
      <c r="D44" s="90">
        <f t="shared" si="7"/>
        <v>181</v>
      </c>
      <c r="E44" s="90">
        <v>170</v>
      </c>
      <c r="F44" s="90">
        <v>9</v>
      </c>
      <c r="G44" s="90">
        <v>1</v>
      </c>
      <c r="H44" s="90">
        <v>0</v>
      </c>
      <c r="I44" s="90">
        <v>0</v>
      </c>
      <c r="J44" s="90">
        <v>1</v>
      </c>
      <c r="K44" s="90">
        <v>0</v>
      </c>
      <c r="L44" s="90">
        <v>0</v>
      </c>
      <c r="M44" s="90">
        <v>0</v>
      </c>
      <c r="N44" s="90">
        <v>0</v>
      </c>
      <c r="O44" s="90">
        <v>0</v>
      </c>
      <c r="P44" s="90">
        <v>4</v>
      </c>
      <c r="Q44" s="90">
        <v>0</v>
      </c>
      <c r="R44" s="90">
        <f t="shared" si="8"/>
        <v>0</v>
      </c>
      <c r="S44" s="90">
        <v>0</v>
      </c>
      <c r="T44" s="90">
        <v>0</v>
      </c>
      <c r="U44" s="90">
        <v>0</v>
      </c>
      <c r="V44" s="90">
        <v>0</v>
      </c>
      <c r="W44" s="90">
        <v>7</v>
      </c>
      <c r="X44" s="91">
        <f t="shared" si="5"/>
        <v>97.8</v>
      </c>
      <c r="Y44" s="91" t="s">
        <v>114</v>
      </c>
      <c r="Z44" s="94" t="s">
        <v>57</v>
      </c>
      <c r="AA44" s="63"/>
    </row>
    <row r="45" spans="1:27" s="83" customFormat="1" ht="16.5" customHeight="1">
      <c r="A45" s="99" t="s">
        <v>113</v>
      </c>
      <c r="B45" s="99"/>
      <c r="C45" s="65">
        <f t="shared" si="6"/>
        <v>552</v>
      </c>
      <c r="D45" s="96">
        <f t="shared" si="7"/>
        <v>547</v>
      </c>
      <c r="E45" s="66">
        <f aca="true" t="shared" si="13" ref="E45:V45">E46+E47</f>
        <v>516</v>
      </c>
      <c r="F45" s="66">
        <f t="shared" si="13"/>
        <v>10</v>
      </c>
      <c r="G45" s="66">
        <f t="shared" si="13"/>
        <v>6</v>
      </c>
      <c r="H45" s="66">
        <f t="shared" si="13"/>
        <v>0</v>
      </c>
      <c r="I45" s="66">
        <f t="shared" si="13"/>
        <v>12</v>
      </c>
      <c r="J45" s="66">
        <f t="shared" si="13"/>
        <v>3</v>
      </c>
      <c r="K45" s="66">
        <f t="shared" si="13"/>
        <v>1</v>
      </c>
      <c r="L45" s="66">
        <f t="shared" si="13"/>
        <v>0</v>
      </c>
      <c r="M45" s="66">
        <f t="shared" si="13"/>
        <v>0</v>
      </c>
      <c r="N45" s="66">
        <f t="shared" si="13"/>
        <v>0</v>
      </c>
      <c r="O45" s="66">
        <f t="shared" si="13"/>
        <v>1</v>
      </c>
      <c r="P45" s="66">
        <f t="shared" si="13"/>
        <v>3</v>
      </c>
      <c r="Q45" s="66">
        <f t="shared" si="13"/>
        <v>0</v>
      </c>
      <c r="R45" s="96">
        <f t="shared" si="8"/>
        <v>0</v>
      </c>
      <c r="S45" s="66">
        <f t="shared" si="13"/>
        <v>0</v>
      </c>
      <c r="T45" s="66">
        <f t="shared" si="13"/>
        <v>0</v>
      </c>
      <c r="U45" s="66">
        <f t="shared" si="13"/>
        <v>0</v>
      </c>
      <c r="V45" s="66">
        <f t="shared" si="13"/>
        <v>0</v>
      </c>
      <c r="W45" s="66">
        <f>W46+W47</f>
        <v>10</v>
      </c>
      <c r="X45" s="67">
        <f t="shared" si="5"/>
        <v>99.1</v>
      </c>
      <c r="Y45" s="67">
        <f>ROUND((O45+R45)/C45*100,1)</f>
        <v>0.2</v>
      </c>
      <c r="Z45" s="97" t="s">
        <v>113</v>
      </c>
      <c r="AA45" s="98"/>
    </row>
    <row r="46" spans="1:27" ht="16.5" customHeight="1">
      <c r="A46" s="87"/>
      <c r="B46" s="93" t="s">
        <v>58</v>
      </c>
      <c r="C46" s="89">
        <f t="shared" si="6"/>
        <v>401</v>
      </c>
      <c r="D46" s="90">
        <f t="shared" si="7"/>
        <v>398</v>
      </c>
      <c r="E46" s="90">
        <v>370</v>
      </c>
      <c r="F46" s="90">
        <v>10</v>
      </c>
      <c r="G46" s="90">
        <v>6</v>
      </c>
      <c r="H46" s="90">
        <v>0</v>
      </c>
      <c r="I46" s="90">
        <v>9</v>
      </c>
      <c r="J46" s="90">
        <v>3</v>
      </c>
      <c r="K46" s="90">
        <v>1</v>
      </c>
      <c r="L46" s="90">
        <v>0</v>
      </c>
      <c r="M46" s="90">
        <v>0</v>
      </c>
      <c r="N46" s="90">
        <v>0</v>
      </c>
      <c r="O46" s="90">
        <v>0</v>
      </c>
      <c r="P46" s="90">
        <v>2</v>
      </c>
      <c r="Q46" s="90">
        <v>0</v>
      </c>
      <c r="R46" s="90">
        <f t="shared" si="8"/>
        <v>0</v>
      </c>
      <c r="S46" s="90">
        <v>0</v>
      </c>
      <c r="T46" s="90">
        <v>0</v>
      </c>
      <c r="U46" s="90">
        <v>0</v>
      </c>
      <c r="V46" s="90">
        <v>0</v>
      </c>
      <c r="W46" s="90">
        <v>7</v>
      </c>
      <c r="X46" s="91">
        <f t="shared" si="5"/>
        <v>99.3</v>
      </c>
      <c r="Y46" s="91" t="s">
        <v>114</v>
      </c>
      <c r="Z46" s="94" t="s">
        <v>58</v>
      </c>
      <c r="AA46" s="63"/>
    </row>
    <row r="47" spans="1:27" ht="16.5" customHeight="1">
      <c r="A47" s="87"/>
      <c r="B47" s="93" t="s">
        <v>59</v>
      </c>
      <c r="C47" s="89">
        <f t="shared" si="6"/>
        <v>151</v>
      </c>
      <c r="D47" s="90">
        <f t="shared" si="7"/>
        <v>149</v>
      </c>
      <c r="E47" s="90">
        <v>146</v>
      </c>
      <c r="F47" s="90">
        <v>0</v>
      </c>
      <c r="G47" s="90">
        <v>0</v>
      </c>
      <c r="H47" s="90">
        <v>0</v>
      </c>
      <c r="I47" s="90">
        <v>3</v>
      </c>
      <c r="J47" s="90">
        <v>0</v>
      </c>
      <c r="K47" s="90">
        <v>0</v>
      </c>
      <c r="L47" s="90">
        <v>0</v>
      </c>
      <c r="M47" s="90">
        <v>0</v>
      </c>
      <c r="N47" s="90">
        <v>0</v>
      </c>
      <c r="O47" s="90">
        <v>1</v>
      </c>
      <c r="P47" s="90">
        <v>1</v>
      </c>
      <c r="Q47" s="90">
        <v>0</v>
      </c>
      <c r="R47" s="90">
        <f t="shared" si="8"/>
        <v>0</v>
      </c>
      <c r="S47" s="90">
        <v>0</v>
      </c>
      <c r="T47" s="90">
        <v>0</v>
      </c>
      <c r="U47" s="90">
        <v>0</v>
      </c>
      <c r="V47" s="90">
        <v>0</v>
      </c>
      <c r="W47" s="90">
        <v>3</v>
      </c>
      <c r="X47" s="91">
        <f t="shared" si="5"/>
        <v>98.7</v>
      </c>
      <c r="Y47" s="91">
        <f>ROUND((O47+R47)/C47*100,1)</f>
        <v>0.7</v>
      </c>
      <c r="Z47" s="94" t="s">
        <v>59</v>
      </c>
      <c r="AA47" s="63"/>
    </row>
    <row r="48" spans="1:27" s="70" customFormat="1" ht="16.5" customHeight="1">
      <c r="A48" s="99" t="s">
        <v>115</v>
      </c>
      <c r="B48" s="99"/>
      <c r="C48" s="65">
        <f t="shared" si="6"/>
        <v>884</v>
      </c>
      <c r="D48" s="96">
        <f t="shared" si="7"/>
        <v>874</v>
      </c>
      <c r="E48" s="66">
        <f aca="true" t="shared" si="14" ref="E48:V48">SUM(E49:E51)</f>
        <v>821</v>
      </c>
      <c r="F48" s="66">
        <f t="shared" si="14"/>
        <v>29</v>
      </c>
      <c r="G48" s="66">
        <f t="shared" si="14"/>
        <v>6</v>
      </c>
      <c r="H48" s="66">
        <f t="shared" si="14"/>
        <v>0</v>
      </c>
      <c r="I48" s="66">
        <f t="shared" si="14"/>
        <v>12</v>
      </c>
      <c r="J48" s="66">
        <f t="shared" si="14"/>
        <v>6</v>
      </c>
      <c r="K48" s="66">
        <f t="shared" si="14"/>
        <v>0</v>
      </c>
      <c r="L48" s="66">
        <f t="shared" si="14"/>
        <v>0</v>
      </c>
      <c r="M48" s="66">
        <f t="shared" si="14"/>
        <v>0</v>
      </c>
      <c r="N48" s="66">
        <f t="shared" si="14"/>
        <v>0</v>
      </c>
      <c r="O48" s="66">
        <f t="shared" si="14"/>
        <v>4</v>
      </c>
      <c r="P48" s="66">
        <f t="shared" si="14"/>
        <v>6</v>
      </c>
      <c r="Q48" s="66">
        <f t="shared" si="14"/>
        <v>0</v>
      </c>
      <c r="R48" s="96">
        <f t="shared" si="8"/>
        <v>1</v>
      </c>
      <c r="S48" s="66">
        <f t="shared" si="14"/>
        <v>1</v>
      </c>
      <c r="T48" s="66">
        <f t="shared" si="14"/>
        <v>0</v>
      </c>
      <c r="U48" s="66">
        <f t="shared" si="14"/>
        <v>0</v>
      </c>
      <c r="V48" s="66">
        <f t="shared" si="14"/>
        <v>0</v>
      </c>
      <c r="W48" s="66">
        <f>SUM(W49:W51)</f>
        <v>7</v>
      </c>
      <c r="X48" s="67">
        <f t="shared" si="5"/>
        <v>98.9</v>
      </c>
      <c r="Y48" s="67">
        <f>ROUND((O48+R48)/C48*100,1)</f>
        <v>0.6</v>
      </c>
      <c r="Z48" s="97" t="s">
        <v>115</v>
      </c>
      <c r="AA48" s="98"/>
    </row>
    <row r="49" spans="1:27" ht="16.5" customHeight="1">
      <c r="A49" s="87"/>
      <c r="B49" s="93" t="s">
        <v>60</v>
      </c>
      <c r="C49" s="89">
        <f t="shared" si="6"/>
        <v>160</v>
      </c>
      <c r="D49" s="90">
        <f t="shared" si="7"/>
        <v>158</v>
      </c>
      <c r="E49" s="90">
        <v>154</v>
      </c>
      <c r="F49" s="90">
        <v>1</v>
      </c>
      <c r="G49" s="90">
        <v>1</v>
      </c>
      <c r="H49" s="90">
        <v>0</v>
      </c>
      <c r="I49" s="90">
        <v>2</v>
      </c>
      <c r="J49" s="90">
        <v>0</v>
      </c>
      <c r="K49" s="90">
        <v>0</v>
      </c>
      <c r="L49" s="90">
        <v>0</v>
      </c>
      <c r="M49" s="90">
        <v>0</v>
      </c>
      <c r="N49" s="90">
        <v>0</v>
      </c>
      <c r="O49" s="90">
        <v>0</v>
      </c>
      <c r="P49" s="90">
        <v>2</v>
      </c>
      <c r="Q49" s="90">
        <v>0</v>
      </c>
      <c r="R49" s="90">
        <f t="shared" si="8"/>
        <v>0</v>
      </c>
      <c r="S49" s="90">
        <v>0</v>
      </c>
      <c r="T49" s="90">
        <v>0</v>
      </c>
      <c r="U49" s="90">
        <v>0</v>
      </c>
      <c r="V49" s="90">
        <v>0</v>
      </c>
      <c r="W49" s="90">
        <v>1</v>
      </c>
      <c r="X49" s="91">
        <f t="shared" si="5"/>
        <v>98.8</v>
      </c>
      <c r="Y49" s="91" t="s">
        <v>114</v>
      </c>
      <c r="Z49" s="94" t="s">
        <v>60</v>
      </c>
      <c r="AA49" s="63"/>
    </row>
    <row r="50" spans="1:27" ht="16.5" customHeight="1">
      <c r="A50" s="87"/>
      <c r="B50" s="93" t="s">
        <v>61</v>
      </c>
      <c r="C50" s="89">
        <f t="shared" si="6"/>
        <v>262</v>
      </c>
      <c r="D50" s="90">
        <f t="shared" si="7"/>
        <v>258</v>
      </c>
      <c r="E50" s="90">
        <v>230</v>
      </c>
      <c r="F50" s="90">
        <v>17</v>
      </c>
      <c r="G50" s="90">
        <v>4</v>
      </c>
      <c r="H50" s="90">
        <v>0</v>
      </c>
      <c r="I50" s="90">
        <v>4</v>
      </c>
      <c r="J50" s="90">
        <v>3</v>
      </c>
      <c r="K50" s="90">
        <v>0</v>
      </c>
      <c r="L50" s="90">
        <v>0</v>
      </c>
      <c r="M50" s="90">
        <v>0</v>
      </c>
      <c r="N50" s="90">
        <v>0</v>
      </c>
      <c r="O50" s="90">
        <v>1</v>
      </c>
      <c r="P50" s="90">
        <v>3</v>
      </c>
      <c r="Q50" s="90">
        <v>0</v>
      </c>
      <c r="R50" s="90">
        <f t="shared" si="8"/>
        <v>1</v>
      </c>
      <c r="S50" s="90">
        <v>1</v>
      </c>
      <c r="T50" s="90">
        <v>0</v>
      </c>
      <c r="U50" s="90">
        <v>0</v>
      </c>
      <c r="V50" s="90">
        <v>0</v>
      </c>
      <c r="W50" s="90">
        <v>4</v>
      </c>
      <c r="X50" s="91">
        <f t="shared" si="5"/>
        <v>98.5</v>
      </c>
      <c r="Y50" s="91">
        <f>ROUND((O50+R50)/C50*100,1)</f>
        <v>0.8</v>
      </c>
      <c r="Z50" s="94" t="s">
        <v>61</v>
      </c>
      <c r="AA50" s="63"/>
    </row>
    <row r="51" spans="1:27" ht="16.5" customHeight="1">
      <c r="A51" s="87"/>
      <c r="B51" s="93" t="s">
        <v>62</v>
      </c>
      <c r="C51" s="89">
        <f t="shared" si="6"/>
        <v>462</v>
      </c>
      <c r="D51" s="90">
        <f t="shared" si="7"/>
        <v>458</v>
      </c>
      <c r="E51" s="90">
        <v>437</v>
      </c>
      <c r="F51" s="90">
        <v>11</v>
      </c>
      <c r="G51" s="90">
        <v>1</v>
      </c>
      <c r="H51" s="90">
        <v>0</v>
      </c>
      <c r="I51" s="90">
        <v>6</v>
      </c>
      <c r="J51" s="90">
        <v>3</v>
      </c>
      <c r="K51" s="90">
        <v>0</v>
      </c>
      <c r="L51" s="90">
        <v>0</v>
      </c>
      <c r="M51" s="90">
        <v>0</v>
      </c>
      <c r="N51" s="90">
        <v>0</v>
      </c>
      <c r="O51" s="90">
        <v>3</v>
      </c>
      <c r="P51" s="90">
        <v>1</v>
      </c>
      <c r="Q51" s="90">
        <v>0</v>
      </c>
      <c r="R51" s="90">
        <f t="shared" si="8"/>
        <v>0</v>
      </c>
      <c r="S51" s="90">
        <v>0</v>
      </c>
      <c r="T51" s="90">
        <v>0</v>
      </c>
      <c r="U51" s="90">
        <v>0</v>
      </c>
      <c r="V51" s="90">
        <v>0</v>
      </c>
      <c r="W51" s="90">
        <v>2</v>
      </c>
      <c r="X51" s="91">
        <f t="shared" si="5"/>
        <v>99.1</v>
      </c>
      <c r="Y51" s="91">
        <f>ROUND((O51+R51)/C51*100,1)</f>
        <v>0.6</v>
      </c>
      <c r="Z51" s="94" t="s">
        <v>62</v>
      </c>
      <c r="AA51" s="63"/>
    </row>
    <row r="52" spans="1:27" s="83" customFormat="1" ht="16.5" customHeight="1">
      <c r="A52" s="99" t="s">
        <v>116</v>
      </c>
      <c r="B52" s="99"/>
      <c r="C52" s="65">
        <f t="shared" si="6"/>
        <v>905</v>
      </c>
      <c r="D52" s="96">
        <f t="shared" si="7"/>
        <v>894</v>
      </c>
      <c r="E52" s="66">
        <f aca="true" t="shared" si="15" ref="E52:V52">SUM(E53:E56)</f>
        <v>869</v>
      </c>
      <c r="F52" s="66">
        <f t="shared" si="15"/>
        <v>4</v>
      </c>
      <c r="G52" s="66">
        <f t="shared" si="15"/>
        <v>3</v>
      </c>
      <c r="H52" s="66">
        <f t="shared" si="15"/>
        <v>0</v>
      </c>
      <c r="I52" s="66">
        <f t="shared" si="15"/>
        <v>10</v>
      </c>
      <c r="J52" s="66">
        <f t="shared" si="15"/>
        <v>8</v>
      </c>
      <c r="K52" s="66">
        <f t="shared" si="15"/>
        <v>0</v>
      </c>
      <c r="L52" s="66">
        <f t="shared" si="15"/>
        <v>0</v>
      </c>
      <c r="M52" s="66">
        <f t="shared" si="15"/>
        <v>0</v>
      </c>
      <c r="N52" s="66">
        <f t="shared" si="15"/>
        <v>0</v>
      </c>
      <c r="O52" s="66">
        <f t="shared" si="15"/>
        <v>1</v>
      </c>
      <c r="P52" s="66">
        <f t="shared" si="15"/>
        <v>10</v>
      </c>
      <c r="Q52" s="66">
        <f t="shared" si="15"/>
        <v>0</v>
      </c>
      <c r="R52" s="96">
        <f t="shared" si="8"/>
        <v>0</v>
      </c>
      <c r="S52" s="66">
        <f t="shared" si="15"/>
        <v>0</v>
      </c>
      <c r="T52" s="66">
        <f t="shared" si="15"/>
        <v>0</v>
      </c>
      <c r="U52" s="66">
        <f t="shared" si="15"/>
        <v>0</v>
      </c>
      <c r="V52" s="66">
        <f t="shared" si="15"/>
        <v>0</v>
      </c>
      <c r="W52" s="66">
        <f>SUM(W53:W56)</f>
        <v>5</v>
      </c>
      <c r="X52" s="67">
        <f t="shared" si="5"/>
        <v>98.8</v>
      </c>
      <c r="Y52" s="67">
        <f>ROUND((O52+R52)/C52*100,1)</f>
        <v>0.1</v>
      </c>
      <c r="Z52" s="97" t="s">
        <v>116</v>
      </c>
      <c r="AA52" s="98"/>
    </row>
    <row r="53" spans="1:27" ht="16.5" customHeight="1">
      <c r="A53" s="87"/>
      <c r="B53" s="93" t="s">
        <v>63</v>
      </c>
      <c r="C53" s="89">
        <f t="shared" si="6"/>
        <v>287</v>
      </c>
      <c r="D53" s="90">
        <f t="shared" si="7"/>
        <v>282</v>
      </c>
      <c r="E53" s="90">
        <v>276</v>
      </c>
      <c r="F53" s="90">
        <v>0</v>
      </c>
      <c r="G53" s="90">
        <v>1</v>
      </c>
      <c r="H53" s="90">
        <v>0</v>
      </c>
      <c r="I53" s="90">
        <v>3</v>
      </c>
      <c r="J53" s="90">
        <v>2</v>
      </c>
      <c r="K53" s="90">
        <v>0</v>
      </c>
      <c r="L53" s="90">
        <v>0</v>
      </c>
      <c r="M53" s="90">
        <v>0</v>
      </c>
      <c r="N53" s="90">
        <v>0</v>
      </c>
      <c r="O53" s="90">
        <v>0</v>
      </c>
      <c r="P53" s="90">
        <v>5</v>
      </c>
      <c r="Q53" s="90">
        <v>0</v>
      </c>
      <c r="R53" s="90">
        <f t="shared" si="8"/>
        <v>0</v>
      </c>
      <c r="S53" s="90">
        <v>0</v>
      </c>
      <c r="T53" s="90">
        <v>0</v>
      </c>
      <c r="U53" s="90">
        <v>0</v>
      </c>
      <c r="V53" s="90">
        <v>0</v>
      </c>
      <c r="W53" s="90">
        <v>2</v>
      </c>
      <c r="X53" s="91">
        <f t="shared" si="5"/>
        <v>98.3</v>
      </c>
      <c r="Y53" s="91" t="s">
        <v>114</v>
      </c>
      <c r="Z53" s="94" t="s">
        <v>63</v>
      </c>
      <c r="AA53" s="63"/>
    </row>
    <row r="54" spans="1:27" ht="16.5" customHeight="1">
      <c r="A54" s="87"/>
      <c r="B54" s="93" t="s">
        <v>64</v>
      </c>
      <c r="C54" s="89">
        <f t="shared" si="6"/>
        <v>79</v>
      </c>
      <c r="D54" s="90">
        <f t="shared" si="7"/>
        <v>79</v>
      </c>
      <c r="E54" s="90">
        <v>73</v>
      </c>
      <c r="F54" s="90">
        <v>2</v>
      </c>
      <c r="G54" s="90">
        <v>1</v>
      </c>
      <c r="H54" s="90">
        <v>0</v>
      </c>
      <c r="I54" s="90">
        <v>2</v>
      </c>
      <c r="J54" s="90">
        <v>1</v>
      </c>
      <c r="K54" s="90">
        <v>0</v>
      </c>
      <c r="L54" s="90">
        <v>0</v>
      </c>
      <c r="M54" s="90">
        <v>0</v>
      </c>
      <c r="N54" s="90">
        <v>0</v>
      </c>
      <c r="O54" s="90">
        <v>0</v>
      </c>
      <c r="P54" s="90">
        <v>0</v>
      </c>
      <c r="Q54" s="90">
        <v>0</v>
      </c>
      <c r="R54" s="90">
        <f t="shared" si="8"/>
        <v>0</v>
      </c>
      <c r="S54" s="90">
        <v>0</v>
      </c>
      <c r="T54" s="90">
        <v>0</v>
      </c>
      <c r="U54" s="90">
        <v>0</v>
      </c>
      <c r="V54" s="90">
        <v>0</v>
      </c>
      <c r="W54" s="90">
        <v>1</v>
      </c>
      <c r="X54" s="91">
        <f t="shared" si="5"/>
        <v>100</v>
      </c>
      <c r="Y54" s="91" t="s">
        <v>114</v>
      </c>
      <c r="Z54" s="94" t="s">
        <v>64</v>
      </c>
      <c r="AA54" s="63"/>
    </row>
    <row r="55" spans="1:27" ht="16.5" customHeight="1">
      <c r="A55" s="87"/>
      <c r="B55" s="93" t="s">
        <v>65</v>
      </c>
      <c r="C55" s="89">
        <f t="shared" si="6"/>
        <v>484</v>
      </c>
      <c r="D55" s="90">
        <f t="shared" si="7"/>
        <v>478</v>
      </c>
      <c r="E55" s="90">
        <v>465</v>
      </c>
      <c r="F55" s="90">
        <v>2</v>
      </c>
      <c r="G55" s="90">
        <v>1</v>
      </c>
      <c r="H55" s="90">
        <v>0</v>
      </c>
      <c r="I55" s="90">
        <v>5</v>
      </c>
      <c r="J55" s="90">
        <v>5</v>
      </c>
      <c r="K55" s="90">
        <v>0</v>
      </c>
      <c r="L55" s="90">
        <v>0</v>
      </c>
      <c r="M55" s="90">
        <v>0</v>
      </c>
      <c r="N55" s="90">
        <v>0</v>
      </c>
      <c r="O55" s="90">
        <v>1</v>
      </c>
      <c r="P55" s="90">
        <v>5</v>
      </c>
      <c r="Q55" s="90">
        <v>0</v>
      </c>
      <c r="R55" s="90">
        <f t="shared" si="8"/>
        <v>0</v>
      </c>
      <c r="S55" s="90">
        <v>0</v>
      </c>
      <c r="T55" s="90">
        <v>0</v>
      </c>
      <c r="U55" s="90">
        <v>0</v>
      </c>
      <c r="V55" s="90">
        <v>0</v>
      </c>
      <c r="W55" s="90">
        <v>2</v>
      </c>
      <c r="X55" s="91">
        <f t="shared" si="5"/>
        <v>98.8</v>
      </c>
      <c r="Y55" s="91">
        <f>ROUND((O55+R55)/C55*100,1)</f>
        <v>0.2</v>
      </c>
      <c r="Z55" s="94" t="s">
        <v>65</v>
      </c>
      <c r="AA55" s="63"/>
    </row>
    <row r="56" spans="1:27" ht="16.5" customHeight="1">
      <c r="A56" s="87"/>
      <c r="B56" s="93" t="s">
        <v>66</v>
      </c>
      <c r="C56" s="89">
        <f t="shared" si="6"/>
        <v>55</v>
      </c>
      <c r="D56" s="90">
        <f t="shared" si="7"/>
        <v>55</v>
      </c>
      <c r="E56" s="90">
        <v>55</v>
      </c>
      <c r="F56" s="90">
        <v>0</v>
      </c>
      <c r="G56" s="90">
        <v>0</v>
      </c>
      <c r="H56" s="90">
        <v>0</v>
      </c>
      <c r="I56" s="90">
        <v>0</v>
      </c>
      <c r="J56" s="90">
        <v>0</v>
      </c>
      <c r="K56" s="90">
        <v>0</v>
      </c>
      <c r="L56" s="90">
        <v>0</v>
      </c>
      <c r="M56" s="90">
        <v>0</v>
      </c>
      <c r="N56" s="90">
        <v>0</v>
      </c>
      <c r="O56" s="90">
        <v>0</v>
      </c>
      <c r="P56" s="90">
        <v>0</v>
      </c>
      <c r="Q56" s="90">
        <v>0</v>
      </c>
      <c r="R56" s="90">
        <f t="shared" si="8"/>
        <v>0</v>
      </c>
      <c r="S56" s="90">
        <v>0</v>
      </c>
      <c r="T56" s="90">
        <v>0</v>
      </c>
      <c r="U56" s="90">
        <v>0</v>
      </c>
      <c r="V56" s="90">
        <v>0</v>
      </c>
      <c r="W56" s="90">
        <v>0</v>
      </c>
      <c r="X56" s="91">
        <f t="shared" si="5"/>
        <v>100</v>
      </c>
      <c r="Y56" s="91" t="s">
        <v>114</v>
      </c>
      <c r="Z56" s="94" t="s">
        <v>66</v>
      </c>
      <c r="AA56" s="63"/>
    </row>
    <row r="57" spans="1:27" s="102" customFormat="1" ht="16.5" customHeight="1">
      <c r="A57" s="99" t="s">
        <v>117</v>
      </c>
      <c r="B57" s="99"/>
      <c r="C57" s="65">
        <f t="shared" si="6"/>
        <v>337</v>
      </c>
      <c r="D57" s="96">
        <f t="shared" si="7"/>
        <v>327</v>
      </c>
      <c r="E57" s="66">
        <f aca="true" t="shared" si="16" ref="E57:V57">SUM(E58:E59)</f>
        <v>322</v>
      </c>
      <c r="F57" s="66">
        <f t="shared" si="16"/>
        <v>0</v>
      </c>
      <c r="G57" s="66">
        <f t="shared" si="16"/>
        <v>1</v>
      </c>
      <c r="H57" s="66">
        <f t="shared" si="16"/>
        <v>0</v>
      </c>
      <c r="I57" s="66">
        <f t="shared" si="16"/>
        <v>2</v>
      </c>
      <c r="J57" s="66">
        <f t="shared" si="16"/>
        <v>2</v>
      </c>
      <c r="K57" s="66">
        <f t="shared" si="16"/>
        <v>0</v>
      </c>
      <c r="L57" s="66">
        <f t="shared" si="16"/>
        <v>0</v>
      </c>
      <c r="M57" s="66">
        <f t="shared" si="16"/>
        <v>0</v>
      </c>
      <c r="N57" s="66">
        <f t="shared" si="16"/>
        <v>0</v>
      </c>
      <c r="O57" s="66">
        <f t="shared" si="16"/>
        <v>1</v>
      </c>
      <c r="P57" s="66">
        <f t="shared" si="16"/>
        <v>9</v>
      </c>
      <c r="Q57" s="66">
        <f t="shared" si="16"/>
        <v>0</v>
      </c>
      <c r="R57" s="96">
        <f t="shared" si="8"/>
        <v>0</v>
      </c>
      <c r="S57" s="66">
        <f t="shared" si="16"/>
        <v>0</v>
      </c>
      <c r="T57" s="66">
        <f t="shared" si="16"/>
        <v>0</v>
      </c>
      <c r="U57" s="66">
        <f t="shared" si="16"/>
        <v>0</v>
      </c>
      <c r="V57" s="66">
        <f t="shared" si="16"/>
        <v>0</v>
      </c>
      <c r="W57" s="66">
        <f>SUM(W58:W59)</f>
        <v>2</v>
      </c>
      <c r="X57" s="67">
        <f t="shared" si="5"/>
        <v>97</v>
      </c>
      <c r="Y57" s="67">
        <f>ROUND((O57+R57)/C57*100,1)</f>
        <v>0.3</v>
      </c>
      <c r="Z57" s="97" t="s">
        <v>117</v>
      </c>
      <c r="AA57" s="98"/>
    </row>
    <row r="58" spans="1:27" ht="16.5" customHeight="1">
      <c r="A58" s="87"/>
      <c r="B58" s="93" t="s">
        <v>67</v>
      </c>
      <c r="C58" s="89">
        <f t="shared" si="6"/>
        <v>72</v>
      </c>
      <c r="D58" s="90">
        <f t="shared" si="7"/>
        <v>69</v>
      </c>
      <c r="E58" s="90">
        <v>69</v>
      </c>
      <c r="F58" s="90">
        <v>0</v>
      </c>
      <c r="G58" s="90">
        <v>0</v>
      </c>
      <c r="H58" s="90">
        <v>0</v>
      </c>
      <c r="I58" s="90">
        <v>0</v>
      </c>
      <c r="J58" s="90">
        <v>0</v>
      </c>
      <c r="K58" s="90">
        <v>0</v>
      </c>
      <c r="L58" s="90">
        <v>0</v>
      </c>
      <c r="M58" s="90">
        <v>0</v>
      </c>
      <c r="N58" s="90">
        <v>0</v>
      </c>
      <c r="O58" s="90">
        <v>0</v>
      </c>
      <c r="P58" s="90">
        <v>3</v>
      </c>
      <c r="Q58" s="90">
        <v>0</v>
      </c>
      <c r="R58" s="90">
        <f t="shared" si="8"/>
        <v>0</v>
      </c>
      <c r="S58" s="90">
        <v>0</v>
      </c>
      <c r="T58" s="90">
        <v>0</v>
      </c>
      <c r="U58" s="90">
        <v>0</v>
      </c>
      <c r="V58" s="90">
        <v>0</v>
      </c>
      <c r="W58" s="90">
        <v>0</v>
      </c>
      <c r="X58" s="91">
        <f t="shared" si="5"/>
        <v>95.8</v>
      </c>
      <c r="Y58" s="91" t="s">
        <v>114</v>
      </c>
      <c r="Z58" s="94" t="s">
        <v>67</v>
      </c>
      <c r="AA58" s="63"/>
    </row>
    <row r="59" spans="1:27" s="9" customFormat="1" ht="16.5" customHeight="1">
      <c r="A59" s="87"/>
      <c r="B59" s="93" t="s">
        <v>68</v>
      </c>
      <c r="C59" s="89">
        <f t="shared" si="6"/>
        <v>265</v>
      </c>
      <c r="D59" s="90">
        <f t="shared" si="7"/>
        <v>258</v>
      </c>
      <c r="E59" s="90">
        <v>253</v>
      </c>
      <c r="F59" s="90">
        <v>0</v>
      </c>
      <c r="G59" s="90">
        <v>1</v>
      </c>
      <c r="H59" s="90">
        <v>0</v>
      </c>
      <c r="I59" s="90">
        <v>2</v>
      </c>
      <c r="J59" s="90">
        <v>2</v>
      </c>
      <c r="K59" s="90">
        <v>0</v>
      </c>
      <c r="L59" s="90">
        <v>0</v>
      </c>
      <c r="M59" s="90">
        <v>0</v>
      </c>
      <c r="N59" s="90">
        <v>0</v>
      </c>
      <c r="O59" s="90">
        <v>1</v>
      </c>
      <c r="P59" s="90">
        <v>6</v>
      </c>
      <c r="Q59" s="90">
        <v>0</v>
      </c>
      <c r="R59" s="90">
        <f t="shared" si="8"/>
        <v>0</v>
      </c>
      <c r="S59" s="90">
        <v>0</v>
      </c>
      <c r="T59" s="90">
        <v>0</v>
      </c>
      <c r="U59" s="90">
        <v>0</v>
      </c>
      <c r="V59" s="90">
        <v>0</v>
      </c>
      <c r="W59" s="90">
        <v>2</v>
      </c>
      <c r="X59" s="91">
        <f t="shared" si="5"/>
        <v>97.4</v>
      </c>
      <c r="Y59" s="91">
        <f aca="true" t="shared" si="17" ref="Y59:Y64">ROUND((O59+R59)/C59*100,1)</f>
        <v>0.4</v>
      </c>
      <c r="Z59" s="94" t="s">
        <v>68</v>
      </c>
      <c r="AA59" s="63"/>
    </row>
    <row r="60" spans="1:27" s="83" customFormat="1" ht="16.5" customHeight="1">
      <c r="A60" s="99" t="s">
        <v>118</v>
      </c>
      <c r="B60" s="103"/>
      <c r="C60" s="65">
        <f t="shared" si="6"/>
        <v>423</v>
      </c>
      <c r="D60" s="96">
        <f t="shared" si="7"/>
        <v>419</v>
      </c>
      <c r="E60" s="66">
        <f aca="true" t="shared" si="18" ref="E60:Q60">SUM(E61:E62)</f>
        <v>408</v>
      </c>
      <c r="F60" s="66">
        <f t="shared" si="18"/>
        <v>3</v>
      </c>
      <c r="G60" s="66">
        <f t="shared" si="18"/>
        <v>2</v>
      </c>
      <c r="H60" s="66">
        <f t="shared" si="18"/>
        <v>0</v>
      </c>
      <c r="I60" s="66">
        <f t="shared" si="18"/>
        <v>1</v>
      </c>
      <c r="J60" s="66">
        <f t="shared" si="18"/>
        <v>5</v>
      </c>
      <c r="K60" s="66">
        <f t="shared" si="18"/>
        <v>0</v>
      </c>
      <c r="L60" s="66">
        <f t="shared" si="18"/>
        <v>0</v>
      </c>
      <c r="M60" s="66">
        <f t="shared" si="18"/>
        <v>0</v>
      </c>
      <c r="N60" s="66">
        <f t="shared" si="18"/>
        <v>0</v>
      </c>
      <c r="O60" s="66">
        <f t="shared" si="18"/>
        <v>3</v>
      </c>
      <c r="P60" s="66">
        <f t="shared" si="18"/>
        <v>1</v>
      </c>
      <c r="Q60" s="66">
        <f t="shared" si="18"/>
        <v>0</v>
      </c>
      <c r="R60" s="96">
        <f t="shared" si="8"/>
        <v>0</v>
      </c>
      <c r="S60" s="66">
        <f>SUM(S61:S62)</f>
        <v>0</v>
      </c>
      <c r="T60" s="66">
        <f>SUM(T61:T62)</f>
        <v>0</v>
      </c>
      <c r="U60" s="66">
        <f>SUM(U61:U62)</f>
        <v>0</v>
      </c>
      <c r="V60" s="66">
        <f>SUM(V61:V62)</f>
        <v>0</v>
      </c>
      <c r="W60" s="66">
        <f>SUM(W61:W62)</f>
        <v>2</v>
      </c>
      <c r="X60" s="67">
        <f t="shared" si="5"/>
        <v>99.1</v>
      </c>
      <c r="Y60" s="67">
        <f t="shared" si="17"/>
        <v>0.7</v>
      </c>
      <c r="Z60" s="97" t="s">
        <v>118</v>
      </c>
      <c r="AA60" s="104"/>
    </row>
    <row r="61" spans="1:27" ht="16.5" customHeight="1">
      <c r="A61" s="105"/>
      <c r="B61" s="93" t="s">
        <v>69</v>
      </c>
      <c r="C61" s="89">
        <f t="shared" si="6"/>
        <v>177</v>
      </c>
      <c r="D61" s="90">
        <f t="shared" si="7"/>
        <v>175</v>
      </c>
      <c r="E61" s="90">
        <v>173</v>
      </c>
      <c r="F61" s="90">
        <v>0</v>
      </c>
      <c r="G61" s="90">
        <v>0</v>
      </c>
      <c r="H61" s="90">
        <v>0</v>
      </c>
      <c r="I61" s="90">
        <v>0</v>
      </c>
      <c r="J61" s="90">
        <v>2</v>
      </c>
      <c r="K61" s="90">
        <v>0</v>
      </c>
      <c r="L61" s="90">
        <v>0</v>
      </c>
      <c r="M61" s="90">
        <v>0</v>
      </c>
      <c r="N61" s="90">
        <v>0</v>
      </c>
      <c r="O61" s="90">
        <v>2</v>
      </c>
      <c r="P61" s="90">
        <v>0</v>
      </c>
      <c r="Q61" s="90">
        <v>0</v>
      </c>
      <c r="R61" s="90">
        <f t="shared" si="8"/>
        <v>0</v>
      </c>
      <c r="S61" s="90">
        <v>0</v>
      </c>
      <c r="T61" s="90">
        <v>0</v>
      </c>
      <c r="U61" s="90">
        <v>0</v>
      </c>
      <c r="V61" s="90">
        <v>0</v>
      </c>
      <c r="W61" s="90">
        <v>0</v>
      </c>
      <c r="X61" s="91">
        <f t="shared" si="5"/>
        <v>98.9</v>
      </c>
      <c r="Y61" s="91">
        <f t="shared" si="17"/>
        <v>1.1</v>
      </c>
      <c r="Z61" s="94" t="s">
        <v>69</v>
      </c>
      <c r="AA61" s="63"/>
    </row>
    <row r="62" spans="1:27" ht="16.5" customHeight="1">
      <c r="A62" s="105"/>
      <c r="B62" s="93" t="s">
        <v>90</v>
      </c>
      <c r="C62" s="89">
        <f t="shared" si="6"/>
        <v>246</v>
      </c>
      <c r="D62" s="90">
        <f t="shared" si="7"/>
        <v>244</v>
      </c>
      <c r="E62" s="90">
        <v>235</v>
      </c>
      <c r="F62" s="90">
        <v>3</v>
      </c>
      <c r="G62" s="90">
        <v>2</v>
      </c>
      <c r="H62" s="90">
        <v>0</v>
      </c>
      <c r="I62" s="90">
        <v>1</v>
      </c>
      <c r="J62" s="90">
        <v>3</v>
      </c>
      <c r="K62" s="90">
        <v>0</v>
      </c>
      <c r="L62" s="90">
        <v>0</v>
      </c>
      <c r="M62" s="90">
        <v>0</v>
      </c>
      <c r="N62" s="90">
        <v>0</v>
      </c>
      <c r="O62" s="90">
        <v>1</v>
      </c>
      <c r="P62" s="90">
        <v>1</v>
      </c>
      <c r="Q62" s="90">
        <v>0</v>
      </c>
      <c r="R62" s="90">
        <f t="shared" si="8"/>
        <v>0</v>
      </c>
      <c r="S62" s="90">
        <v>0</v>
      </c>
      <c r="T62" s="90">
        <v>0</v>
      </c>
      <c r="U62" s="90">
        <v>0</v>
      </c>
      <c r="V62" s="90">
        <v>0</v>
      </c>
      <c r="W62" s="90">
        <v>2</v>
      </c>
      <c r="X62" s="91">
        <f t="shared" si="5"/>
        <v>99.2</v>
      </c>
      <c r="Y62" s="91">
        <f t="shared" si="17"/>
        <v>0.4</v>
      </c>
      <c r="Z62" s="94" t="s">
        <v>90</v>
      </c>
      <c r="AA62" s="63"/>
    </row>
    <row r="63" spans="1:27" s="83" customFormat="1" ht="16.5" customHeight="1">
      <c r="A63" s="99" t="s">
        <v>119</v>
      </c>
      <c r="B63" s="99"/>
      <c r="C63" s="65">
        <f t="shared" si="6"/>
        <v>92</v>
      </c>
      <c r="D63" s="96">
        <f t="shared" si="7"/>
        <v>89</v>
      </c>
      <c r="E63" s="66">
        <f aca="true" t="shared" si="19" ref="E63:V63">E64</f>
        <v>86</v>
      </c>
      <c r="F63" s="66">
        <f t="shared" si="19"/>
        <v>2</v>
      </c>
      <c r="G63" s="66">
        <f t="shared" si="19"/>
        <v>0</v>
      </c>
      <c r="H63" s="66">
        <f t="shared" si="19"/>
        <v>0</v>
      </c>
      <c r="I63" s="66">
        <f t="shared" si="19"/>
        <v>0</v>
      </c>
      <c r="J63" s="66">
        <f t="shared" si="19"/>
        <v>1</v>
      </c>
      <c r="K63" s="66">
        <f t="shared" si="19"/>
        <v>0</v>
      </c>
      <c r="L63" s="66">
        <f t="shared" si="19"/>
        <v>0</v>
      </c>
      <c r="M63" s="66">
        <f t="shared" si="19"/>
        <v>0</v>
      </c>
      <c r="N63" s="66">
        <f t="shared" si="19"/>
        <v>0</v>
      </c>
      <c r="O63" s="66">
        <f t="shared" si="19"/>
        <v>2</v>
      </c>
      <c r="P63" s="66">
        <f t="shared" si="19"/>
        <v>1</v>
      </c>
      <c r="Q63" s="66">
        <f t="shared" si="19"/>
        <v>0</v>
      </c>
      <c r="R63" s="96">
        <f t="shared" si="8"/>
        <v>0</v>
      </c>
      <c r="S63" s="66">
        <f t="shared" si="19"/>
        <v>0</v>
      </c>
      <c r="T63" s="66">
        <f t="shared" si="19"/>
        <v>0</v>
      </c>
      <c r="U63" s="66">
        <f t="shared" si="19"/>
        <v>0</v>
      </c>
      <c r="V63" s="66">
        <f t="shared" si="19"/>
        <v>0</v>
      </c>
      <c r="W63" s="66">
        <f>W64</f>
        <v>0</v>
      </c>
      <c r="X63" s="67">
        <f t="shared" si="5"/>
        <v>96.7</v>
      </c>
      <c r="Y63" s="67">
        <f t="shared" si="17"/>
        <v>2.2</v>
      </c>
      <c r="Z63" s="97" t="s">
        <v>119</v>
      </c>
      <c r="AA63" s="98"/>
    </row>
    <row r="64" spans="1:27" ht="16.5" customHeight="1">
      <c r="A64" s="105"/>
      <c r="B64" s="93" t="s">
        <v>70</v>
      </c>
      <c r="C64" s="89">
        <f t="shared" si="6"/>
        <v>92</v>
      </c>
      <c r="D64" s="90">
        <f t="shared" si="7"/>
        <v>89</v>
      </c>
      <c r="E64" s="90">
        <v>86</v>
      </c>
      <c r="F64" s="90">
        <v>2</v>
      </c>
      <c r="G64" s="90">
        <v>0</v>
      </c>
      <c r="H64" s="90">
        <v>0</v>
      </c>
      <c r="I64" s="90">
        <v>0</v>
      </c>
      <c r="J64" s="90">
        <v>1</v>
      </c>
      <c r="K64" s="90">
        <v>0</v>
      </c>
      <c r="L64" s="90">
        <v>0</v>
      </c>
      <c r="M64" s="90">
        <v>0</v>
      </c>
      <c r="N64" s="90">
        <v>0</v>
      </c>
      <c r="O64" s="90">
        <v>2</v>
      </c>
      <c r="P64" s="90">
        <v>1</v>
      </c>
      <c r="Q64" s="90">
        <v>0</v>
      </c>
      <c r="R64" s="90">
        <f t="shared" si="8"/>
        <v>0</v>
      </c>
      <c r="S64" s="90">
        <v>0</v>
      </c>
      <c r="T64" s="90">
        <v>0</v>
      </c>
      <c r="U64" s="90">
        <v>0</v>
      </c>
      <c r="V64" s="90">
        <v>0</v>
      </c>
      <c r="W64" s="90">
        <v>0</v>
      </c>
      <c r="X64" s="91">
        <f t="shared" si="5"/>
        <v>96.7</v>
      </c>
      <c r="Y64" s="91">
        <f t="shared" si="17"/>
        <v>2.2</v>
      </c>
      <c r="Z64" s="94" t="s">
        <v>70</v>
      </c>
      <c r="AA64" s="63"/>
    </row>
    <row r="65" spans="1:27" s="102" customFormat="1" ht="16.5" customHeight="1">
      <c r="A65" s="99" t="s">
        <v>120</v>
      </c>
      <c r="B65" s="103"/>
      <c r="C65" s="65">
        <f t="shared" si="6"/>
        <v>327</v>
      </c>
      <c r="D65" s="96">
        <f t="shared" si="7"/>
        <v>324</v>
      </c>
      <c r="E65" s="66">
        <f aca="true" t="shared" si="20" ref="E65:Q65">SUM(E66:E67)</f>
        <v>315</v>
      </c>
      <c r="F65" s="66">
        <f t="shared" si="20"/>
        <v>4</v>
      </c>
      <c r="G65" s="66">
        <f t="shared" si="20"/>
        <v>0</v>
      </c>
      <c r="H65" s="66">
        <f t="shared" si="20"/>
        <v>0</v>
      </c>
      <c r="I65" s="66">
        <f t="shared" si="20"/>
        <v>2</v>
      </c>
      <c r="J65" s="66">
        <f t="shared" si="20"/>
        <v>3</v>
      </c>
      <c r="K65" s="66">
        <f t="shared" si="20"/>
        <v>0</v>
      </c>
      <c r="L65" s="66">
        <f t="shared" si="20"/>
        <v>0</v>
      </c>
      <c r="M65" s="66">
        <f t="shared" si="20"/>
        <v>0</v>
      </c>
      <c r="N65" s="66">
        <f t="shared" si="20"/>
        <v>0</v>
      </c>
      <c r="O65" s="66">
        <f t="shared" si="20"/>
        <v>0</v>
      </c>
      <c r="P65" s="66">
        <f t="shared" si="20"/>
        <v>3</v>
      </c>
      <c r="Q65" s="66">
        <f t="shared" si="20"/>
        <v>0</v>
      </c>
      <c r="R65" s="96">
        <f t="shared" si="8"/>
        <v>0</v>
      </c>
      <c r="S65" s="66">
        <f>SUM(S66:S67)</f>
        <v>0</v>
      </c>
      <c r="T65" s="66">
        <f>SUM(T66:T67)</f>
        <v>0</v>
      </c>
      <c r="U65" s="66">
        <f>SUM(U66:U67)</f>
        <v>0</v>
      </c>
      <c r="V65" s="66">
        <f>SUM(V66:V67)</f>
        <v>0</v>
      </c>
      <c r="W65" s="66">
        <f>SUM(W66:W67)</f>
        <v>0</v>
      </c>
      <c r="X65" s="67">
        <f t="shared" si="5"/>
        <v>99.1</v>
      </c>
      <c r="Y65" s="67" t="s">
        <v>125</v>
      </c>
      <c r="Z65" s="97" t="s">
        <v>120</v>
      </c>
      <c r="AA65" s="104"/>
    </row>
    <row r="66" spans="1:27" ht="16.5" customHeight="1">
      <c r="A66" s="105"/>
      <c r="B66" s="93" t="s">
        <v>91</v>
      </c>
      <c r="C66" s="89">
        <f t="shared" si="6"/>
        <v>123</v>
      </c>
      <c r="D66" s="90">
        <f t="shared" si="7"/>
        <v>123</v>
      </c>
      <c r="E66" s="90">
        <v>123</v>
      </c>
      <c r="F66" s="90">
        <v>0</v>
      </c>
      <c r="G66" s="90">
        <v>0</v>
      </c>
      <c r="H66" s="90">
        <v>0</v>
      </c>
      <c r="I66" s="90">
        <v>0</v>
      </c>
      <c r="J66" s="90">
        <v>0</v>
      </c>
      <c r="K66" s="90">
        <v>0</v>
      </c>
      <c r="L66" s="90">
        <v>0</v>
      </c>
      <c r="M66" s="90">
        <v>0</v>
      </c>
      <c r="N66" s="90">
        <v>0</v>
      </c>
      <c r="O66" s="90">
        <v>0</v>
      </c>
      <c r="P66" s="90">
        <v>0</v>
      </c>
      <c r="Q66" s="90">
        <v>0</v>
      </c>
      <c r="R66" s="90">
        <f t="shared" si="8"/>
        <v>0</v>
      </c>
      <c r="S66" s="90">
        <v>0</v>
      </c>
      <c r="T66" s="90">
        <v>0</v>
      </c>
      <c r="U66" s="90">
        <v>0</v>
      </c>
      <c r="V66" s="90">
        <v>0</v>
      </c>
      <c r="W66" s="90">
        <v>0</v>
      </c>
      <c r="X66" s="91">
        <f t="shared" si="5"/>
        <v>100</v>
      </c>
      <c r="Y66" s="91" t="s">
        <v>121</v>
      </c>
      <c r="Z66" s="94" t="s">
        <v>91</v>
      </c>
      <c r="AA66" s="63"/>
    </row>
    <row r="67" spans="1:27" s="9" customFormat="1" ht="16.5" customHeight="1">
      <c r="A67" s="105"/>
      <c r="B67" s="93" t="s">
        <v>92</v>
      </c>
      <c r="C67" s="89">
        <f t="shared" si="6"/>
        <v>204</v>
      </c>
      <c r="D67" s="90">
        <f t="shared" si="7"/>
        <v>201</v>
      </c>
      <c r="E67" s="90">
        <v>192</v>
      </c>
      <c r="F67" s="90">
        <v>4</v>
      </c>
      <c r="G67" s="90">
        <v>0</v>
      </c>
      <c r="H67" s="90">
        <v>0</v>
      </c>
      <c r="I67" s="90">
        <v>2</v>
      </c>
      <c r="J67" s="90">
        <v>3</v>
      </c>
      <c r="K67" s="90">
        <v>0</v>
      </c>
      <c r="L67" s="90">
        <v>0</v>
      </c>
      <c r="M67" s="90">
        <v>0</v>
      </c>
      <c r="N67" s="90">
        <v>0</v>
      </c>
      <c r="O67" s="90">
        <v>0</v>
      </c>
      <c r="P67" s="90">
        <v>3</v>
      </c>
      <c r="Q67" s="90">
        <v>0</v>
      </c>
      <c r="R67" s="90">
        <f t="shared" si="8"/>
        <v>0</v>
      </c>
      <c r="S67" s="90">
        <v>0</v>
      </c>
      <c r="T67" s="90">
        <v>0</v>
      </c>
      <c r="U67" s="90">
        <v>0</v>
      </c>
      <c r="V67" s="90">
        <v>0</v>
      </c>
      <c r="W67" s="90">
        <v>0</v>
      </c>
      <c r="X67" s="91">
        <f t="shared" si="5"/>
        <v>98.5</v>
      </c>
      <c r="Y67" s="91" t="s">
        <v>125</v>
      </c>
      <c r="Z67" s="94" t="s">
        <v>92</v>
      </c>
      <c r="AA67" s="63"/>
    </row>
    <row r="68" spans="1:27" s="9" customFormat="1" ht="16.5" customHeight="1">
      <c r="A68" s="7"/>
      <c r="B68" s="7"/>
      <c r="C68" s="106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107"/>
      <c r="Y68" s="107"/>
      <c r="Z68" s="106"/>
      <c r="AA68" s="7"/>
    </row>
    <row r="69" spans="2:25" ht="11.25" customHeight="1">
      <c r="B69" s="114"/>
      <c r="C69" s="114"/>
      <c r="D69" s="114"/>
      <c r="E69" s="114"/>
      <c r="F69" s="114"/>
      <c r="G69" s="114"/>
      <c r="H69" s="114"/>
      <c r="I69" s="114"/>
      <c r="J69" s="114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2"/>
      <c r="Y69" s="122"/>
    </row>
    <row r="70" spans="2:25" ht="11.25" customHeight="1" hidden="1">
      <c r="B70" s="114"/>
      <c r="C70" s="114">
        <v>23416</v>
      </c>
      <c r="D70" s="108">
        <f>SUM(E70:J70)</f>
        <v>23106</v>
      </c>
      <c r="E70" s="9">
        <v>21894</v>
      </c>
      <c r="F70" s="9">
        <v>453</v>
      </c>
      <c r="G70" s="9">
        <v>215</v>
      </c>
      <c r="H70" s="9">
        <v>1</v>
      </c>
      <c r="I70" s="9">
        <v>333</v>
      </c>
      <c r="J70" s="9">
        <v>210</v>
      </c>
      <c r="K70" s="6">
        <v>7</v>
      </c>
      <c r="L70" s="6">
        <v>0</v>
      </c>
      <c r="M70" s="6">
        <v>2</v>
      </c>
      <c r="N70" s="6">
        <v>11</v>
      </c>
      <c r="O70" s="6">
        <v>76</v>
      </c>
      <c r="P70" s="6">
        <v>214</v>
      </c>
      <c r="Q70" s="6">
        <v>0</v>
      </c>
      <c r="R70" s="108">
        <f>SUM(S70:V70)</f>
        <v>7</v>
      </c>
      <c r="S70" s="6">
        <v>7</v>
      </c>
      <c r="T70" s="6">
        <v>0</v>
      </c>
      <c r="U70" s="6">
        <v>0</v>
      </c>
      <c r="V70" s="6">
        <v>0</v>
      </c>
      <c r="W70" s="6">
        <v>405</v>
      </c>
      <c r="X70" s="109">
        <v>98.7</v>
      </c>
      <c r="Y70" s="109">
        <v>0.4</v>
      </c>
    </row>
    <row r="71" spans="2:3" ht="11.25" customHeight="1" hidden="1">
      <c r="B71" s="121"/>
      <c r="C71" s="121"/>
    </row>
    <row r="72" spans="2:3" ht="11.25" customHeight="1" hidden="1">
      <c r="B72" s="121" t="s">
        <v>134</v>
      </c>
      <c r="C72" s="121"/>
    </row>
    <row r="73" spans="2:3" ht="11.25" customHeight="1">
      <c r="B73" s="121"/>
      <c r="C73" s="121"/>
    </row>
    <row r="74" spans="2:3" ht="11.25" customHeight="1">
      <c r="B74" s="121"/>
      <c r="C74" s="121"/>
    </row>
    <row r="75" spans="2:3" ht="11.25" customHeight="1">
      <c r="B75" s="121"/>
      <c r="C75" s="121"/>
    </row>
    <row r="76" spans="2:3" ht="11.25" customHeight="1">
      <c r="B76" s="121"/>
      <c r="C76" s="121"/>
    </row>
    <row r="77" spans="2:3" ht="11.25" customHeight="1">
      <c r="B77" s="121"/>
      <c r="C77" s="121"/>
    </row>
    <row r="78" spans="2:3" ht="11.25" customHeight="1">
      <c r="B78" s="121"/>
      <c r="C78" s="121"/>
    </row>
    <row r="79" spans="2:3" ht="11.25" customHeight="1">
      <c r="B79" s="121"/>
      <c r="C79" s="121"/>
    </row>
    <row r="80" spans="2:3" ht="11.25" customHeight="1">
      <c r="B80" s="121"/>
      <c r="C80" s="121"/>
    </row>
    <row r="81" spans="2:3" ht="11.25" customHeight="1">
      <c r="B81" s="121"/>
      <c r="C81" s="121"/>
    </row>
    <row r="82" spans="2:3" ht="11.25" customHeight="1">
      <c r="B82" s="121"/>
      <c r="C82" s="121"/>
    </row>
    <row r="83" spans="2:3" ht="11.25" customHeight="1">
      <c r="B83" s="121"/>
      <c r="C83" s="121"/>
    </row>
  </sheetData>
  <mergeCells count="42">
    <mergeCell ref="Z63:AA63"/>
    <mergeCell ref="A65:B65"/>
    <mergeCell ref="Z65:AA65"/>
    <mergeCell ref="A1:M1"/>
    <mergeCell ref="D5:D7"/>
    <mergeCell ref="L4:M5"/>
    <mergeCell ref="L6:L7"/>
    <mergeCell ref="M6:M7"/>
    <mergeCell ref="J5:J7"/>
    <mergeCell ref="A38:B38"/>
    <mergeCell ref="A16:B16"/>
    <mergeCell ref="A35:B35"/>
    <mergeCell ref="Y4:Y7"/>
    <mergeCell ref="Z52:AA52"/>
    <mergeCell ref="Z16:AA16"/>
    <mergeCell ref="Z35:AA35"/>
    <mergeCell ref="Z38:AA38"/>
    <mergeCell ref="Z43:AA43"/>
    <mergeCell ref="Z48:AA48"/>
    <mergeCell ref="Z57:AA57"/>
    <mergeCell ref="Z60:AA60"/>
    <mergeCell ref="A60:B60"/>
    <mergeCell ref="A45:B45"/>
    <mergeCell ref="A48:B48"/>
    <mergeCell ref="A52:B52"/>
    <mergeCell ref="A57:B57"/>
    <mergeCell ref="Z45:AA45"/>
    <mergeCell ref="A63:B63"/>
    <mergeCell ref="N4:N7"/>
    <mergeCell ref="O4:O7"/>
    <mergeCell ref="D4:J4"/>
    <mergeCell ref="C4:C7"/>
    <mergeCell ref="K4:K7"/>
    <mergeCell ref="E5:G6"/>
    <mergeCell ref="H5:H7"/>
    <mergeCell ref="I5:I7"/>
    <mergeCell ref="A43:B43"/>
    <mergeCell ref="P4:P7"/>
    <mergeCell ref="Q4:Q7"/>
    <mergeCell ref="W4:W7"/>
    <mergeCell ref="X4:X7"/>
    <mergeCell ref="R4:V6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3" max="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83"/>
  <sheetViews>
    <sheetView showGridLines="0" workbookViewId="0" topLeftCell="A49">
      <selection activeCell="A71" sqref="A71:IV72"/>
    </sheetView>
  </sheetViews>
  <sheetFormatPr defaultColWidth="8.75" defaultRowHeight="11.25" customHeight="1"/>
  <cols>
    <col min="1" max="1" width="1.328125" style="6" customWidth="1"/>
    <col min="2" max="2" width="8.75" style="6" customWidth="1"/>
    <col min="3" max="4" width="7.58203125" style="6" customWidth="1"/>
    <col min="5" max="10" width="8.58203125" style="6" customWidth="1"/>
    <col min="11" max="11" width="9.58203125" style="6" customWidth="1"/>
    <col min="12" max="16" width="7.58203125" style="6" customWidth="1"/>
    <col min="17" max="17" width="6.58203125" style="6" customWidth="1"/>
    <col min="18" max="22" width="5.58203125" style="6" customWidth="1"/>
    <col min="23" max="23" width="9.58203125" style="6" customWidth="1"/>
    <col min="24" max="25" width="7.58203125" style="109" customWidth="1"/>
    <col min="26" max="26" width="8.75" style="6" customWidth="1"/>
    <col min="27" max="27" width="1.328125" style="6" customWidth="1"/>
    <col min="28" max="31" width="0" style="6" hidden="1" customWidth="1"/>
    <col min="32" max="16384" width="8.75" style="6" customWidth="1"/>
  </cols>
  <sheetData>
    <row r="1" spans="1:25" ht="16.5" customHeight="1">
      <c r="A1" s="1" t="s">
        <v>71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"/>
      <c r="P1" s="3"/>
      <c r="Q1" s="4" t="s">
        <v>94</v>
      </c>
      <c r="R1" s="3"/>
      <c r="S1" s="3"/>
      <c r="T1" s="3"/>
      <c r="U1" s="3"/>
      <c r="V1" s="3"/>
      <c r="W1" s="3"/>
      <c r="X1" s="5"/>
      <c r="Y1" s="5"/>
    </row>
    <row r="2" spans="1:25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4"/>
      <c r="R2" s="3"/>
      <c r="S2" s="3"/>
      <c r="T2" s="3"/>
      <c r="U2" s="3"/>
      <c r="V2" s="3"/>
      <c r="W2" s="3"/>
      <c r="X2" s="5"/>
      <c r="Y2" s="5"/>
    </row>
    <row r="3" spans="1:27" ht="16.5" customHeight="1">
      <c r="A3" s="4" t="s">
        <v>72</v>
      </c>
      <c r="C3" s="110"/>
      <c r="D3" s="7"/>
      <c r="E3" s="7"/>
      <c r="F3" s="7"/>
      <c r="G3" s="7"/>
      <c r="H3" s="7"/>
      <c r="I3" s="7"/>
      <c r="J3" s="7"/>
      <c r="K3" s="7"/>
      <c r="L3" s="8"/>
      <c r="M3" s="7"/>
      <c r="N3" s="8" t="s">
        <v>95</v>
      </c>
      <c r="O3" s="7"/>
      <c r="P3" s="7"/>
      <c r="Q3" s="7"/>
      <c r="R3" s="9"/>
      <c r="S3" s="9"/>
      <c r="T3" s="9"/>
      <c r="U3" s="9"/>
      <c r="V3" s="9"/>
      <c r="W3" s="9"/>
      <c r="X3" s="10"/>
      <c r="Y3" s="10"/>
      <c r="Z3" s="9"/>
      <c r="AA3" s="11" t="s">
        <v>2</v>
      </c>
    </row>
    <row r="4" spans="1:27" s="26" customFormat="1" ht="16.5" customHeight="1">
      <c r="A4" s="12"/>
      <c r="B4" s="13" t="s">
        <v>96</v>
      </c>
      <c r="C4" s="14" t="s">
        <v>3</v>
      </c>
      <c r="D4" s="15" t="s">
        <v>97</v>
      </c>
      <c r="E4" s="15"/>
      <c r="F4" s="15"/>
      <c r="G4" s="15"/>
      <c r="H4" s="15"/>
      <c r="I4" s="15"/>
      <c r="J4" s="16"/>
      <c r="K4" s="17" t="s">
        <v>4</v>
      </c>
      <c r="L4" s="17" t="s">
        <v>5</v>
      </c>
      <c r="M4" s="18"/>
      <c r="N4" s="17" t="s">
        <v>6</v>
      </c>
      <c r="O4" s="17" t="s">
        <v>7</v>
      </c>
      <c r="P4" s="17" t="s">
        <v>128</v>
      </c>
      <c r="Q4" s="19" t="s">
        <v>8</v>
      </c>
      <c r="R4" s="20" t="s">
        <v>9</v>
      </c>
      <c r="S4" s="20"/>
      <c r="T4" s="20"/>
      <c r="U4" s="20"/>
      <c r="V4" s="21"/>
      <c r="W4" s="22" t="s">
        <v>10</v>
      </c>
      <c r="X4" s="23" t="s">
        <v>11</v>
      </c>
      <c r="Y4" s="24" t="s">
        <v>12</v>
      </c>
      <c r="Z4" s="25" t="s">
        <v>98</v>
      </c>
      <c r="AA4" s="12"/>
    </row>
    <row r="5" spans="1:27" s="26" customFormat="1" ht="16.5" customHeight="1">
      <c r="A5" s="27"/>
      <c r="B5" s="27"/>
      <c r="C5" s="28"/>
      <c r="D5" s="17" t="s">
        <v>13</v>
      </c>
      <c r="E5" s="29" t="s">
        <v>14</v>
      </c>
      <c r="F5" s="30"/>
      <c r="G5" s="31"/>
      <c r="H5" s="15" t="s">
        <v>88</v>
      </c>
      <c r="I5" s="15" t="s">
        <v>129</v>
      </c>
      <c r="J5" s="15" t="s">
        <v>130</v>
      </c>
      <c r="K5" s="111"/>
      <c r="L5" s="32"/>
      <c r="M5" s="33"/>
      <c r="N5" s="34"/>
      <c r="O5" s="34"/>
      <c r="P5" s="34"/>
      <c r="Q5" s="35"/>
      <c r="R5" s="36"/>
      <c r="S5" s="36"/>
      <c r="T5" s="36"/>
      <c r="U5" s="36"/>
      <c r="V5" s="37"/>
      <c r="W5" s="38"/>
      <c r="X5" s="39"/>
      <c r="Y5" s="40"/>
      <c r="Z5" s="41"/>
      <c r="AA5" s="27"/>
    </row>
    <row r="6" spans="1:27" s="26" customFormat="1" ht="16.5" customHeight="1">
      <c r="A6" s="27"/>
      <c r="B6" s="42" t="s">
        <v>142</v>
      </c>
      <c r="C6" s="28"/>
      <c r="D6" s="34"/>
      <c r="E6" s="43"/>
      <c r="F6" s="44"/>
      <c r="G6" s="45"/>
      <c r="H6" s="15"/>
      <c r="I6" s="15"/>
      <c r="J6" s="15"/>
      <c r="K6" s="111"/>
      <c r="L6" s="17" t="s">
        <v>15</v>
      </c>
      <c r="M6" s="17" t="s">
        <v>16</v>
      </c>
      <c r="N6" s="34"/>
      <c r="O6" s="34"/>
      <c r="P6" s="34"/>
      <c r="Q6" s="35"/>
      <c r="R6" s="46"/>
      <c r="S6" s="46"/>
      <c r="T6" s="46"/>
      <c r="U6" s="46"/>
      <c r="V6" s="47"/>
      <c r="W6" s="38"/>
      <c r="X6" s="39"/>
      <c r="Y6" s="40"/>
      <c r="Z6" s="48" t="s">
        <v>99</v>
      </c>
      <c r="AA6" s="27"/>
    </row>
    <row r="7" spans="1:27" s="26" customFormat="1" ht="16.5" customHeight="1">
      <c r="A7" s="49"/>
      <c r="B7" s="50" t="s">
        <v>100</v>
      </c>
      <c r="C7" s="51"/>
      <c r="D7" s="52"/>
      <c r="E7" s="53" t="s">
        <v>17</v>
      </c>
      <c r="F7" s="53" t="s">
        <v>18</v>
      </c>
      <c r="G7" s="53" t="s">
        <v>19</v>
      </c>
      <c r="H7" s="15"/>
      <c r="I7" s="15"/>
      <c r="J7" s="15"/>
      <c r="K7" s="112"/>
      <c r="L7" s="32"/>
      <c r="M7" s="52"/>
      <c r="N7" s="52"/>
      <c r="O7" s="52"/>
      <c r="P7" s="52"/>
      <c r="Q7" s="54"/>
      <c r="R7" s="55" t="s">
        <v>13</v>
      </c>
      <c r="S7" s="56" t="s">
        <v>101</v>
      </c>
      <c r="T7" s="56" t="s">
        <v>102</v>
      </c>
      <c r="U7" s="56" t="s">
        <v>103</v>
      </c>
      <c r="V7" s="56" t="s">
        <v>104</v>
      </c>
      <c r="W7" s="57"/>
      <c r="X7" s="58"/>
      <c r="Y7" s="59"/>
      <c r="Z7" s="60"/>
      <c r="AA7" s="49"/>
    </row>
    <row r="8" spans="1:27" ht="16.5" customHeight="1">
      <c r="A8" s="9"/>
      <c r="B8" s="9"/>
      <c r="C8" s="113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5"/>
      <c r="Y8" s="115"/>
      <c r="Z8" s="61"/>
      <c r="AA8" s="62"/>
    </row>
    <row r="9" spans="1:27" ht="16.5" customHeight="1">
      <c r="A9" s="114"/>
      <c r="B9" s="116" t="s">
        <v>135</v>
      </c>
      <c r="C9" s="117">
        <v>12111</v>
      </c>
      <c r="D9" s="90">
        <v>11883</v>
      </c>
      <c r="E9" s="90">
        <v>11099</v>
      </c>
      <c r="F9" s="90">
        <v>271</v>
      </c>
      <c r="G9" s="90">
        <v>107</v>
      </c>
      <c r="H9" s="90">
        <v>0</v>
      </c>
      <c r="I9" s="90">
        <v>293</v>
      </c>
      <c r="J9" s="90">
        <v>113</v>
      </c>
      <c r="K9" s="90">
        <v>11</v>
      </c>
      <c r="L9" s="90">
        <v>0</v>
      </c>
      <c r="M9" s="90">
        <v>0</v>
      </c>
      <c r="N9" s="90">
        <v>20</v>
      </c>
      <c r="O9" s="90">
        <v>63</v>
      </c>
      <c r="P9" s="90">
        <v>132</v>
      </c>
      <c r="Q9" s="90">
        <v>2</v>
      </c>
      <c r="R9" s="90">
        <v>10</v>
      </c>
      <c r="S9" s="90">
        <v>10</v>
      </c>
      <c r="T9" s="90">
        <v>0</v>
      </c>
      <c r="U9" s="90">
        <v>0</v>
      </c>
      <c r="V9" s="90">
        <v>0</v>
      </c>
      <c r="W9" s="90">
        <v>260</v>
      </c>
      <c r="X9" s="118">
        <v>98.1</v>
      </c>
      <c r="Y9" s="118">
        <v>0.6</v>
      </c>
      <c r="Z9" s="119" t="s">
        <v>123</v>
      </c>
      <c r="AA9" s="63"/>
    </row>
    <row r="10" spans="1:27" s="70" customFormat="1" ht="16.5" customHeight="1">
      <c r="A10" s="120"/>
      <c r="B10" s="64" t="s">
        <v>136</v>
      </c>
      <c r="C10" s="65">
        <f>C16+C35+C38+C43+C45+C48+C52+C57+C60+C63+C65</f>
        <v>11916</v>
      </c>
      <c r="D10" s="66">
        <f>D16+D35+D38+D43+D45+D48+D52+D57+D60+D63+D65</f>
        <v>11735</v>
      </c>
      <c r="E10" s="66">
        <f aca="true" t="shared" si="0" ref="E10:W10">E16+E35+E38+E43+E45+E48+E52+E57+E60+E63+E65</f>
        <v>10973</v>
      </c>
      <c r="F10" s="66">
        <f t="shared" si="0"/>
        <v>262</v>
      </c>
      <c r="G10" s="66">
        <f t="shared" si="0"/>
        <v>97</v>
      </c>
      <c r="H10" s="66">
        <f t="shared" si="0"/>
        <v>0</v>
      </c>
      <c r="I10" s="66">
        <f t="shared" si="0"/>
        <v>280</v>
      </c>
      <c r="J10" s="66">
        <f t="shared" si="0"/>
        <v>123</v>
      </c>
      <c r="K10" s="66">
        <f t="shared" si="0"/>
        <v>5</v>
      </c>
      <c r="L10" s="66">
        <f t="shared" si="0"/>
        <v>0</v>
      </c>
      <c r="M10" s="66">
        <f t="shared" si="0"/>
        <v>1</v>
      </c>
      <c r="N10" s="66">
        <f t="shared" si="0"/>
        <v>10</v>
      </c>
      <c r="O10" s="66">
        <f t="shared" si="0"/>
        <v>54</v>
      </c>
      <c r="P10" s="66">
        <f t="shared" si="0"/>
        <v>111</v>
      </c>
      <c r="Q10" s="66">
        <f t="shared" si="0"/>
        <v>0</v>
      </c>
      <c r="R10" s="66">
        <f t="shared" si="0"/>
        <v>6</v>
      </c>
      <c r="S10" s="66">
        <f t="shared" si="0"/>
        <v>6</v>
      </c>
      <c r="T10" s="66">
        <f t="shared" si="0"/>
        <v>0</v>
      </c>
      <c r="U10" s="66">
        <f t="shared" si="0"/>
        <v>0</v>
      </c>
      <c r="V10" s="66">
        <f t="shared" si="0"/>
        <v>0</v>
      </c>
      <c r="W10" s="66">
        <f t="shared" si="0"/>
        <v>234</v>
      </c>
      <c r="X10" s="67">
        <f>ROUND(D10/C10*100,1)</f>
        <v>98.5</v>
      </c>
      <c r="Y10" s="67">
        <f>ROUND((O10+R10)/C10*100,1)</f>
        <v>0.5</v>
      </c>
      <c r="Z10" s="68" t="s">
        <v>137</v>
      </c>
      <c r="AA10" s="69"/>
    </row>
    <row r="11" spans="1:27" ht="16.5" customHeight="1">
      <c r="A11" s="9"/>
      <c r="B11" s="9"/>
      <c r="C11" s="71">
        <f aca="true" t="shared" si="1" ref="C11:L11">IF(C10=SUM(C12:C14),"","no")</f>
      </c>
      <c r="D11" s="72">
        <f t="shared" si="1"/>
      </c>
      <c r="E11" s="72">
        <f t="shared" si="1"/>
      </c>
      <c r="F11" s="72">
        <f t="shared" si="1"/>
      </c>
      <c r="G11" s="72">
        <f t="shared" si="1"/>
      </c>
      <c r="H11" s="72">
        <f t="shared" si="1"/>
      </c>
      <c r="I11" s="72">
        <f t="shared" si="1"/>
      </c>
      <c r="J11" s="72">
        <f t="shared" si="1"/>
      </c>
      <c r="K11" s="72">
        <f t="shared" si="1"/>
      </c>
      <c r="L11" s="72">
        <f t="shared" si="1"/>
      </c>
      <c r="M11" s="72"/>
      <c r="N11" s="72">
        <f aca="true" t="shared" si="2" ref="N11:V11">IF(N10=SUM(N12:N14),"","no")</f>
      </c>
      <c r="O11" s="72">
        <f t="shared" si="2"/>
      </c>
      <c r="P11" s="72">
        <f t="shared" si="2"/>
      </c>
      <c r="Q11" s="72">
        <f t="shared" si="2"/>
      </c>
      <c r="R11" s="72">
        <f t="shared" si="2"/>
      </c>
      <c r="S11" s="72">
        <f t="shared" si="2"/>
      </c>
      <c r="T11" s="72">
        <f t="shared" si="2"/>
      </c>
      <c r="U11" s="72">
        <f t="shared" si="2"/>
      </c>
      <c r="V11" s="72">
        <f t="shared" si="2"/>
      </c>
      <c r="W11" s="72">
        <f>IF(W10=SUM(W12:W14),"","no")</f>
      </c>
      <c r="X11" s="73">
        <f>IF(X10=SUM(X70),"","no")</f>
      </c>
      <c r="Y11" s="73">
        <f>IF(Y10=SUM(Y70),"","no")</f>
      </c>
      <c r="Z11" s="74"/>
      <c r="AA11" s="63"/>
    </row>
    <row r="12" spans="1:28" ht="16.5" customHeight="1">
      <c r="A12" s="9"/>
      <c r="B12" s="75" t="s">
        <v>20</v>
      </c>
      <c r="C12" s="71">
        <f>D12+K12+L12+M12+N12+O12+P12+Q12</f>
        <v>78</v>
      </c>
      <c r="D12" s="72">
        <f>SUM(E12:J12)</f>
        <v>78</v>
      </c>
      <c r="E12" s="72">
        <v>75</v>
      </c>
      <c r="F12" s="72">
        <v>0</v>
      </c>
      <c r="G12" s="72">
        <v>0</v>
      </c>
      <c r="H12" s="72">
        <v>0</v>
      </c>
      <c r="I12" s="72">
        <v>3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f>SUM(S12:V12)</f>
        <v>0</v>
      </c>
      <c r="S12" s="72">
        <v>0</v>
      </c>
      <c r="T12" s="72">
        <v>0</v>
      </c>
      <c r="U12" s="72">
        <v>0</v>
      </c>
      <c r="V12" s="72">
        <v>0</v>
      </c>
      <c r="W12" s="72">
        <v>1</v>
      </c>
      <c r="X12" s="73">
        <f>ROUND(D12/C12*100,1)</f>
        <v>100</v>
      </c>
      <c r="Y12" s="73" t="s">
        <v>87</v>
      </c>
      <c r="Z12" s="74" t="s">
        <v>21</v>
      </c>
      <c r="AA12" s="63"/>
      <c r="AB12" s="6" t="s">
        <v>138</v>
      </c>
    </row>
    <row r="13" spans="1:28" ht="16.5" customHeight="1">
      <c r="A13" s="9"/>
      <c r="B13" s="75" t="s">
        <v>22</v>
      </c>
      <c r="C13" s="71">
        <f>D13+K13+L13+M13+N13+O13+P13+Q13</f>
        <v>11672</v>
      </c>
      <c r="D13" s="72">
        <f>SUM(E13:J13)</f>
        <v>11492</v>
      </c>
      <c r="E13" s="72">
        <v>10734</v>
      </c>
      <c r="F13" s="72">
        <v>262</v>
      </c>
      <c r="G13" s="72">
        <v>96</v>
      </c>
      <c r="H13" s="72">
        <v>0</v>
      </c>
      <c r="I13" s="72">
        <v>277</v>
      </c>
      <c r="J13" s="72">
        <v>123</v>
      </c>
      <c r="K13" s="72">
        <v>5</v>
      </c>
      <c r="L13" s="72">
        <v>0</v>
      </c>
      <c r="M13" s="72">
        <v>1</v>
      </c>
      <c r="N13" s="72">
        <v>10</v>
      </c>
      <c r="O13" s="72">
        <v>54</v>
      </c>
      <c r="P13" s="72">
        <v>110</v>
      </c>
      <c r="Q13" s="72">
        <v>0</v>
      </c>
      <c r="R13" s="72">
        <f>SUM(S13:V13)</f>
        <v>6</v>
      </c>
      <c r="S13" s="72">
        <v>6</v>
      </c>
      <c r="T13" s="72">
        <v>0</v>
      </c>
      <c r="U13" s="72">
        <v>0</v>
      </c>
      <c r="V13" s="72">
        <v>0</v>
      </c>
      <c r="W13" s="72">
        <v>229</v>
      </c>
      <c r="X13" s="73">
        <f>ROUND(D13/C13*100,1)</f>
        <v>98.5</v>
      </c>
      <c r="Y13" s="73">
        <f>ROUND((O13+R13)/C13*100,1)</f>
        <v>0.5</v>
      </c>
      <c r="Z13" s="74" t="s">
        <v>23</v>
      </c>
      <c r="AA13" s="63"/>
      <c r="AB13" s="6" t="s">
        <v>139</v>
      </c>
    </row>
    <row r="14" spans="1:28" ht="16.5" customHeight="1">
      <c r="A14" s="9"/>
      <c r="B14" s="75" t="s">
        <v>24</v>
      </c>
      <c r="C14" s="71">
        <f>D14+K14+L14+M14+N14+O14+P14+Q14</f>
        <v>166</v>
      </c>
      <c r="D14" s="72">
        <f>SUM(E14:J14)</f>
        <v>165</v>
      </c>
      <c r="E14" s="72">
        <v>164</v>
      </c>
      <c r="F14" s="72">
        <v>0</v>
      </c>
      <c r="G14" s="72">
        <v>1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1</v>
      </c>
      <c r="Q14" s="72">
        <v>0</v>
      </c>
      <c r="R14" s="72">
        <f>SUM(S14:V14)</f>
        <v>0</v>
      </c>
      <c r="S14" s="72">
        <v>0</v>
      </c>
      <c r="T14" s="72">
        <v>0</v>
      </c>
      <c r="U14" s="72">
        <v>0</v>
      </c>
      <c r="V14" s="72">
        <v>0</v>
      </c>
      <c r="W14" s="72">
        <v>4</v>
      </c>
      <c r="X14" s="73">
        <f>ROUND(D14/C14*100,1)</f>
        <v>99.4</v>
      </c>
      <c r="Y14" s="73" t="s">
        <v>105</v>
      </c>
      <c r="Z14" s="74" t="s">
        <v>25</v>
      </c>
      <c r="AA14" s="63"/>
      <c r="AB14" s="6" t="s">
        <v>140</v>
      </c>
    </row>
    <row r="15" spans="1:27" ht="16.5" customHeight="1">
      <c r="A15" s="9"/>
      <c r="B15" s="9"/>
      <c r="C15" s="76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8"/>
      <c r="Y15" s="78"/>
      <c r="Z15" s="74"/>
      <c r="AA15" s="63"/>
    </row>
    <row r="16" spans="1:27" s="83" customFormat="1" ht="16.5" customHeight="1">
      <c r="A16" s="79" t="s">
        <v>106</v>
      </c>
      <c r="B16" s="80"/>
      <c r="C16" s="65">
        <f>SUM(C18:C34)</f>
        <v>9499</v>
      </c>
      <c r="D16" s="66">
        <f>SUM(D18:D34)</f>
        <v>9358</v>
      </c>
      <c r="E16" s="66">
        <f aca="true" t="shared" si="3" ref="E16:W16">SUM(E18:E34)</f>
        <v>8720</v>
      </c>
      <c r="F16" s="66">
        <f t="shared" si="3"/>
        <v>214</v>
      </c>
      <c r="G16" s="66">
        <f t="shared" si="3"/>
        <v>86</v>
      </c>
      <c r="H16" s="66">
        <f t="shared" si="3"/>
        <v>0</v>
      </c>
      <c r="I16" s="66">
        <f t="shared" si="3"/>
        <v>236</v>
      </c>
      <c r="J16" s="66">
        <f t="shared" si="3"/>
        <v>102</v>
      </c>
      <c r="K16" s="66">
        <f t="shared" si="3"/>
        <v>3</v>
      </c>
      <c r="L16" s="66">
        <f t="shared" si="3"/>
        <v>0</v>
      </c>
      <c r="M16" s="66">
        <f t="shared" si="3"/>
        <v>1</v>
      </c>
      <c r="N16" s="66">
        <f t="shared" si="3"/>
        <v>10</v>
      </c>
      <c r="O16" s="66">
        <f t="shared" si="3"/>
        <v>41</v>
      </c>
      <c r="P16" s="66">
        <f t="shared" si="3"/>
        <v>86</v>
      </c>
      <c r="Q16" s="66">
        <f t="shared" si="3"/>
        <v>0</v>
      </c>
      <c r="R16" s="66">
        <f t="shared" si="3"/>
        <v>5</v>
      </c>
      <c r="S16" s="66">
        <f t="shared" si="3"/>
        <v>5</v>
      </c>
      <c r="T16" s="66">
        <f t="shared" si="3"/>
        <v>0</v>
      </c>
      <c r="U16" s="66">
        <f t="shared" si="3"/>
        <v>0</v>
      </c>
      <c r="V16" s="66">
        <f t="shared" si="3"/>
        <v>0</v>
      </c>
      <c r="W16" s="66">
        <f t="shared" si="3"/>
        <v>207</v>
      </c>
      <c r="X16" s="67">
        <f aca="true" t="shared" si="4" ref="X16:X67">ROUND(D16/C16*100,1)</f>
        <v>98.5</v>
      </c>
      <c r="Y16" s="67">
        <f aca="true" t="shared" si="5" ref="Y16:Y28">ROUND((O16+R16)/C16*100,1)</f>
        <v>0.5</v>
      </c>
      <c r="Z16" s="81" t="s">
        <v>106</v>
      </c>
      <c r="AA16" s="82"/>
    </row>
    <row r="17" spans="1:27" s="83" customFormat="1" ht="16.5" customHeight="1">
      <c r="A17" s="84"/>
      <c r="B17" s="85" t="s">
        <v>107</v>
      </c>
      <c r="C17" s="65">
        <f aca="true" t="shared" si="6" ref="C17:V17">SUM(C18:C22)</f>
        <v>4794</v>
      </c>
      <c r="D17" s="66">
        <f t="shared" si="6"/>
        <v>4741</v>
      </c>
      <c r="E17" s="66">
        <f t="shared" si="6"/>
        <v>4405</v>
      </c>
      <c r="F17" s="66">
        <f t="shared" si="6"/>
        <v>90</v>
      </c>
      <c r="G17" s="66">
        <f t="shared" si="6"/>
        <v>53</v>
      </c>
      <c r="H17" s="66">
        <f t="shared" si="6"/>
        <v>0</v>
      </c>
      <c r="I17" s="66">
        <f t="shared" si="6"/>
        <v>138</v>
      </c>
      <c r="J17" s="66">
        <f t="shared" si="6"/>
        <v>55</v>
      </c>
      <c r="K17" s="66">
        <f t="shared" si="6"/>
        <v>1</v>
      </c>
      <c r="L17" s="66">
        <f t="shared" si="6"/>
        <v>0</v>
      </c>
      <c r="M17" s="66">
        <f t="shared" si="6"/>
        <v>0</v>
      </c>
      <c r="N17" s="66">
        <f t="shared" si="6"/>
        <v>7</v>
      </c>
      <c r="O17" s="66">
        <f t="shared" si="6"/>
        <v>13</v>
      </c>
      <c r="P17" s="66">
        <f t="shared" si="6"/>
        <v>32</v>
      </c>
      <c r="Q17" s="66">
        <f t="shared" si="6"/>
        <v>0</v>
      </c>
      <c r="R17" s="66">
        <f t="shared" si="6"/>
        <v>2</v>
      </c>
      <c r="S17" s="66">
        <f t="shared" si="6"/>
        <v>2</v>
      </c>
      <c r="T17" s="66">
        <f t="shared" si="6"/>
        <v>0</v>
      </c>
      <c r="U17" s="66">
        <f t="shared" si="6"/>
        <v>0</v>
      </c>
      <c r="V17" s="66">
        <f t="shared" si="6"/>
        <v>0</v>
      </c>
      <c r="W17" s="66">
        <f>SUM(W18:W22)</f>
        <v>102</v>
      </c>
      <c r="X17" s="67">
        <f t="shared" si="4"/>
        <v>98.9</v>
      </c>
      <c r="Y17" s="67">
        <f t="shared" si="5"/>
        <v>0.3</v>
      </c>
      <c r="Z17" s="86" t="s">
        <v>107</v>
      </c>
      <c r="AA17" s="84"/>
    </row>
    <row r="18" spans="1:27" ht="16.5" customHeight="1">
      <c r="A18" s="87"/>
      <c r="B18" s="88" t="s">
        <v>26</v>
      </c>
      <c r="C18" s="89">
        <f aca="true" t="shared" si="7" ref="C18:C67">D18+K18+L18+M18+N18+O18+P18+Q18</f>
        <v>1168</v>
      </c>
      <c r="D18" s="90">
        <f aca="true" t="shared" si="8" ref="D18:D67">SUM(E18:J18)</f>
        <v>1157</v>
      </c>
      <c r="E18" s="90">
        <v>1067</v>
      </c>
      <c r="F18" s="90">
        <v>18</v>
      </c>
      <c r="G18" s="90">
        <v>13</v>
      </c>
      <c r="H18" s="90">
        <v>0</v>
      </c>
      <c r="I18" s="90">
        <v>47</v>
      </c>
      <c r="J18" s="90">
        <v>12</v>
      </c>
      <c r="K18" s="90">
        <v>0</v>
      </c>
      <c r="L18" s="90">
        <v>0</v>
      </c>
      <c r="M18" s="90">
        <v>0</v>
      </c>
      <c r="N18" s="90">
        <v>0</v>
      </c>
      <c r="O18" s="90">
        <v>2</v>
      </c>
      <c r="P18" s="90">
        <v>9</v>
      </c>
      <c r="Q18" s="90">
        <v>0</v>
      </c>
      <c r="R18" s="90">
        <f aca="true" t="shared" si="9" ref="R18:R67">SUM(S18:V18)</f>
        <v>0</v>
      </c>
      <c r="S18" s="90">
        <v>0</v>
      </c>
      <c r="T18" s="90">
        <v>0</v>
      </c>
      <c r="U18" s="90">
        <v>0</v>
      </c>
      <c r="V18" s="90">
        <v>0</v>
      </c>
      <c r="W18" s="90">
        <v>32</v>
      </c>
      <c r="X18" s="91">
        <f t="shared" si="4"/>
        <v>99.1</v>
      </c>
      <c r="Y18" s="91">
        <f t="shared" si="5"/>
        <v>0.2</v>
      </c>
      <c r="Z18" s="92" t="s">
        <v>26</v>
      </c>
      <c r="AA18" s="63"/>
    </row>
    <row r="19" spans="1:27" ht="16.5" customHeight="1">
      <c r="A19" s="87"/>
      <c r="B19" s="88" t="s">
        <v>27</v>
      </c>
      <c r="C19" s="89">
        <f t="shared" si="7"/>
        <v>1015</v>
      </c>
      <c r="D19" s="90">
        <f t="shared" si="8"/>
        <v>998</v>
      </c>
      <c r="E19" s="90">
        <v>909</v>
      </c>
      <c r="F19" s="90">
        <v>38</v>
      </c>
      <c r="G19" s="90">
        <v>14</v>
      </c>
      <c r="H19" s="90">
        <v>0</v>
      </c>
      <c r="I19" s="90">
        <v>30</v>
      </c>
      <c r="J19" s="90">
        <v>7</v>
      </c>
      <c r="K19" s="90">
        <v>1</v>
      </c>
      <c r="L19" s="90">
        <v>0</v>
      </c>
      <c r="M19" s="90">
        <v>0</v>
      </c>
      <c r="N19" s="90">
        <v>3</v>
      </c>
      <c r="O19" s="90">
        <v>5</v>
      </c>
      <c r="P19" s="90">
        <v>8</v>
      </c>
      <c r="Q19" s="90">
        <v>0</v>
      </c>
      <c r="R19" s="90">
        <f t="shared" si="9"/>
        <v>1</v>
      </c>
      <c r="S19" s="90">
        <v>1</v>
      </c>
      <c r="T19" s="90">
        <v>0</v>
      </c>
      <c r="U19" s="90">
        <v>0</v>
      </c>
      <c r="V19" s="90">
        <v>0</v>
      </c>
      <c r="W19" s="90">
        <v>24</v>
      </c>
      <c r="X19" s="91">
        <f t="shared" si="4"/>
        <v>98.3</v>
      </c>
      <c r="Y19" s="91">
        <f t="shared" si="5"/>
        <v>0.6</v>
      </c>
      <c r="Z19" s="92" t="s">
        <v>27</v>
      </c>
      <c r="AA19" s="63"/>
    </row>
    <row r="20" spans="1:27" ht="16.5" customHeight="1">
      <c r="A20" s="87"/>
      <c r="B20" s="88" t="s">
        <v>28</v>
      </c>
      <c r="C20" s="89">
        <f t="shared" si="7"/>
        <v>494</v>
      </c>
      <c r="D20" s="90">
        <f t="shared" si="8"/>
        <v>486</v>
      </c>
      <c r="E20" s="90">
        <v>458</v>
      </c>
      <c r="F20" s="90">
        <v>7</v>
      </c>
      <c r="G20" s="90">
        <v>8</v>
      </c>
      <c r="H20" s="90">
        <v>0</v>
      </c>
      <c r="I20" s="90">
        <v>9</v>
      </c>
      <c r="J20" s="90">
        <v>4</v>
      </c>
      <c r="K20" s="90">
        <v>0</v>
      </c>
      <c r="L20" s="90">
        <v>0</v>
      </c>
      <c r="M20" s="90">
        <v>0</v>
      </c>
      <c r="N20" s="90">
        <v>2</v>
      </c>
      <c r="O20" s="90">
        <v>1</v>
      </c>
      <c r="P20" s="90">
        <v>5</v>
      </c>
      <c r="Q20" s="90">
        <v>0</v>
      </c>
      <c r="R20" s="90">
        <f t="shared" si="9"/>
        <v>0</v>
      </c>
      <c r="S20" s="90">
        <v>0</v>
      </c>
      <c r="T20" s="90">
        <v>0</v>
      </c>
      <c r="U20" s="90">
        <v>0</v>
      </c>
      <c r="V20" s="90">
        <v>0</v>
      </c>
      <c r="W20" s="90">
        <v>5</v>
      </c>
      <c r="X20" s="91">
        <f t="shared" si="4"/>
        <v>98.4</v>
      </c>
      <c r="Y20" s="91">
        <f t="shared" si="5"/>
        <v>0.2</v>
      </c>
      <c r="Z20" s="92" t="s">
        <v>28</v>
      </c>
      <c r="AA20" s="63"/>
    </row>
    <row r="21" spans="1:27" ht="16.5" customHeight="1">
      <c r="A21" s="87"/>
      <c r="B21" s="88" t="s">
        <v>29</v>
      </c>
      <c r="C21" s="89">
        <f t="shared" si="7"/>
        <v>1030</v>
      </c>
      <c r="D21" s="90">
        <f t="shared" si="8"/>
        <v>1021</v>
      </c>
      <c r="E21" s="90">
        <v>949</v>
      </c>
      <c r="F21" s="90">
        <v>22</v>
      </c>
      <c r="G21" s="90">
        <v>12</v>
      </c>
      <c r="H21" s="90">
        <v>0</v>
      </c>
      <c r="I21" s="90">
        <v>23</v>
      </c>
      <c r="J21" s="90">
        <v>15</v>
      </c>
      <c r="K21" s="90">
        <v>0</v>
      </c>
      <c r="L21" s="90">
        <v>0</v>
      </c>
      <c r="M21" s="90">
        <v>0</v>
      </c>
      <c r="N21" s="90">
        <v>2</v>
      </c>
      <c r="O21" s="90">
        <v>2</v>
      </c>
      <c r="P21" s="90">
        <v>5</v>
      </c>
      <c r="Q21" s="90">
        <v>0</v>
      </c>
      <c r="R21" s="90">
        <f t="shared" si="9"/>
        <v>0</v>
      </c>
      <c r="S21" s="90">
        <v>0</v>
      </c>
      <c r="T21" s="90">
        <v>0</v>
      </c>
      <c r="U21" s="90">
        <v>0</v>
      </c>
      <c r="V21" s="90">
        <v>0</v>
      </c>
      <c r="W21" s="90">
        <v>16</v>
      </c>
      <c r="X21" s="91">
        <f t="shared" si="4"/>
        <v>99.1</v>
      </c>
      <c r="Y21" s="91">
        <f t="shared" si="5"/>
        <v>0.2</v>
      </c>
      <c r="Z21" s="92" t="s">
        <v>29</v>
      </c>
      <c r="AA21" s="63"/>
    </row>
    <row r="22" spans="1:27" ht="16.5" customHeight="1">
      <c r="A22" s="87"/>
      <c r="B22" s="88" t="s">
        <v>30</v>
      </c>
      <c r="C22" s="89">
        <f t="shared" si="7"/>
        <v>1087</v>
      </c>
      <c r="D22" s="90">
        <f t="shared" si="8"/>
        <v>1079</v>
      </c>
      <c r="E22" s="90">
        <v>1022</v>
      </c>
      <c r="F22" s="90">
        <v>5</v>
      </c>
      <c r="G22" s="90">
        <v>6</v>
      </c>
      <c r="H22" s="90">
        <v>0</v>
      </c>
      <c r="I22" s="90">
        <v>29</v>
      </c>
      <c r="J22" s="90">
        <v>17</v>
      </c>
      <c r="K22" s="90">
        <v>0</v>
      </c>
      <c r="L22" s="90">
        <v>0</v>
      </c>
      <c r="M22" s="90">
        <v>0</v>
      </c>
      <c r="N22" s="90">
        <v>0</v>
      </c>
      <c r="O22" s="90">
        <v>3</v>
      </c>
      <c r="P22" s="90">
        <v>5</v>
      </c>
      <c r="Q22" s="90">
        <v>0</v>
      </c>
      <c r="R22" s="90">
        <f t="shared" si="9"/>
        <v>1</v>
      </c>
      <c r="S22" s="90">
        <v>1</v>
      </c>
      <c r="T22" s="90">
        <v>0</v>
      </c>
      <c r="U22" s="90">
        <v>0</v>
      </c>
      <c r="V22" s="90">
        <v>0</v>
      </c>
      <c r="W22" s="90">
        <v>25</v>
      </c>
      <c r="X22" s="91">
        <f t="shared" si="4"/>
        <v>99.3</v>
      </c>
      <c r="Y22" s="91">
        <f t="shared" si="5"/>
        <v>0.4</v>
      </c>
      <c r="Z22" s="92" t="s">
        <v>30</v>
      </c>
      <c r="AA22" s="63"/>
    </row>
    <row r="23" spans="1:27" ht="16.5" customHeight="1">
      <c r="A23" s="87"/>
      <c r="B23" s="93" t="s">
        <v>31</v>
      </c>
      <c r="C23" s="89">
        <f t="shared" si="7"/>
        <v>909</v>
      </c>
      <c r="D23" s="90">
        <f t="shared" si="8"/>
        <v>897</v>
      </c>
      <c r="E23" s="90">
        <v>840</v>
      </c>
      <c r="F23" s="90">
        <v>31</v>
      </c>
      <c r="G23" s="90">
        <v>7</v>
      </c>
      <c r="H23" s="90">
        <v>0</v>
      </c>
      <c r="I23" s="90">
        <v>9</v>
      </c>
      <c r="J23" s="90">
        <v>10</v>
      </c>
      <c r="K23" s="90">
        <v>0</v>
      </c>
      <c r="L23" s="90">
        <v>0</v>
      </c>
      <c r="M23" s="90">
        <v>1</v>
      </c>
      <c r="N23" s="90">
        <v>2</v>
      </c>
      <c r="O23" s="90">
        <v>1</v>
      </c>
      <c r="P23" s="90">
        <v>8</v>
      </c>
      <c r="Q23" s="90">
        <v>0</v>
      </c>
      <c r="R23" s="90">
        <f t="shared" si="9"/>
        <v>1</v>
      </c>
      <c r="S23" s="90">
        <v>1</v>
      </c>
      <c r="T23" s="90">
        <v>0</v>
      </c>
      <c r="U23" s="90">
        <v>0</v>
      </c>
      <c r="V23" s="90">
        <v>0</v>
      </c>
      <c r="W23" s="90">
        <v>8</v>
      </c>
      <c r="X23" s="91">
        <f t="shared" si="4"/>
        <v>98.7</v>
      </c>
      <c r="Y23" s="91">
        <f t="shared" si="5"/>
        <v>0.2</v>
      </c>
      <c r="Z23" s="94" t="s">
        <v>31</v>
      </c>
      <c r="AA23" s="63"/>
    </row>
    <row r="24" spans="1:27" ht="16.5" customHeight="1">
      <c r="A24" s="87"/>
      <c r="B24" s="93" t="s">
        <v>33</v>
      </c>
      <c r="C24" s="89">
        <f t="shared" si="7"/>
        <v>282</v>
      </c>
      <c r="D24" s="90">
        <f t="shared" si="8"/>
        <v>274</v>
      </c>
      <c r="E24" s="90">
        <v>245</v>
      </c>
      <c r="F24" s="90">
        <v>18</v>
      </c>
      <c r="G24" s="90">
        <v>4</v>
      </c>
      <c r="H24" s="90">
        <v>0</v>
      </c>
      <c r="I24" s="90">
        <v>4</v>
      </c>
      <c r="J24" s="90">
        <v>3</v>
      </c>
      <c r="K24" s="90">
        <v>1</v>
      </c>
      <c r="L24" s="90">
        <v>0</v>
      </c>
      <c r="M24" s="90">
        <v>0</v>
      </c>
      <c r="N24" s="90">
        <v>1</v>
      </c>
      <c r="O24" s="90">
        <v>4</v>
      </c>
      <c r="P24" s="90">
        <v>2</v>
      </c>
      <c r="Q24" s="90">
        <v>0</v>
      </c>
      <c r="R24" s="90">
        <f t="shared" si="9"/>
        <v>0</v>
      </c>
      <c r="S24" s="90">
        <v>0</v>
      </c>
      <c r="T24" s="90">
        <v>0</v>
      </c>
      <c r="U24" s="90">
        <v>0</v>
      </c>
      <c r="V24" s="90">
        <v>0</v>
      </c>
      <c r="W24" s="90">
        <v>2</v>
      </c>
      <c r="X24" s="91">
        <f t="shared" si="4"/>
        <v>97.2</v>
      </c>
      <c r="Y24" s="91">
        <f t="shared" si="5"/>
        <v>1.4</v>
      </c>
      <c r="Z24" s="94" t="s">
        <v>33</v>
      </c>
      <c r="AA24" s="63"/>
    </row>
    <row r="25" spans="1:27" ht="16.5" customHeight="1">
      <c r="A25" s="87"/>
      <c r="B25" s="93" t="s">
        <v>34</v>
      </c>
      <c r="C25" s="89">
        <f t="shared" si="7"/>
        <v>364</v>
      </c>
      <c r="D25" s="90">
        <f t="shared" si="8"/>
        <v>360</v>
      </c>
      <c r="E25" s="90">
        <v>345</v>
      </c>
      <c r="F25" s="90">
        <v>3</v>
      </c>
      <c r="G25" s="90">
        <v>0</v>
      </c>
      <c r="H25" s="90">
        <v>0</v>
      </c>
      <c r="I25" s="90">
        <v>6</v>
      </c>
      <c r="J25" s="90">
        <v>6</v>
      </c>
      <c r="K25" s="90">
        <v>0</v>
      </c>
      <c r="L25" s="90">
        <v>0</v>
      </c>
      <c r="M25" s="90">
        <v>0</v>
      </c>
      <c r="N25" s="90">
        <v>0</v>
      </c>
      <c r="O25" s="90">
        <v>0</v>
      </c>
      <c r="P25" s="90">
        <v>4</v>
      </c>
      <c r="Q25" s="90">
        <v>0</v>
      </c>
      <c r="R25" s="90">
        <f t="shared" si="9"/>
        <v>0</v>
      </c>
      <c r="S25" s="90">
        <v>0</v>
      </c>
      <c r="T25" s="90">
        <v>0</v>
      </c>
      <c r="U25" s="90">
        <v>0</v>
      </c>
      <c r="V25" s="90">
        <v>0</v>
      </c>
      <c r="W25" s="90">
        <v>9</v>
      </c>
      <c r="X25" s="91">
        <f t="shared" si="4"/>
        <v>98.9</v>
      </c>
      <c r="Y25" s="91" t="s">
        <v>105</v>
      </c>
      <c r="Z25" s="94" t="s">
        <v>34</v>
      </c>
      <c r="AA25" s="63"/>
    </row>
    <row r="26" spans="1:27" ht="16.5" customHeight="1">
      <c r="A26" s="87"/>
      <c r="B26" s="93" t="s">
        <v>35</v>
      </c>
      <c r="C26" s="89">
        <f t="shared" si="7"/>
        <v>211</v>
      </c>
      <c r="D26" s="90">
        <f t="shared" si="8"/>
        <v>205</v>
      </c>
      <c r="E26" s="90">
        <v>193</v>
      </c>
      <c r="F26" s="90">
        <v>3</v>
      </c>
      <c r="G26" s="90">
        <v>0</v>
      </c>
      <c r="H26" s="90">
        <v>0</v>
      </c>
      <c r="I26" s="90">
        <v>7</v>
      </c>
      <c r="J26" s="90">
        <v>2</v>
      </c>
      <c r="K26" s="90">
        <v>0</v>
      </c>
      <c r="L26" s="90">
        <v>0</v>
      </c>
      <c r="M26" s="90">
        <v>0</v>
      </c>
      <c r="N26" s="90">
        <v>0</v>
      </c>
      <c r="O26" s="90">
        <v>2</v>
      </c>
      <c r="P26" s="90">
        <v>4</v>
      </c>
      <c r="Q26" s="90">
        <v>0</v>
      </c>
      <c r="R26" s="90">
        <f t="shared" si="9"/>
        <v>0</v>
      </c>
      <c r="S26" s="90">
        <v>0</v>
      </c>
      <c r="T26" s="90">
        <v>0</v>
      </c>
      <c r="U26" s="90">
        <v>0</v>
      </c>
      <c r="V26" s="90">
        <v>0</v>
      </c>
      <c r="W26" s="90">
        <v>2</v>
      </c>
      <c r="X26" s="91">
        <f t="shared" si="4"/>
        <v>97.2</v>
      </c>
      <c r="Y26" s="91">
        <f t="shared" si="5"/>
        <v>0.9</v>
      </c>
      <c r="Z26" s="94" t="s">
        <v>35</v>
      </c>
      <c r="AA26" s="63"/>
    </row>
    <row r="27" spans="1:27" ht="16.5" customHeight="1">
      <c r="A27" s="87"/>
      <c r="B27" s="93" t="s">
        <v>36</v>
      </c>
      <c r="C27" s="89">
        <f t="shared" si="7"/>
        <v>409</v>
      </c>
      <c r="D27" s="90">
        <f t="shared" si="8"/>
        <v>404</v>
      </c>
      <c r="E27" s="90">
        <v>375</v>
      </c>
      <c r="F27" s="90">
        <v>2</v>
      </c>
      <c r="G27" s="90">
        <v>5</v>
      </c>
      <c r="H27" s="90">
        <v>0</v>
      </c>
      <c r="I27" s="90">
        <v>19</v>
      </c>
      <c r="J27" s="90">
        <v>3</v>
      </c>
      <c r="K27" s="90">
        <v>0</v>
      </c>
      <c r="L27" s="90">
        <v>0</v>
      </c>
      <c r="M27" s="90">
        <v>0</v>
      </c>
      <c r="N27" s="90">
        <v>0</v>
      </c>
      <c r="O27" s="90">
        <v>3</v>
      </c>
      <c r="P27" s="90">
        <v>2</v>
      </c>
      <c r="Q27" s="90">
        <v>0</v>
      </c>
      <c r="R27" s="90">
        <f t="shared" si="9"/>
        <v>0</v>
      </c>
      <c r="S27" s="90">
        <v>0</v>
      </c>
      <c r="T27" s="90">
        <v>0</v>
      </c>
      <c r="U27" s="90">
        <v>0</v>
      </c>
      <c r="V27" s="90">
        <v>0</v>
      </c>
      <c r="W27" s="90">
        <v>4</v>
      </c>
      <c r="X27" s="91">
        <f t="shared" si="4"/>
        <v>98.8</v>
      </c>
      <c r="Y27" s="91">
        <f t="shared" si="5"/>
        <v>0.7</v>
      </c>
      <c r="Z27" s="94" t="s">
        <v>36</v>
      </c>
      <c r="AA27" s="63"/>
    </row>
    <row r="28" spans="1:27" ht="16.5" customHeight="1">
      <c r="A28" s="87"/>
      <c r="B28" s="93" t="s">
        <v>37</v>
      </c>
      <c r="C28" s="89">
        <f t="shared" si="7"/>
        <v>161</v>
      </c>
      <c r="D28" s="90">
        <f t="shared" si="8"/>
        <v>156</v>
      </c>
      <c r="E28" s="90">
        <v>148</v>
      </c>
      <c r="F28" s="90">
        <v>3</v>
      </c>
      <c r="G28" s="90">
        <v>1</v>
      </c>
      <c r="H28" s="90">
        <v>0</v>
      </c>
      <c r="I28" s="90">
        <v>3</v>
      </c>
      <c r="J28" s="90">
        <v>1</v>
      </c>
      <c r="K28" s="90">
        <v>0</v>
      </c>
      <c r="L28" s="90">
        <v>0</v>
      </c>
      <c r="M28" s="90">
        <v>0</v>
      </c>
      <c r="N28" s="90">
        <v>0</v>
      </c>
      <c r="O28" s="90">
        <v>1</v>
      </c>
      <c r="P28" s="90">
        <v>4</v>
      </c>
      <c r="Q28" s="90">
        <v>0</v>
      </c>
      <c r="R28" s="90">
        <f t="shared" si="9"/>
        <v>0</v>
      </c>
      <c r="S28" s="90">
        <v>0</v>
      </c>
      <c r="T28" s="90">
        <v>0</v>
      </c>
      <c r="U28" s="90">
        <v>0</v>
      </c>
      <c r="V28" s="90">
        <v>0</v>
      </c>
      <c r="W28" s="90">
        <v>1</v>
      </c>
      <c r="X28" s="91">
        <f t="shared" si="4"/>
        <v>96.9</v>
      </c>
      <c r="Y28" s="91">
        <f t="shared" si="5"/>
        <v>0.6</v>
      </c>
      <c r="Z28" s="94" t="s">
        <v>37</v>
      </c>
      <c r="AA28" s="63"/>
    </row>
    <row r="29" spans="1:27" ht="16.5" customHeight="1">
      <c r="A29" s="87"/>
      <c r="B29" s="93" t="s">
        <v>38</v>
      </c>
      <c r="C29" s="89">
        <f t="shared" si="7"/>
        <v>295</v>
      </c>
      <c r="D29" s="90">
        <f t="shared" si="8"/>
        <v>284</v>
      </c>
      <c r="E29" s="90">
        <v>246</v>
      </c>
      <c r="F29" s="90">
        <v>23</v>
      </c>
      <c r="G29" s="90">
        <v>4</v>
      </c>
      <c r="H29" s="90">
        <v>0</v>
      </c>
      <c r="I29" s="90">
        <v>7</v>
      </c>
      <c r="J29" s="90">
        <v>4</v>
      </c>
      <c r="K29" s="90">
        <v>0</v>
      </c>
      <c r="L29" s="90">
        <v>0</v>
      </c>
      <c r="M29" s="90">
        <v>0</v>
      </c>
      <c r="N29" s="90">
        <v>0</v>
      </c>
      <c r="O29" s="90">
        <v>3</v>
      </c>
      <c r="P29" s="90">
        <v>8</v>
      </c>
      <c r="Q29" s="90">
        <v>0</v>
      </c>
      <c r="R29" s="90">
        <f t="shared" si="9"/>
        <v>0</v>
      </c>
      <c r="S29" s="90">
        <v>0</v>
      </c>
      <c r="T29" s="90">
        <v>0</v>
      </c>
      <c r="U29" s="90">
        <v>0</v>
      </c>
      <c r="V29" s="90">
        <v>0</v>
      </c>
      <c r="W29" s="90">
        <v>8</v>
      </c>
      <c r="X29" s="91">
        <f t="shared" si="4"/>
        <v>96.3</v>
      </c>
      <c r="Y29" s="91">
        <f>ROUND((O29+R29)/C29*100,1)</f>
        <v>1</v>
      </c>
      <c r="Z29" s="94" t="s">
        <v>38</v>
      </c>
      <c r="AA29" s="63"/>
    </row>
    <row r="30" spans="1:27" ht="16.5" customHeight="1">
      <c r="A30" s="87"/>
      <c r="B30" s="93" t="s">
        <v>39</v>
      </c>
      <c r="C30" s="89">
        <f t="shared" si="7"/>
        <v>228</v>
      </c>
      <c r="D30" s="90">
        <f t="shared" si="8"/>
        <v>226</v>
      </c>
      <c r="E30" s="90">
        <v>206</v>
      </c>
      <c r="F30" s="90">
        <v>2</v>
      </c>
      <c r="G30" s="90">
        <v>3</v>
      </c>
      <c r="H30" s="90">
        <v>0</v>
      </c>
      <c r="I30" s="90">
        <v>12</v>
      </c>
      <c r="J30" s="90">
        <v>3</v>
      </c>
      <c r="K30" s="90">
        <v>0</v>
      </c>
      <c r="L30" s="90">
        <v>0</v>
      </c>
      <c r="M30" s="90">
        <v>0</v>
      </c>
      <c r="N30" s="90">
        <v>0</v>
      </c>
      <c r="O30" s="90">
        <v>0</v>
      </c>
      <c r="P30" s="90">
        <v>2</v>
      </c>
      <c r="Q30" s="90">
        <v>0</v>
      </c>
      <c r="R30" s="90">
        <f t="shared" si="9"/>
        <v>0</v>
      </c>
      <c r="S30" s="90">
        <v>0</v>
      </c>
      <c r="T30" s="90">
        <v>0</v>
      </c>
      <c r="U30" s="90">
        <v>0</v>
      </c>
      <c r="V30" s="90">
        <v>0</v>
      </c>
      <c r="W30" s="90">
        <v>4</v>
      </c>
      <c r="X30" s="91">
        <f t="shared" si="4"/>
        <v>99.1</v>
      </c>
      <c r="Y30" s="91" t="s">
        <v>105</v>
      </c>
      <c r="Z30" s="94" t="s">
        <v>39</v>
      </c>
      <c r="AA30" s="63"/>
    </row>
    <row r="31" spans="1:27" ht="16.5" customHeight="1">
      <c r="A31" s="87"/>
      <c r="B31" s="93" t="s">
        <v>40</v>
      </c>
      <c r="C31" s="89">
        <f t="shared" si="7"/>
        <v>444</v>
      </c>
      <c r="D31" s="90">
        <f t="shared" si="8"/>
        <v>437</v>
      </c>
      <c r="E31" s="90">
        <v>413</v>
      </c>
      <c r="F31" s="90">
        <v>8</v>
      </c>
      <c r="G31" s="90">
        <v>2</v>
      </c>
      <c r="H31" s="90">
        <v>0</v>
      </c>
      <c r="I31" s="90">
        <v>10</v>
      </c>
      <c r="J31" s="90">
        <v>4</v>
      </c>
      <c r="K31" s="90">
        <v>1</v>
      </c>
      <c r="L31" s="90">
        <v>0</v>
      </c>
      <c r="M31" s="90">
        <v>0</v>
      </c>
      <c r="N31" s="90">
        <v>0</v>
      </c>
      <c r="O31" s="90">
        <v>3</v>
      </c>
      <c r="P31" s="90">
        <v>3</v>
      </c>
      <c r="Q31" s="90">
        <v>0</v>
      </c>
      <c r="R31" s="90">
        <f t="shared" si="9"/>
        <v>0</v>
      </c>
      <c r="S31" s="90">
        <v>0</v>
      </c>
      <c r="T31" s="90">
        <v>0</v>
      </c>
      <c r="U31" s="90">
        <v>0</v>
      </c>
      <c r="V31" s="90">
        <v>0</v>
      </c>
      <c r="W31" s="90">
        <v>10</v>
      </c>
      <c r="X31" s="91">
        <f t="shared" si="4"/>
        <v>98.4</v>
      </c>
      <c r="Y31" s="91">
        <f>ROUND((O31+R31)/C31*100,1)</f>
        <v>0.7</v>
      </c>
      <c r="Z31" s="94" t="s">
        <v>41</v>
      </c>
      <c r="AA31" s="63"/>
    </row>
    <row r="32" spans="1:27" ht="16.5" customHeight="1">
      <c r="A32" s="87"/>
      <c r="B32" s="93" t="s">
        <v>42</v>
      </c>
      <c r="C32" s="89">
        <f t="shared" si="7"/>
        <v>425</v>
      </c>
      <c r="D32" s="90">
        <f t="shared" si="8"/>
        <v>419</v>
      </c>
      <c r="E32" s="90">
        <v>405</v>
      </c>
      <c r="F32" s="90">
        <v>1</v>
      </c>
      <c r="G32" s="90">
        <v>3</v>
      </c>
      <c r="H32" s="90">
        <v>0</v>
      </c>
      <c r="I32" s="90">
        <v>6</v>
      </c>
      <c r="J32" s="90">
        <v>4</v>
      </c>
      <c r="K32" s="90">
        <v>0</v>
      </c>
      <c r="L32" s="90">
        <v>0</v>
      </c>
      <c r="M32" s="90">
        <v>0</v>
      </c>
      <c r="N32" s="90">
        <v>0</v>
      </c>
      <c r="O32" s="90">
        <v>2</v>
      </c>
      <c r="P32" s="90">
        <v>4</v>
      </c>
      <c r="Q32" s="90">
        <v>0</v>
      </c>
      <c r="R32" s="90">
        <f t="shared" si="9"/>
        <v>2</v>
      </c>
      <c r="S32" s="90">
        <v>2</v>
      </c>
      <c r="T32" s="90">
        <v>0</v>
      </c>
      <c r="U32" s="90">
        <v>0</v>
      </c>
      <c r="V32" s="90">
        <v>0</v>
      </c>
      <c r="W32" s="90">
        <v>41</v>
      </c>
      <c r="X32" s="91">
        <f t="shared" si="4"/>
        <v>98.6</v>
      </c>
      <c r="Y32" s="91">
        <f>ROUND((O32+R32)/C32*100,1)</f>
        <v>0.9</v>
      </c>
      <c r="Z32" s="94" t="s">
        <v>43</v>
      </c>
      <c r="AA32" s="63"/>
    </row>
    <row r="33" spans="1:27" ht="16.5" customHeight="1">
      <c r="A33" s="87"/>
      <c r="B33" s="93" t="s">
        <v>44</v>
      </c>
      <c r="C33" s="89">
        <f t="shared" si="7"/>
        <v>260</v>
      </c>
      <c r="D33" s="90">
        <f t="shared" si="8"/>
        <v>252</v>
      </c>
      <c r="E33" s="90">
        <v>232</v>
      </c>
      <c r="F33" s="90">
        <v>15</v>
      </c>
      <c r="G33" s="90">
        <v>0</v>
      </c>
      <c r="H33" s="90">
        <v>0</v>
      </c>
      <c r="I33" s="90">
        <v>4</v>
      </c>
      <c r="J33" s="90">
        <v>1</v>
      </c>
      <c r="K33" s="90">
        <v>0</v>
      </c>
      <c r="L33" s="90">
        <v>0</v>
      </c>
      <c r="M33" s="90">
        <v>0</v>
      </c>
      <c r="N33" s="90">
        <v>0</v>
      </c>
      <c r="O33" s="90">
        <v>5</v>
      </c>
      <c r="P33" s="90">
        <v>3</v>
      </c>
      <c r="Q33" s="90">
        <v>0</v>
      </c>
      <c r="R33" s="90">
        <f t="shared" si="9"/>
        <v>0</v>
      </c>
      <c r="S33" s="90">
        <v>0</v>
      </c>
      <c r="T33" s="90">
        <v>0</v>
      </c>
      <c r="U33" s="90">
        <v>0</v>
      </c>
      <c r="V33" s="90">
        <v>0</v>
      </c>
      <c r="W33" s="90">
        <v>2</v>
      </c>
      <c r="X33" s="91">
        <f t="shared" si="4"/>
        <v>96.9</v>
      </c>
      <c r="Y33" s="91">
        <f>ROUND((O33+R33)/C33*100,1)</f>
        <v>1.9</v>
      </c>
      <c r="Z33" s="94" t="s">
        <v>45</v>
      </c>
      <c r="AA33" s="63"/>
    </row>
    <row r="34" spans="1:27" ht="16.5" customHeight="1">
      <c r="A34" s="87"/>
      <c r="B34" s="93" t="s">
        <v>89</v>
      </c>
      <c r="C34" s="89">
        <f t="shared" si="7"/>
        <v>717</v>
      </c>
      <c r="D34" s="90">
        <f>SUM(E34:J34)</f>
        <v>703</v>
      </c>
      <c r="E34" s="90">
        <v>667</v>
      </c>
      <c r="F34" s="90">
        <v>15</v>
      </c>
      <c r="G34" s="90">
        <v>4</v>
      </c>
      <c r="H34" s="90">
        <v>0</v>
      </c>
      <c r="I34" s="90">
        <v>11</v>
      </c>
      <c r="J34" s="90">
        <v>6</v>
      </c>
      <c r="K34" s="90">
        <v>0</v>
      </c>
      <c r="L34" s="90">
        <v>0</v>
      </c>
      <c r="M34" s="90">
        <v>0</v>
      </c>
      <c r="N34" s="90">
        <v>0</v>
      </c>
      <c r="O34" s="90">
        <v>4</v>
      </c>
      <c r="P34" s="90">
        <v>10</v>
      </c>
      <c r="Q34" s="90">
        <v>0</v>
      </c>
      <c r="R34" s="90">
        <f t="shared" si="9"/>
        <v>0</v>
      </c>
      <c r="S34" s="90">
        <v>0</v>
      </c>
      <c r="T34" s="90">
        <v>0</v>
      </c>
      <c r="U34" s="90">
        <v>0</v>
      </c>
      <c r="V34" s="90">
        <v>0</v>
      </c>
      <c r="W34" s="90">
        <v>14</v>
      </c>
      <c r="X34" s="91">
        <f t="shared" si="4"/>
        <v>98</v>
      </c>
      <c r="Y34" s="91">
        <f>ROUND((O34+R34)/C34*100,1)</f>
        <v>0.6</v>
      </c>
      <c r="Z34" s="94" t="s">
        <v>89</v>
      </c>
      <c r="AA34" s="63"/>
    </row>
    <row r="35" spans="1:27" s="83" customFormat="1" ht="16.5" customHeight="1">
      <c r="A35" s="95" t="s">
        <v>109</v>
      </c>
      <c r="B35" s="95"/>
      <c r="C35" s="65">
        <f t="shared" si="7"/>
        <v>81</v>
      </c>
      <c r="D35" s="96">
        <f t="shared" si="8"/>
        <v>77</v>
      </c>
      <c r="E35" s="66">
        <f aca="true" t="shared" si="10" ref="E35:Q35">E36+E37</f>
        <v>75</v>
      </c>
      <c r="F35" s="66">
        <f t="shared" si="10"/>
        <v>2</v>
      </c>
      <c r="G35" s="66">
        <f t="shared" si="10"/>
        <v>0</v>
      </c>
      <c r="H35" s="66">
        <f t="shared" si="10"/>
        <v>0</v>
      </c>
      <c r="I35" s="66">
        <f t="shared" si="10"/>
        <v>0</v>
      </c>
      <c r="J35" s="66">
        <f t="shared" si="10"/>
        <v>0</v>
      </c>
      <c r="K35" s="66">
        <f t="shared" si="10"/>
        <v>2</v>
      </c>
      <c r="L35" s="66">
        <f t="shared" si="10"/>
        <v>0</v>
      </c>
      <c r="M35" s="66">
        <f t="shared" si="10"/>
        <v>0</v>
      </c>
      <c r="N35" s="66">
        <f t="shared" si="10"/>
        <v>0</v>
      </c>
      <c r="O35" s="66">
        <f t="shared" si="10"/>
        <v>0</v>
      </c>
      <c r="P35" s="66">
        <f t="shared" si="10"/>
        <v>2</v>
      </c>
      <c r="Q35" s="66">
        <f t="shared" si="10"/>
        <v>0</v>
      </c>
      <c r="R35" s="96">
        <f t="shared" si="9"/>
        <v>0</v>
      </c>
      <c r="S35" s="66">
        <f>S36+S37</f>
        <v>0</v>
      </c>
      <c r="T35" s="66">
        <f>T36+T37</f>
        <v>0</v>
      </c>
      <c r="U35" s="66">
        <f>U36+U37</f>
        <v>0</v>
      </c>
      <c r="V35" s="66">
        <f>V36+V37</f>
        <v>0</v>
      </c>
      <c r="W35" s="66">
        <f>W36+W37</f>
        <v>1</v>
      </c>
      <c r="X35" s="67">
        <f t="shared" si="4"/>
        <v>95.1</v>
      </c>
      <c r="Y35" s="67" t="s">
        <v>110</v>
      </c>
      <c r="Z35" s="97" t="s">
        <v>109</v>
      </c>
      <c r="AA35" s="98"/>
    </row>
    <row r="36" spans="1:27" ht="16.5" customHeight="1">
      <c r="A36" s="87"/>
      <c r="B36" s="93" t="s">
        <v>46</v>
      </c>
      <c r="C36" s="89">
        <f t="shared" si="7"/>
        <v>73</v>
      </c>
      <c r="D36" s="90">
        <f t="shared" si="8"/>
        <v>69</v>
      </c>
      <c r="E36" s="90">
        <v>68</v>
      </c>
      <c r="F36" s="90">
        <v>1</v>
      </c>
      <c r="G36" s="90">
        <v>0</v>
      </c>
      <c r="H36" s="90">
        <v>0</v>
      </c>
      <c r="I36" s="90">
        <v>0</v>
      </c>
      <c r="J36" s="90">
        <v>0</v>
      </c>
      <c r="K36" s="90">
        <v>2</v>
      </c>
      <c r="L36" s="90">
        <v>0</v>
      </c>
      <c r="M36" s="90">
        <v>0</v>
      </c>
      <c r="N36" s="90">
        <v>0</v>
      </c>
      <c r="O36" s="90">
        <v>0</v>
      </c>
      <c r="P36" s="90">
        <v>2</v>
      </c>
      <c r="Q36" s="90">
        <v>0</v>
      </c>
      <c r="R36" s="90">
        <f t="shared" si="9"/>
        <v>0</v>
      </c>
      <c r="S36" s="90">
        <v>0</v>
      </c>
      <c r="T36" s="90">
        <v>0</v>
      </c>
      <c r="U36" s="90">
        <v>0</v>
      </c>
      <c r="V36" s="90">
        <v>0</v>
      </c>
      <c r="W36" s="90">
        <v>1</v>
      </c>
      <c r="X36" s="91">
        <f t="shared" si="4"/>
        <v>94.5</v>
      </c>
      <c r="Y36" s="91" t="s">
        <v>110</v>
      </c>
      <c r="Z36" s="94" t="s">
        <v>46</v>
      </c>
      <c r="AA36" s="63"/>
    </row>
    <row r="37" spans="1:27" ht="16.5" customHeight="1">
      <c r="A37" s="87"/>
      <c r="B37" s="93" t="s">
        <v>47</v>
      </c>
      <c r="C37" s="89">
        <f t="shared" si="7"/>
        <v>8</v>
      </c>
      <c r="D37" s="90">
        <f t="shared" si="8"/>
        <v>8</v>
      </c>
      <c r="E37" s="90">
        <v>7</v>
      </c>
      <c r="F37" s="90">
        <v>1</v>
      </c>
      <c r="G37" s="90">
        <v>0</v>
      </c>
      <c r="H37" s="90">
        <v>0</v>
      </c>
      <c r="I37" s="90">
        <v>0</v>
      </c>
      <c r="J37" s="90">
        <v>0</v>
      </c>
      <c r="K37" s="90">
        <v>0</v>
      </c>
      <c r="L37" s="90">
        <v>0</v>
      </c>
      <c r="M37" s="90">
        <v>0</v>
      </c>
      <c r="N37" s="90">
        <v>0</v>
      </c>
      <c r="O37" s="90">
        <v>0</v>
      </c>
      <c r="P37" s="90">
        <v>0</v>
      </c>
      <c r="Q37" s="90">
        <v>0</v>
      </c>
      <c r="R37" s="90">
        <f t="shared" si="9"/>
        <v>0</v>
      </c>
      <c r="S37" s="90">
        <v>0</v>
      </c>
      <c r="T37" s="90">
        <v>0</v>
      </c>
      <c r="U37" s="90">
        <v>0</v>
      </c>
      <c r="V37" s="90">
        <v>0</v>
      </c>
      <c r="W37" s="90">
        <v>0</v>
      </c>
      <c r="X37" s="91">
        <f t="shared" si="4"/>
        <v>100</v>
      </c>
      <c r="Y37" s="91" t="s">
        <v>110</v>
      </c>
      <c r="Z37" s="94" t="s">
        <v>47</v>
      </c>
      <c r="AA37" s="63"/>
    </row>
    <row r="38" spans="1:27" s="83" customFormat="1" ht="16.5" customHeight="1">
      <c r="A38" s="99" t="s">
        <v>111</v>
      </c>
      <c r="B38" s="99"/>
      <c r="C38" s="65">
        <f t="shared" si="7"/>
        <v>444</v>
      </c>
      <c r="D38" s="96">
        <f t="shared" si="8"/>
        <v>435</v>
      </c>
      <c r="E38" s="66">
        <f aca="true" t="shared" si="11" ref="E38:Q38">SUM(E39:E42)</f>
        <v>411</v>
      </c>
      <c r="F38" s="66">
        <f t="shared" si="11"/>
        <v>5</v>
      </c>
      <c r="G38" s="66">
        <f t="shared" si="11"/>
        <v>4</v>
      </c>
      <c r="H38" s="66">
        <f t="shared" si="11"/>
        <v>0</v>
      </c>
      <c r="I38" s="66">
        <f t="shared" si="11"/>
        <v>9</v>
      </c>
      <c r="J38" s="66">
        <f t="shared" si="11"/>
        <v>6</v>
      </c>
      <c r="K38" s="66">
        <f t="shared" si="11"/>
        <v>0</v>
      </c>
      <c r="L38" s="66">
        <f t="shared" si="11"/>
        <v>0</v>
      </c>
      <c r="M38" s="66">
        <f t="shared" si="11"/>
        <v>0</v>
      </c>
      <c r="N38" s="66">
        <f t="shared" si="11"/>
        <v>0</v>
      </c>
      <c r="O38" s="66">
        <f t="shared" si="11"/>
        <v>4</v>
      </c>
      <c r="P38" s="66">
        <f t="shared" si="11"/>
        <v>5</v>
      </c>
      <c r="Q38" s="66">
        <f t="shared" si="11"/>
        <v>0</v>
      </c>
      <c r="R38" s="96">
        <f t="shared" si="9"/>
        <v>0</v>
      </c>
      <c r="S38" s="66">
        <f>SUM(S39:S42)</f>
        <v>0</v>
      </c>
      <c r="T38" s="66">
        <f>SUM(T39:T42)</f>
        <v>0</v>
      </c>
      <c r="U38" s="66">
        <f>SUM(U39:U42)</f>
        <v>0</v>
      </c>
      <c r="V38" s="66">
        <f>SUM(V39:V42)</f>
        <v>0</v>
      </c>
      <c r="W38" s="66">
        <f>SUM(W39:W42)</f>
        <v>5</v>
      </c>
      <c r="X38" s="67">
        <f t="shared" si="4"/>
        <v>98</v>
      </c>
      <c r="Y38" s="67">
        <f>ROUND((O38+R38)/C38*100,1)</f>
        <v>0.9</v>
      </c>
      <c r="Z38" s="97" t="s">
        <v>111</v>
      </c>
      <c r="AA38" s="98"/>
    </row>
    <row r="39" spans="1:27" ht="16.5" customHeight="1">
      <c r="A39" s="87"/>
      <c r="B39" s="93" t="s">
        <v>48</v>
      </c>
      <c r="C39" s="89">
        <f t="shared" si="7"/>
        <v>128</v>
      </c>
      <c r="D39" s="90">
        <f t="shared" si="8"/>
        <v>125</v>
      </c>
      <c r="E39" s="90">
        <v>116</v>
      </c>
      <c r="F39" s="90">
        <v>2</v>
      </c>
      <c r="G39" s="90">
        <v>2</v>
      </c>
      <c r="H39" s="90">
        <v>0</v>
      </c>
      <c r="I39" s="90">
        <v>3</v>
      </c>
      <c r="J39" s="90">
        <v>2</v>
      </c>
      <c r="K39" s="90">
        <v>0</v>
      </c>
      <c r="L39" s="90">
        <v>0</v>
      </c>
      <c r="M39" s="90">
        <v>0</v>
      </c>
      <c r="N39" s="90">
        <v>0</v>
      </c>
      <c r="O39" s="90">
        <v>1</v>
      </c>
      <c r="P39" s="90">
        <v>2</v>
      </c>
      <c r="Q39" s="90">
        <v>0</v>
      </c>
      <c r="R39" s="90">
        <f t="shared" si="9"/>
        <v>0</v>
      </c>
      <c r="S39" s="90">
        <v>0</v>
      </c>
      <c r="T39" s="90">
        <v>0</v>
      </c>
      <c r="U39" s="90">
        <v>0</v>
      </c>
      <c r="V39" s="90">
        <v>0</v>
      </c>
      <c r="W39" s="90">
        <v>1</v>
      </c>
      <c r="X39" s="91">
        <f t="shared" si="4"/>
        <v>97.7</v>
      </c>
      <c r="Y39" s="91">
        <f>ROUND((O39+R39)/C39*100,1)</f>
        <v>0.8</v>
      </c>
      <c r="Z39" s="94" t="s">
        <v>49</v>
      </c>
      <c r="AA39" s="63"/>
    </row>
    <row r="40" spans="1:27" ht="16.5" customHeight="1">
      <c r="A40" s="87"/>
      <c r="B40" s="93" t="s">
        <v>50</v>
      </c>
      <c r="C40" s="89">
        <f t="shared" si="7"/>
        <v>65</v>
      </c>
      <c r="D40" s="90">
        <f t="shared" si="8"/>
        <v>65</v>
      </c>
      <c r="E40" s="90">
        <v>61</v>
      </c>
      <c r="F40" s="90">
        <v>0</v>
      </c>
      <c r="G40" s="90">
        <v>0</v>
      </c>
      <c r="H40" s="90">
        <v>0</v>
      </c>
      <c r="I40" s="90">
        <v>3</v>
      </c>
      <c r="J40" s="90">
        <v>1</v>
      </c>
      <c r="K40" s="90">
        <v>0</v>
      </c>
      <c r="L40" s="90">
        <v>0</v>
      </c>
      <c r="M40" s="90">
        <v>0</v>
      </c>
      <c r="N40" s="90">
        <v>0</v>
      </c>
      <c r="O40" s="90">
        <v>0</v>
      </c>
      <c r="P40" s="90">
        <v>0</v>
      </c>
      <c r="Q40" s="90">
        <v>0</v>
      </c>
      <c r="R40" s="90">
        <f t="shared" si="9"/>
        <v>0</v>
      </c>
      <c r="S40" s="90">
        <v>0</v>
      </c>
      <c r="T40" s="90">
        <v>0</v>
      </c>
      <c r="U40" s="90">
        <v>0</v>
      </c>
      <c r="V40" s="90">
        <v>0</v>
      </c>
      <c r="W40" s="90">
        <v>1</v>
      </c>
      <c r="X40" s="91">
        <f t="shared" si="4"/>
        <v>100</v>
      </c>
      <c r="Y40" s="91" t="s">
        <v>124</v>
      </c>
      <c r="Z40" s="94" t="s">
        <v>51</v>
      </c>
      <c r="AA40" s="63"/>
    </row>
    <row r="41" spans="1:27" ht="16.5" customHeight="1">
      <c r="A41" s="87"/>
      <c r="B41" s="93" t="s">
        <v>52</v>
      </c>
      <c r="C41" s="89">
        <f t="shared" si="7"/>
        <v>193</v>
      </c>
      <c r="D41" s="90">
        <f t="shared" si="8"/>
        <v>189</v>
      </c>
      <c r="E41" s="90">
        <v>178</v>
      </c>
      <c r="F41" s="90">
        <v>3</v>
      </c>
      <c r="G41" s="90">
        <v>2</v>
      </c>
      <c r="H41" s="90">
        <v>0</v>
      </c>
      <c r="I41" s="90">
        <v>3</v>
      </c>
      <c r="J41" s="90">
        <v>3</v>
      </c>
      <c r="K41" s="90">
        <v>0</v>
      </c>
      <c r="L41" s="90">
        <v>0</v>
      </c>
      <c r="M41" s="90">
        <v>0</v>
      </c>
      <c r="N41" s="90">
        <v>0</v>
      </c>
      <c r="O41" s="90">
        <v>2</v>
      </c>
      <c r="P41" s="90">
        <v>2</v>
      </c>
      <c r="Q41" s="90">
        <v>0</v>
      </c>
      <c r="R41" s="90">
        <f t="shared" si="9"/>
        <v>0</v>
      </c>
      <c r="S41" s="90">
        <v>0</v>
      </c>
      <c r="T41" s="90">
        <v>0</v>
      </c>
      <c r="U41" s="90">
        <v>0</v>
      </c>
      <c r="V41" s="90">
        <v>0</v>
      </c>
      <c r="W41" s="90">
        <v>3</v>
      </c>
      <c r="X41" s="91">
        <f t="shared" si="4"/>
        <v>97.9</v>
      </c>
      <c r="Y41" s="91">
        <f>ROUND((O41+R41)/C41*100,1)</f>
        <v>1</v>
      </c>
      <c r="Z41" s="94" t="s">
        <v>53</v>
      </c>
      <c r="AA41" s="63"/>
    </row>
    <row r="42" spans="1:27" ht="16.5" customHeight="1">
      <c r="A42" s="87"/>
      <c r="B42" s="93" t="s">
        <v>54</v>
      </c>
      <c r="C42" s="89">
        <f t="shared" si="7"/>
        <v>58</v>
      </c>
      <c r="D42" s="90">
        <f t="shared" si="8"/>
        <v>56</v>
      </c>
      <c r="E42" s="90">
        <v>56</v>
      </c>
      <c r="F42" s="90">
        <v>0</v>
      </c>
      <c r="G42" s="90">
        <v>0</v>
      </c>
      <c r="H42" s="90">
        <v>0</v>
      </c>
      <c r="I42" s="90">
        <v>0</v>
      </c>
      <c r="J42" s="90">
        <v>0</v>
      </c>
      <c r="K42" s="90">
        <v>0</v>
      </c>
      <c r="L42" s="90">
        <v>0</v>
      </c>
      <c r="M42" s="90">
        <v>0</v>
      </c>
      <c r="N42" s="90">
        <v>0</v>
      </c>
      <c r="O42" s="90">
        <v>1</v>
      </c>
      <c r="P42" s="90">
        <v>1</v>
      </c>
      <c r="Q42" s="90">
        <v>0</v>
      </c>
      <c r="R42" s="90">
        <f t="shared" si="9"/>
        <v>0</v>
      </c>
      <c r="S42" s="90">
        <v>0</v>
      </c>
      <c r="T42" s="90">
        <v>0</v>
      </c>
      <c r="U42" s="90">
        <v>0</v>
      </c>
      <c r="V42" s="90">
        <v>0</v>
      </c>
      <c r="W42" s="90">
        <v>0</v>
      </c>
      <c r="X42" s="91">
        <f t="shared" si="4"/>
        <v>96.6</v>
      </c>
      <c r="Y42" s="91">
        <f>ROUND((O42+R42)/C42*100,1)</f>
        <v>1.7</v>
      </c>
      <c r="Z42" s="94" t="s">
        <v>55</v>
      </c>
      <c r="AA42" s="63"/>
    </row>
    <row r="43" spans="1:27" s="83" customFormat="1" ht="16.5" customHeight="1">
      <c r="A43" s="99" t="s">
        <v>112</v>
      </c>
      <c r="B43" s="99"/>
      <c r="C43" s="65">
        <f t="shared" si="7"/>
        <v>91</v>
      </c>
      <c r="D43" s="96">
        <f t="shared" si="8"/>
        <v>91</v>
      </c>
      <c r="E43" s="66">
        <f aca="true" t="shared" si="12" ref="E43:Q43">E44</f>
        <v>82</v>
      </c>
      <c r="F43" s="66">
        <f t="shared" si="12"/>
        <v>8</v>
      </c>
      <c r="G43" s="66">
        <f t="shared" si="12"/>
        <v>0</v>
      </c>
      <c r="H43" s="66">
        <f t="shared" si="12"/>
        <v>0</v>
      </c>
      <c r="I43" s="66">
        <f t="shared" si="12"/>
        <v>0</v>
      </c>
      <c r="J43" s="66">
        <f t="shared" si="12"/>
        <v>1</v>
      </c>
      <c r="K43" s="66">
        <f t="shared" si="12"/>
        <v>0</v>
      </c>
      <c r="L43" s="66">
        <f t="shared" si="12"/>
        <v>0</v>
      </c>
      <c r="M43" s="66">
        <f t="shared" si="12"/>
        <v>0</v>
      </c>
      <c r="N43" s="66">
        <f t="shared" si="12"/>
        <v>0</v>
      </c>
      <c r="O43" s="66">
        <f t="shared" si="12"/>
        <v>0</v>
      </c>
      <c r="P43" s="66">
        <f t="shared" si="12"/>
        <v>0</v>
      </c>
      <c r="Q43" s="66">
        <f t="shared" si="12"/>
        <v>0</v>
      </c>
      <c r="R43" s="96">
        <f t="shared" si="9"/>
        <v>0</v>
      </c>
      <c r="S43" s="66">
        <f>S44</f>
        <v>0</v>
      </c>
      <c r="T43" s="66">
        <f>T44</f>
        <v>0</v>
      </c>
      <c r="U43" s="66">
        <f>U44</f>
        <v>0</v>
      </c>
      <c r="V43" s="66">
        <f>V44</f>
        <v>0</v>
      </c>
      <c r="W43" s="66">
        <f>W44</f>
        <v>3</v>
      </c>
      <c r="X43" s="67">
        <f t="shared" si="4"/>
        <v>100</v>
      </c>
      <c r="Y43" s="67" t="s">
        <v>114</v>
      </c>
      <c r="Z43" s="100" t="s">
        <v>56</v>
      </c>
      <c r="AA43" s="101"/>
    </row>
    <row r="44" spans="1:27" ht="16.5" customHeight="1">
      <c r="A44" s="87"/>
      <c r="B44" s="93" t="s">
        <v>57</v>
      </c>
      <c r="C44" s="89">
        <f t="shared" si="7"/>
        <v>91</v>
      </c>
      <c r="D44" s="90">
        <f t="shared" si="8"/>
        <v>91</v>
      </c>
      <c r="E44" s="90">
        <v>82</v>
      </c>
      <c r="F44" s="90">
        <v>8</v>
      </c>
      <c r="G44" s="90">
        <v>0</v>
      </c>
      <c r="H44" s="90">
        <v>0</v>
      </c>
      <c r="I44" s="90">
        <v>0</v>
      </c>
      <c r="J44" s="90">
        <v>1</v>
      </c>
      <c r="K44" s="90">
        <v>0</v>
      </c>
      <c r="L44" s="90">
        <v>0</v>
      </c>
      <c r="M44" s="90">
        <v>0</v>
      </c>
      <c r="N44" s="90">
        <v>0</v>
      </c>
      <c r="O44" s="90">
        <v>0</v>
      </c>
      <c r="P44" s="90">
        <v>0</v>
      </c>
      <c r="Q44" s="90">
        <v>0</v>
      </c>
      <c r="R44" s="90">
        <f t="shared" si="9"/>
        <v>0</v>
      </c>
      <c r="S44" s="90">
        <v>0</v>
      </c>
      <c r="T44" s="90">
        <v>0</v>
      </c>
      <c r="U44" s="90">
        <v>0</v>
      </c>
      <c r="V44" s="90">
        <v>0</v>
      </c>
      <c r="W44" s="90">
        <v>3</v>
      </c>
      <c r="X44" s="91">
        <f t="shared" si="4"/>
        <v>100</v>
      </c>
      <c r="Y44" s="91" t="s">
        <v>114</v>
      </c>
      <c r="Z44" s="94" t="s">
        <v>57</v>
      </c>
      <c r="AA44" s="63"/>
    </row>
    <row r="45" spans="1:27" s="83" customFormat="1" ht="16.5" customHeight="1">
      <c r="A45" s="99" t="s">
        <v>113</v>
      </c>
      <c r="B45" s="99"/>
      <c r="C45" s="65">
        <f t="shared" si="7"/>
        <v>266</v>
      </c>
      <c r="D45" s="96">
        <f t="shared" si="8"/>
        <v>265</v>
      </c>
      <c r="E45" s="66">
        <f aca="true" t="shared" si="13" ref="E45:Q45">E46+E47</f>
        <v>246</v>
      </c>
      <c r="F45" s="66">
        <f t="shared" si="13"/>
        <v>5</v>
      </c>
      <c r="G45" s="66">
        <f t="shared" si="13"/>
        <v>1</v>
      </c>
      <c r="H45" s="66">
        <f t="shared" si="13"/>
        <v>0</v>
      </c>
      <c r="I45" s="66">
        <f t="shared" si="13"/>
        <v>12</v>
      </c>
      <c r="J45" s="66">
        <f t="shared" si="13"/>
        <v>1</v>
      </c>
      <c r="K45" s="66">
        <f t="shared" si="13"/>
        <v>0</v>
      </c>
      <c r="L45" s="66">
        <f t="shared" si="13"/>
        <v>0</v>
      </c>
      <c r="M45" s="66">
        <f t="shared" si="13"/>
        <v>0</v>
      </c>
      <c r="N45" s="66">
        <f t="shared" si="13"/>
        <v>0</v>
      </c>
      <c r="O45" s="66">
        <f t="shared" si="13"/>
        <v>1</v>
      </c>
      <c r="P45" s="66">
        <f t="shared" si="13"/>
        <v>0</v>
      </c>
      <c r="Q45" s="66">
        <f t="shared" si="13"/>
        <v>0</v>
      </c>
      <c r="R45" s="96">
        <f t="shared" si="9"/>
        <v>0</v>
      </c>
      <c r="S45" s="66">
        <f>S46+S47</f>
        <v>0</v>
      </c>
      <c r="T45" s="66">
        <f>T46+T47</f>
        <v>0</v>
      </c>
      <c r="U45" s="66">
        <f>U46+U47</f>
        <v>0</v>
      </c>
      <c r="V45" s="66">
        <f>V46+V47</f>
        <v>0</v>
      </c>
      <c r="W45" s="66">
        <f>W46+W47</f>
        <v>5</v>
      </c>
      <c r="X45" s="67">
        <f t="shared" si="4"/>
        <v>99.6</v>
      </c>
      <c r="Y45" s="67">
        <f>ROUND((O45+R45)/C45*100,1)</f>
        <v>0.4</v>
      </c>
      <c r="Z45" s="97" t="s">
        <v>113</v>
      </c>
      <c r="AA45" s="98"/>
    </row>
    <row r="46" spans="1:27" ht="16.5" customHeight="1">
      <c r="A46" s="87"/>
      <c r="B46" s="93" t="s">
        <v>58</v>
      </c>
      <c r="C46" s="89">
        <f t="shared" si="7"/>
        <v>189</v>
      </c>
      <c r="D46" s="90">
        <f t="shared" si="8"/>
        <v>189</v>
      </c>
      <c r="E46" s="90">
        <v>173</v>
      </c>
      <c r="F46" s="90">
        <v>5</v>
      </c>
      <c r="G46" s="90">
        <v>1</v>
      </c>
      <c r="H46" s="90">
        <v>0</v>
      </c>
      <c r="I46" s="90">
        <v>9</v>
      </c>
      <c r="J46" s="90">
        <v>1</v>
      </c>
      <c r="K46" s="90">
        <v>0</v>
      </c>
      <c r="L46" s="90">
        <v>0</v>
      </c>
      <c r="M46" s="90">
        <v>0</v>
      </c>
      <c r="N46" s="90">
        <v>0</v>
      </c>
      <c r="O46" s="90">
        <v>0</v>
      </c>
      <c r="P46" s="90">
        <v>0</v>
      </c>
      <c r="Q46" s="90">
        <v>0</v>
      </c>
      <c r="R46" s="90">
        <f t="shared" si="9"/>
        <v>0</v>
      </c>
      <c r="S46" s="90">
        <v>0</v>
      </c>
      <c r="T46" s="90">
        <v>0</v>
      </c>
      <c r="U46" s="90">
        <v>0</v>
      </c>
      <c r="V46" s="90">
        <v>0</v>
      </c>
      <c r="W46" s="90">
        <v>3</v>
      </c>
      <c r="X46" s="91">
        <f t="shared" si="4"/>
        <v>100</v>
      </c>
      <c r="Y46" s="91" t="s">
        <v>114</v>
      </c>
      <c r="Z46" s="94" t="s">
        <v>58</v>
      </c>
      <c r="AA46" s="63"/>
    </row>
    <row r="47" spans="1:27" ht="16.5" customHeight="1">
      <c r="A47" s="87"/>
      <c r="B47" s="93" t="s">
        <v>59</v>
      </c>
      <c r="C47" s="89">
        <f t="shared" si="7"/>
        <v>77</v>
      </c>
      <c r="D47" s="90">
        <f t="shared" si="8"/>
        <v>76</v>
      </c>
      <c r="E47" s="90">
        <v>73</v>
      </c>
      <c r="F47" s="90">
        <v>0</v>
      </c>
      <c r="G47" s="90">
        <v>0</v>
      </c>
      <c r="H47" s="90">
        <v>0</v>
      </c>
      <c r="I47" s="90">
        <v>3</v>
      </c>
      <c r="J47" s="90">
        <v>0</v>
      </c>
      <c r="K47" s="90">
        <v>0</v>
      </c>
      <c r="L47" s="90">
        <v>0</v>
      </c>
      <c r="M47" s="90">
        <v>0</v>
      </c>
      <c r="N47" s="90">
        <v>0</v>
      </c>
      <c r="O47" s="90">
        <v>1</v>
      </c>
      <c r="P47" s="90">
        <v>0</v>
      </c>
      <c r="Q47" s="90">
        <v>0</v>
      </c>
      <c r="R47" s="90">
        <f t="shared" si="9"/>
        <v>0</v>
      </c>
      <c r="S47" s="90">
        <v>0</v>
      </c>
      <c r="T47" s="90">
        <v>0</v>
      </c>
      <c r="U47" s="90">
        <v>0</v>
      </c>
      <c r="V47" s="90">
        <v>0</v>
      </c>
      <c r="W47" s="90">
        <v>2</v>
      </c>
      <c r="X47" s="91">
        <f t="shared" si="4"/>
        <v>98.7</v>
      </c>
      <c r="Y47" s="91">
        <f>ROUND((O47+R47)/C47*100,1)</f>
        <v>1.3</v>
      </c>
      <c r="Z47" s="94" t="s">
        <v>59</v>
      </c>
      <c r="AA47" s="63"/>
    </row>
    <row r="48" spans="1:27" s="70" customFormat="1" ht="16.5" customHeight="1">
      <c r="A48" s="99" t="s">
        <v>115</v>
      </c>
      <c r="B48" s="99"/>
      <c r="C48" s="65">
        <f t="shared" si="7"/>
        <v>455</v>
      </c>
      <c r="D48" s="96">
        <f t="shared" si="8"/>
        <v>448</v>
      </c>
      <c r="E48" s="66">
        <f aca="true" t="shared" si="14" ref="E48:Q48">SUM(E49:E51)</f>
        <v>417</v>
      </c>
      <c r="F48" s="66">
        <f t="shared" si="14"/>
        <v>17</v>
      </c>
      <c r="G48" s="66">
        <f t="shared" si="14"/>
        <v>4</v>
      </c>
      <c r="H48" s="66">
        <f t="shared" si="14"/>
        <v>0</v>
      </c>
      <c r="I48" s="66">
        <f t="shared" si="14"/>
        <v>9</v>
      </c>
      <c r="J48" s="66">
        <f t="shared" si="14"/>
        <v>1</v>
      </c>
      <c r="K48" s="66">
        <f t="shared" si="14"/>
        <v>0</v>
      </c>
      <c r="L48" s="66">
        <f t="shared" si="14"/>
        <v>0</v>
      </c>
      <c r="M48" s="66">
        <f t="shared" si="14"/>
        <v>0</v>
      </c>
      <c r="N48" s="66">
        <f t="shared" si="14"/>
        <v>0</v>
      </c>
      <c r="O48" s="66">
        <f t="shared" si="14"/>
        <v>4</v>
      </c>
      <c r="P48" s="66">
        <f t="shared" si="14"/>
        <v>3</v>
      </c>
      <c r="Q48" s="66">
        <f t="shared" si="14"/>
        <v>0</v>
      </c>
      <c r="R48" s="96">
        <f t="shared" si="9"/>
        <v>1</v>
      </c>
      <c r="S48" s="66">
        <f>SUM(S49:S51)</f>
        <v>1</v>
      </c>
      <c r="T48" s="66">
        <f>SUM(T49:T51)</f>
        <v>0</v>
      </c>
      <c r="U48" s="66">
        <f>SUM(U49:U51)</f>
        <v>0</v>
      </c>
      <c r="V48" s="66">
        <f>SUM(V49:V51)</f>
        <v>0</v>
      </c>
      <c r="W48" s="66">
        <f>SUM(W49:W51)</f>
        <v>6</v>
      </c>
      <c r="X48" s="67">
        <f t="shared" si="4"/>
        <v>98.5</v>
      </c>
      <c r="Y48" s="67">
        <f>ROUND((O48+R48)/C48*100,1)</f>
        <v>1.1</v>
      </c>
      <c r="Z48" s="97" t="s">
        <v>115</v>
      </c>
      <c r="AA48" s="98"/>
    </row>
    <row r="49" spans="1:27" ht="16.5" customHeight="1">
      <c r="A49" s="87"/>
      <c r="B49" s="93" t="s">
        <v>60</v>
      </c>
      <c r="C49" s="89">
        <f t="shared" si="7"/>
        <v>84</v>
      </c>
      <c r="D49" s="90">
        <f t="shared" si="8"/>
        <v>84</v>
      </c>
      <c r="E49" s="90">
        <v>82</v>
      </c>
      <c r="F49" s="90">
        <v>0</v>
      </c>
      <c r="G49" s="90">
        <v>1</v>
      </c>
      <c r="H49" s="90">
        <v>0</v>
      </c>
      <c r="I49" s="90">
        <v>1</v>
      </c>
      <c r="J49" s="90">
        <v>0</v>
      </c>
      <c r="K49" s="90">
        <v>0</v>
      </c>
      <c r="L49" s="90">
        <v>0</v>
      </c>
      <c r="M49" s="90">
        <v>0</v>
      </c>
      <c r="N49" s="90">
        <v>0</v>
      </c>
      <c r="O49" s="90">
        <v>0</v>
      </c>
      <c r="P49" s="90">
        <v>0</v>
      </c>
      <c r="Q49" s="90">
        <v>0</v>
      </c>
      <c r="R49" s="90">
        <f t="shared" si="9"/>
        <v>0</v>
      </c>
      <c r="S49" s="90">
        <v>0</v>
      </c>
      <c r="T49" s="90">
        <v>0</v>
      </c>
      <c r="U49" s="90">
        <v>0</v>
      </c>
      <c r="V49" s="90">
        <v>0</v>
      </c>
      <c r="W49" s="90">
        <v>0</v>
      </c>
      <c r="X49" s="91">
        <f t="shared" si="4"/>
        <v>100</v>
      </c>
      <c r="Y49" s="91" t="s">
        <v>114</v>
      </c>
      <c r="Z49" s="94" t="s">
        <v>60</v>
      </c>
      <c r="AA49" s="63"/>
    </row>
    <row r="50" spans="1:27" ht="16.5" customHeight="1">
      <c r="A50" s="87"/>
      <c r="B50" s="93" t="s">
        <v>61</v>
      </c>
      <c r="C50" s="89">
        <f t="shared" si="7"/>
        <v>136</v>
      </c>
      <c r="D50" s="90">
        <f t="shared" si="8"/>
        <v>133</v>
      </c>
      <c r="E50" s="90">
        <v>118</v>
      </c>
      <c r="F50" s="90">
        <v>9</v>
      </c>
      <c r="G50" s="90">
        <v>2</v>
      </c>
      <c r="H50" s="90">
        <v>0</v>
      </c>
      <c r="I50" s="90">
        <v>3</v>
      </c>
      <c r="J50" s="90">
        <v>1</v>
      </c>
      <c r="K50" s="90">
        <v>0</v>
      </c>
      <c r="L50" s="90">
        <v>0</v>
      </c>
      <c r="M50" s="90">
        <v>0</v>
      </c>
      <c r="N50" s="90">
        <v>0</v>
      </c>
      <c r="O50" s="90">
        <v>1</v>
      </c>
      <c r="P50" s="90">
        <v>2</v>
      </c>
      <c r="Q50" s="90">
        <v>0</v>
      </c>
      <c r="R50" s="90">
        <f t="shared" si="9"/>
        <v>1</v>
      </c>
      <c r="S50" s="90">
        <v>1</v>
      </c>
      <c r="T50" s="90">
        <v>0</v>
      </c>
      <c r="U50" s="90">
        <v>0</v>
      </c>
      <c r="V50" s="90">
        <v>0</v>
      </c>
      <c r="W50" s="90">
        <v>4</v>
      </c>
      <c r="X50" s="91">
        <f t="shared" si="4"/>
        <v>97.8</v>
      </c>
      <c r="Y50" s="91">
        <f>ROUND((O50+R50)/C50*100,1)</f>
        <v>1.5</v>
      </c>
      <c r="Z50" s="94" t="s">
        <v>61</v>
      </c>
      <c r="AA50" s="63"/>
    </row>
    <row r="51" spans="1:27" ht="16.5" customHeight="1">
      <c r="A51" s="87"/>
      <c r="B51" s="93" t="s">
        <v>62</v>
      </c>
      <c r="C51" s="89">
        <f t="shared" si="7"/>
        <v>235</v>
      </c>
      <c r="D51" s="90">
        <f t="shared" si="8"/>
        <v>231</v>
      </c>
      <c r="E51" s="90">
        <v>217</v>
      </c>
      <c r="F51" s="90">
        <v>8</v>
      </c>
      <c r="G51" s="90">
        <v>1</v>
      </c>
      <c r="H51" s="90">
        <v>0</v>
      </c>
      <c r="I51" s="90">
        <v>5</v>
      </c>
      <c r="J51" s="90">
        <v>0</v>
      </c>
      <c r="K51" s="90">
        <v>0</v>
      </c>
      <c r="L51" s="90">
        <v>0</v>
      </c>
      <c r="M51" s="90">
        <v>0</v>
      </c>
      <c r="N51" s="90">
        <v>0</v>
      </c>
      <c r="O51" s="90">
        <v>3</v>
      </c>
      <c r="P51" s="90">
        <v>1</v>
      </c>
      <c r="Q51" s="90">
        <v>0</v>
      </c>
      <c r="R51" s="90">
        <f t="shared" si="9"/>
        <v>0</v>
      </c>
      <c r="S51" s="90">
        <v>0</v>
      </c>
      <c r="T51" s="90">
        <v>0</v>
      </c>
      <c r="U51" s="90">
        <v>0</v>
      </c>
      <c r="V51" s="90">
        <v>0</v>
      </c>
      <c r="W51" s="90">
        <v>2</v>
      </c>
      <c r="X51" s="91">
        <f t="shared" si="4"/>
        <v>98.3</v>
      </c>
      <c r="Y51" s="91">
        <f>ROUND((O51+R51)/C51*100,1)</f>
        <v>1.3</v>
      </c>
      <c r="Z51" s="94" t="s">
        <v>62</v>
      </c>
      <c r="AA51" s="63"/>
    </row>
    <row r="52" spans="1:27" s="83" customFormat="1" ht="16.5" customHeight="1">
      <c r="A52" s="99" t="s">
        <v>116</v>
      </c>
      <c r="B52" s="99"/>
      <c r="C52" s="65">
        <f t="shared" si="7"/>
        <v>491</v>
      </c>
      <c r="D52" s="96">
        <f t="shared" si="8"/>
        <v>485</v>
      </c>
      <c r="E52" s="66">
        <f aca="true" t="shared" si="15" ref="E52:Q52">SUM(E53:E56)</f>
        <v>464</v>
      </c>
      <c r="F52" s="66">
        <f t="shared" si="15"/>
        <v>4</v>
      </c>
      <c r="G52" s="66">
        <f t="shared" si="15"/>
        <v>2</v>
      </c>
      <c r="H52" s="66">
        <f t="shared" si="15"/>
        <v>0</v>
      </c>
      <c r="I52" s="66">
        <f t="shared" si="15"/>
        <v>9</v>
      </c>
      <c r="J52" s="66">
        <f t="shared" si="15"/>
        <v>6</v>
      </c>
      <c r="K52" s="66">
        <f t="shared" si="15"/>
        <v>0</v>
      </c>
      <c r="L52" s="66">
        <f t="shared" si="15"/>
        <v>0</v>
      </c>
      <c r="M52" s="66">
        <f t="shared" si="15"/>
        <v>0</v>
      </c>
      <c r="N52" s="66">
        <f t="shared" si="15"/>
        <v>0</v>
      </c>
      <c r="O52" s="66">
        <f t="shared" si="15"/>
        <v>1</v>
      </c>
      <c r="P52" s="66">
        <f t="shared" si="15"/>
        <v>5</v>
      </c>
      <c r="Q52" s="66">
        <f t="shared" si="15"/>
        <v>0</v>
      </c>
      <c r="R52" s="96">
        <f t="shared" si="9"/>
        <v>0</v>
      </c>
      <c r="S52" s="66">
        <f>SUM(S53:S56)</f>
        <v>0</v>
      </c>
      <c r="T52" s="66">
        <f>SUM(T53:T56)</f>
        <v>0</v>
      </c>
      <c r="U52" s="66">
        <f>SUM(U53:U56)</f>
        <v>0</v>
      </c>
      <c r="V52" s="66">
        <f>SUM(V53:V56)</f>
        <v>0</v>
      </c>
      <c r="W52" s="66">
        <f>SUM(W53:W56)</f>
        <v>4</v>
      </c>
      <c r="X52" s="67">
        <f t="shared" si="4"/>
        <v>98.8</v>
      </c>
      <c r="Y52" s="67">
        <f>ROUND((O52+R52)/C52*100,1)</f>
        <v>0.2</v>
      </c>
      <c r="Z52" s="97" t="s">
        <v>116</v>
      </c>
      <c r="AA52" s="98"/>
    </row>
    <row r="53" spans="1:27" ht="16.5" customHeight="1">
      <c r="A53" s="87"/>
      <c r="B53" s="93" t="s">
        <v>63</v>
      </c>
      <c r="C53" s="89">
        <f t="shared" si="7"/>
        <v>144</v>
      </c>
      <c r="D53" s="90">
        <f t="shared" si="8"/>
        <v>141</v>
      </c>
      <c r="E53" s="90">
        <v>136</v>
      </c>
      <c r="F53" s="90">
        <v>0</v>
      </c>
      <c r="G53" s="90">
        <v>1</v>
      </c>
      <c r="H53" s="90">
        <v>0</v>
      </c>
      <c r="I53" s="90">
        <v>3</v>
      </c>
      <c r="J53" s="90">
        <v>1</v>
      </c>
      <c r="K53" s="90">
        <v>0</v>
      </c>
      <c r="L53" s="90">
        <v>0</v>
      </c>
      <c r="M53" s="90">
        <v>0</v>
      </c>
      <c r="N53" s="90">
        <v>0</v>
      </c>
      <c r="O53" s="90">
        <v>0</v>
      </c>
      <c r="P53" s="90">
        <v>3</v>
      </c>
      <c r="Q53" s="90">
        <v>0</v>
      </c>
      <c r="R53" s="90">
        <f t="shared" si="9"/>
        <v>0</v>
      </c>
      <c r="S53" s="90">
        <v>0</v>
      </c>
      <c r="T53" s="90">
        <v>0</v>
      </c>
      <c r="U53" s="90">
        <v>0</v>
      </c>
      <c r="V53" s="90">
        <v>0</v>
      </c>
      <c r="W53" s="90">
        <v>2</v>
      </c>
      <c r="X53" s="91">
        <f t="shared" si="4"/>
        <v>97.9</v>
      </c>
      <c r="Y53" s="91" t="s">
        <v>114</v>
      </c>
      <c r="Z53" s="94" t="s">
        <v>63</v>
      </c>
      <c r="AA53" s="63"/>
    </row>
    <row r="54" spans="1:27" ht="16.5" customHeight="1">
      <c r="A54" s="87"/>
      <c r="B54" s="93" t="s">
        <v>64</v>
      </c>
      <c r="C54" s="89">
        <f t="shared" si="7"/>
        <v>47</v>
      </c>
      <c r="D54" s="90">
        <f t="shared" si="8"/>
        <v>47</v>
      </c>
      <c r="E54" s="90">
        <v>44</v>
      </c>
      <c r="F54" s="90">
        <v>2</v>
      </c>
      <c r="G54" s="90">
        <v>0</v>
      </c>
      <c r="H54" s="90">
        <v>0</v>
      </c>
      <c r="I54" s="90">
        <v>1</v>
      </c>
      <c r="J54" s="90">
        <v>0</v>
      </c>
      <c r="K54" s="90">
        <v>0</v>
      </c>
      <c r="L54" s="90">
        <v>0</v>
      </c>
      <c r="M54" s="90">
        <v>0</v>
      </c>
      <c r="N54" s="90">
        <v>0</v>
      </c>
      <c r="O54" s="90">
        <v>0</v>
      </c>
      <c r="P54" s="90">
        <v>0</v>
      </c>
      <c r="Q54" s="90">
        <v>0</v>
      </c>
      <c r="R54" s="90">
        <f t="shared" si="9"/>
        <v>0</v>
      </c>
      <c r="S54" s="90">
        <v>0</v>
      </c>
      <c r="T54" s="90">
        <v>0</v>
      </c>
      <c r="U54" s="90">
        <v>0</v>
      </c>
      <c r="V54" s="90">
        <v>0</v>
      </c>
      <c r="W54" s="90">
        <v>0</v>
      </c>
      <c r="X54" s="91">
        <f t="shared" si="4"/>
        <v>100</v>
      </c>
      <c r="Y54" s="91" t="s">
        <v>114</v>
      </c>
      <c r="Z54" s="94" t="s">
        <v>64</v>
      </c>
      <c r="AA54" s="63"/>
    </row>
    <row r="55" spans="1:27" ht="16.5" customHeight="1">
      <c r="A55" s="87"/>
      <c r="B55" s="93" t="s">
        <v>65</v>
      </c>
      <c r="C55" s="89">
        <f t="shared" si="7"/>
        <v>267</v>
      </c>
      <c r="D55" s="90">
        <f t="shared" si="8"/>
        <v>264</v>
      </c>
      <c r="E55" s="90">
        <v>251</v>
      </c>
      <c r="F55" s="90">
        <v>2</v>
      </c>
      <c r="G55" s="90">
        <v>1</v>
      </c>
      <c r="H55" s="90">
        <v>0</v>
      </c>
      <c r="I55" s="90">
        <v>5</v>
      </c>
      <c r="J55" s="90">
        <v>5</v>
      </c>
      <c r="K55" s="90">
        <v>0</v>
      </c>
      <c r="L55" s="90">
        <v>0</v>
      </c>
      <c r="M55" s="90">
        <v>0</v>
      </c>
      <c r="N55" s="90">
        <v>0</v>
      </c>
      <c r="O55" s="90">
        <v>1</v>
      </c>
      <c r="P55" s="90">
        <v>2</v>
      </c>
      <c r="Q55" s="90">
        <v>0</v>
      </c>
      <c r="R55" s="90">
        <f t="shared" si="9"/>
        <v>0</v>
      </c>
      <c r="S55" s="90">
        <v>0</v>
      </c>
      <c r="T55" s="90">
        <v>0</v>
      </c>
      <c r="U55" s="90">
        <v>0</v>
      </c>
      <c r="V55" s="90">
        <v>0</v>
      </c>
      <c r="W55" s="90">
        <v>2</v>
      </c>
      <c r="X55" s="91">
        <f t="shared" si="4"/>
        <v>98.9</v>
      </c>
      <c r="Y55" s="91">
        <f>ROUND((O55+R55)/C55*100,1)</f>
        <v>0.4</v>
      </c>
      <c r="Z55" s="94" t="s">
        <v>65</v>
      </c>
      <c r="AA55" s="63"/>
    </row>
    <row r="56" spans="1:27" ht="16.5" customHeight="1">
      <c r="A56" s="87"/>
      <c r="B56" s="93" t="s">
        <v>66</v>
      </c>
      <c r="C56" s="89">
        <f t="shared" si="7"/>
        <v>33</v>
      </c>
      <c r="D56" s="90">
        <f t="shared" si="8"/>
        <v>33</v>
      </c>
      <c r="E56" s="90">
        <v>33</v>
      </c>
      <c r="F56" s="90">
        <v>0</v>
      </c>
      <c r="G56" s="90">
        <v>0</v>
      </c>
      <c r="H56" s="90">
        <v>0</v>
      </c>
      <c r="I56" s="90">
        <v>0</v>
      </c>
      <c r="J56" s="90">
        <v>0</v>
      </c>
      <c r="K56" s="90">
        <v>0</v>
      </c>
      <c r="L56" s="90">
        <v>0</v>
      </c>
      <c r="M56" s="90">
        <v>0</v>
      </c>
      <c r="N56" s="90">
        <v>0</v>
      </c>
      <c r="O56" s="90">
        <v>0</v>
      </c>
      <c r="P56" s="90">
        <v>0</v>
      </c>
      <c r="Q56" s="90">
        <v>0</v>
      </c>
      <c r="R56" s="90">
        <f t="shared" si="9"/>
        <v>0</v>
      </c>
      <c r="S56" s="90">
        <v>0</v>
      </c>
      <c r="T56" s="90">
        <v>0</v>
      </c>
      <c r="U56" s="90">
        <v>0</v>
      </c>
      <c r="V56" s="90">
        <v>0</v>
      </c>
      <c r="W56" s="90">
        <v>0</v>
      </c>
      <c r="X56" s="91">
        <f t="shared" si="4"/>
        <v>100</v>
      </c>
      <c r="Y56" s="91" t="s">
        <v>114</v>
      </c>
      <c r="Z56" s="94" t="s">
        <v>66</v>
      </c>
      <c r="AA56" s="63"/>
    </row>
    <row r="57" spans="1:27" s="102" customFormat="1" ht="16.5" customHeight="1">
      <c r="A57" s="99" t="s">
        <v>117</v>
      </c>
      <c r="B57" s="99"/>
      <c r="C57" s="65">
        <f t="shared" si="7"/>
        <v>168</v>
      </c>
      <c r="D57" s="96">
        <f t="shared" si="8"/>
        <v>161</v>
      </c>
      <c r="E57" s="66">
        <f aca="true" t="shared" si="16" ref="E57:Q57">SUM(E58:E59)</f>
        <v>157</v>
      </c>
      <c r="F57" s="66">
        <f t="shared" si="16"/>
        <v>0</v>
      </c>
      <c r="G57" s="66">
        <f t="shared" si="16"/>
        <v>0</v>
      </c>
      <c r="H57" s="66">
        <f t="shared" si="16"/>
        <v>0</v>
      </c>
      <c r="I57" s="66">
        <f t="shared" si="16"/>
        <v>2</v>
      </c>
      <c r="J57" s="66">
        <f t="shared" si="16"/>
        <v>2</v>
      </c>
      <c r="K57" s="66">
        <f t="shared" si="16"/>
        <v>0</v>
      </c>
      <c r="L57" s="66">
        <f t="shared" si="16"/>
        <v>0</v>
      </c>
      <c r="M57" s="66">
        <f t="shared" si="16"/>
        <v>0</v>
      </c>
      <c r="N57" s="66">
        <f t="shared" si="16"/>
        <v>0</v>
      </c>
      <c r="O57" s="66">
        <f t="shared" si="16"/>
        <v>0</v>
      </c>
      <c r="P57" s="66">
        <f t="shared" si="16"/>
        <v>7</v>
      </c>
      <c r="Q57" s="66">
        <f t="shared" si="16"/>
        <v>0</v>
      </c>
      <c r="R57" s="96">
        <f t="shared" si="9"/>
        <v>0</v>
      </c>
      <c r="S57" s="66">
        <f>SUM(S58:S59)</f>
        <v>0</v>
      </c>
      <c r="T57" s="66">
        <f>SUM(T58:T59)</f>
        <v>0</v>
      </c>
      <c r="U57" s="66">
        <f>SUM(U58:U59)</f>
        <v>0</v>
      </c>
      <c r="V57" s="66">
        <f>SUM(V58:V59)</f>
        <v>0</v>
      </c>
      <c r="W57" s="66">
        <f>SUM(W58:W59)</f>
        <v>2</v>
      </c>
      <c r="X57" s="67">
        <f t="shared" si="4"/>
        <v>95.8</v>
      </c>
      <c r="Y57" s="67" t="s">
        <v>114</v>
      </c>
      <c r="Z57" s="97" t="s">
        <v>117</v>
      </c>
      <c r="AA57" s="98"/>
    </row>
    <row r="58" spans="1:27" ht="16.5" customHeight="1">
      <c r="A58" s="87"/>
      <c r="B58" s="93" t="s">
        <v>67</v>
      </c>
      <c r="C58" s="89">
        <f t="shared" si="7"/>
        <v>36</v>
      </c>
      <c r="D58" s="90">
        <f t="shared" si="8"/>
        <v>33</v>
      </c>
      <c r="E58" s="90">
        <v>33</v>
      </c>
      <c r="F58" s="90">
        <v>0</v>
      </c>
      <c r="G58" s="90">
        <v>0</v>
      </c>
      <c r="H58" s="90">
        <v>0</v>
      </c>
      <c r="I58" s="90">
        <v>0</v>
      </c>
      <c r="J58" s="90">
        <v>0</v>
      </c>
      <c r="K58" s="90">
        <v>0</v>
      </c>
      <c r="L58" s="90">
        <v>0</v>
      </c>
      <c r="M58" s="90">
        <v>0</v>
      </c>
      <c r="N58" s="90">
        <v>0</v>
      </c>
      <c r="O58" s="90">
        <v>0</v>
      </c>
      <c r="P58" s="90">
        <v>3</v>
      </c>
      <c r="Q58" s="90">
        <v>0</v>
      </c>
      <c r="R58" s="90">
        <f t="shared" si="9"/>
        <v>0</v>
      </c>
      <c r="S58" s="90">
        <v>0</v>
      </c>
      <c r="T58" s="90">
        <v>0</v>
      </c>
      <c r="U58" s="90">
        <v>0</v>
      </c>
      <c r="V58" s="90">
        <v>0</v>
      </c>
      <c r="W58" s="90">
        <v>0</v>
      </c>
      <c r="X58" s="91">
        <f t="shared" si="4"/>
        <v>91.7</v>
      </c>
      <c r="Y58" s="91" t="s">
        <v>114</v>
      </c>
      <c r="Z58" s="94" t="s">
        <v>67</v>
      </c>
      <c r="AA58" s="63"/>
    </row>
    <row r="59" spans="1:27" s="9" customFormat="1" ht="16.5" customHeight="1">
      <c r="A59" s="87"/>
      <c r="B59" s="93" t="s">
        <v>68</v>
      </c>
      <c r="C59" s="89">
        <f t="shared" si="7"/>
        <v>132</v>
      </c>
      <c r="D59" s="90">
        <f t="shared" si="8"/>
        <v>128</v>
      </c>
      <c r="E59" s="90">
        <v>124</v>
      </c>
      <c r="F59" s="90">
        <v>0</v>
      </c>
      <c r="G59" s="90">
        <v>0</v>
      </c>
      <c r="H59" s="90">
        <v>0</v>
      </c>
      <c r="I59" s="90">
        <v>2</v>
      </c>
      <c r="J59" s="90">
        <v>2</v>
      </c>
      <c r="K59" s="90">
        <v>0</v>
      </c>
      <c r="L59" s="90">
        <v>0</v>
      </c>
      <c r="M59" s="90">
        <v>0</v>
      </c>
      <c r="N59" s="90">
        <v>0</v>
      </c>
      <c r="O59" s="90">
        <v>0</v>
      </c>
      <c r="P59" s="90">
        <v>4</v>
      </c>
      <c r="Q59" s="90">
        <v>0</v>
      </c>
      <c r="R59" s="90">
        <f t="shared" si="9"/>
        <v>0</v>
      </c>
      <c r="S59" s="90">
        <v>0</v>
      </c>
      <c r="T59" s="90">
        <v>0</v>
      </c>
      <c r="U59" s="90">
        <v>0</v>
      </c>
      <c r="V59" s="90">
        <v>0</v>
      </c>
      <c r="W59" s="90">
        <v>2</v>
      </c>
      <c r="X59" s="91">
        <f t="shared" si="4"/>
        <v>97</v>
      </c>
      <c r="Y59" s="91" t="s">
        <v>114</v>
      </c>
      <c r="Z59" s="94" t="s">
        <v>68</v>
      </c>
      <c r="AA59" s="63"/>
    </row>
    <row r="60" spans="1:27" s="83" customFormat="1" ht="16.5" customHeight="1">
      <c r="A60" s="99" t="s">
        <v>118</v>
      </c>
      <c r="B60" s="103"/>
      <c r="C60" s="65">
        <f t="shared" si="7"/>
        <v>219</v>
      </c>
      <c r="D60" s="96">
        <f t="shared" si="8"/>
        <v>218</v>
      </c>
      <c r="E60" s="66">
        <f aca="true" t="shared" si="17" ref="E60:Q60">SUM(E61:E62)</f>
        <v>211</v>
      </c>
      <c r="F60" s="66">
        <f t="shared" si="17"/>
        <v>3</v>
      </c>
      <c r="G60" s="66">
        <f t="shared" si="17"/>
        <v>0</v>
      </c>
      <c r="H60" s="66">
        <f t="shared" si="17"/>
        <v>0</v>
      </c>
      <c r="I60" s="66">
        <f t="shared" si="17"/>
        <v>1</v>
      </c>
      <c r="J60" s="66">
        <f t="shared" si="17"/>
        <v>3</v>
      </c>
      <c r="K60" s="66">
        <f t="shared" si="17"/>
        <v>0</v>
      </c>
      <c r="L60" s="66">
        <f t="shared" si="17"/>
        <v>0</v>
      </c>
      <c r="M60" s="66">
        <f t="shared" si="17"/>
        <v>0</v>
      </c>
      <c r="N60" s="66">
        <f t="shared" si="17"/>
        <v>0</v>
      </c>
      <c r="O60" s="66">
        <f t="shared" si="17"/>
        <v>1</v>
      </c>
      <c r="P60" s="66">
        <f t="shared" si="17"/>
        <v>0</v>
      </c>
      <c r="Q60" s="66">
        <f t="shared" si="17"/>
        <v>0</v>
      </c>
      <c r="R60" s="96">
        <f t="shared" si="9"/>
        <v>0</v>
      </c>
      <c r="S60" s="66">
        <f>SUM(S61:S62)</f>
        <v>0</v>
      </c>
      <c r="T60" s="66">
        <f>SUM(T61:T62)</f>
        <v>0</v>
      </c>
      <c r="U60" s="66">
        <f>SUM(U61:U62)</f>
        <v>0</v>
      </c>
      <c r="V60" s="66">
        <f>SUM(V61:V62)</f>
        <v>0</v>
      </c>
      <c r="W60" s="66">
        <f>SUM(W61:W62)</f>
        <v>1</v>
      </c>
      <c r="X60" s="67">
        <f t="shared" si="4"/>
        <v>99.5</v>
      </c>
      <c r="Y60" s="67">
        <f>ROUND((O60+R60)/C60*100,1)</f>
        <v>0.5</v>
      </c>
      <c r="Z60" s="97" t="s">
        <v>118</v>
      </c>
      <c r="AA60" s="104"/>
    </row>
    <row r="61" spans="1:27" ht="16.5" customHeight="1">
      <c r="A61" s="105"/>
      <c r="B61" s="93" t="s">
        <v>69</v>
      </c>
      <c r="C61" s="89">
        <f t="shared" si="7"/>
        <v>97</v>
      </c>
      <c r="D61" s="90">
        <f t="shared" si="8"/>
        <v>96</v>
      </c>
      <c r="E61" s="90">
        <v>95</v>
      </c>
      <c r="F61" s="90">
        <v>0</v>
      </c>
      <c r="G61" s="90">
        <v>0</v>
      </c>
      <c r="H61" s="90">
        <v>0</v>
      </c>
      <c r="I61" s="90">
        <v>0</v>
      </c>
      <c r="J61" s="90">
        <v>1</v>
      </c>
      <c r="K61" s="90">
        <v>0</v>
      </c>
      <c r="L61" s="90">
        <v>0</v>
      </c>
      <c r="M61" s="90">
        <v>0</v>
      </c>
      <c r="N61" s="90">
        <v>0</v>
      </c>
      <c r="O61" s="90">
        <v>1</v>
      </c>
      <c r="P61" s="90">
        <v>0</v>
      </c>
      <c r="Q61" s="90">
        <v>0</v>
      </c>
      <c r="R61" s="90">
        <f t="shared" si="9"/>
        <v>0</v>
      </c>
      <c r="S61" s="90">
        <v>0</v>
      </c>
      <c r="T61" s="90">
        <v>0</v>
      </c>
      <c r="U61" s="90">
        <v>0</v>
      </c>
      <c r="V61" s="90">
        <v>0</v>
      </c>
      <c r="W61" s="90">
        <v>0</v>
      </c>
      <c r="X61" s="91">
        <f t="shared" si="4"/>
        <v>99</v>
      </c>
      <c r="Y61" s="91">
        <f>ROUND((O61+R61)/C61*100,1)</f>
        <v>1</v>
      </c>
      <c r="Z61" s="94" t="s">
        <v>69</v>
      </c>
      <c r="AA61" s="63"/>
    </row>
    <row r="62" spans="1:27" ht="16.5" customHeight="1">
      <c r="A62" s="105"/>
      <c r="B62" s="93" t="s">
        <v>90</v>
      </c>
      <c r="C62" s="89">
        <f t="shared" si="7"/>
        <v>122</v>
      </c>
      <c r="D62" s="90">
        <f t="shared" si="8"/>
        <v>122</v>
      </c>
      <c r="E62" s="90">
        <v>116</v>
      </c>
      <c r="F62" s="90">
        <v>3</v>
      </c>
      <c r="G62" s="90">
        <v>0</v>
      </c>
      <c r="H62" s="90">
        <v>0</v>
      </c>
      <c r="I62" s="90">
        <v>1</v>
      </c>
      <c r="J62" s="90">
        <v>2</v>
      </c>
      <c r="K62" s="90">
        <v>0</v>
      </c>
      <c r="L62" s="90">
        <v>0</v>
      </c>
      <c r="M62" s="90">
        <v>0</v>
      </c>
      <c r="N62" s="90">
        <v>0</v>
      </c>
      <c r="O62" s="90">
        <v>0</v>
      </c>
      <c r="P62" s="90">
        <v>0</v>
      </c>
      <c r="Q62" s="90">
        <v>0</v>
      </c>
      <c r="R62" s="90">
        <f t="shared" si="9"/>
        <v>0</v>
      </c>
      <c r="S62" s="90">
        <v>0</v>
      </c>
      <c r="T62" s="90">
        <v>0</v>
      </c>
      <c r="U62" s="90">
        <v>0</v>
      </c>
      <c r="V62" s="90">
        <v>0</v>
      </c>
      <c r="W62" s="90">
        <v>1</v>
      </c>
      <c r="X62" s="91">
        <f t="shared" si="4"/>
        <v>100</v>
      </c>
      <c r="Y62" s="91" t="s">
        <v>125</v>
      </c>
      <c r="Z62" s="94" t="s">
        <v>90</v>
      </c>
      <c r="AA62" s="63"/>
    </row>
    <row r="63" spans="1:27" s="83" customFormat="1" ht="16.5" customHeight="1">
      <c r="A63" s="99" t="s">
        <v>119</v>
      </c>
      <c r="B63" s="99"/>
      <c r="C63" s="65">
        <f t="shared" si="7"/>
        <v>53</v>
      </c>
      <c r="D63" s="96">
        <f t="shared" si="8"/>
        <v>51</v>
      </c>
      <c r="E63" s="66">
        <f aca="true" t="shared" si="18" ref="E63:Q63">E64</f>
        <v>49</v>
      </c>
      <c r="F63" s="66">
        <f t="shared" si="18"/>
        <v>1</v>
      </c>
      <c r="G63" s="66">
        <f t="shared" si="18"/>
        <v>0</v>
      </c>
      <c r="H63" s="66">
        <f t="shared" si="18"/>
        <v>0</v>
      </c>
      <c r="I63" s="66">
        <f t="shared" si="18"/>
        <v>0</v>
      </c>
      <c r="J63" s="66">
        <f t="shared" si="18"/>
        <v>1</v>
      </c>
      <c r="K63" s="66">
        <f t="shared" si="18"/>
        <v>0</v>
      </c>
      <c r="L63" s="66">
        <f t="shared" si="18"/>
        <v>0</v>
      </c>
      <c r="M63" s="66">
        <f t="shared" si="18"/>
        <v>0</v>
      </c>
      <c r="N63" s="66">
        <f t="shared" si="18"/>
        <v>0</v>
      </c>
      <c r="O63" s="66">
        <f t="shared" si="18"/>
        <v>2</v>
      </c>
      <c r="P63" s="66">
        <f t="shared" si="18"/>
        <v>0</v>
      </c>
      <c r="Q63" s="66">
        <f t="shared" si="18"/>
        <v>0</v>
      </c>
      <c r="R63" s="96">
        <f t="shared" si="9"/>
        <v>0</v>
      </c>
      <c r="S63" s="66">
        <f>S64</f>
        <v>0</v>
      </c>
      <c r="T63" s="66">
        <f>T64</f>
        <v>0</v>
      </c>
      <c r="U63" s="66">
        <f>U64</f>
        <v>0</v>
      </c>
      <c r="V63" s="66">
        <f>V64</f>
        <v>0</v>
      </c>
      <c r="W63" s="66">
        <f>W64</f>
        <v>0</v>
      </c>
      <c r="X63" s="67">
        <f t="shared" si="4"/>
        <v>96.2</v>
      </c>
      <c r="Y63" s="67">
        <f>ROUND((O63+R63)/C63*100,1)</f>
        <v>3.8</v>
      </c>
      <c r="Z63" s="97" t="s">
        <v>119</v>
      </c>
      <c r="AA63" s="98"/>
    </row>
    <row r="64" spans="1:27" ht="16.5" customHeight="1">
      <c r="A64" s="105"/>
      <c r="B64" s="93" t="s">
        <v>70</v>
      </c>
      <c r="C64" s="89">
        <f t="shared" si="7"/>
        <v>53</v>
      </c>
      <c r="D64" s="90">
        <f t="shared" si="8"/>
        <v>51</v>
      </c>
      <c r="E64" s="90">
        <v>49</v>
      </c>
      <c r="F64" s="90">
        <v>1</v>
      </c>
      <c r="G64" s="90">
        <v>0</v>
      </c>
      <c r="H64" s="90">
        <v>0</v>
      </c>
      <c r="I64" s="90">
        <v>0</v>
      </c>
      <c r="J64" s="90">
        <v>1</v>
      </c>
      <c r="K64" s="90">
        <v>0</v>
      </c>
      <c r="L64" s="90">
        <v>0</v>
      </c>
      <c r="M64" s="90">
        <v>0</v>
      </c>
      <c r="N64" s="90">
        <v>0</v>
      </c>
      <c r="O64" s="90">
        <v>2</v>
      </c>
      <c r="P64" s="90">
        <v>0</v>
      </c>
      <c r="Q64" s="90">
        <v>0</v>
      </c>
      <c r="R64" s="90">
        <f t="shared" si="9"/>
        <v>0</v>
      </c>
      <c r="S64" s="90">
        <v>0</v>
      </c>
      <c r="T64" s="90">
        <v>0</v>
      </c>
      <c r="U64" s="90">
        <v>0</v>
      </c>
      <c r="V64" s="90">
        <v>0</v>
      </c>
      <c r="W64" s="90">
        <v>0</v>
      </c>
      <c r="X64" s="91">
        <f t="shared" si="4"/>
        <v>96.2</v>
      </c>
      <c r="Y64" s="91">
        <f>ROUND((O64+R64)/C64*100,1)</f>
        <v>3.8</v>
      </c>
      <c r="Z64" s="94" t="s">
        <v>70</v>
      </c>
      <c r="AA64" s="63"/>
    </row>
    <row r="65" spans="1:27" s="102" customFormat="1" ht="16.5" customHeight="1">
      <c r="A65" s="99" t="s">
        <v>120</v>
      </c>
      <c r="B65" s="103"/>
      <c r="C65" s="65">
        <f t="shared" si="7"/>
        <v>149</v>
      </c>
      <c r="D65" s="96">
        <f t="shared" si="8"/>
        <v>146</v>
      </c>
      <c r="E65" s="66">
        <f aca="true" t="shared" si="19" ref="E65:Q65">SUM(E66:E67)</f>
        <v>141</v>
      </c>
      <c r="F65" s="66">
        <f t="shared" si="19"/>
        <v>3</v>
      </c>
      <c r="G65" s="66">
        <f t="shared" si="19"/>
        <v>0</v>
      </c>
      <c r="H65" s="66">
        <f t="shared" si="19"/>
        <v>0</v>
      </c>
      <c r="I65" s="66">
        <f t="shared" si="19"/>
        <v>2</v>
      </c>
      <c r="J65" s="66">
        <f t="shared" si="19"/>
        <v>0</v>
      </c>
      <c r="K65" s="66">
        <f t="shared" si="19"/>
        <v>0</v>
      </c>
      <c r="L65" s="66">
        <f t="shared" si="19"/>
        <v>0</v>
      </c>
      <c r="M65" s="66">
        <f t="shared" si="19"/>
        <v>0</v>
      </c>
      <c r="N65" s="66">
        <f t="shared" si="19"/>
        <v>0</v>
      </c>
      <c r="O65" s="66">
        <f t="shared" si="19"/>
        <v>0</v>
      </c>
      <c r="P65" s="66">
        <f t="shared" si="19"/>
        <v>3</v>
      </c>
      <c r="Q65" s="66">
        <f t="shared" si="19"/>
        <v>0</v>
      </c>
      <c r="R65" s="96">
        <f t="shared" si="9"/>
        <v>0</v>
      </c>
      <c r="S65" s="66">
        <f>SUM(S66:S67)</f>
        <v>0</v>
      </c>
      <c r="T65" s="66">
        <f>SUM(T66:T67)</f>
        <v>0</v>
      </c>
      <c r="U65" s="66">
        <f>SUM(U66:U67)</f>
        <v>0</v>
      </c>
      <c r="V65" s="66">
        <f>SUM(V66:V67)</f>
        <v>0</v>
      </c>
      <c r="W65" s="66">
        <f>SUM(W66:W67)</f>
        <v>0</v>
      </c>
      <c r="X65" s="67">
        <f t="shared" si="4"/>
        <v>98</v>
      </c>
      <c r="Y65" s="67" t="s">
        <v>125</v>
      </c>
      <c r="Z65" s="97" t="s">
        <v>120</v>
      </c>
      <c r="AA65" s="104"/>
    </row>
    <row r="66" spans="1:27" ht="16.5" customHeight="1">
      <c r="A66" s="105"/>
      <c r="B66" s="93" t="s">
        <v>91</v>
      </c>
      <c r="C66" s="89">
        <f t="shared" si="7"/>
        <v>56</v>
      </c>
      <c r="D66" s="90">
        <f t="shared" si="8"/>
        <v>56</v>
      </c>
      <c r="E66" s="90">
        <v>56</v>
      </c>
      <c r="F66" s="90">
        <v>0</v>
      </c>
      <c r="G66" s="90">
        <v>0</v>
      </c>
      <c r="H66" s="90">
        <v>0</v>
      </c>
      <c r="I66" s="90">
        <v>0</v>
      </c>
      <c r="J66" s="90">
        <v>0</v>
      </c>
      <c r="K66" s="90">
        <v>0</v>
      </c>
      <c r="L66" s="90">
        <v>0</v>
      </c>
      <c r="M66" s="90">
        <v>0</v>
      </c>
      <c r="N66" s="90">
        <v>0</v>
      </c>
      <c r="O66" s="90">
        <v>0</v>
      </c>
      <c r="P66" s="90">
        <v>0</v>
      </c>
      <c r="Q66" s="90">
        <v>0</v>
      </c>
      <c r="R66" s="90">
        <f t="shared" si="9"/>
        <v>0</v>
      </c>
      <c r="S66" s="90">
        <v>0</v>
      </c>
      <c r="T66" s="90">
        <v>0</v>
      </c>
      <c r="U66" s="90">
        <v>0</v>
      </c>
      <c r="V66" s="90">
        <v>0</v>
      </c>
      <c r="W66" s="90">
        <v>0</v>
      </c>
      <c r="X66" s="91">
        <f t="shared" si="4"/>
        <v>100</v>
      </c>
      <c r="Y66" s="91" t="s">
        <v>121</v>
      </c>
      <c r="Z66" s="94" t="s">
        <v>91</v>
      </c>
      <c r="AA66" s="63"/>
    </row>
    <row r="67" spans="1:27" s="9" customFormat="1" ht="16.5" customHeight="1">
      <c r="A67" s="105"/>
      <c r="B67" s="93" t="s">
        <v>92</v>
      </c>
      <c r="C67" s="89">
        <f t="shared" si="7"/>
        <v>93</v>
      </c>
      <c r="D67" s="90">
        <f t="shared" si="8"/>
        <v>90</v>
      </c>
      <c r="E67" s="90">
        <v>85</v>
      </c>
      <c r="F67" s="90">
        <v>3</v>
      </c>
      <c r="G67" s="90">
        <v>0</v>
      </c>
      <c r="H67" s="90">
        <v>0</v>
      </c>
      <c r="I67" s="90">
        <v>2</v>
      </c>
      <c r="J67" s="90">
        <v>0</v>
      </c>
      <c r="K67" s="90">
        <v>0</v>
      </c>
      <c r="L67" s="90">
        <v>0</v>
      </c>
      <c r="M67" s="90">
        <v>0</v>
      </c>
      <c r="N67" s="90">
        <v>0</v>
      </c>
      <c r="O67" s="90">
        <v>0</v>
      </c>
      <c r="P67" s="90">
        <v>3</v>
      </c>
      <c r="Q67" s="90">
        <v>0</v>
      </c>
      <c r="R67" s="90">
        <f t="shared" si="9"/>
        <v>0</v>
      </c>
      <c r="S67" s="90">
        <v>0</v>
      </c>
      <c r="T67" s="90">
        <v>0</v>
      </c>
      <c r="U67" s="90">
        <v>0</v>
      </c>
      <c r="V67" s="90">
        <v>0</v>
      </c>
      <c r="W67" s="90">
        <v>0</v>
      </c>
      <c r="X67" s="91">
        <f t="shared" si="4"/>
        <v>96.8</v>
      </c>
      <c r="Y67" s="91" t="s">
        <v>125</v>
      </c>
      <c r="Z67" s="94" t="s">
        <v>92</v>
      </c>
      <c r="AA67" s="63"/>
    </row>
    <row r="68" spans="1:27" s="9" customFormat="1" ht="16.5" customHeight="1">
      <c r="A68" s="7"/>
      <c r="B68" s="7"/>
      <c r="C68" s="106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107"/>
      <c r="Y68" s="107"/>
      <c r="Z68" s="106"/>
      <c r="AA68" s="7"/>
    </row>
    <row r="69" spans="2:25" ht="11.25" customHeight="1">
      <c r="B69" s="114"/>
      <c r="C69" s="114"/>
      <c r="D69" s="114"/>
      <c r="E69" s="114"/>
      <c r="F69" s="114"/>
      <c r="G69" s="114"/>
      <c r="H69" s="114"/>
      <c r="I69" s="114"/>
      <c r="J69" s="114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2"/>
      <c r="Y69" s="122"/>
    </row>
    <row r="70" spans="2:25" ht="11.25" customHeight="1" hidden="1">
      <c r="B70" s="114"/>
      <c r="C70" s="114"/>
      <c r="D70" s="9"/>
      <c r="E70" s="9"/>
      <c r="F70" s="9"/>
      <c r="G70" s="9"/>
      <c r="H70" s="9"/>
      <c r="I70" s="9"/>
      <c r="J70" s="9"/>
      <c r="X70" s="109">
        <v>98.5</v>
      </c>
      <c r="Y70" s="109">
        <v>0.5</v>
      </c>
    </row>
    <row r="71" spans="2:3" ht="11.25" customHeight="1" hidden="1">
      <c r="B71" s="121"/>
      <c r="C71" s="121"/>
    </row>
    <row r="72" spans="2:3" ht="11.25" customHeight="1" hidden="1">
      <c r="B72" s="121" t="s">
        <v>141</v>
      </c>
      <c r="C72" s="121"/>
    </row>
    <row r="73" spans="2:3" ht="11.25" customHeight="1">
      <c r="B73" s="121"/>
      <c r="C73" s="121"/>
    </row>
    <row r="74" spans="2:3" ht="11.25" customHeight="1">
      <c r="B74" s="121"/>
      <c r="C74" s="121"/>
    </row>
    <row r="75" spans="2:3" ht="11.25" customHeight="1">
      <c r="B75" s="121"/>
      <c r="C75" s="121"/>
    </row>
    <row r="76" spans="2:3" ht="11.25" customHeight="1">
      <c r="B76" s="121"/>
      <c r="C76" s="121"/>
    </row>
    <row r="77" spans="2:3" ht="11.25" customHeight="1">
      <c r="B77" s="121"/>
      <c r="C77" s="121"/>
    </row>
    <row r="78" spans="2:3" ht="11.25" customHeight="1">
      <c r="B78" s="121"/>
      <c r="C78" s="121"/>
    </row>
    <row r="79" spans="2:3" ht="11.25" customHeight="1">
      <c r="B79" s="121"/>
      <c r="C79" s="121"/>
    </row>
    <row r="80" spans="2:3" ht="11.25" customHeight="1">
      <c r="B80" s="121"/>
      <c r="C80" s="121"/>
    </row>
    <row r="81" spans="2:3" ht="11.25" customHeight="1">
      <c r="B81" s="121"/>
      <c r="C81" s="121"/>
    </row>
    <row r="82" spans="2:3" ht="11.25" customHeight="1">
      <c r="B82" s="121"/>
      <c r="C82" s="121"/>
    </row>
    <row r="83" spans="2:3" ht="11.25" customHeight="1">
      <c r="B83" s="121"/>
      <c r="C83" s="121"/>
    </row>
  </sheetData>
  <mergeCells count="42">
    <mergeCell ref="Z63:AA63"/>
    <mergeCell ref="A65:B65"/>
    <mergeCell ref="Z65:AA65"/>
    <mergeCell ref="A1:M1"/>
    <mergeCell ref="P4:P7"/>
    <mergeCell ref="Q4:Q7"/>
    <mergeCell ref="W4:W7"/>
    <mergeCell ref="D4:J4"/>
    <mergeCell ref="C4:C7"/>
    <mergeCell ref="K4:K7"/>
    <mergeCell ref="X4:X7"/>
    <mergeCell ref="R4:V6"/>
    <mergeCell ref="N4:N7"/>
    <mergeCell ref="O4:O7"/>
    <mergeCell ref="A48:B48"/>
    <mergeCell ref="A52:B52"/>
    <mergeCell ref="A57:B57"/>
    <mergeCell ref="E5:G6"/>
    <mergeCell ref="A63:B63"/>
    <mergeCell ref="A16:B16"/>
    <mergeCell ref="A35:B35"/>
    <mergeCell ref="Z48:AA48"/>
    <mergeCell ref="Z57:AA57"/>
    <mergeCell ref="Z60:AA60"/>
    <mergeCell ref="A38:B38"/>
    <mergeCell ref="A43:B43"/>
    <mergeCell ref="A60:B60"/>
    <mergeCell ref="A45:B45"/>
    <mergeCell ref="Y4:Y7"/>
    <mergeCell ref="Z52:AA52"/>
    <mergeCell ref="Z16:AA16"/>
    <mergeCell ref="Z35:AA35"/>
    <mergeCell ref="Z38:AA38"/>
    <mergeCell ref="Z43:AA43"/>
    <mergeCell ref="Z45:AA45"/>
    <mergeCell ref="D5:D7"/>
    <mergeCell ref="L4:M5"/>
    <mergeCell ref="L6:L7"/>
    <mergeCell ref="M6:M7"/>
    <mergeCell ref="J5:J7"/>
    <mergeCell ref="H5:H7"/>
    <mergeCell ref="I5:I7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3" max="7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83"/>
  <sheetViews>
    <sheetView showGridLines="0" workbookViewId="0" topLeftCell="A51">
      <selection activeCell="Q70" sqref="A70:IV72"/>
    </sheetView>
  </sheetViews>
  <sheetFormatPr defaultColWidth="8.75" defaultRowHeight="11.25" customHeight="1"/>
  <cols>
    <col min="1" max="1" width="1.328125" style="6" customWidth="1"/>
    <col min="2" max="2" width="8.75" style="6" customWidth="1"/>
    <col min="3" max="4" width="7.58203125" style="6" customWidth="1"/>
    <col min="5" max="10" width="8.58203125" style="6" customWidth="1"/>
    <col min="11" max="11" width="9.58203125" style="6" customWidth="1"/>
    <col min="12" max="16" width="7.58203125" style="6" customWidth="1"/>
    <col min="17" max="17" width="6.58203125" style="6" customWidth="1"/>
    <col min="18" max="22" width="5.58203125" style="6" customWidth="1"/>
    <col min="23" max="23" width="9.58203125" style="6" customWidth="1"/>
    <col min="24" max="25" width="7.58203125" style="109" customWidth="1"/>
    <col min="26" max="26" width="8.75" style="6" customWidth="1"/>
    <col min="27" max="27" width="1.328125" style="6" customWidth="1"/>
    <col min="28" max="31" width="0" style="6" hidden="1" customWidth="1"/>
    <col min="32" max="16384" width="8.75" style="6" customWidth="1"/>
  </cols>
  <sheetData>
    <row r="1" spans="1:25" ht="16.5" customHeight="1">
      <c r="A1" s="1" t="s">
        <v>73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"/>
      <c r="P1" s="3"/>
      <c r="Q1" s="4" t="s">
        <v>94</v>
      </c>
      <c r="R1" s="3"/>
      <c r="S1" s="3"/>
      <c r="T1" s="3"/>
      <c r="U1" s="3"/>
      <c r="V1" s="3"/>
      <c r="W1" s="3"/>
      <c r="X1" s="5"/>
      <c r="Y1" s="5"/>
    </row>
    <row r="2" spans="1:25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4"/>
      <c r="R2" s="3"/>
      <c r="S2" s="3"/>
      <c r="T2" s="3"/>
      <c r="U2" s="3"/>
      <c r="V2" s="3"/>
      <c r="W2" s="3"/>
      <c r="X2" s="5"/>
      <c r="Y2" s="5"/>
    </row>
    <row r="3" spans="1:27" ht="16.5" customHeight="1">
      <c r="A3" s="4" t="s">
        <v>74</v>
      </c>
      <c r="C3" s="110"/>
      <c r="D3" s="7"/>
      <c r="E3" s="7"/>
      <c r="F3" s="7"/>
      <c r="G3" s="7"/>
      <c r="H3" s="7"/>
      <c r="I3" s="7"/>
      <c r="J3" s="7"/>
      <c r="K3" s="7"/>
      <c r="L3" s="8"/>
      <c r="M3" s="7"/>
      <c r="N3" s="8" t="s">
        <v>95</v>
      </c>
      <c r="O3" s="7"/>
      <c r="P3" s="7"/>
      <c r="Q3" s="7"/>
      <c r="R3" s="9"/>
      <c r="S3" s="9"/>
      <c r="T3" s="9"/>
      <c r="U3" s="9"/>
      <c r="V3" s="9"/>
      <c r="W3" s="9"/>
      <c r="X3" s="10"/>
      <c r="Y3" s="10"/>
      <c r="Z3" s="9"/>
      <c r="AA3" s="11" t="s">
        <v>2</v>
      </c>
    </row>
    <row r="4" spans="1:27" s="26" customFormat="1" ht="16.5" customHeight="1">
      <c r="A4" s="12"/>
      <c r="B4" s="13" t="s">
        <v>96</v>
      </c>
      <c r="C4" s="14" t="s">
        <v>3</v>
      </c>
      <c r="D4" s="15" t="s">
        <v>97</v>
      </c>
      <c r="E4" s="15"/>
      <c r="F4" s="15"/>
      <c r="G4" s="15"/>
      <c r="H4" s="15"/>
      <c r="I4" s="15"/>
      <c r="J4" s="16"/>
      <c r="K4" s="17" t="s">
        <v>4</v>
      </c>
      <c r="L4" s="17" t="s">
        <v>5</v>
      </c>
      <c r="M4" s="18"/>
      <c r="N4" s="17" t="s">
        <v>6</v>
      </c>
      <c r="O4" s="17" t="s">
        <v>7</v>
      </c>
      <c r="P4" s="17" t="s">
        <v>128</v>
      </c>
      <c r="Q4" s="19" t="s">
        <v>8</v>
      </c>
      <c r="R4" s="20" t="s">
        <v>9</v>
      </c>
      <c r="S4" s="20"/>
      <c r="T4" s="20"/>
      <c r="U4" s="20"/>
      <c r="V4" s="21"/>
      <c r="W4" s="22" t="s">
        <v>10</v>
      </c>
      <c r="X4" s="23" t="s">
        <v>11</v>
      </c>
      <c r="Y4" s="24" t="s">
        <v>12</v>
      </c>
      <c r="Z4" s="25" t="s">
        <v>98</v>
      </c>
      <c r="AA4" s="12"/>
    </row>
    <row r="5" spans="1:27" s="26" customFormat="1" ht="16.5" customHeight="1">
      <c r="A5" s="27"/>
      <c r="B5" s="27"/>
      <c r="C5" s="28"/>
      <c r="D5" s="17" t="s">
        <v>13</v>
      </c>
      <c r="E5" s="29" t="s">
        <v>14</v>
      </c>
      <c r="F5" s="30"/>
      <c r="G5" s="31"/>
      <c r="H5" s="15" t="s">
        <v>88</v>
      </c>
      <c r="I5" s="15" t="s">
        <v>129</v>
      </c>
      <c r="J5" s="15" t="s">
        <v>130</v>
      </c>
      <c r="K5" s="111"/>
      <c r="L5" s="32"/>
      <c r="M5" s="33"/>
      <c r="N5" s="34"/>
      <c r="O5" s="34"/>
      <c r="P5" s="34"/>
      <c r="Q5" s="35"/>
      <c r="R5" s="36"/>
      <c r="S5" s="36"/>
      <c r="T5" s="36"/>
      <c r="U5" s="36"/>
      <c r="V5" s="37"/>
      <c r="W5" s="38"/>
      <c r="X5" s="39"/>
      <c r="Y5" s="40"/>
      <c r="Z5" s="41"/>
      <c r="AA5" s="27"/>
    </row>
    <row r="6" spans="1:27" s="26" customFormat="1" ht="16.5" customHeight="1">
      <c r="A6" s="27"/>
      <c r="B6" s="42" t="s">
        <v>142</v>
      </c>
      <c r="C6" s="28"/>
      <c r="D6" s="34"/>
      <c r="E6" s="43"/>
      <c r="F6" s="44"/>
      <c r="G6" s="45"/>
      <c r="H6" s="15"/>
      <c r="I6" s="15"/>
      <c r="J6" s="15"/>
      <c r="K6" s="111"/>
      <c r="L6" s="17" t="s">
        <v>15</v>
      </c>
      <c r="M6" s="17" t="s">
        <v>16</v>
      </c>
      <c r="N6" s="34"/>
      <c r="O6" s="34"/>
      <c r="P6" s="34"/>
      <c r="Q6" s="35"/>
      <c r="R6" s="46"/>
      <c r="S6" s="46"/>
      <c r="T6" s="46"/>
      <c r="U6" s="46"/>
      <c r="V6" s="47"/>
      <c r="W6" s="38"/>
      <c r="X6" s="39"/>
      <c r="Y6" s="40"/>
      <c r="Z6" s="48" t="s">
        <v>99</v>
      </c>
      <c r="AA6" s="27"/>
    </row>
    <row r="7" spans="1:27" s="26" customFormat="1" ht="16.5" customHeight="1">
      <c r="A7" s="49"/>
      <c r="B7" s="50" t="s">
        <v>100</v>
      </c>
      <c r="C7" s="51"/>
      <c r="D7" s="52"/>
      <c r="E7" s="53" t="s">
        <v>17</v>
      </c>
      <c r="F7" s="53" t="s">
        <v>18</v>
      </c>
      <c r="G7" s="53" t="s">
        <v>19</v>
      </c>
      <c r="H7" s="15"/>
      <c r="I7" s="15"/>
      <c r="J7" s="15"/>
      <c r="K7" s="112"/>
      <c r="L7" s="32"/>
      <c r="M7" s="52"/>
      <c r="N7" s="52"/>
      <c r="O7" s="52"/>
      <c r="P7" s="52"/>
      <c r="Q7" s="54"/>
      <c r="R7" s="55" t="s">
        <v>13</v>
      </c>
      <c r="S7" s="56" t="s">
        <v>101</v>
      </c>
      <c r="T7" s="56" t="s">
        <v>102</v>
      </c>
      <c r="U7" s="56" t="s">
        <v>103</v>
      </c>
      <c r="V7" s="56" t="s">
        <v>104</v>
      </c>
      <c r="W7" s="57"/>
      <c r="X7" s="58"/>
      <c r="Y7" s="59"/>
      <c r="Z7" s="60"/>
      <c r="AA7" s="49"/>
    </row>
    <row r="8" spans="1:27" ht="16.5" customHeight="1">
      <c r="A8" s="9"/>
      <c r="B8" s="9"/>
      <c r="C8" s="113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5"/>
      <c r="Y8" s="115"/>
      <c r="Z8" s="61"/>
      <c r="AA8" s="62"/>
    </row>
    <row r="9" spans="1:27" ht="16.5" customHeight="1">
      <c r="A9" s="114"/>
      <c r="B9" s="116" t="s">
        <v>135</v>
      </c>
      <c r="C9" s="117">
        <v>11439</v>
      </c>
      <c r="D9" s="90">
        <v>11304</v>
      </c>
      <c r="E9" s="90">
        <v>10871</v>
      </c>
      <c r="F9" s="90">
        <v>199</v>
      </c>
      <c r="G9" s="90">
        <v>113</v>
      </c>
      <c r="H9" s="90">
        <v>1</v>
      </c>
      <c r="I9" s="90">
        <v>44</v>
      </c>
      <c r="J9" s="90">
        <v>76</v>
      </c>
      <c r="K9" s="90">
        <v>3</v>
      </c>
      <c r="L9" s="90">
        <v>1</v>
      </c>
      <c r="M9" s="90">
        <v>0</v>
      </c>
      <c r="N9" s="90">
        <v>1</v>
      </c>
      <c r="O9" s="90">
        <v>10</v>
      </c>
      <c r="P9" s="90">
        <v>120</v>
      </c>
      <c r="Q9" s="90">
        <v>0</v>
      </c>
      <c r="R9" s="90">
        <v>1</v>
      </c>
      <c r="S9" s="90">
        <v>1</v>
      </c>
      <c r="T9" s="90">
        <v>0</v>
      </c>
      <c r="U9" s="90">
        <v>0</v>
      </c>
      <c r="V9" s="90">
        <v>0</v>
      </c>
      <c r="W9" s="90">
        <v>178</v>
      </c>
      <c r="X9" s="118">
        <v>98.8</v>
      </c>
      <c r="Y9" s="118">
        <v>0.1</v>
      </c>
      <c r="Z9" s="119" t="s">
        <v>123</v>
      </c>
      <c r="AA9" s="63"/>
    </row>
    <row r="10" spans="1:27" s="70" customFormat="1" ht="16.5" customHeight="1">
      <c r="A10" s="120"/>
      <c r="B10" s="64" t="s">
        <v>136</v>
      </c>
      <c r="C10" s="65">
        <f>C16+C35+C38+C43+C45+C48+C52+C57+C60+C63+C65</f>
        <v>11500</v>
      </c>
      <c r="D10" s="66">
        <f>D16+D35+D38+D43+D45+D48+D52+D57+D60+D63+D65</f>
        <v>11371</v>
      </c>
      <c r="E10" s="66">
        <f>E16+E35+E38+E43+E45+E48+E52+E57+E60+E63+E65</f>
        <v>10921</v>
      </c>
      <c r="F10" s="66">
        <f aca="true" t="shared" si="0" ref="F10:W10">F16+F35+F38+F43+F45+F48+F52+F57+F60+F63+F65</f>
        <v>191</v>
      </c>
      <c r="G10" s="66">
        <f t="shared" si="0"/>
        <v>118</v>
      </c>
      <c r="H10" s="66">
        <f t="shared" si="0"/>
        <v>1</v>
      </c>
      <c r="I10" s="66">
        <f t="shared" si="0"/>
        <v>53</v>
      </c>
      <c r="J10" s="66">
        <f t="shared" si="0"/>
        <v>87</v>
      </c>
      <c r="K10" s="66">
        <f t="shared" si="0"/>
        <v>2</v>
      </c>
      <c r="L10" s="66">
        <f t="shared" si="0"/>
        <v>0</v>
      </c>
      <c r="M10" s="66">
        <f t="shared" si="0"/>
        <v>1</v>
      </c>
      <c r="N10" s="66">
        <f t="shared" si="0"/>
        <v>1</v>
      </c>
      <c r="O10" s="66">
        <f t="shared" si="0"/>
        <v>22</v>
      </c>
      <c r="P10" s="66">
        <f t="shared" si="0"/>
        <v>103</v>
      </c>
      <c r="Q10" s="66">
        <f t="shared" si="0"/>
        <v>0</v>
      </c>
      <c r="R10" s="66">
        <f t="shared" si="0"/>
        <v>1</v>
      </c>
      <c r="S10" s="66">
        <f t="shared" si="0"/>
        <v>1</v>
      </c>
      <c r="T10" s="66">
        <f t="shared" si="0"/>
        <v>0</v>
      </c>
      <c r="U10" s="66">
        <f t="shared" si="0"/>
        <v>0</v>
      </c>
      <c r="V10" s="66">
        <f t="shared" si="0"/>
        <v>0</v>
      </c>
      <c r="W10" s="66">
        <f t="shared" si="0"/>
        <v>171</v>
      </c>
      <c r="X10" s="67">
        <f>ROUND(D10/C10*100,1)</f>
        <v>98.9</v>
      </c>
      <c r="Y10" s="67">
        <f>ROUND((O10+R10)/C10*100,1)</f>
        <v>0.2</v>
      </c>
      <c r="Z10" s="68" t="s">
        <v>137</v>
      </c>
      <c r="AA10" s="69"/>
    </row>
    <row r="11" spans="1:27" ht="16.5" customHeight="1">
      <c r="A11" s="9"/>
      <c r="B11" s="9"/>
      <c r="C11" s="71">
        <f aca="true" t="shared" si="1" ref="C11:L11">IF(C10=SUM(C12:C14),"","no")</f>
      </c>
      <c r="D11" s="72">
        <f t="shared" si="1"/>
      </c>
      <c r="E11" s="72">
        <f t="shared" si="1"/>
      </c>
      <c r="F11" s="72">
        <f t="shared" si="1"/>
      </c>
      <c r="G11" s="72">
        <f t="shared" si="1"/>
      </c>
      <c r="H11" s="72">
        <f t="shared" si="1"/>
      </c>
      <c r="I11" s="72">
        <f t="shared" si="1"/>
      </c>
      <c r="J11" s="72">
        <f t="shared" si="1"/>
      </c>
      <c r="K11" s="72">
        <f t="shared" si="1"/>
      </c>
      <c r="L11" s="72">
        <f t="shared" si="1"/>
      </c>
      <c r="M11" s="72"/>
      <c r="N11" s="72">
        <f aca="true" t="shared" si="2" ref="N11:V11">IF(N10=SUM(N12:N14),"","no")</f>
      </c>
      <c r="O11" s="72">
        <f t="shared" si="2"/>
      </c>
      <c r="P11" s="72">
        <f t="shared" si="2"/>
      </c>
      <c r="Q11" s="72">
        <f t="shared" si="2"/>
      </c>
      <c r="R11" s="72">
        <f t="shared" si="2"/>
      </c>
      <c r="S11" s="72">
        <f t="shared" si="2"/>
      </c>
      <c r="T11" s="72">
        <f t="shared" si="2"/>
      </c>
      <c r="U11" s="72">
        <f t="shared" si="2"/>
      </c>
      <c r="V11" s="72">
        <f t="shared" si="2"/>
      </c>
      <c r="W11" s="72">
        <f>IF(W10=SUM(W12:W14),"","no")</f>
      </c>
      <c r="X11" s="73">
        <f>IF(X10=SUM(X70),"","no")</f>
      </c>
      <c r="Y11" s="73">
        <f>IF(Y10=SUM(Y70),"","no")</f>
      </c>
      <c r="Z11" s="74"/>
      <c r="AA11" s="63"/>
    </row>
    <row r="12" spans="1:28" ht="16.5" customHeight="1">
      <c r="A12" s="9"/>
      <c r="B12" s="75" t="s">
        <v>20</v>
      </c>
      <c r="C12" s="71">
        <f>D12+K12+L12+M12+N12+O12+P12+Q12</f>
        <v>79</v>
      </c>
      <c r="D12" s="72">
        <f>SUM(E12:J12)</f>
        <v>79</v>
      </c>
      <c r="E12" s="72">
        <v>79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f>SUM(S12:V12)</f>
        <v>0</v>
      </c>
      <c r="S12" s="72">
        <v>0</v>
      </c>
      <c r="T12" s="72">
        <v>0</v>
      </c>
      <c r="U12" s="72">
        <v>0</v>
      </c>
      <c r="V12" s="72">
        <v>0</v>
      </c>
      <c r="W12" s="72">
        <v>4</v>
      </c>
      <c r="X12" s="73">
        <f>ROUND(D12/C12*100,1)</f>
        <v>100</v>
      </c>
      <c r="Y12" s="73" t="s">
        <v>87</v>
      </c>
      <c r="Z12" s="74" t="s">
        <v>21</v>
      </c>
      <c r="AA12" s="63"/>
      <c r="AB12" s="6" t="s">
        <v>143</v>
      </c>
    </row>
    <row r="13" spans="1:28" ht="16.5" customHeight="1">
      <c r="A13" s="9"/>
      <c r="B13" s="75" t="s">
        <v>22</v>
      </c>
      <c r="C13" s="71">
        <f>D13+K13+L13+M13+N13+O13+P13+Q13</f>
        <v>11142</v>
      </c>
      <c r="D13" s="72">
        <f>SUM(E13:J13)</f>
        <v>11015</v>
      </c>
      <c r="E13" s="72">
        <v>10568</v>
      </c>
      <c r="F13" s="72">
        <v>190</v>
      </c>
      <c r="G13" s="72">
        <v>116</v>
      </c>
      <c r="H13" s="72">
        <v>1</v>
      </c>
      <c r="I13" s="72">
        <v>53</v>
      </c>
      <c r="J13" s="72">
        <v>87</v>
      </c>
      <c r="K13" s="72">
        <v>2</v>
      </c>
      <c r="L13" s="72">
        <v>0</v>
      </c>
      <c r="M13" s="72">
        <v>1</v>
      </c>
      <c r="N13" s="72">
        <v>1</v>
      </c>
      <c r="O13" s="72">
        <v>22</v>
      </c>
      <c r="P13" s="72">
        <v>101</v>
      </c>
      <c r="Q13" s="72">
        <v>0</v>
      </c>
      <c r="R13" s="72">
        <f>SUM(S13:V13)</f>
        <v>1</v>
      </c>
      <c r="S13" s="72">
        <v>1</v>
      </c>
      <c r="T13" s="72">
        <v>0</v>
      </c>
      <c r="U13" s="72">
        <v>0</v>
      </c>
      <c r="V13" s="72">
        <v>0</v>
      </c>
      <c r="W13" s="72">
        <v>162</v>
      </c>
      <c r="X13" s="73">
        <f>ROUND(D13/C13*100,1)</f>
        <v>98.9</v>
      </c>
      <c r="Y13" s="73">
        <f>ROUND((O13+R13)/C13*100,1)</f>
        <v>0.2</v>
      </c>
      <c r="Z13" s="74" t="s">
        <v>23</v>
      </c>
      <c r="AA13" s="63"/>
      <c r="AB13" s="6" t="s">
        <v>144</v>
      </c>
    </row>
    <row r="14" spans="1:28" ht="16.5" customHeight="1">
      <c r="A14" s="9"/>
      <c r="B14" s="75" t="s">
        <v>24</v>
      </c>
      <c r="C14" s="71">
        <f>D14+K14+L14+M14+N14+O14+P14+Q14</f>
        <v>279</v>
      </c>
      <c r="D14" s="72">
        <f>SUM(E14:J14)</f>
        <v>277</v>
      </c>
      <c r="E14" s="72">
        <v>274</v>
      </c>
      <c r="F14" s="72">
        <v>1</v>
      </c>
      <c r="G14" s="72">
        <v>2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2</v>
      </c>
      <c r="Q14" s="72">
        <v>0</v>
      </c>
      <c r="R14" s="72">
        <f>SUM(S14:V14)</f>
        <v>0</v>
      </c>
      <c r="S14" s="72">
        <v>0</v>
      </c>
      <c r="T14" s="72">
        <v>0</v>
      </c>
      <c r="U14" s="72">
        <v>0</v>
      </c>
      <c r="V14" s="72">
        <v>0</v>
      </c>
      <c r="W14" s="72">
        <v>5</v>
      </c>
      <c r="X14" s="73">
        <f>ROUND(D14/C14*100,1)</f>
        <v>99.3</v>
      </c>
      <c r="Y14" s="73" t="s">
        <v>105</v>
      </c>
      <c r="Z14" s="74" t="s">
        <v>25</v>
      </c>
      <c r="AA14" s="63"/>
      <c r="AB14" s="6" t="s">
        <v>145</v>
      </c>
    </row>
    <row r="15" spans="1:27" ht="16.5" customHeight="1">
      <c r="A15" s="9"/>
      <c r="B15" s="9"/>
      <c r="C15" s="76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8"/>
      <c r="Y15" s="78"/>
      <c r="Z15" s="74"/>
      <c r="AA15" s="63"/>
    </row>
    <row r="16" spans="1:27" s="83" customFormat="1" ht="16.5" customHeight="1">
      <c r="A16" s="79" t="s">
        <v>106</v>
      </c>
      <c r="B16" s="80"/>
      <c r="C16" s="65">
        <f>SUM(C18:C34)</f>
        <v>9233</v>
      </c>
      <c r="D16" s="66">
        <f>SUM(D18:D34)</f>
        <v>9135</v>
      </c>
      <c r="E16" s="66">
        <f aca="true" t="shared" si="3" ref="E16:W16">SUM(E18:E34)</f>
        <v>8751</v>
      </c>
      <c r="F16" s="66">
        <f t="shared" si="3"/>
        <v>167</v>
      </c>
      <c r="G16" s="66">
        <f t="shared" si="3"/>
        <v>102</v>
      </c>
      <c r="H16" s="66">
        <f t="shared" si="3"/>
        <v>1</v>
      </c>
      <c r="I16" s="66">
        <f t="shared" si="3"/>
        <v>45</v>
      </c>
      <c r="J16" s="66">
        <f t="shared" si="3"/>
        <v>69</v>
      </c>
      <c r="K16" s="66">
        <f t="shared" si="3"/>
        <v>1</v>
      </c>
      <c r="L16" s="66">
        <f t="shared" si="3"/>
        <v>0</v>
      </c>
      <c r="M16" s="66">
        <f t="shared" si="3"/>
        <v>1</v>
      </c>
      <c r="N16" s="66">
        <f t="shared" si="3"/>
        <v>1</v>
      </c>
      <c r="O16" s="66">
        <f t="shared" si="3"/>
        <v>19</v>
      </c>
      <c r="P16" s="66">
        <f t="shared" si="3"/>
        <v>76</v>
      </c>
      <c r="Q16" s="66">
        <f t="shared" si="3"/>
        <v>0</v>
      </c>
      <c r="R16" s="66">
        <f t="shared" si="3"/>
        <v>1</v>
      </c>
      <c r="S16" s="66">
        <f t="shared" si="3"/>
        <v>1</v>
      </c>
      <c r="T16" s="66">
        <f t="shared" si="3"/>
        <v>0</v>
      </c>
      <c r="U16" s="66">
        <f t="shared" si="3"/>
        <v>0</v>
      </c>
      <c r="V16" s="66">
        <f t="shared" si="3"/>
        <v>0</v>
      </c>
      <c r="W16" s="66">
        <f t="shared" si="3"/>
        <v>158</v>
      </c>
      <c r="X16" s="67">
        <f aca="true" t="shared" si="4" ref="X16:X67">ROUND(D16/C16*100,1)</f>
        <v>98.9</v>
      </c>
      <c r="Y16" s="67">
        <f>ROUND((O16+R16)/C16*100,1)</f>
        <v>0.2</v>
      </c>
      <c r="Z16" s="81" t="s">
        <v>106</v>
      </c>
      <c r="AA16" s="82"/>
    </row>
    <row r="17" spans="1:27" s="83" customFormat="1" ht="16.5" customHeight="1">
      <c r="A17" s="84"/>
      <c r="B17" s="85" t="s">
        <v>107</v>
      </c>
      <c r="C17" s="65">
        <f aca="true" t="shared" si="5" ref="C17:V17">SUM(C18:C22)</f>
        <v>4763</v>
      </c>
      <c r="D17" s="66">
        <f t="shared" si="5"/>
        <v>4717</v>
      </c>
      <c r="E17" s="66">
        <f t="shared" si="5"/>
        <v>4525</v>
      </c>
      <c r="F17" s="66">
        <f t="shared" si="5"/>
        <v>60</v>
      </c>
      <c r="G17" s="66">
        <f t="shared" si="5"/>
        <v>61</v>
      </c>
      <c r="H17" s="66">
        <f t="shared" si="5"/>
        <v>0</v>
      </c>
      <c r="I17" s="66">
        <f t="shared" si="5"/>
        <v>29</v>
      </c>
      <c r="J17" s="66">
        <f t="shared" si="5"/>
        <v>42</v>
      </c>
      <c r="K17" s="66">
        <f t="shared" si="5"/>
        <v>0</v>
      </c>
      <c r="L17" s="66">
        <f t="shared" si="5"/>
        <v>0</v>
      </c>
      <c r="M17" s="66">
        <f t="shared" si="5"/>
        <v>0</v>
      </c>
      <c r="N17" s="66">
        <f t="shared" si="5"/>
        <v>1</v>
      </c>
      <c r="O17" s="66">
        <f t="shared" si="5"/>
        <v>8</v>
      </c>
      <c r="P17" s="66">
        <f t="shared" si="5"/>
        <v>37</v>
      </c>
      <c r="Q17" s="66">
        <f t="shared" si="5"/>
        <v>0</v>
      </c>
      <c r="R17" s="66">
        <f t="shared" si="5"/>
        <v>0</v>
      </c>
      <c r="S17" s="66">
        <f t="shared" si="5"/>
        <v>0</v>
      </c>
      <c r="T17" s="66">
        <f t="shared" si="5"/>
        <v>0</v>
      </c>
      <c r="U17" s="66">
        <f t="shared" si="5"/>
        <v>0</v>
      </c>
      <c r="V17" s="66">
        <f t="shared" si="5"/>
        <v>0</v>
      </c>
      <c r="W17" s="66">
        <f>SUM(W18:W22)</f>
        <v>95</v>
      </c>
      <c r="X17" s="67">
        <f t="shared" si="4"/>
        <v>99</v>
      </c>
      <c r="Y17" s="67">
        <f>ROUND((O17+R17)/C17*100,1)</f>
        <v>0.2</v>
      </c>
      <c r="Z17" s="86" t="s">
        <v>107</v>
      </c>
      <c r="AA17" s="84"/>
    </row>
    <row r="18" spans="1:27" ht="16.5" customHeight="1">
      <c r="A18" s="87"/>
      <c r="B18" s="88" t="s">
        <v>26</v>
      </c>
      <c r="C18" s="89">
        <f aca="true" t="shared" si="6" ref="C18:C67">D18+K18+L18+M18+N18+O18+P18+Q18</f>
        <v>1303</v>
      </c>
      <c r="D18" s="90">
        <f aca="true" t="shared" si="7" ref="D18:D67">SUM(E18:J18)</f>
        <v>1298</v>
      </c>
      <c r="E18" s="90">
        <v>1255</v>
      </c>
      <c r="F18" s="90">
        <v>16</v>
      </c>
      <c r="G18" s="90">
        <v>13</v>
      </c>
      <c r="H18" s="90">
        <v>0</v>
      </c>
      <c r="I18" s="90">
        <v>7</v>
      </c>
      <c r="J18" s="90">
        <v>7</v>
      </c>
      <c r="K18" s="90">
        <v>0</v>
      </c>
      <c r="L18" s="90">
        <v>0</v>
      </c>
      <c r="M18" s="90">
        <v>0</v>
      </c>
      <c r="N18" s="90">
        <v>0</v>
      </c>
      <c r="O18" s="90">
        <v>1</v>
      </c>
      <c r="P18" s="90">
        <v>4</v>
      </c>
      <c r="Q18" s="90">
        <v>0</v>
      </c>
      <c r="R18" s="90">
        <f aca="true" t="shared" si="8" ref="R18:R67">SUM(S18:V18)</f>
        <v>0</v>
      </c>
      <c r="S18" s="90">
        <v>0</v>
      </c>
      <c r="T18" s="90">
        <v>0</v>
      </c>
      <c r="U18" s="90">
        <v>0</v>
      </c>
      <c r="V18" s="90">
        <v>0</v>
      </c>
      <c r="W18" s="90">
        <v>22</v>
      </c>
      <c r="X18" s="91">
        <f t="shared" si="4"/>
        <v>99.6</v>
      </c>
      <c r="Y18" s="91">
        <f>ROUND((O18+R18)/C18*100,1)</f>
        <v>0.1</v>
      </c>
      <c r="Z18" s="92" t="s">
        <v>26</v>
      </c>
      <c r="AA18" s="63"/>
    </row>
    <row r="19" spans="1:27" ht="16.5" customHeight="1">
      <c r="A19" s="87"/>
      <c r="B19" s="88" t="s">
        <v>27</v>
      </c>
      <c r="C19" s="89">
        <f t="shared" si="6"/>
        <v>803</v>
      </c>
      <c r="D19" s="90">
        <f>SUM(E19:J19)</f>
        <v>791</v>
      </c>
      <c r="E19" s="90">
        <v>735</v>
      </c>
      <c r="F19" s="90">
        <v>22</v>
      </c>
      <c r="G19" s="90">
        <v>18</v>
      </c>
      <c r="H19" s="90">
        <v>0</v>
      </c>
      <c r="I19" s="90">
        <v>4</v>
      </c>
      <c r="J19" s="90">
        <v>12</v>
      </c>
      <c r="K19" s="90">
        <v>0</v>
      </c>
      <c r="L19" s="90">
        <v>0</v>
      </c>
      <c r="M19" s="90">
        <v>0</v>
      </c>
      <c r="N19" s="90">
        <v>0</v>
      </c>
      <c r="O19" s="90">
        <v>4</v>
      </c>
      <c r="P19" s="90">
        <v>8</v>
      </c>
      <c r="Q19" s="90">
        <v>0</v>
      </c>
      <c r="R19" s="90">
        <f t="shared" si="8"/>
        <v>0</v>
      </c>
      <c r="S19" s="90">
        <v>0</v>
      </c>
      <c r="T19" s="90">
        <v>0</v>
      </c>
      <c r="U19" s="90">
        <v>0</v>
      </c>
      <c r="V19" s="90">
        <v>0</v>
      </c>
      <c r="W19" s="90">
        <v>14</v>
      </c>
      <c r="X19" s="91">
        <f t="shared" si="4"/>
        <v>98.5</v>
      </c>
      <c r="Y19" s="91">
        <f>ROUND((O19+R19)/C19*100,1)</f>
        <v>0.5</v>
      </c>
      <c r="Z19" s="92" t="s">
        <v>27</v>
      </c>
      <c r="AA19" s="63"/>
    </row>
    <row r="20" spans="1:27" ht="16.5" customHeight="1">
      <c r="A20" s="87"/>
      <c r="B20" s="88" t="s">
        <v>28</v>
      </c>
      <c r="C20" s="89">
        <f t="shared" si="6"/>
        <v>476</v>
      </c>
      <c r="D20" s="90">
        <f t="shared" si="7"/>
        <v>470</v>
      </c>
      <c r="E20" s="90">
        <v>448</v>
      </c>
      <c r="F20" s="90">
        <v>5</v>
      </c>
      <c r="G20" s="90">
        <v>11</v>
      </c>
      <c r="H20" s="90">
        <v>0</v>
      </c>
      <c r="I20" s="90">
        <v>2</v>
      </c>
      <c r="J20" s="90">
        <v>4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6</v>
      </c>
      <c r="Q20" s="90">
        <v>0</v>
      </c>
      <c r="R20" s="90">
        <f t="shared" si="8"/>
        <v>0</v>
      </c>
      <c r="S20" s="90">
        <v>0</v>
      </c>
      <c r="T20" s="90">
        <v>0</v>
      </c>
      <c r="U20" s="90">
        <v>0</v>
      </c>
      <c r="V20" s="90">
        <v>0</v>
      </c>
      <c r="W20" s="90">
        <v>15</v>
      </c>
      <c r="X20" s="91">
        <f t="shared" si="4"/>
        <v>98.7</v>
      </c>
      <c r="Y20" s="91" t="s">
        <v>105</v>
      </c>
      <c r="Z20" s="92" t="s">
        <v>28</v>
      </c>
      <c r="AA20" s="63"/>
    </row>
    <row r="21" spans="1:27" ht="16.5" customHeight="1">
      <c r="A21" s="87"/>
      <c r="B21" s="88" t="s">
        <v>29</v>
      </c>
      <c r="C21" s="89">
        <f t="shared" si="6"/>
        <v>998</v>
      </c>
      <c r="D21" s="90">
        <f t="shared" si="7"/>
        <v>987</v>
      </c>
      <c r="E21" s="90">
        <v>940</v>
      </c>
      <c r="F21" s="90">
        <v>12</v>
      </c>
      <c r="G21" s="90">
        <v>11</v>
      </c>
      <c r="H21" s="90">
        <v>0</v>
      </c>
      <c r="I21" s="90">
        <v>12</v>
      </c>
      <c r="J21" s="90">
        <v>12</v>
      </c>
      <c r="K21" s="90">
        <v>0</v>
      </c>
      <c r="L21" s="90">
        <v>0</v>
      </c>
      <c r="M21" s="90">
        <v>0</v>
      </c>
      <c r="N21" s="90">
        <v>1</v>
      </c>
      <c r="O21" s="90">
        <v>2</v>
      </c>
      <c r="P21" s="90">
        <v>8</v>
      </c>
      <c r="Q21" s="90">
        <v>0</v>
      </c>
      <c r="R21" s="90">
        <f t="shared" si="8"/>
        <v>0</v>
      </c>
      <c r="S21" s="90">
        <v>0</v>
      </c>
      <c r="T21" s="90">
        <v>0</v>
      </c>
      <c r="U21" s="90">
        <v>0</v>
      </c>
      <c r="V21" s="90">
        <v>0</v>
      </c>
      <c r="W21" s="90">
        <v>14</v>
      </c>
      <c r="X21" s="91">
        <f t="shared" si="4"/>
        <v>98.9</v>
      </c>
      <c r="Y21" s="91">
        <f>ROUND((O21+R21)/C21*100,1)</f>
        <v>0.2</v>
      </c>
      <c r="Z21" s="92" t="s">
        <v>29</v>
      </c>
      <c r="AA21" s="63"/>
    </row>
    <row r="22" spans="1:27" ht="16.5" customHeight="1">
      <c r="A22" s="87"/>
      <c r="B22" s="88" t="s">
        <v>30</v>
      </c>
      <c r="C22" s="89">
        <f t="shared" si="6"/>
        <v>1183</v>
      </c>
      <c r="D22" s="90">
        <f t="shared" si="7"/>
        <v>1171</v>
      </c>
      <c r="E22" s="90">
        <v>1147</v>
      </c>
      <c r="F22" s="90">
        <v>5</v>
      </c>
      <c r="G22" s="90">
        <v>8</v>
      </c>
      <c r="H22" s="90">
        <v>0</v>
      </c>
      <c r="I22" s="90">
        <v>4</v>
      </c>
      <c r="J22" s="90">
        <v>7</v>
      </c>
      <c r="K22" s="90">
        <v>0</v>
      </c>
      <c r="L22" s="90">
        <v>0</v>
      </c>
      <c r="M22" s="90">
        <v>0</v>
      </c>
      <c r="N22" s="90">
        <v>0</v>
      </c>
      <c r="O22" s="90">
        <v>1</v>
      </c>
      <c r="P22" s="90">
        <v>11</v>
      </c>
      <c r="Q22" s="90">
        <v>0</v>
      </c>
      <c r="R22" s="90">
        <f t="shared" si="8"/>
        <v>0</v>
      </c>
      <c r="S22" s="90">
        <v>0</v>
      </c>
      <c r="T22" s="90">
        <v>0</v>
      </c>
      <c r="U22" s="90">
        <v>0</v>
      </c>
      <c r="V22" s="90">
        <v>0</v>
      </c>
      <c r="W22" s="90">
        <v>30</v>
      </c>
      <c r="X22" s="91">
        <f t="shared" si="4"/>
        <v>99</v>
      </c>
      <c r="Y22" s="91">
        <f>ROUND((O22+R22)/C22*100,1)</f>
        <v>0.1</v>
      </c>
      <c r="Z22" s="92" t="s">
        <v>30</v>
      </c>
      <c r="AA22" s="63"/>
    </row>
    <row r="23" spans="1:27" ht="16.5" customHeight="1">
      <c r="A23" s="87"/>
      <c r="B23" s="93" t="s">
        <v>31</v>
      </c>
      <c r="C23" s="89">
        <f t="shared" si="6"/>
        <v>829</v>
      </c>
      <c r="D23" s="90">
        <f t="shared" si="7"/>
        <v>815</v>
      </c>
      <c r="E23" s="90">
        <v>779</v>
      </c>
      <c r="F23" s="90">
        <v>31</v>
      </c>
      <c r="G23" s="90">
        <v>1</v>
      </c>
      <c r="H23" s="90">
        <v>0</v>
      </c>
      <c r="I23" s="90">
        <v>1</v>
      </c>
      <c r="J23" s="90">
        <v>3</v>
      </c>
      <c r="K23" s="90">
        <v>0</v>
      </c>
      <c r="L23" s="90">
        <v>0</v>
      </c>
      <c r="M23" s="90">
        <v>0</v>
      </c>
      <c r="N23" s="90">
        <v>0</v>
      </c>
      <c r="O23" s="90">
        <v>1</v>
      </c>
      <c r="P23" s="90">
        <v>13</v>
      </c>
      <c r="Q23" s="90">
        <v>0</v>
      </c>
      <c r="R23" s="90">
        <f t="shared" si="8"/>
        <v>0</v>
      </c>
      <c r="S23" s="90">
        <v>0</v>
      </c>
      <c r="T23" s="90">
        <v>0</v>
      </c>
      <c r="U23" s="90">
        <v>0</v>
      </c>
      <c r="V23" s="90">
        <v>0</v>
      </c>
      <c r="W23" s="90">
        <v>0</v>
      </c>
      <c r="X23" s="91">
        <f t="shared" si="4"/>
        <v>98.3</v>
      </c>
      <c r="Y23" s="91">
        <f>ROUND((O23+R23)/C23*100,1)</f>
        <v>0.1</v>
      </c>
      <c r="Z23" s="94" t="s">
        <v>31</v>
      </c>
      <c r="AA23" s="63"/>
    </row>
    <row r="24" spans="1:27" ht="16.5" customHeight="1">
      <c r="A24" s="87"/>
      <c r="B24" s="93" t="s">
        <v>33</v>
      </c>
      <c r="C24" s="89">
        <f t="shared" si="6"/>
        <v>307</v>
      </c>
      <c r="D24" s="90">
        <f t="shared" si="7"/>
        <v>305</v>
      </c>
      <c r="E24" s="90">
        <v>280</v>
      </c>
      <c r="F24" s="90">
        <v>16</v>
      </c>
      <c r="G24" s="90">
        <v>7</v>
      </c>
      <c r="H24" s="90">
        <v>1</v>
      </c>
      <c r="I24" s="90">
        <v>0</v>
      </c>
      <c r="J24" s="90">
        <v>1</v>
      </c>
      <c r="K24" s="90">
        <v>0</v>
      </c>
      <c r="L24" s="90">
        <v>0</v>
      </c>
      <c r="M24" s="90">
        <v>0</v>
      </c>
      <c r="N24" s="90">
        <v>0</v>
      </c>
      <c r="O24" s="90">
        <v>1</v>
      </c>
      <c r="P24" s="90">
        <v>1</v>
      </c>
      <c r="Q24" s="90">
        <v>0</v>
      </c>
      <c r="R24" s="90">
        <f t="shared" si="8"/>
        <v>0</v>
      </c>
      <c r="S24" s="90">
        <v>0</v>
      </c>
      <c r="T24" s="90">
        <v>0</v>
      </c>
      <c r="U24" s="90">
        <v>0</v>
      </c>
      <c r="V24" s="90">
        <v>0</v>
      </c>
      <c r="W24" s="90">
        <v>5</v>
      </c>
      <c r="X24" s="91">
        <f t="shared" si="4"/>
        <v>99.3</v>
      </c>
      <c r="Y24" s="91">
        <f>ROUND((O24+R24)/C24*100,1)</f>
        <v>0.3</v>
      </c>
      <c r="Z24" s="94" t="s">
        <v>33</v>
      </c>
      <c r="AA24" s="63"/>
    </row>
    <row r="25" spans="1:27" ht="16.5" customHeight="1">
      <c r="A25" s="87"/>
      <c r="B25" s="93" t="s">
        <v>34</v>
      </c>
      <c r="C25" s="89">
        <f t="shared" si="6"/>
        <v>372</v>
      </c>
      <c r="D25" s="90">
        <f t="shared" si="7"/>
        <v>372</v>
      </c>
      <c r="E25" s="90">
        <v>358</v>
      </c>
      <c r="F25" s="90">
        <v>6</v>
      </c>
      <c r="G25" s="90">
        <v>4</v>
      </c>
      <c r="H25" s="90">
        <v>0</v>
      </c>
      <c r="I25" s="90">
        <v>2</v>
      </c>
      <c r="J25" s="90">
        <v>2</v>
      </c>
      <c r="K25" s="90">
        <v>0</v>
      </c>
      <c r="L25" s="90">
        <v>0</v>
      </c>
      <c r="M25" s="90">
        <v>0</v>
      </c>
      <c r="N25" s="90">
        <v>0</v>
      </c>
      <c r="O25" s="90">
        <v>0</v>
      </c>
      <c r="P25" s="90">
        <v>0</v>
      </c>
      <c r="Q25" s="90">
        <v>0</v>
      </c>
      <c r="R25" s="90">
        <f t="shared" si="8"/>
        <v>0</v>
      </c>
      <c r="S25" s="90">
        <v>0</v>
      </c>
      <c r="T25" s="90">
        <v>0</v>
      </c>
      <c r="U25" s="90">
        <v>0</v>
      </c>
      <c r="V25" s="90">
        <v>0</v>
      </c>
      <c r="W25" s="90">
        <v>6</v>
      </c>
      <c r="X25" s="91">
        <f t="shared" si="4"/>
        <v>100</v>
      </c>
      <c r="Y25" s="91" t="s">
        <v>105</v>
      </c>
      <c r="Z25" s="94" t="s">
        <v>34</v>
      </c>
      <c r="AA25" s="63"/>
    </row>
    <row r="26" spans="1:27" ht="16.5" customHeight="1">
      <c r="A26" s="87"/>
      <c r="B26" s="93" t="s">
        <v>35</v>
      </c>
      <c r="C26" s="89">
        <f t="shared" si="6"/>
        <v>190</v>
      </c>
      <c r="D26" s="90">
        <f t="shared" si="7"/>
        <v>188</v>
      </c>
      <c r="E26" s="90">
        <v>178</v>
      </c>
      <c r="F26" s="90">
        <v>5</v>
      </c>
      <c r="G26" s="90">
        <v>0</v>
      </c>
      <c r="H26" s="90">
        <v>0</v>
      </c>
      <c r="I26" s="90">
        <v>2</v>
      </c>
      <c r="J26" s="90">
        <v>3</v>
      </c>
      <c r="K26" s="90">
        <v>0</v>
      </c>
      <c r="L26" s="90">
        <v>0</v>
      </c>
      <c r="M26" s="90">
        <v>0</v>
      </c>
      <c r="N26" s="90">
        <v>0</v>
      </c>
      <c r="O26" s="90">
        <v>1</v>
      </c>
      <c r="P26" s="90">
        <v>1</v>
      </c>
      <c r="Q26" s="90">
        <v>0</v>
      </c>
      <c r="R26" s="90">
        <f t="shared" si="8"/>
        <v>0</v>
      </c>
      <c r="S26" s="90">
        <v>0</v>
      </c>
      <c r="T26" s="90">
        <v>0</v>
      </c>
      <c r="U26" s="90">
        <v>0</v>
      </c>
      <c r="V26" s="90">
        <v>0</v>
      </c>
      <c r="W26" s="90">
        <v>0</v>
      </c>
      <c r="X26" s="91">
        <f t="shared" si="4"/>
        <v>98.9</v>
      </c>
      <c r="Y26" s="91">
        <f>ROUND((O26+R26)/C26*100,1)</f>
        <v>0.5</v>
      </c>
      <c r="Z26" s="94" t="s">
        <v>35</v>
      </c>
      <c r="AA26" s="63"/>
    </row>
    <row r="27" spans="1:27" ht="16.5" customHeight="1">
      <c r="A27" s="87"/>
      <c r="B27" s="93" t="s">
        <v>36</v>
      </c>
      <c r="C27" s="89">
        <f t="shared" si="6"/>
        <v>407</v>
      </c>
      <c r="D27" s="90">
        <f t="shared" si="7"/>
        <v>405</v>
      </c>
      <c r="E27" s="90">
        <v>383</v>
      </c>
      <c r="F27" s="90">
        <v>8</v>
      </c>
      <c r="G27" s="90">
        <v>8</v>
      </c>
      <c r="H27" s="90">
        <v>0</v>
      </c>
      <c r="I27" s="90">
        <v>3</v>
      </c>
      <c r="J27" s="90">
        <v>3</v>
      </c>
      <c r="K27" s="90">
        <v>0</v>
      </c>
      <c r="L27" s="90">
        <v>0</v>
      </c>
      <c r="M27" s="90">
        <v>0</v>
      </c>
      <c r="N27" s="90">
        <v>0</v>
      </c>
      <c r="O27" s="90">
        <v>0</v>
      </c>
      <c r="P27" s="90">
        <v>2</v>
      </c>
      <c r="Q27" s="90">
        <v>0</v>
      </c>
      <c r="R27" s="90">
        <f t="shared" si="8"/>
        <v>0</v>
      </c>
      <c r="S27" s="90">
        <v>0</v>
      </c>
      <c r="T27" s="90">
        <v>0</v>
      </c>
      <c r="U27" s="90">
        <v>0</v>
      </c>
      <c r="V27" s="90">
        <v>0</v>
      </c>
      <c r="W27" s="90">
        <v>6</v>
      </c>
      <c r="X27" s="91">
        <f t="shared" si="4"/>
        <v>99.5</v>
      </c>
      <c r="Y27" s="91" t="s">
        <v>105</v>
      </c>
      <c r="Z27" s="94" t="s">
        <v>36</v>
      </c>
      <c r="AA27" s="63"/>
    </row>
    <row r="28" spans="1:27" ht="16.5" customHeight="1">
      <c r="A28" s="87"/>
      <c r="B28" s="93" t="s">
        <v>37</v>
      </c>
      <c r="C28" s="89">
        <f t="shared" si="6"/>
        <v>166</v>
      </c>
      <c r="D28" s="90">
        <f t="shared" si="7"/>
        <v>165</v>
      </c>
      <c r="E28" s="90">
        <v>159</v>
      </c>
      <c r="F28" s="90">
        <v>4</v>
      </c>
      <c r="G28" s="90">
        <v>2</v>
      </c>
      <c r="H28" s="90">
        <v>0</v>
      </c>
      <c r="I28" s="90">
        <v>0</v>
      </c>
      <c r="J28" s="90">
        <v>0</v>
      </c>
      <c r="K28" s="90">
        <v>0</v>
      </c>
      <c r="L28" s="90">
        <v>0</v>
      </c>
      <c r="M28" s="90">
        <v>0</v>
      </c>
      <c r="N28" s="90">
        <v>0</v>
      </c>
      <c r="O28" s="90">
        <v>0</v>
      </c>
      <c r="P28" s="90">
        <v>1</v>
      </c>
      <c r="Q28" s="90">
        <v>0</v>
      </c>
      <c r="R28" s="90">
        <f t="shared" si="8"/>
        <v>0</v>
      </c>
      <c r="S28" s="90">
        <v>0</v>
      </c>
      <c r="T28" s="90">
        <v>0</v>
      </c>
      <c r="U28" s="90">
        <v>0</v>
      </c>
      <c r="V28" s="90">
        <v>0</v>
      </c>
      <c r="W28" s="90">
        <v>1</v>
      </c>
      <c r="X28" s="91">
        <f t="shared" si="4"/>
        <v>99.4</v>
      </c>
      <c r="Y28" s="91" t="s">
        <v>105</v>
      </c>
      <c r="Z28" s="94" t="s">
        <v>37</v>
      </c>
      <c r="AA28" s="63"/>
    </row>
    <row r="29" spans="1:27" ht="16.5" customHeight="1">
      <c r="A29" s="87"/>
      <c r="B29" s="93" t="s">
        <v>38</v>
      </c>
      <c r="C29" s="89">
        <f t="shared" si="6"/>
        <v>301</v>
      </c>
      <c r="D29" s="90">
        <f t="shared" si="7"/>
        <v>295</v>
      </c>
      <c r="E29" s="90">
        <v>283</v>
      </c>
      <c r="F29" s="90">
        <v>6</v>
      </c>
      <c r="G29" s="90">
        <v>5</v>
      </c>
      <c r="H29" s="90">
        <v>0</v>
      </c>
      <c r="I29" s="90">
        <v>1</v>
      </c>
      <c r="J29" s="90">
        <v>0</v>
      </c>
      <c r="K29" s="90">
        <v>0</v>
      </c>
      <c r="L29" s="90">
        <v>0</v>
      </c>
      <c r="M29" s="90">
        <v>0</v>
      </c>
      <c r="N29" s="90">
        <v>0</v>
      </c>
      <c r="O29" s="90">
        <v>1</v>
      </c>
      <c r="P29" s="90">
        <v>5</v>
      </c>
      <c r="Q29" s="90">
        <v>0</v>
      </c>
      <c r="R29" s="90">
        <f t="shared" si="8"/>
        <v>0</v>
      </c>
      <c r="S29" s="90">
        <v>0</v>
      </c>
      <c r="T29" s="90">
        <v>0</v>
      </c>
      <c r="U29" s="90">
        <v>0</v>
      </c>
      <c r="V29" s="90">
        <v>0</v>
      </c>
      <c r="W29" s="90">
        <v>6</v>
      </c>
      <c r="X29" s="91">
        <f t="shared" si="4"/>
        <v>98</v>
      </c>
      <c r="Y29" s="91">
        <f>ROUND((O29+R29)/C29*100,1)</f>
        <v>0.3</v>
      </c>
      <c r="Z29" s="94" t="s">
        <v>38</v>
      </c>
      <c r="AA29" s="63"/>
    </row>
    <row r="30" spans="1:27" ht="16.5" customHeight="1">
      <c r="A30" s="87"/>
      <c r="B30" s="93" t="s">
        <v>39</v>
      </c>
      <c r="C30" s="89">
        <f t="shared" si="6"/>
        <v>219</v>
      </c>
      <c r="D30" s="90">
        <f t="shared" si="7"/>
        <v>218</v>
      </c>
      <c r="E30" s="90">
        <v>210</v>
      </c>
      <c r="F30" s="90">
        <v>5</v>
      </c>
      <c r="G30" s="90">
        <v>2</v>
      </c>
      <c r="H30" s="90">
        <v>0</v>
      </c>
      <c r="I30" s="90">
        <v>0</v>
      </c>
      <c r="J30" s="90">
        <v>1</v>
      </c>
      <c r="K30" s="90">
        <v>0</v>
      </c>
      <c r="L30" s="90">
        <v>0</v>
      </c>
      <c r="M30" s="90">
        <v>0</v>
      </c>
      <c r="N30" s="90">
        <v>0</v>
      </c>
      <c r="O30" s="90">
        <v>0</v>
      </c>
      <c r="P30" s="90">
        <v>1</v>
      </c>
      <c r="Q30" s="90">
        <v>0</v>
      </c>
      <c r="R30" s="90">
        <f t="shared" si="8"/>
        <v>0</v>
      </c>
      <c r="S30" s="90">
        <v>0</v>
      </c>
      <c r="T30" s="90">
        <v>0</v>
      </c>
      <c r="U30" s="90">
        <v>0</v>
      </c>
      <c r="V30" s="90">
        <v>0</v>
      </c>
      <c r="W30" s="90">
        <v>4</v>
      </c>
      <c r="X30" s="91">
        <f t="shared" si="4"/>
        <v>99.5</v>
      </c>
      <c r="Y30" s="91" t="s">
        <v>105</v>
      </c>
      <c r="Z30" s="94" t="s">
        <v>39</v>
      </c>
      <c r="AA30" s="63"/>
    </row>
    <row r="31" spans="1:27" ht="16.5" customHeight="1">
      <c r="A31" s="87"/>
      <c r="B31" s="93" t="s">
        <v>40</v>
      </c>
      <c r="C31" s="89">
        <f t="shared" si="6"/>
        <v>417</v>
      </c>
      <c r="D31" s="90">
        <f t="shared" si="7"/>
        <v>414</v>
      </c>
      <c r="E31" s="90">
        <v>404</v>
      </c>
      <c r="F31" s="90">
        <v>3</v>
      </c>
      <c r="G31" s="90">
        <v>4</v>
      </c>
      <c r="H31" s="90">
        <v>0</v>
      </c>
      <c r="I31" s="90">
        <v>1</v>
      </c>
      <c r="J31" s="90">
        <v>2</v>
      </c>
      <c r="K31" s="90">
        <v>1</v>
      </c>
      <c r="L31" s="90">
        <v>0</v>
      </c>
      <c r="M31" s="90">
        <v>1</v>
      </c>
      <c r="N31" s="90">
        <v>0</v>
      </c>
      <c r="O31" s="90">
        <v>0</v>
      </c>
      <c r="P31" s="90">
        <v>1</v>
      </c>
      <c r="Q31" s="90">
        <v>0</v>
      </c>
      <c r="R31" s="90">
        <f t="shared" si="8"/>
        <v>1</v>
      </c>
      <c r="S31" s="90">
        <v>1</v>
      </c>
      <c r="T31" s="90">
        <v>0</v>
      </c>
      <c r="U31" s="90">
        <v>0</v>
      </c>
      <c r="V31" s="90">
        <v>0</v>
      </c>
      <c r="W31" s="90">
        <v>9</v>
      </c>
      <c r="X31" s="91">
        <f t="shared" si="4"/>
        <v>99.3</v>
      </c>
      <c r="Y31" s="91">
        <f>ROUND((O31+R31)/C31*100,1)</f>
        <v>0.2</v>
      </c>
      <c r="Z31" s="94" t="s">
        <v>41</v>
      </c>
      <c r="AA31" s="63"/>
    </row>
    <row r="32" spans="1:27" ht="16.5" customHeight="1">
      <c r="A32" s="87"/>
      <c r="B32" s="93" t="s">
        <v>42</v>
      </c>
      <c r="C32" s="89">
        <f t="shared" si="6"/>
        <v>352</v>
      </c>
      <c r="D32" s="90">
        <f t="shared" si="7"/>
        <v>347</v>
      </c>
      <c r="E32" s="90">
        <v>341</v>
      </c>
      <c r="F32" s="90">
        <v>1</v>
      </c>
      <c r="G32" s="90">
        <v>1</v>
      </c>
      <c r="H32" s="90">
        <v>0</v>
      </c>
      <c r="I32" s="90">
        <v>1</v>
      </c>
      <c r="J32" s="90">
        <v>3</v>
      </c>
      <c r="K32" s="90">
        <v>0</v>
      </c>
      <c r="L32" s="90">
        <v>0</v>
      </c>
      <c r="M32" s="90">
        <v>0</v>
      </c>
      <c r="N32" s="90">
        <v>0</v>
      </c>
      <c r="O32" s="90">
        <v>2</v>
      </c>
      <c r="P32" s="90">
        <v>3</v>
      </c>
      <c r="Q32" s="90">
        <v>0</v>
      </c>
      <c r="R32" s="90">
        <f t="shared" si="8"/>
        <v>0</v>
      </c>
      <c r="S32" s="90">
        <v>0</v>
      </c>
      <c r="T32" s="90">
        <v>0</v>
      </c>
      <c r="U32" s="90">
        <v>0</v>
      </c>
      <c r="V32" s="90">
        <v>0</v>
      </c>
      <c r="W32" s="90">
        <v>20</v>
      </c>
      <c r="X32" s="91">
        <f t="shared" si="4"/>
        <v>98.6</v>
      </c>
      <c r="Y32" s="91">
        <f>ROUND((O32+R32)/C32*100,1)</f>
        <v>0.6</v>
      </c>
      <c r="Z32" s="94" t="s">
        <v>43</v>
      </c>
      <c r="AA32" s="63"/>
    </row>
    <row r="33" spans="1:27" ht="16.5" customHeight="1">
      <c r="A33" s="87"/>
      <c r="B33" s="93" t="s">
        <v>44</v>
      </c>
      <c r="C33" s="89">
        <f t="shared" si="6"/>
        <v>229</v>
      </c>
      <c r="D33" s="90">
        <f t="shared" si="7"/>
        <v>223</v>
      </c>
      <c r="E33" s="90">
        <v>201</v>
      </c>
      <c r="F33" s="90">
        <v>18</v>
      </c>
      <c r="G33" s="90">
        <v>1</v>
      </c>
      <c r="H33" s="90">
        <v>0</v>
      </c>
      <c r="I33" s="90">
        <v>0</v>
      </c>
      <c r="J33" s="90">
        <v>3</v>
      </c>
      <c r="K33" s="90">
        <v>0</v>
      </c>
      <c r="L33" s="90">
        <v>0</v>
      </c>
      <c r="M33" s="90">
        <v>0</v>
      </c>
      <c r="N33" s="90">
        <v>0</v>
      </c>
      <c r="O33" s="90">
        <v>3</v>
      </c>
      <c r="P33" s="90">
        <v>3</v>
      </c>
      <c r="Q33" s="90">
        <v>0</v>
      </c>
      <c r="R33" s="90">
        <f t="shared" si="8"/>
        <v>0</v>
      </c>
      <c r="S33" s="90">
        <v>0</v>
      </c>
      <c r="T33" s="90">
        <v>0</v>
      </c>
      <c r="U33" s="90">
        <v>0</v>
      </c>
      <c r="V33" s="90">
        <v>0</v>
      </c>
      <c r="W33" s="90">
        <v>0</v>
      </c>
      <c r="X33" s="91">
        <f t="shared" si="4"/>
        <v>97.4</v>
      </c>
      <c r="Y33" s="91">
        <f>ROUND((O33+R33)/C33*100,1)</f>
        <v>1.3</v>
      </c>
      <c r="Z33" s="94" t="s">
        <v>45</v>
      </c>
      <c r="AA33" s="63"/>
    </row>
    <row r="34" spans="1:27" ht="16.5" customHeight="1">
      <c r="A34" s="87"/>
      <c r="B34" s="93" t="s">
        <v>89</v>
      </c>
      <c r="C34" s="89">
        <f t="shared" si="6"/>
        <v>681</v>
      </c>
      <c r="D34" s="90">
        <f>SUM(E34:J34)</f>
        <v>671</v>
      </c>
      <c r="E34" s="90">
        <v>650</v>
      </c>
      <c r="F34" s="90">
        <v>4</v>
      </c>
      <c r="G34" s="90">
        <v>6</v>
      </c>
      <c r="H34" s="90">
        <v>0</v>
      </c>
      <c r="I34" s="90">
        <v>5</v>
      </c>
      <c r="J34" s="90">
        <v>6</v>
      </c>
      <c r="K34" s="90">
        <v>0</v>
      </c>
      <c r="L34" s="90">
        <v>0</v>
      </c>
      <c r="M34" s="90">
        <v>0</v>
      </c>
      <c r="N34" s="90">
        <v>0</v>
      </c>
      <c r="O34" s="90">
        <v>2</v>
      </c>
      <c r="P34" s="90">
        <v>8</v>
      </c>
      <c r="Q34" s="90">
        <v>0</v>
      </c>
      <c r="R34" s="90">
        <f t="shared" si="8"/>
        <v>0</v>
      </c>
      <c r="S34" s="90">
        <v>0</v>
      </c>
      <c r="T34" s="90">
        <v>0</v>
      </c>
      <c r="U34" s="90">
        <v>0</v>
      </c>
      <c r="V34" s="90">
        <v>0</v>
      </c>
      <c r="W34" s="90">
        <v>6</v>
      </c>
      <c r="X34" s="91">
        <f t="shared" si="4"/>
        <v>98.5</v>
      </c>
      <c r="Y34" s="91">
        <f>ROUND((O34+R34)/C34*100,1)</f>
        <v>0.3</v>
      </c>
      <c r="Z34" s="94" t="s">
        <v>89</v>
      </c>
      <c r="AA34" s="63"/>
    </row>
    <row r="35" spans="1:27" s="83" customFormat="1" ht="16.5" customHeight="1">
      <c r="A35" s="95" t="s">
        <v>109</v>
      </c>
      <c r="B35" s="95"/>
      <c r="C35" s="65">
        <f t="shared" si="6"/>
        <v>84</v>
      </c>
      <c r="D35" s="96">
        <f t="shared" si="7"/>
        <v>83</v>
      </c>
      <c r="E35" s="66">
        <f aca="true" t="shared" si="9" ref="E35:Q35">E36+E37</f>
        <v>79</v>
      </c>
      <c r="F35" s="66">
        <f t="shared" si="9"/>
        <v>1</v>
      </c>
      <c r="G35" s="66">
        <f t="shared" si="9"/>
        <v>0</v>
      </c>
      <c r="H35" s="66">
        <f t="shared" si="9"/>
        <v>0</v>
      </c>
      <c r="I35" s="66">
        <f t="shared" si="9"/>
        <v>1</v>
      </c>
      <c r="J35" s="66">
        <f t="shared" si="9"/>
        <v>2</v>
      </c>
      <c r="K35" s="66">
        <f t="shared" si="9"/>
        <v>0</v>
      </c>
      <c r="L35" s="66">
        <f t="shared" si="9"/>
        <v>0</v>
      </c>
      <c r="M35" s="66">
        <f t="shared" si="9"/>
        <v>0</v>
      </c>
      <c r="N35" s="66">
        <f t="shared" si="9"/>
        <v>0</v>
      </c>
      <c r="O35" s="66">
        <f t="shared" si="9"/>
        <v>0</v>
      </c>
      <c r="P35" s="66">
        <f t="shared" si="9"/>
        <v>1</v>
      </c>
      <c r="Q35" s="66">
        <f t="shared" si="9"/>
        <v>0</v>
      </c>
      <c r="R35" s="96">
        <f t="shared" si="8"/>
        <v>0</v>
      </c>
      <c r="S35" s="66">
        <f>S36+S37</f>
        <v>0</v>
      </c>
      <c r="T35" s="66">
        <f>T36+T37</f>
        <v>0</v>
      </c>
      <c r="U35" s="66">
        <f>U36+U37</f>
        <v>0</v>
      </c>
      <c r="V35" s="66">
        <f>V36+V37</f>
        <v>0</v>
      </c>
      <c r="W35" s="66">
        <f>W36+W37</f>
        <v>0</v>
      </c>
      <c r="X35" s="67">
        <f t="shared" si="4"/>
        <v>98.8</v>
      </c>
      <c r="Y35" s="67" t="s">
        <v>110</v>
      </c>
      <c r="Z35" s="97" t="s">
        <v>109</v>
      </c>
      <c r="AA35" s="98"/>
    </row>
    <row r="36" spans="1:27" ht="16.5" customHeight="1">
      <c r="A36" s="87"/>
      <c r="B36" s="93" t="s">
        <v>46</v>
      </c>
      <c r="C36" s="89">
        <f t="shared" si="6"/>
        <v>76</v>
      </c>
      <c r="D36" s="90">
        <f t="shared" si="7"/>
        <v>75</v>
      </c>
      <c r="E36" s="90">
        <v>72</v>
      </c>
      <c r="F36" s="90">
        <v>0</v>
      </c>
      <c r="G36" s="90">
        <v>0</v>
      </c>
      <c r="H36" s="90">
        <v>0</v>
      </c>
      <c r="I36" s="90">
        <v>1</v>
      </c>
      <c r="J36" s="90">
        <v>2</v>
      </c>
      <c r="K36" s="90">
        <v>0</v>
      </c>
      <c r="L36" s="90">
        <v>0</v>
      </c>
      <c r="M36" s="90">
        <v>0</v>
      </c>
      <c r="N36" s="90">
        <v>0</v>
      </c>
      <c r="O36" s="90">
        <v>0</v>
      </c>
      <c r="P36" s="90">
        <v>1</v>
      </c>
      <c r="Q36" s="90">
        <v>0</v>
      </c>
      <c r="R36" s="90">
        <f t="shared" si="8"/>
        <v>0</v>
      </c>
      <c r="S36" s="90">
        <v>0</v>
      </c>
      <c r="T36" s="90">
        <v>0</v>
      </c>
      <c r="U36" s="90">
        <v>0</v>
      </c>
      <c r="V36" s="90">
        <v>0</v>
      </c>
      <c r="W36" s="90">
        <v>0</v>
      </c>
      <c r="X36" s="91">
        <f t="shared" si="4"/>
        <v>98.7</v>
      </c>
      <c r="Y36" s="91" t="s">
        <v>110</v>
      </c>
      <c r="Z36" s="94" t="s">
        <v>46</v>
      </c>
      <c r="AA36" s="63"/>
    </row>
    <row r="37" spans="1:27" ht="16.5" customHeight="1">
      <c r="A37" s="87"/>
      <c r="B37" s="93" t="s">
        <v>47</v>
      </c>
      <c r="C37" s="89">
        <f t="shared" si="6"/>
        <v>8</v>
      </c>
      <c r="D37" s="90">
        <f t="shared" si="7"/>
        <v>8</v>
      </c>
      <c r="E37" s="90">
        <v>7</v>
      </c>
      <c r="F37" s="90">
        <v>1</v>
      </c>
      <c r="G37" s="90">
        <v>0</v>
      </c>
      <c r="H37" s="90">
        <v>0</v>
      </c>
      <c r="I37" s="90">
        <v>0</v>
      </c>
      <c r="J37" s="90">
        <v>0</v>
      </c>
      <c r="K37" s="90">
        <v>0</v>
      </c>
      <c r="L37" s="90">
        <v>0</v>
      </c>
      <c r="M37" s="90">
        <v>0</v>
      </c>
      <c r="N37" s="90">
        <v>0</v>
      </c>
      <c r="O37" s="90">
        <v>0</v>
      </c>
      <c r="P37" s="90">
        <v>0</v>
      </c>
      <c r="Q37" s="90">
        <v>0</v>
      </c>
      <c r="R37" s="90">
        <f t="shared" si="8"/>
        <v>0</v>
      </c>
      <c r="S37" s="90">
        <v>0</v>
      </c>
      <c r="T37" s="90">
        <v>0</v>
      </c>
      <c r="U37" s="90">
        <v>0</v>
      </c>
      <c r="V37" s="90">
        <v>0</v>
      </c>
      <c r="W37" s="90">
        <v>0</v>
      </c>
      <c r="X37" s="91">
        <f t="shared" si="4"/>
        <v>100</v>
      </c>
      <c r="Y37" s="91" t="s">
        <v>110</v>
      </c>
      <c r="Z37" s="94" t="s">
        <v>47</v>
      </c>
      <c r="AA37" s="63"/>
    </row>
    <row r="38" spans="1:27" s="83" customFormat="1" ht="16.5" customHeight="1">
      <c r="A38" s="99" t="s">
        <v>111</v>
      </c>
      <c r="B38" s="99"/>
      <c r="C38" s="65">
        <f t="shared" si="6"/>
        <v>370</v>
      </c>
      <c r="D38" s="96">
        <f t="shared" si="7"/>
        <v>363</v>
      </c>
      <c r="E38" s="66">
        <f aca="true" t="shared" si="10" ref="E38:Q38">SUM(E39:E42)</f>
        <v>351</v>
      </c>
      <c r="F38" s="66">
        <f t="shared" si="10"/>
        <v>3</v>
      </c>
      <c r="G38" s="66">
        <f t="shared" si="10"/>
        <v>4</v>
      </c>
      <c r="H38" s="66">
        <f t="shared" si="10"/>
        <v>0</v>
      </c>
      <c r="I38" s="66">
        <f t="shared" si="10"/>
        <v>3</v>
      </c>
      <c r="J38" s="66">
        <f t="shared" si="10"/>
        <v>2</v>
      </c>
      <c r="K38" s="66">
        <f t="shared" si="10"/>
        <v>0</v>
      </c>
      <c r="L38" s="66">
        <f t="shared" si="10"/>
        <v>0</v>
      </c>
      <c r="M38" s="66">
        <f t="shared" si="10"/>
        <v>0</v>
      </c>
      <c r="N38" s="66">
        <f t="shared" si="10"/>
        <v>0</v>
      </c>
      <c r="O38" s="66">
        <f t="shared" si="10"/>
        <v>0</v>
      </c>
      <c r="P38" s="66">
        <f t="shared" si="10"/>
        <v>7</v>
      </c>
      <c r="Q38" s="66">
        <f t="shared" si="10"/>
        <v>0</v>
      </c>
      <c r="R38" s="96">
        <f t="shared" si="8"/>
        <v>0</v>
      </c>
      <c r="S38" s="66">
        <f>SUM(S39:S42)</f>
        <v>0</v>
      </c>
      <c r="T38" s="66">
        <f>SUM(T39:T42)</f>
        <v>0</v>
      </c>
      <c r="U38" s="66">
        <f>SUM(U39:U42)</f>
        <v>0</v>
      </c>
      <c r="V38" s="66">
        <f>SUM(V39:V42)</f>
        <v>0</v>
      </c>
      <c r="W38" s="66">
        <f>SUM(W39:W42)</f>
        <v>1</v>
      </c>
      <c r="X38" s="67">
        <f t="shared" si="4"/>
        <v>98.1</v>
      </c>
      <c r="Y38" s="67" t="s">
        <v>110</v>
      </c>
      <c r="Z38" s="97" t="s">
        <v>111</v>
      </c>
      <c r="AA38" s="98"/>
    </row>
    <row r="39" spans="1:27" ht="16.5" customHeight="1">
      <c r="A39" s="87"/>
      <c r="B39" s="93" t="s">
        <v>48</v>
      </c>
      <c r="C39" s="89">
        <f t="shared" si="6"/>
        <v>105</v>
      </c>
      <c r="D39" s="90">
        <f t="shared" si="7"/>
        <v>103</v>
      </c>
      <c r="E39" s="90">
        <v>99</v>
      </c>
      <c r="F39" s="90">
        <v>0</v>
      </c>
      <c r="G39" s="90">
        <v>2</v>
      </c>
      <c r="H39" s="90">
        <v>0</v>
      </c>
      <c r="I39" s="90">
        <v>0</v>
      </c>
      <c r="J39" s="90">
        <v>2</v>
      </c>
      <c r="K39" s="90">
        <v>0</v>
      </c>
      <c r="L39" s="90">
        <v>0</v>
      </c>
      <c r="M39" s="90">
        <v>0</v>
      </c>
      <c r="N39" s="90">
        <v>0</v>
      </c>
      <c r="O39" s="90">
        <v>0</v>
      </c>
      <c r="P39" s="90">
        <v>2</v>
      </c>
      <c r="Q39" s="90">
        <v>0</v>
      </c>
      <c r="R39" s="90">
        <f t="shared" si="8"/>
        <v>0</v>
      </c>
      <c r="S39" s="90">
        <v>0</v>
      </c>
      <c r="T39" s="90">
        <v>0</v>
      </c>
      <c r="U39" s="90">
        <v>0</v>
      </c>
      <c r="V39" s="90">
        <v>0</v>
      </c>
      <c r="W39" s="90">
        <v>1</v>
      </c>
      <c r="X39" s="91">
        <f t="shared" si="4"/>
        <v>98.1</v>
      </c>
      <c r="Y39" s="91" t="s">
        <v>110</v>
      </c>
      <c r="Z39" s="94" t="s">
        <v>49</v>
      </c>
      <c r="AA39" s="63"/>
    </row>
    <row r="40" spans="1:27" ht="16.5" customHeight="1">
      <c r="A40" s="87"/>
      <c r="B40" s="93" t="s">
        <v>50</v>
      </c>
      <c r="C40" s="89">
        <f t="shared" si="6"/>
        <v>60</v>
      </c>
      <c r="D40" s="90">
        <f t="shared" si="7"/>
        <v>58</v>
      </c>
      <c r="E40" s="90">
        <v>57</v>
      </c>
      <c r="F40" s="90">
        <v>1</v>
      </c>
      <c r="G40" s="90">
        <v>0</v>
      </c>
      <c r="H40" s="90">
        <v>0</v>
      </c>
      <c r="I40" s="90">
        <v>0</v>
      </c>
      <c r="J40" s="90">
        <v>0</v>
      </c>
      <c r="K40" s="90">
        <v>0</v>
      </c>
      <c r="L40" s="90">
        <v>0</v>
      </c>
      <c r="M40" s="90">
        <v>0</v>
      </c>
      <c r="N40" s="90">
        <v>0</v>
      </c>
      <c r="O40" s="90">
        <v>0</v>
      </c>
      <c r="P40" s="90">
        <v>2</v>
      </c>
      <c r="Q40" s="90">
        <v>0</v>
      </c>
      <c r="R40" s="90">
        <f t="shared" si="8"/>
        <v>0</v>
      </c>
      <c r="S40" s="90">
        <v>0</v>
      </c>
      <c r="T40" s="90">
        <v>0</v>
      </c>
      <c r="U40" s="90">
        <v>0</v>
      </c>
      <c r="V40" s="90">
        <v>0</v>
      </c>
      <c r="W40" s="90">
        <v>0</v>
      </c>
      <c r="X40" s="91">
        <f t="shared" si="4"/>
        <v>96.7</v>
      </c>
      <c r="Y40" s="91" t="s">
        <v>124</v>
      </c>
      <c r="Z40" s="94" t="s">
        <v>51</v>
      </c>
      <c r="AA40" s="63"/>
    </row>
    <row r="41" spans="1:27" ht="16.5" customHeight="1">
      <c r="A41" s="87"/>
      <c r="B41" s="93" t="s">
        <v>52</v>
      </c>
      <c r="C41" s="89">
        <f t="shared" si="6"/>
        <v>171</v>
      </c>
      <c r="D41" s="90">
        <f t="shared" si="7"/>
        <v>169</v>
      </c>
      <c r="E41" s="90">
        <v>163</v>
      </c>
      <c r="F41" s="90">
        <v>2</v>
      </c>
      <c r="G41" s="90">
        <v>1</v>
      </c>
      <c r="H41" s="90">
        <v>0</v>
      </c>
      <c r="I41" s="90">
        <v>3</v>
      </c>
      <c r="J41" s="90">
        <v>0</v>
      </c>
      <c r="K41" s="90">
        <v>0</v>
      </c>
      <c r="L41" s="90">
        <v>0</v>
      </c>
      <c r="M41" s="90">
        <v>0</v>
      </c>
      <c r="N41" s="90">
        <v>0</v>
      </c>
      <c r="O41" s="90">
        <v>0</v>
      </c>
      <c r="P41" s="90">
        <v>2</v>
      </c>
      <c r="Q41" s="90">
        <v>0</v>
      </c>
      <c r="R41" s="90">
        <f t="shared" si="8"/>
        <v>0</v>
      </c>
      <c r="S41" s="90">
        <v>0</v>
      </c>
      <c r="T41" s="90">
        <v>0</v>
      </c>
      <c r="U41" s="90">
        <v>0</v>
      </c>
      <c r="V41" s="90">
        <v>0</v>
      </c>
      <c r="W41" s="90">
        <v>0</v>
      </c>
      <c r="X41" s="91">
        <f t="shared" si="4"/>
        <v>98.8</v>
      </c>
      <c r="Y41" s="91" t="s">
        <v>108</v>
      </c>
      <c r="Z41" s="94" t="s">
        <v>53</v>
      </c>
      <c r="AA41" s="63"/>
    </row>
    <row r="42" spans="1:27" ht="16.5" customHeight="1">
      <c r="A42" s="87"/>
      <c r="B42" s="93" t="s">
        <v>54</v>
      </c>
      <c r="C42" s="89">
        <f t="shared" si="6"/>
        <v>34</v>
      </c>
      <c r="D42" s="90">
        <f t="shared" si="7"/>
        <v>33</v>
      </c>
      <c r="E42" s="90">
        <v>32</v>
      </c>
      <c r="F42" s="90">
        <v>0</v>
      </c>
      <c r="G42" s="90">
        <v>1</v>
      </c>
      <c r="H42" s="90">
        <v>0</v>
      </c>
      <c r="I42" s="90">
        <v>0</v>
      </c>
      <c r="J42" s="90">
        <v>0</v>
      </c>
      <c r="K42" s="90">
        <v>0</v>
      </c>
      <c r="L42" s="90">
        <v>0</v>
      </c>
      <c r="M42" s="90">
        <v>0</v>
      </c>
      <c r="N42" s="90">
        <v>0</v>
      </c>
      <c r="O42" s="90">
        <v>0</v>
      </c>
      <c r="P42" s="90">
        <v>1</v>
      </c>
      <c r="Q42" s="90">
        <v>0</v>
      </c>
      <c r="R42" s="90">
        <f t="shared" si="8"/>
        <v>0</v>
      </c>
      <c r="S42" s="90">
        <v>0</v>
      </c>
      <c r="T42" s="90">
        <v>0</v>
      </c>
      <c r="U42" s="90">
        <v>0</v>
      </c>
      <c r="V42" s="90">
        <v>0</v>
      </c>
      <c r="W42" s="90">
        <v>0</v>
      </c>
      <c r="X42" s="91">
        <f t="shared" si="4"/>
        <v>97.1</v>
      </c>
      <c r="Y42" s="91" t="s">
        <v>114</v>
      </c>
      <c r="Z42" s="94" t="s">
        <v>55</v>
      </c>
      <c r="AA42" s="63"/>
    </row>
    <row r="43" spans="1:27" s="83" customFormat="1" ht="16.5" customHeight="1">
      <c r="A43" s="99" t="s">
        <v>112</v>
      </c>
      <c r="B43" s="99"/>
      <c r="C43" s="65">
        <f t="shared" si="6"/>
        <v>94</v>
      </c>
      <c r="D43" s="96">
        <f t="shared" si="7"/>
        <v>90</v>
      </c>
      <c r="E43" s="66">
        <f aca="true" t="shared" si="11" ref="E43:Q43">E44</f>
        <v>88</v>
      </c>
      <c r="F43" s="66">
        <f t="shared" si="11"/>
        <v>1</v>
      </c>
      <c r="G43" s="66">
        <f t="shared" si="11"/>
        <v>1</v>
      </c>
      <c r="H43" s="66">
        <f t="shared" si="11"/>
        <v>0</v>
      </c>
      <c r="I43" s="66">
        <f t="shared" si="11"/>
        <v>0</v>
      </c>
      <c r="J43" s="66">
        <f t="shared" si="11"/>
        <v>0</v>
      </c>
      <c r="K43" s="66">
        <f t="shared" si="11"/>
        <v>0</v>
      </c>
      <c r="L43" s="66">
        <f t="shared" si="11"/>
        <v>0</v>
      </c>
      <c r="M43" s="66">
        <f t="shared" si="11"/>
        <v>0</v>
      </c>
      <c r="N43" s="66">
        <f t="shared" si="11"/>
        <v>0</v>
      </c>
      <c r="O43" s="66">
        <f t="shared" si="11"/>
        <v>0</v>
      </c>
      <c r="P43" s="66">
        <f t="shared" si="11"/>
        <v>4</v>
      </c>
      <c r="Q43" s="66">
        <f t="shared" si="11"/>
        <v>0</v>
      </c>
      <c r="R43" s="96">
        <f t="shared" si="8"/>
        <v>0</v>
      </c>
      <c r="S43" s="66">
        <f>S44</f>
        <v>0</v>
      </c>
      <c r="T43" s="66">
        <f>T44</f>
        <v>0</v>
      </c>
      <c r="U43" s="66">
        <f>U44</f>
        <v>0</v>
      </c>
      <c r="V43" s="66">
        <f>V44</f>
        <v>0</v>
      </c>
      <c r="W43" s="66">
        <f>W44</f>
        <v>4</v>
      </c>
      <c r="X43" s="67">
        <f t="shared" si="4"/>
        <v>95.7</v>
      </c>
      <c r="Y43" s="67" t="s">
        <v>114</v>
      </c>
      <c r="Z43" s="100" t="s">
        <v>56</v>
      </c>
      <c r="AA43" s="101"/>
    </row>
    <row r="44" spans="1:27" ht="16.5" customHeight="1">
      <c r="A44" s="87"/>
      <c r="B44" s="93" t="s">
        <v>57</v>
      </c>
      <c r="C44" s="89">
        <f t="shared" si="6"/>
        <v>94</v>
      </c>
      <c r="D44" s="90">
        <f t="shared" si="7"/>
        <v>90</v>
      </c>
      <c r="E44" s="90">
        <v>88</v>
      </c>
      <c r="F44" s="90">
        <v>1</v>
      </c>
      <c r="G44" s="90">
        <v>1</v>
      </c>
      <c r="H44" s="90">
        <v>0</v>
      </c>
      <c r="I44" s="90">
        <v>0</v>
      </c>
      <c r="J44" s="90">
        <v>0</v>
      </c>
      <c r="K44" s="90">
        <v>0</v>
      </c>
      <c r="L44" s="90">
        <v>0</v>
      </c>
      <c r="M44" s="90">
        <v>0</v>
      </c>
      <c r="N44" s="90">
        <v>0</v>
      </c>
      <c r="O44" s="90">
        <v>0</v>
      </c>
      <c r="P44" s="90">
        <v>4</v>
      </c>
      <c r="Q44" s="90">
        <v>0</v>
      </c>
      <c r="R44" s="90">
        <f t="shared" si="8"/>
        <v>0</v>
      </c>
      <c r="S44" s="90">
        <v>0</v>
      </c>
      <c r="T44" s="90">
        <v>0</v>
      </c>
      <c r="U44" s="90">
        <v>0</v>
      </c>
      <c r="V44" s="90">
        <v>0</v>
      </c>
      <c r="W44" s="90">
        <v>4</v>
      </c>
      <c r="X44" s="91">
        <f t="shared" si="4"/>
        <v>95.7</v>
      </c>
      <c r="Y44" s="91" t="s">
        <v>114</v>
      </c>
      <c r="Z44" s="94" t="s">
        <v>57</v>
      </c>
      <c r="AA44" s="63"/>
    </row>
    <row r="45" spans="1:27" s="83" customFormat="1" ht="16.5" customHeight="1">
      <c r="A45" s="99" t="s">
        <v>113</v>
      </c>
      <c r="B45" s="99"/>
      <c r="C45" s="65">
        <f t="shared" si="6"/>
        <v>286</v>
      </c>
      <c r="D45" s="96">
        <f t="shared" si="7"/>
        <v>282</v>
      </c>
      <c r="E45" s="66">
        <f aca="true" t="shared" si="12" ref="E45:Q45">E46+E47</f>
        <v>270</v>
      </c>
      <c r="F45" s="66">
        <f t="shared" si="12"/>
        <v>5</v>
      </c>
      <c r="G45" s="66">
        <f t="shared" si="12"/>
        <v>5</v>
      </c>
      <c r="H45" s="66">
        <f t="shared" si="12"/>
        <v>0</v>
      </c>
      <c r="I45" s="66">
        <f t="shared" si="12"/>
        <v>0</v>
      </c>
      <c r="J45" s="66">
        <f t="shared" si="12"/>
        <v>2</v>
      </c>
      <c r="K45" s="66">
        <f t="shared" si="12"/>
        <v>1</v>
      </c>
      <c r="L45" s="66">
        <f t="shared" si="12"/>
        <v>0</v>
      </c>
      <c r="M45" s="66">
        <f t="shared" si="12"/>
        <v>0</v>
      </c>
      <c r="N45" s="66">
        <f t="shared" si="12"/>
        <v>0</v>
      </c>
      <c r="O45" s="66">
        <f t="shared" si="12"/>
        <v>0</v>
      </c>
      <c r="P45" s="66">
        <f t="shared" si="12"/>
        <v>3</v>
      </c>
      <c r="Q45" s="66">
        <f t="shared" si="12"/>
        <v>0</v>
      </c>
      <c r="R45" s="96">
        <f t="shared" si="8"/>
        <v>0</v>
      </c>
      <c r="S45" s="66">
        <f>S46+S47</f>
        <v>0</v>
      </c>
      <c r="T45" s="66">
        <f>T46+T47</f>
        <v>0</v>
      </c>
      <c r="U45" s="66">
        <f>U46+U47</f>
        <v>0</v>
      </c>
      <c r="V45" s="66">
        <f>V46+V47</f>
        <v>0</v>
      </c>
      <c r="W45" s="66">
        <f>W46+W47</f>
        <v>5</v>
      </c>
      <c r="X45" s="67">
        <f t="shared" si="4"/>
        <v>98.6</v>
      </c>
      <c r="Y45" s="67" t="s">
        <v>114</v>
      </c>
      <c r="Z45" s="97" t="s">
        <v>113</v>
      </c>
      <c r="AA45" s="98"/>
    </row>
    <row r="46" spans="1:27" ht="16.5" customHeight="1">
      <c r="A46" s="87"/>
      <c r="B46" s="93" t="s">
        <v>58</v>
      </c>
      <c r="C46" s="89">
        <f t="shared" si="6"/>
        <v>212</v>
      </c>
      <c r="D46" s="90">
        <f t="shared" si="7"/>
        <v>209</v>
      </c>
      <c r="E46" s="90">
        <v>197</v>
      </c>
      <c r="F46" s="90">
        <v>5</v>
      </c>
      <c r="G46" s="90">
        <v>5</v>
      </c>
      <c r="H46" s="90">
        <v>0</v>
      </c>
      <c r="I46" s="90">
        <v>0</v>
      </c>
      <c r="J46" s="90">
        <v>2</v>
      </c>
      <c r="K46" s="90">
        <v>1</v>
      </c>
      <c r="L46" s="90">
        <v>0</v>
      </c>
      <c r="M46" s="90">
        <v>0</v>
      </c>
      <c r="N46" s="90">
        <v>0</v>
      </c>
      <c r="O46" s="90">
        <v>0</v>
      </c>
      <c r="P46" s="90">
        <v>2</v>
      </c>
      <c r="Q46" s="90">
        <v>0</v>
      </c>
      <c r="R46" s="90">
        <f t="shared" si="8"/>
        <v>0</v>
      </c>
      <c r="S46" s="90">
        <v>0</v>
      </c>
      <c r="T46" s="90">
        <v>0</v>
      </c>
      <c r="U46" s="90">
        <v>0</v>
      </c>
      <c r="V46" s="90">
        <v>0</v>
      </c>
      <c r="W46" s="90">
        <v>4</v>
      </c>
      <c r="X46" s="91">
        <f t="shared" si="4"/>
        <v>98.6</v>
      </c>
      <c r="Y46" s="91" t="s">
        <v>114</v>
      </c>
      <c r="Z46" s="94" t="s">
        <v>58</v>
      </c>
      <c r="AA46" s="63"/>
    </row>
    <row r="47" spans="1:27" ht="16.5" customHeight="1">
      <c r="A47" s="87"/>
      <c r="B47" s="93" t="s">
        <v>59</v>
      </c>
      <c r="C47" s="89">
        <f t="shared" si="6"/>
        <v>74</v>
      </c>
      <c r="D47" s="90">
        <f t="shared" si="7"/>
        <v>73</v>
      </c>
      <c r="E47" s="90">
        <v>73</v>
      </c>
      <c r="F47" s="90">
        <v>0</v>
      </c>
      <c r="G47" s="90">
        <v>0</v>
      </c>
      <c r="H47" s="90">
        <v>0</v>
      </c>
      <c r="I47" s="90">
        <v>0</v>
      </c>
      <c r="J47" s="90">
        <v>0</v>
      </c>
      <c r="K47" s="90">
        <v>0</v>
      </c>
      <c r="L47" s="90">
        <v>0</v>
      </c>
      <c r="M47" s="90">
        <v>0</v>
      </c>
      <c r="N47" s="90">
        <v>0</v>
      </c>
      <c r="O47" s="90">
        <v>0</v>
      </c>
      <c r="P47" s="90">
        <v>1</v>
      </c>
      <c r="Q47" s="90">
        <v>0</v>
      </c>
      <c r="R47" s="90">
        <f t="shared" si="8"/>
        <v>0</v>
      </c>
      <c r="S47" s="90">
        <v>0</v>
      </c>
      <c r="T47" s="90">
        <v>0</v>
      </c>
      <c r="U47" s="90">
        <v>0</v>
      </c>
      <c r="V47" s="90">
        <v>0</v>
      </c>
      <c r="W47" s="90">
        <v>1</v>
      </c>
      <c r="X47" s="91">
        <f t="shared" si="4"/>
        <v>98.6</v>
      </c>
      <c r="Y47" s="91" t="s">
        <v>114</v>
      </c>
      <c r="Z47" s="94" t="s">
        <v>59</v>
      </c>
      <c r="AA47" s="63"/>
    </row>
    <row r="48" spans="1:27" s="70" customFormat="1" ht="16.5" customHeight="1">
      <c r="A48" s="99" t="s">
        <v>115</v>
      </c>
      <c r="B48" s="99"/>
      <c r="C48" s="65">
        <f t="shared" si="6"/>
        <v>429</v>
      </c>
      <c r="D48" s="96">
        <f t="shared" si="7"/>
        <v>426</v>
      </c>
      <c r="E48" s="66">
        <f aca="true" t="shared" si="13" ref="E48:Q48">SUM(E49:E51)</f>
        <v>404</v>
      </c>
      <c r="F48" s="66">
        <f t="shared" si="13"/>
        <v>12</v>
      </c>
      <c r="G48" s="66">
        <f t="shared" si="13"/>
        <v>2</v>
      </c>
      <c r="H48" s="66">
        <f t="shared" si="13"/>
        <v>0</v>
      </c>
      <c r="I48" s="66">
        <f t="shared" si="13"/>
        <v>3</v>
      </c>
      <c r="J48" s="66">
        <f t="shared" si="13"/>
        <v>5</v>
      </c>
      <c r="K48" s="66">
        <f t="shared" si="13"/>
        <v>0</v>
      </c>
      <c r="L48" s="66">
        <f t="shared" si="13"/>
        <v>0</v>
      </c>
      <c r="M48" s="66">
        <f t="shared" si="13"/>
        <v>0</v>
      </c>
      <c r="N48" s="66">
        <f t="shared" si="13"/>
        <v>0</v>
      </c>
      <c r="O48" s="66">
        <f t="shared" si="13"/>
        <v>0</v>
      </c>
      <c r="P48" s="66">
        <f t="shared" si="13"/>
        <v>3</v>
      </c>
      <c r="Q48" s="66">
        <f t="shared" si="13"/>
        <v>0</v>
      </c>
      <c r="R48" s="96">
        <f t="shared" si="8"/>
        <v>0</v>
      </c>
      <c r="S48" s="66">
        <f>SUM(S49:S51)</f>
        <v>0</v>
      </c>
      <c r="T48" s="66">
        <f>SUM(T49:T51)</f>
        <v>0</v>
      </c>
      <c r="U48" s="66">
        <f>SUM(U49:U51)</f>
        <v>0</v>
      </c>
      <c r="V48" s="66">
        <f>SUM(V49:V51)</f>
        <v>0</v>
      </c>
      <c r="W48" s="66">
        <f>SUM(W49:W51)</f>
        <v>1</v>
      </c>
      <c r="X48" s="67">
        <f t="shared" si="4"/>
        <v>99.3</v>
      </c>
      <c r="Y48" s="67" t="s">
        <v>114</v>
      </c>
      <c r="Z48" s="97" t="s">
        <v>115</v>
      </c>
      <c r="AA48" s="98"/>
    </row>
    <row r="49" spans="1:27" ht="16.5" customHeight="1">
      <c r="A49" s="87"/>
      <c r="B49" s="93" t="s">
        <v>60</v>
      </c>
      <c r="C49" s="89">
        <f t="shared" si="6"/>
        <v>76</v>
      </c>
      <c r="D49" s="90">
        <f t="shared" si="7"/>
        <v>74</v>
      </c>
      <c r="E49" s="90">
        <v>72</v>
      </c>
      <c r="F49" s="90">
        <v>1</v>
      </c>
      <c r="G49" s="90">
        <v>0</v>
      </c>
      <c r="H49" s="90">
        <v>0</v>
      </c>
      <c r="I49" s="90">
        <v>1</v>
      </c>
      <c r="J49" s="90">
        <v>0</v>
      </c>
      <c r="K49" s="90">
        <v>0</v>
      </c>
      <c r="L49" s="90">
        <v>0</v>
      </c>
      <c r="M49" s="90">
        <v>0</v>
      </c>
      <c r="N49" s="90">
        <v>0</v>
      </c>
      <c r="O49" s="90">
        <v>0</v>
      </c>
      <c r="P49" s="90">
        <v>2</v>
      </c>
      <c r="Q49" s="90">
        <v>0</v>
      </c>
      <c r="R49" s="90">
        <f t="shared" si="8"/>
        <v>0</v>
      </c>
      <c r="S49" s="90">
        <v>0</v>
      </c>
      <c r="T49" s="90">
        <v>0</v>
      </c>
      <c r="U49" s="90">
        <v>0</v>
      </c>
      <c r="V49" s="90">
        <v>0</v>
      </c>
      <c r="W49" s="90">
        <v>1</v>
      </c>
      <c r="X49" s="91">
        <f t="shared" si="4"/>
        <v>97.4</v>
      </c>
      <c r="Y49" s="91" t="s">
        <v>114</v>
      </c>
      <c r="Z49" s="94" t="s">
        <v>60</v>
      </c>
      <c r="AA49" s="63"/>
    </row>
    <row r="50" spans="1:27" ht="16.5" customHeight="1">
      <c r="A50" s="87"/>
      <c r="B50" s="93" t="s">
        <v>61</v>
      </c>
      <c r="C50" s="89">
        <f t="shared" si="6"/>
        <v>126</v>
      </c>
      <c r="D50" s="90">
        <f t="shared" si="7"/>
        <v>125</v>
      </c>
      <c r="E50" s="90">
        <v>112</v>
      </c>
      <c r="F50" s="90">
        <v>8</v>
      </c>
      <c r="G50" s="90">
        <v>2</v>
      </c>
      <c r="H50" s="90">
        <v>0</v>
      </c>
      <c r="I50" s="90">
        <v>1</v>
      </c>
      <c r="J50" s="90">
        <v>2</v>
      </c>
      <c r="K50" s="90">
        <v>0</v>
      </c>
      <c r="L50" s="90">
        <v>0</v>
      </c>
      <c r="M50" s="90">
        <v>0</v>
      </c>
      <c r="N50" s="90">
        <v>0</v>
      </c>
      <c r="O50" s="90">
        <v>0</v>
      </c>
      <c r="P50" s="90">
        <v>1</v>
      </c>
      <c r="Q50" s="90">
        <v>0</v>
      </c>
      <c r="R50" s="90">
        <f t="shared" si="8"/>
        <v>0</v>
      </c>
      <c r="S50" s="90">
        <v>0</v>
      </c>
      <c r="T50" s="90">
        <v>0</v>
      </c>
      <c r="U50" s="90">
        <v>0</v>
      </c>
      <c r="V50" s="90">
        <v>0</v>
      </c>
      <c r="W50" s="90">
        <v>0</v>
      </c>
      <c r="X50" s="91">
        <f t="shared" si="4"/>
        <v>99.2</v>
      </c>
      <c r="Y50" s="91" t="s">
        <v>114</v>
      </c>
      <c r="Z50" s="94" t="s">
        <v>61</v>
      </c>
      <c r="AA50" s="63"/>
    </row>
    <row r="51" spans="1:27" ht="16.5" customHeight="1">
      <c r="A51" s="87"/>
      <c r="B51" s="93" t="s">
        <v>62</v>
      </c>
      <c r="C51" s="89">
        <f t="shared" si="6"/>
        <v>227</v>
      </c>
      <c r="D51" s="90">
        <f t="shared" si="7"/>
        <v>227</v>
      </c>
      <c r="E51" s="90">
        <v>220</v>
      </c>
      <c r="F51" s="90">
        <v>3</v>
      </c>
      <c r="G51" s="90">
        <v>0</v>
      </c>
      <c r="H51" s="90">
        <v>0</v>
      </c>
      <c r="I51" s="90">
        <v>1</v>
      </c>
      <c r="J51" s="90">
        <v>3</v>
      </c>
      <c r="K51" s="90">
        <v>0</v>
      </c>
      <c r="L51" s="90">
        <v>0</v>
      </c>
      <c r="M51" s="90">
        <v>0</v>
      </c>
      <c r="N51" s="90">
        <v>0</v>
      </c>
      <c r="O51" s="90">
        <v>0</v>
      </c>
      <c r="P51" s="90">
        <v>0</v>
      </c>
      <c r="Q51" s="90">
        <v>0</v>
      </c>
      <c r="R51" s="90">
        <f t="shared" si="8"/>
        <v>0</v>
      </c>
      <c r="S51" s="90">
        <v>0</v>
      </c>
      <c r="T51" s="90">
        <v>0</v>
      </c>
      <c r="U51" s="90">
        <v>0</v>
      </c>
      <c r="V51" s="90">
        <v>0</v>
      </c>
      <c r="W51" s="90">
        <v>0</v>
      </c>
      <c r="X51" s="91">
        <f t="shared" si="4"/>
        <v>100</v>
      </c>
      <c r="Y51" s="91" t="s">
        <v>114</v>
      </c>
      <c r="Z51" s="94" t="s">
        <v>62</v>
      </c>
      <c r="AA51" s="63"/>
    </row>
    <row r="52" spans="1:27" s="83" customFormat="1" ht="16.5" customHeight="1">
      <c r="A52" s="99" t="s">
        <v>116</v>
      </c>
      <c r="B52" s="99"/>
      <c r="C52" s="65">
        <f t="shared" si="6"/>
        <v>414</v>
      </c>
      <c r="D52" s="96">
        <f t="shared" si="7"/>
        <v>409</v>
      </c>
      <c r="E52" s="66">
        <f aca="true" t="shared" si="14" ref="E52:Q52">SUM(E53:E56)</f>
        <v>405</v>
      </c>
      <c r="F52" s="66">
        <f t="shared" si="14"/>
        <v>0</v>
      </c>
      <c r="G52" s="66">
        <f t="shared" si="14"/>
        <v>1</v>
      </c>
      <c r="H52" s="66">
        <f t="shared" si="14"/>
        <v>0</v>
      </c>
      <c r="I52" s="66">
        <f t="shared" si="14"/>
        <v>1</v>
      </c>
      <c r="J52" s="66">
        <f t="shared" si="14"/>
        <v>2</v>
      </c>
      <c r="K52" s="66">
        <f t="shared" si="14"/>
        <v>0</v>
      </c>
      <c r="L52" s="66">
        <f t="shared" si="14"/>
        <v>0</v>
      </c>
      <c r="M52" s="66">
        <f t="shared" si="14"/>
        <v>0</v>
      </c>
      <c r="N52" s="66">
        <f t="shared" si="14"/>
        <v>0</v>
      </c>
      <c r="O52" s="66">
        <f t="shared" si="14"/>
        <v>0</v>
      </c>
      <c r="P52" s="66">
        <f t="shared" si="14"/>
        <v>5</v>
      </c>
      <c r="Q52" s="66">
        <f t="shared" si="14"/>
        <v>0</v>
      </c>
      <c r="R52" s="96">
        <f t="shared" si="8"/>
        <v>0</v>
      </c>
      <c r="S52" s="66">
        <f>SUM(S53:S56)</f>
        <v>0</v>
      </c>
      <c r="T52" s="66">
        <f>SUM(T53:T56)</f>
        <v>0</v>
      </c>
      <c r="U52" s="66">
        <f>SUM(U53:U56)</f>
        <v>0</v>
      </c>
      <c r="V52" s="66">
        <f>SUM(V53:V56)</f>
        <v>0</v>
      </c>
      <c r="W52" s="66">
        <f>SUM(W53:W56)</f>
        <v>1</v>
      </c>
      <c r="X52" s="67">
        <f t="shared" si="4"/>
        <v>98.8</v>
      </c>
      <c r="Y52" s="67" t="s">
        <v>114</v>
      </c>
      <c r="Z52" s="97" t="s">
        <v>116</v>
      </c>
      <c r="AA52" s="98"/>
    </row>
    <row r="53" spans="1:27" ht="16.5" customHeight="1">
      <c r="A53" s="87"/>
      <c r="B53" s="93" t="s">
        <v>63</v>
      </c>
      <c r="C53" s="89">
        <f t="shared" si="6"/>
        <v>143</v>
      </c>
      <c r="D53" s="90">
        <f t="shared" si="7"/>
        <v>141</v>
      </c>
      <c r="E53" s="90">
        <v>140</v>
      </c>
      <c r="F53" s="90">
        <v>0</v>
      </c>
      <c r="G53" s="90">
        <v>0</v>
      </c>
      <c r="H53" s="90">
        <v>0</v>
      </c>
      <c r="I53" s="90">
        <v>0</v>
      </c>
      <c r="J53" s="90">
        <v>1</v>
      </c>
      <c r="K53" s="90">
        <v>0</v>
      </c>
      <c r="L53" s="90">
        <v>0</v>
      </c>
      <c r="M53" s="90">
        <v>0</v>
      </c>
      <c r="N53" s="90">
        <v>0</v>
      </c>
      <c r="O53" s="90">
        <v>0</v>
      </c>
      <c r="P53" s="90">
        <v>2</v>
      </c>
      <c r="Q53" s="90">
        <v>0</v>
      </c>
      <c r="R53" s="90">
        <f t="shared" si="8"/>
        <v>0</v>
      </c>
      <c r="S53" s="90">
        <v>0</v>
      </c>
      <c r="T53" s="90">
        <v>0</v>
      </c>
      <c r="U53" s="90">
        <v>0</v>
      </c>
      <c r="V53" s="90">
        <v>0</v>
      </c>
      <c r="W53" s="90">
        <v>0</v>
      </c>
      <c r="X53" s="91">
        <f t="shared" si="4"/>
        <v>98.6</v>
      </c>
      <c r="Y53" s="91" t="s">
        <v>114</v>
      </c>
      <c r="Z53" s="94" t="s">
        <v>63</v>
      </c>
      <c r="AA53" s="63"/>
    </row>
    <row r="54" spans="1:27" ht="16.5" customHeight="1">
      <c r="A54" s="87"/>
      <c r="B54" s="93" t="s">
        <v>64</v>
      </c>
      <c r="C54" s="89">
        <f t="shared" si="6"/>
        <v>32</v>
      </c>
      <c r="D54" s="90">
        <f t="shared" si="7"/>
        <v>32</v>
      </c>
      <c r="E54" s="90">
        <v>29</v>
      </c>
      <c r="F54" s="90">
        <v>0</v>
      </c>
      <c r="G54" s="90">
        <v>1</v>
      </c>
      <c r="H54" s="90">
        <v>0</v>
      </c>
      <c r="I54" s="90">
        <v>1</v>
      </c>
      <c r="J54" s="90">
        <v>1</v>
      </c>
      <c r="K54" s="90">
        <v>0</v>
      </c>
      <c r="L54" s="90">
        <v>0</v>
      </c>
      <c r="M54" s="90">
        <v>0</v>
      </c>
      <c r="N54" s="90">
        <v>0</v>
      </c>
      <c r="O54" s="90">
        <v>0</v>
      </c>
      <c r="P54" s="90">
        <v>0</v>
      </c>
      <c r="Q54" s="90">
        <v>0</v>
      </c>
      <c r="R54" s="90">
        <f t="shared" si="8"/>
        <v>0</v>
      </c>
      <c r="S54" s="90">
        <v>0</v>
      </c>
      <c r="T54" s="90">
        <v>0</v>
      </c>
      <c r="U54" s="90">
        <v>0</v>
      </c>
      <c r="V54" s="90">
        <v>0</v>
      </c>
      <c r="W54" s="90">
        <v>1</v>
      </c>
      <c r="X54" s="91">
        <f t="shared" si="4"/>
        <v>100</v>
      </c>
      <c r="Y54" s="91" t="s">
        <v>114</v>
      </c>
      <c r="Z54" s="94" t="s">
        <v>64</v>
      </c>
      <c r="AA54" s="63"/>
    </row>
    <row r="55" spans="1:27" ht="16.5" customHeight="1">
      <c r="A55" s="87"/>
      <c r="B55" s="93" t="s">
        <v>65</v>
      </c>
      <c r="C55" s="89">
        <f t="shared" si="6"/>
        <v>217</v>
      </c>
      <c r="D55" s="90">
        <f t="shared" si="7"/>
        <v>214</v>
      </c>
      <c r="E55" s="90">
        <v>214</v>
      </c>
      <c r="F55" s="90">
        <v>0</v>
      </c>
      <c r="G55" s="90">
        <v>0</v>
      </c>
      <c r="H55" s="90">
        <v>0</v>
      </c>
      <c r="I55" s="90">
        <v>0</v>
      </c>
      <c r="J55" s="90">
        <v>0</v>
      </c>
      <c r="K55" s="90">
        <v>0</v>
      </c>
      <c r="L55" s="90">
        <v>0</v>
      </c>
      <c r="M55" s="90">
        <v>0</v>
      </c>
      <c r="N55" s="90">
        <v>0</v>
      </c>
      <c r="O55" s="90">
        <v>0</v>
      </c>
      <c r="P55" s="90">
        <v>3</v>
      </c>
      <c r="Q55" s="90">
        <v>0</v>
      </c>
      <c r="R55" s="90">
        <f t="shared" si="8"/>
        <v>0</v>
      </c>
      <c r="S55" s="90">
        <v>0</v>
      </c>
      <c r="T55" s="90">
        <v>0</v>
      </c>
      <c r="U55" s="90">
        <v>0</v>
      </c>
      <c r="V55" s="90">
        <v>0</v>
      </c>
      <c r="W55" s="90">
        <v>0</v>
      </c>
      <c r="X55" s="91">
        <f t="shared" si="4"/>
        <v>98.6</v>
      </c>
      <c r="Y55" s="91" t="s">
        <v>114</v>
      </c>
      <c r="Z55" s="94" t="s">
        <v>65</v>
      </c>
      <c r="AA55" s="63"/>
    </row>
    <row r="56" spans="1:27" ht="16.5" customHeight="1">
      <c r="A56" s="87"/>
      <c r="B56" s="93" t="s">
        <v>66</v>
      </c>
      <c r="C56" s="89">
        <f t="shared" si="6"/>
        <v>22</v>
      </c>
      <c r="D56" s="90">
        <f t="shared" si="7"/>
        <v>22</v>
      </c>
      <c r="E56" s="90">
        <v>22</v>
      </c>
      <c r="F56" s="90">
        <v>0</v>
      </c>
      <c r="G56" s="90">
        <v>0</v>
      </c>
      <c r="H56" s="90">
        <v>0</v>
      </c>
      <c r="I56" s="90">
        <v>0</v>
      </c>
      <c r="J56" s="90">
        <v>0</v>
      </c>
      <c r="K56" s="90">
        <v>0</v>
      </c>
      <c r="L56" s="90">
        <v>0</v>
      </c>
      <c r="M56" s="90">
        <v>0</v>
      </c>
      <c r="N56" s="90">
        <v>0</v>
      </c>
      <c r="O56" s="90">
        <v>0</v>
      </c>
      <c r="P56" s="90">
        <v>0</v>
      </c>
      <c r="Q56" s="90">
        <v>0</v>
      </c>
      <c r="R56" s="90">
        <f t="shared" si="8"/>
        <v>0</v>
      </c>
      <c r="S56" s="90">
        <v>0</v>
      </c>
      <c r="T56" s="90">
        <v>0</v>
      </c>
      <c r="U56" s="90">
        <v>0</v>
      </c>
      <c r="V56" s="90">
        <v>0</v>
      </c>
      <c r="W56" s="90">
        <v>0</v>
      </c>
      <c r="X56" s="91">
        <f t="shared" si="4"/>
        <v>100</v>
      </c>
      <c r="Y56" s="91" t="s">
        <v>114</v>
      </c>
      <c r="Z56" s="94" t="s">
        <v>66</v>
      </c>
      <c r="AA56" s="63"/>
    </row>
    <row r="57" spans="1:27" s="102" customFormat="1" ht="16.5" customHeight="1">
      <c r="A57" s="99" t="s">
        <v>117</v>
      </c>
      <c r="B57" s="99"/>
      <c r="C57" s="65">
        <f t="shared" si="6"/>
        <v>169</v>
      </c>
      <c r="D57" s="96">
        <f t="shared" si="7"/>
        <v>166</v>
      </c>
      <c r="E57" s="66">
        <f aca="true" t="shared" si="15" ref="E57:Q57">SUM(E58:E59)</f>
        <v>165</v>
      </c>
      <c r="F57" s="66">
        <f t="shared" si="15"/>
        <v>0</v>
      </c>
      <c r="G57" s="66">
        <f t="shared" si="15"/>
        <v>1</v>
      </c>
      <c r="H57" s="66">
        <f t="shared" si="15"/>
        <v>0</v>
      </c>
      <c r="I57" s="66">
        <f t="shared" si="15"/>
        <v>0</v>
      </c>
      <c r="J57" s="66">
        <f t="shared" si="15"/>
        <v>0</v>
      </c>
      <c r="K57" s="66">
        <f t="shared" si="15"/>
        <v>0</v>
      </c>
      <c r="L57" s="66">
        <f t="shared" si="15"/>
        <v>0</v>
      </c>
      <c r="M57" s="66">
        <f t="shared" si="15"/>
        <v>0</v>
      </c>
      <c r="N57" s="66">
        <f t="shared" si="15"/>
        <v>0</v>
      </c>
      <c r="O57" s="66">
        <f t="shared" si="15"/>
        <v>1</v>
      </c>
      <c r="P57" s="66">
        <f t="shared" si="15"/>
        <v>2</v>
      </c>
      <c r="Q57" s="66">
        <f t="shared" si="15"/>
        <v>0</v>
      </c>
      <c r="R57" s="96">
        <f t="shared" si="8"/>
        <v>0</v>
      </c>
      <c r="S57" s="66">
        <f>SUM(S58:S59)</f>
        <v>0</v>
      </c>
      <c r="T57" s="66">
        <f>SUM(T58:T59)</f>
        <v>0</v>
      </c>
      <c r="U57" s="66">
        <f>SUM(U58:U59)</f>
        <v>0</v>
      </c>
      <c r="V57" s="66">
        <f>SUM(V58:V59)</f>
        <v>0</v>
      </c>
      <c r="W57" s="66">
        <f>SUM(W58:W59)</f>
        <v>0</v>
      </c>
      <c r="X57" s="67">
        <f t="shared" si="4"/>
        <v>98.2</v>
      </c>
      <c r="Y57" s="67">
        <f>ROUND((O57+R57)/C57*100,1)</f>
        <v>0.6</v>
      </c>
      <c r="Z57" s="97" t="s">
        <v>117</v>
      </c>
      <c r="AA57" s="98"/>
    </row>
    <row r="58" spans="1:27" ht="16.5" customHeight="1">
      <c r="A58" s="87"/>
      <c r="B58" s="93" t="s">
        <v>67</v>
      </c>
      <c r="C58" s="89">
        <f t="shared" si="6"/>
        <v>36</v>
      </c>
      <c r="D58" s="90">
        <f t="shared" si="7"/>
        <v>36</v>
      </c>
      <c r="E58" s="90">
        <v>36</v>
      </c>
      <c r="F58" s="90">
        <v>0</v>
      </c>
      <c r="G58" s="90">
        <v>0</v>
      </c>
      <c r="H58" s="90">
        <v>0</v>
      </c>
      <c r="I58" s="90">
        <v>0</v>
      </c>
      <c r="J58" s="90">
        <v>0</v>
      </c>
      <c r="K58" s="90">
        <v>0</v>
      </c>
      <c r="L58" s="90">
        <v>0</v>
      </c>
      <c r="M58" s="90">
        <v>0</v>
      </c>
      <c r="N58" s="90">
        <v>0</v>
      </c>
      <c r="O58" s="90">
        <v>0</v>
      </c>
      <c r="P58" s="90">
        <v>0</v>
      </c>
      <c r="Q58" s="90">
        <v>0</v>
      </c>
      <c r="R58" s="90">
        <f t="shared" si="8"/>
        <v>0</v>
      </c>
      <c r="S58" s="90">
        <v>0</v>
      </c>
      <c r="T58" s="90">
        <v>0</v>
      </c>
      <c r="U58" s="90">
        <v>0</v>
      </c>
      <c r="V58" s="90">
        <v>0</v>
      </c>
      <c r="W58" s="90">
        <v>0</v>
      </c>
      <c r="X58" s="91">
        <f t="shared" si="4"/>
        <v>100</v>
      </c>
      <c r="Y58" s="91" t="s">
        <v>114</v>
      </c>
      <c r="Z58" s="94" t="s">
        <v>67</v>
      </c>
      <c r="AA58" s="63"/>
    </row>
    <row r="59" spans="1:27" s="9" customFormat="1" ht="16.5" customHeight="1">
      <c r="A59" s="87"/>
      <c r="B59" s="93" t="s">
        <v>68</v>
      </c>
      <c r="C59" s="89">
        <f t="shared" si="6"/>
        <v>133</v>
      </c>
      <c r="D59" s="90">
        <f t="shared" si="7"/>
        <v>130</v>
      </c>
      <c r="E59" s="90">
        <v>129</v>
      </c>
      <c r="F59" s="90">
        <v>0</v>
      </c>
      <c r="G59" s="90">
        <v>1</v>
      </c>
      <c r="H59" s="90">
        <v>0</v>
      </c>
      <c r="I59" s="90">
        <v>0</v>
      </c>
      <c r="J59" s="90">
        <v>0</v>
      </c>
      <c r="K59" s="90">
        <v>0</v>
      </c>
      <c r="L59" s="90">
        <v>0</v>
      </c>
      <c r="M59" s="90">
        <v>0</v>
      </c>
      <c r="N59" s="90">
        <v>0</v>
      </c>
      <c r="O59" s="90">
        <v>1</v>
      </c>
      <c r="P59" s="90">
        <v>2</v>
      </c>
      <c r="Q59" s="90">
        <v>0</v>
      </c>
      <c r="R59" s="90">
        <f t="shared" si="8"/>
        <v>0</v>
      </c>
      <c r="S59" s="90">
        <v>0</v>
      </c>
      <c r="T59" s="90">
        <v>0</v>
      </c>
      <c r="U59" s="90">
        <v>0</v>
      </c>
      <c r="V59" s="90">
        <v>0</v>
      </c>
      <c r="W59" s="90">
        <v>0</v>
      </c>
      <c r="X59" s="91">
        <f t="shared" si="4"/>
        <v>97.7</v>
      </c>
      <c r="Y59" s="91">
        <f>ROUND((O59+R59)/C59*100,1)</f>
        <v>0.8</v>
      </c>
      <c r="Z59" s="94" t="s">
        <v>68</v>
      </c>
      <c r="AA59" s="63"/>
    </row>
    <row r="60" spans="1:27" s="83" customFormat="1" ht="16.5" customHeight="1">
      <c r="A60" s="99" t="s">
        <v>118</v>
      </c>
      <c r="B60" s="103"/>
      <c r="C60" s="65">
        <f t="shared" si="6"/>
        <v>204</v>
      </c>
      <c r="D60" s="96">
        <f t="shared" si="7"/>
        <v>201</v>
      </c>
      <c r="E60" s="66">
        <f aca="true" t="shared" si="16" ref="E60:Q60">SUM(E61:E62)</f>
        <v>197</v>
      </c>
      <c r="F60" s="66">
        <f t="shared" si="16"/>
        <v>0</v>
      </c>
      <c r="G60" s="66">
        <f t="shared" si="16"/>
        <v>2</v>
      </c>
      <c r="H60" s="66">
        <f t="shared" si="16"/>
        <v>0</v>
      </c>
      <c r="I60" s="66">
        <f t="shared" si="16"/>
        <v>0</v>
      </c>
      <c r="J60" s="66">
        <f t="shared" si="16"/>
        <v>2</v>
      </c>
      <c r="K60" s="66">
        <f t="shared" si="16"/>
        <v>0</v>
      </c>
      <c r="L60" s="66">
        <f t="shared" si="16"/>
        <v>0</v>
      </c>
      <c r="M60" s="66">
        <f t="shared" si="16"/>
        <v>0</v>
      </c>
      <c r="N60" s="66">
        <f t="shared" si="16"/>
        <v>0</v>
      </c>
      <c r="O60" s="66">
        <f t="shared" si="16"/>
        <v>2</v>
      </c>
      <c r="P60" s="66">
        <f t="shared" si="16"/>
        <v>1</v>
      </c>
      <c r="Q60" s="66">
        <f t="shared" si="16"/>
        <v>0</v>
      </c>
      <c r="R60" s="96">
        <f t="shared" si="8"/>
        <v>0</v>
      </c>
      <c r="S60" s="66">
        <f>SUM(S61:S62)</f>
        <v>0</v>
      </c>
      <c r="T60" s="66">
        <f>SUM(T61:T62)</f>
        <v>0</v>
      </c>
      <c r="U60" s="66">
        <f>SUM(U61:U62)</f>
        <v>0</v>
      </c>
      <c r="V60" s="66">
        <f>SUM(V61:V62)</f>
        <v>0</v>
      </c>
      <c r="W60" s="66">
        <f>SUM(W61:W62)</f>
        <v>1</v>
      </c>
      <c r="X60" s="67">
        <f t="shared" si="4"/>
        <v>98.5</v>
      </c>
      <c r="Y60" s="67">
        <f>ROUND((O60+R60)/C60*100,1)</f>
        <v>1</v>
      </c>
      <c r="Z60" s="97" t="s">
        <v>118</v>
      </c>
      <c r="AA60" s="104"/>
    </row>
    <row r="61" spans="1:27" ht="16.5" customHeight="1">
      <c r="A61" s="105"/>
      <c r="B61" s="93" t="s">
        <v>69</v>
      </c>
      <c r="C61" s="89">
        <f t="shared" si="6"/>
        <v>80</v>
      </c>
      <c r="D61" s="90">
        <f t="shared" si="7"/>
        <v>79</v>
      </c>
      <c r="E61" s="90">
        <v>78</v>
      </c>
      <c r="F61" s="90">
        <v>0</v>
      </c>
      <c r="G61" s="90">
        <v>0</v>
      </c>
      <c r="H61" s="90">
        <v>0</v>
      </c>
      <c r="I61" s="90">
        <v>0</v>
      </c>
      <c r="J61" s="90">
        <v>1</v>
      </c>
      <c r="K61" s="90">
        <v>0</v>
      </c>
      <c r="L61" s="90">
        <v>0</v>
      </c>
      <c r="M61" s="90">
        <v>0</v>
      </c>
      <c r="N61" s="90">
        <v>0</v>
      </c>
      <c r="O61" s="90">
        <v>1</v>
      </c>
      <c r="P61" s="90">
        <v>0</v>
      </c>
      <c r="Q61" s="90">
        <v>0</v>
      </c>
      <c r="R61" s="90">
        <f t="shared" si="8"/>
        <v>0</v>
      </c>
      <c r="S61" s="90">
        <v>0</v>
      </c>
      <c r="T61" s="90">
        <v>0</v>
      </c>
      <c r="U61" s="90">
        <v>0</v>
      </c>
      <c r="V61" s="90">
        <v>0</v>
      </c>
      <c r="W61" s="90">
        <v>0</v>
      </c>
      <c r="X61" s="91">
        <f t="shared" si="4"/>
        <v>98.8</v>
      </c>
      <c r="Y61" s="91">
        <f>ROUND((O61+R61)/C61*100,1)</f>
        <v>1.3</v>
      </c>
      <c r="Z61" s="94" t="s">
        <v>69</v>
      </c>
      <c r="AA61" s="63"/>
    </row>
    <row r="62" spans="1:27" ht="16.5" customHeight="1">
      <c r="A62" s="105"/>
      <c r="B62" s="93" t="s">
        <v>90</v>
      </c>
      <c r="C62" s="89">
        <f t="shared" si="6"/>
        <v>124</v>
      </c>
      <c r="D62" s="90">
        <f t="shared" si="7"/>
        <v>122</v>
      </c>
      <c r="E62" s="90">
        <v>119</v>
      </c>
      <c r="F62" s="90">
        <v>0</v>
      </c>
      <c r="G62" s="90">
        <v>2</v>
      </c>
      <c r="H62" s="90">
        <v>0</v>
      </c>
      <c r="I62" s="90">
        <v>0</v>
      </c>
      <c r="J62" s="90">
        <v>1</v>
      </c>
      <c r="K62" s="90">
        <v>0</v>
      </c>
      <c r="L62" s="90">
        <v>0</v>
      </c>
      <c r="M62" s="90">
        <v>0</v>
      </c>
      <c r="N62" s="90">
        <v>0</v>
      </c>
      <c r="O62" s="90">
        <v>1</v>
      </c>
      <c r="P62" s="90">
        <v>1</v>
      </c>
      <c r="Q62" s="90">
        <v>0</v>
      </c>
      <c r="R62" s="90">
        <f t="shared" si="8"/>
        <v>0</v>
      </c>
      <c r="S62" s="90">
        <v>0</v>
      </c>
      <c r="T62" s="90">
        <v>0</v>
      </c>
      <c r="U62" s="90">
        <v>0</v>
      </c>
      <c r="V62" s="90">
        <v>0</v>
      </c>
      <c r="W62" s="90">
        <v>1</v>
      </c>
      <c r="X62" s="91">
        <f t="shared" si="4"/>
        <v>98.4</v>
      </c>
      <c r="Y62" s="91">
        <f>ROUND((O62+R62)/C62*100,1)</f>
        <v>0.8</v>
      </c>
      <c r="Z62" s="94" t="s">
        <v>90</v>
      </c>
      <c r="AA62" s="63"/>
    </row>
    <row r="63" spans="1:27" s="83" customFormat="1" ht="16.5" customHeight="1">
      <c r="A63" s="99" t="s">
        <v>119</v>
      </c>
      <c r="B63" s="99"/>
      <c r="C63" s="65">
        <f t="shared" si="6"/>
        <v>39</v>
      </c>
      <c r="D63" s="96">
        <f t="shared" si="7"/>
        <v>38</v>
      </c>
      <c r="E63" s="66">
        <f aca="true" t="shared" si="17" ref="E63:Q63">E64</f>
        <v>37</v>
      </c>
      <c r="F63" s="66">
        <f t="shared" si="17"/>
        <v>1</v>
      </c>
      <c r="G63" s="66">
        <f t="shared" si="17"/>
        <v>0</v>
      </c>
      <c r="H63" s="66">
        <f t="shared" si="17"/>
        <v>0</v>
      </c>
      <c r="I63" s="66">
        <f t="shared" si="17"/>
        <v>0</v>
      </c>
      <c r="J63" s="66">
        <f t="shared" si="17"/>
        <v>0</v>
      </c>
      <c r="K63" s="66">
        <f t="shared" si="17"/>
        <v>0</v>
      </c>
      <c r="L63" s="66">
        <f t="shared" si="17"/>
        <v>0</v>
      </c>
      <c r="M63" s="66">
        <f t="shared" si="17"/>
        <v>0</v>
      </c>
      <c r="N63" s="66">
        <f t="shared" si="17"/>
        <v>0</v>
      </c>
      <c r="O63" s="66">
        <f t="shared" si="17"/>
        <v>0</v>
      </c>
      <c r="P63" s="66">
        <f t="shared" si="17"/>
        <v>1</v>
      </c>
      <c r="Q63" s="66">
        <f t="shared" si="17"/>
        <v>0</v>
      </c>
      <c r="R63" s="96">
        <f t="shared" si="8"/>
        <v>0</v>
      </c>
      <c r="S63" s="66">
        <f>S64</f>
        <v>0</v>
      </c>
      <c r="T63" s="66">
        <f>T64</f>
        <v>0</v>
      </c>
      <c r="U63" s="66">
        <f>U64</f>
        <v>0</v>
      </c>
      <c r="V63" s="66">
        <f>V64</f>
        <v>0</v>
      </c>
      <c r="W63" s="66">
        <f>W64</f>
        <v>0</v>
      </c>
      <c r="X63" s="67">
        <f t="shared" si="4"/>
        <v>97.4</v>
      </c>
      <c r="Y63" s="67" t="s">
        <v>125</v>
      </c>
      <c r="Z63" s="97" t="s">
        <v>119</v>
      </c>
      <c r="AA63" s="98"/>
    </row>
    <row r="64" spans="1:27" ht="16.5" customHeight="1">
      <c r="A64" s="105"/>
      <c r="B64" s="93" t="s">
        <v>70</v>
      </c>
      <c r="C64" s="89">
        <f t="shared" si="6"/>
        <v>39</v>
      </c>
      <c r="D64" s="90">
        <f t="shared" si="7"/>
        <v>38</v>
      </c>
      <c r="E64" s="90">
        <v>37</v>
      </c>
      <c r="F64" s="90">
        <v>1</v>
      </c>
      <c r="G64" s="90">
        <v>0</v>
      </c>
      <c r="H64" s="90">
        <v>0</v>
      </c>
      <c r="I64" s="90">
        <v>0</v>
      </c>
      <c r="J64" s="90">
        <v>0</v>
      </c>
      <c r="K64" s="90">
        <v>0</v>
      </c>
      <c r="L64" s="90">
        <v>0</v>
      </c>
      <c r="M64" s="90">
        <v>0</v>
      </c>
      <c r="N64" s="90">
        <v>0</v>
      </c>
      <c r="O64" s="90">
        <v>0</v>
      </c>
      <c r="P64" s="90">
        <v>1</v>
      </c>
      <c r="Q64" s="90">
        <v>0</v>
      </c>
      <c r="R64" s="90">
        <f t="shared" si="8"/>
        <v>0</v>
      </c>
      <c r="S64" s="90">
        <v>0</v>
      </c>
      <c r="T64" s="90">
        <v>0</v>
      </c>
      <c r="U64" s="90">
        <v>0</v>
      </c>
      <c r="V64" s="90">
        <v>0</v>
      </c>
      <c r="W64" s="90">
        <v>0</v>
      </c>
      <c r="X64" s="91">
        <f t="shared" si="4"/>
        <v>97.4</v>
      </c>
      <c r="Y64" s="91" t="s">
        <v>125</v>
      </c>
      <c r="Z64" s="94" t="s">
        <v>70</v>
      </c>
      <c r="AA64" s="63"/>
    </row>
    <row r="65" spans="1:27" s="102" customFormat="1" ht="16.5" customHeight="1">
      <c r="A65" s="99" t="s">
        <v>120</v>
      </c>
      <c r="B65" s="103"/>
      <c r="C65" s="65">
        <f t="shared" si="6"/>
        <v>178</v>
      </c>
      <c r="D65" s="96">
        <f t="shared" si="7"/>
        <v>178</v>
      </c>
      <c r="E65" s="66">
        <f aca="true" t="shared" si="18" ref="E65:Q65">SUM(E66:E67)</f>
        <v>174</v>
      </c>
      <c r="F65" s="66">
        <f t="shared" si="18"/>
        <v>1</v>
      </c>
      <c r="G65" s="66">
        <f t="shared" si="18"/>
        <v>0</v>
      </c>
      <c r="H65" s="66">
        <f t="shared" si="18"/>
        <v>0</v>
      </c>
      <c r="I65" s="66">
        <f t="shared" si="18"/>
        <v>0</v>
      </c>
      <c r="J65" s="66">
        <f t="shared" si="18"/>
        <v>3</v>
      </c>
      <c r="K65" s="66">
        <f t="shared" si="18"/>
        <v>0</v>
      </c>
      <c r="L65" s="66">
        <f t="shared" si="18"/>
        <v>0</v>
      </c>
      <c r="M65" s="66">
        <f t="shared" si="18"/>
        <v>0</v>
      </c>
      <c r="N65" s="66">
        <f t="shared" si="18"/>
        <v>0</v>
      </c>
      <c r="O65" s="66">
        <f t="shared" si="18"/>
        <v>0</v>
      </c>
      <c r="P65" s="66">
        <f t="shared" si="18"/>
        <v>0</v>
      </c>
      <c r="Q65" s="66">
        <f t="shared" si="18"/>
        <v>0</v>
      </c>
      <c r="R65" s="96">
        <f t="shared" si="8"/>
        <v>0</v>
      </c>
      <c r="S65" s="66">
        <f>SUM(S66:S67)</f>
        <v>0</v>
      </c>
      <c r="T65" s="66">
        <f>SUM(T66:T67)</f>
        <v>0</v>
      </c>
      <c r="U65" s="66">
        <f>SUM(U66:U67)</f>
        <v>0</v>
      </c>
      <c r="V65" s="66">
        <f>SUM(V66:V67)</f>
        <v>0</v>
      </c>
      <c r="W65" s="66">
        <f>SUM(W66:W67)</f>
        <v>0</v>
      </c>
      <c r="X65" s="67">
        <f t="shared" si="4"/>
        <v>100</v>
      </c>
      <c r="Y65" s="67" t="s">
        <v>125</v>
      </c>
      <c r="Z65" s="97" t="s">
        <v>120</v>
      </c>
      <c r="AA65" s="104"/>
    </row>
    <row r="66" spans="1:27" ht="16.5" customHeight="1">
      <c r="A66" s="105"/>
      <c r="B66" s="93" t="s">
        <v>91</v>
      </c>
      <c r="C66" s="89">
        <f t="shared" si="6"/>
        <v>67</v>
      </c>
      <c r="D66" s="90">
        <f t="shared" si="7"/>
        <v>67</v>
      </c>
      <c r="E66" s="90">
        <v>67</v>
      </c>
      <c r="F66" s="90">
        <v>0</v>
      </c>
      <c r="G66" s="90">
        <v>0</v>
      </c>
      <c r="H66" s="90">
        <v>0</v>
      </c>
      <c r="I66" s="90">
        <v>0</v>
      </c>
      <c r="J66" s="90">
        <v>0</v>
      </c>
      <c r="K66" s="90">
        <v>0</v>
      </c>
      <c r="L66" s="90">
        <v>0</v>
      </c>
      <c r="M66" s="90">
        <v>0</v>
      </c>
      <c r="N66" s="90">
        <v>0</v>
      </c>
      <c r="O66" s="90">
        <v>0</v>
      </c>
      <c r="P66" s="90">
        <v>0</v>
      </c>
      <c r="Q66" s="90">
        <v>0</v>
      </c>
      <c r="R66" s="90">
        <f t="shared" si="8"/>
        <v>0</v>
      </c>
      <c r="S66" s="90">
        <v>0</v>
      </c>
      <c r="T66" s="90">
        <v>0</v>
      </c>
      <c r="U66" s="90">
        <v>0</v>
      </c>
      <c r="V66" s="90">
        <v>0</v>
      </c>
      <c r="W66" s="90">
        <v>0</v>
      </c>
      <c r="X66" s="91">
        <f t="shared" si="4"/>
        <v>100</v>
      </c>
      <c r="Y66" s="91" t="s">
        <v>121</v>
      </c>
      <c r="Z66" s="94" t="s">
        <v>91</v>
      </c>
      <c r="AA66" s="63"/>
    </row>
    <row r="67" spans="1:27" s="9" customFormat="1" ht="16.5" customHeight="1">
      <c r="A67" s="105"/>
      <c r="B67" s="93" t="s">
        <v>92</v>
      </c>
      <c r="C67" s="89">
        <f t="shared" si="6"/>
        <v>111</v>
      </c>
      <c r="D67" s="90">
        <f t="shared" si="7"/>
        <v>111</v>
      </c>
      <c r="E67" s="90">
        <v>107</v>
      </c>
      <c r="F67" s="90">
        <v>1</v>
      </c>
      <c r="G67" s="90">
        <v>0</v>
      </c>
      <c r="H67" s="90">
        <v>0</v>
      </c>
      <c r="I67" s="90">
        <v>0</v>
      </c>
      <c r="J67" s="90">
        <v>3</v>
      </c>
      <c r="K67" s="90">
        <v>0</v>
      </c>
      <c r="L67" s="90">
        <v>0</v>
      </c>
      <c r="M67" s="90">
        <v>0</v>
      </c>
      <c r="N67" s="90">
        <v>0</v>
      </c>
      <c r="O67" s="90">
        <v>0</v>
      </c>
      <c r="P67" s="90">
        <v>0</v>
      </c>
      <c r="Q67" s="90">
        <v>0</v>
      </c>
      <c r="R67" s="90">
        <f t="shared" si="8"/>
        <v>0</v>
      </c>
      <c r="S67" s="90">
        <v>0</v>
      </c>
      <c r="T67" s="90">
        <v>0</v>
      </c>
      <c r="U67" s="90">
        <v>0</v>
      </c>
      <c r="V67" s="90">
        <v>0</v>
      </c>
      <c r="W67" s="90">
        <v>0</v>
      </c>
      <c r="X67" s="91">
        <f t="shared" si="4"/>
        <v>100</v>
      </c>
      <c r="Y67" s="91" t="s">
        <v>125</v>
      </c>
      <c r="Z67" s="94" t="s">
        <v>92</v>
      </c>
      <c r="AA67" s="63"/>
    </row>
    <row r="68" spans="1:27" s="9" customFormat="1" ht="16.5" customHeight="1">
      <c r="A68" s="7"/>
      <c r="B68" s="7"/>
      <c r="C68" s="106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107"/>
      <c r="Y68" s="107"/>
      <c r="Z68" s="106"/>
      <c r="AA68" s="7"/>
    </row>
    <row r="69" spans="2:25" ht="11.25" customHeight="1">
      <c r="B69" s="114"/>
      <c r="C69" s="114"/>
      <c r="D69" s="114"/>
      <c r="E69" s="114"/>
      <c r="F69" s="114"/>
      <c r="G69" s="114"/>
      <c r="H69" s="114"/>
      <c r="I69" s="114"/>
      <c r="J69" s="114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2"/>
      <c r="Y69" s="122"/>
    </row>
    <row r="70" spans="2:25" ht="11.25" customHeight="1" hidden="1">
      <c r="B70" s="114"/>
      <c r="C70" s="114"/>
      <c r="D70" s="9"/>
      <c r="E70" s="9"/>
      <c r="F70" s="9"/>
      <c r="G70" s="9"/>
      <c r="H70" s="9"/>
      <c r="I70" s="9"/>
      <c r="J70" s="9"/>
      <c r="X70" s="109">
        <v>98.9</v>
      </c>
      <c r="Y70" s="109">
        <v>0.2</v>
      </c>
    </row>
    <row r="71" spans="2:3" ht="11.25" customHeight="1" hidden="1">
      <c r="B71" s="121"/>
      <c r="C71" s="121"/>
    </row>
    <row r="72" spans="2:3" ht="11.25" customHeight="1" hidden="1">
      <c r="B72" s="121" t="s">
        <v>146</v>
      </c>
      <c r="C72" s="121"/>
    </row>
    <row r="73" spans="2:3" ht="11.25" customHeight="1">
      <c r="B73" s="121"/>
      <c r="C73" s="121"/>
    </row>
    <row r="74" spans="2:3" ht="11.25" customHeight="1">
      <c r="B74" s="121"/>
      <c r="C74" s="121"/>
    </row>
    <row r="75" spans="2:3" ht="11.25" customHeight="1">
      <c r="B75" s="121"/>
      <c r="C75" s="121"/>
    </row>
    <row r="76" spans="2:3" ht="11.25" customHeight="1">
      <c r="B76" s="121"/>
      <c r="C76" s="121"/>
    </row>
    <row r="77" spans="2:3" ht="11.25" customHeight="1">
      <c r="B77" s="121"/>
      <c r="C77" s="121"/>
    </row>
    <row r="78" spans="2:3" ht="11.25" customHeight="1">
      <c r="B78" s="121"/>
      <c r="C78" s="121"/>
    </row>
    <row r="79" spans="2:3" ht="11.25" customHeight="1">
      <c r="B79" s="121"/>
      <c r="C79" s="121"/>
    </row>
    <row r="80" spans="2:3" ht="11.25" customHeight="1">
      <c r="B80" s="121"/>
      <c r="C80" s="121"/>
    </row>
    <row r="81" spans="2:3" ht="11.25" customHeight="1">
      <c r="B81" s="121"/>
      <c r="C81" s="121"/>
    </row>
    <row r="82" spans="2:3" ht="11.25" customHeight="1">
      <c r="B82" s="121"/>
      <c r="C82" s="121"/>
    </row>
    <row r="83" spans="2:3" ht="11.25" customHeight="1">
      <c r="B83" s="121"/>
      <c r="C83" s="121"/>
    </row>
  </sheetData>
  <mergeCells count="42">
    <mergeCell ref="Z63:AA63"/>
    <mergeCell ref="A65:B65"/>
    <mergeCell ref="Z65:AA65"/>
    <mergeCell ref="A1:M1"/>
    <mergeCell ref="D5:D7"/>
    <mergeCell ref="L4:M5"/>
    <mergeCell ref="L6:L7"/>
    <mergeCell ref="M6:M7"/>
    <mergeCell ref="J5:J7"/>
    <mergeCell ref="A38:B38"/>
    <mergeCell ref="A16:B16"/>
    <mergeCell ref="A35:B35"/>
    <mergeCell ref="Y4:Y7"/>
    <mergeCell ref="Z52:AA52"/>
    <mergeCell ref="Z16:AA16"/>
    <mergeCell ref="Z35:AA35"/>
    <mergeCell ref="Z38:AA38"/>
    <mergeCell ref="Z43:AA43"/>
    <mergeCell ref="Z48:AA48"/>
    <mergeCell ref="Z57:AA57"/>
    <mergeCell ref="Z60:AA60"/>
    <mergeCell ref="A60:B60"/>
    <mergeCell ref="A45:B45"/>
    <mergeCell ref="A48:B48"/>
    <mergeCell ref="A52:B52"/>
    <mergeCell ref="A57:B57"/>
    <mergeCell ref="Z45:AA45"/>
    <mergeCell ref="A63:B63"/>
    <mergeCell ref="N4:N7"/>
    <mergeCell ref="O4:O7"/>
    <mergeCell ref="D4:J4"/>
    <mergeCell ref="C4:C7"/>
    <mergeCell ref="K4:K7"/>
    <mergeCell ref="E5:G6"/>
    <mergeCell ref="H5:H7"/>
    <mergeCell ref="I5:I7"/>
    <mergeCell ref="A43:B43"/>
    <mergeCell ref="P4:P7"/>
    <mergeCell ref="Q4:Q7"/>
    <mergeCell ref="W4:W7"/>
    <mergeCell ref="X4:X7"/>
    <mergeCell ref="R4:V6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3" max="7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81"/>
  <sheetViews>
    <sheetView showGridLines="0" tabSelected="1" workbookViewId="0" topLeftCell="Q1">
      <selection activeCell="A69" sqref="A69:IV70"/>
    </sheetView>
  </sheetViews>
  <sheetFormatPr defaultColWidth="8.75" defaultRowHeight="11.25" customHeight="1"/>
  <cols>
    <col min="1" max="1" width="1.328125" style="6" customWidth="1"/>
    <col min="2" max="2" width="8.75" style="6" customWidth="1"/>
    <col min="3" max="7" width="7.58203125" style="6" customWidth="1"/>
    <col min="8" max="11" width="6.58203125" style="6" customWidth="1"/>
    <col min="12" max="19" width="7.58203125" style="6" customWidth="1"/>
    <col min="20" max="23" width="6.58203125" style="6" customWidth="1"/>
    <col min="24" max="24" width="7.58203125" style="109" customWidth="1"/>
    <col min="25" max="25" width="9.08203125" style="6" customWidth="1"/>
    <col min="26" max="26" width="1.75" style="6" customWidth="1"/>
    <col min="27" max="16384" width="8.75" style="6" customWidth="1"/>
  </cols>
  <sheetData>
    <row r="1" spans="1:13" ht="15.75" customHeight="1">
      <c r="A1" s="1" t="s">
        <v>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6" ht="15.75" customHeight="1">
      <c r="A3" s="4" t="s">
        <v>76</v>
      </c>
      <c r="C3" s="110"/>
      <c r="D3" s="110"/>
      <c r="E3" s="110"/>
      <c r="F3" s="110"/>
      <c r="G3" s="110"/>
      <c r="H3" s="7"/>
      <c r="I3" s="7"/>
      <c r="J3" s="7"/>
      <c r="K3" s="7"/>
      <c r="L3" s="7"/>
      <c r="M3" s="123"/>
      <c r="N3" s="8" t="s">
        <v>95</v>
      </c>
      <c r="Y3" s="9"/>
      <c r="Z3" s="11" t="s">
        <v>2</v>
      </c>
    </row>
    <row r="4" spans="1:26" ht="15.75" customHeight="1">
      <c r="A4" s="124"/>
      <c r="B4" s="125" t="s">
        <v>96</v>
      </c>
      <c r="C4" s="126" t="s">
        <v>3</v>
      </c>
      <c r="D4" s="127"/>
      <c r="E4" s="127"/>
      <c r="F4" s="127"/>
      <c r="G4" s="128"/>
      <c r="H4" s="129" t="s">
        <v>77</v>
      </c>
      <c r="I4" s="130"/>
      <c r="J4" s="130"/>
      <c r="K4" s="130"/>
      <c r="L4" s="129" t="s">
        <v>93</v>
      </c>
      <c r="M4" s="130"/>
      <c r="N4" s="130"/>
      <c r="O4" s="131"/>
      <c r="P4" s="129" t="s">
        <v>78</v>
      </c>
      <c r="Q4" s="130"/>
      <c r="R4" s="130"/>
      <c r="S4" s="130"/>
      <c r="T4" s="129" t="s">
        <v>79</v>
      </c>
      <c r="U4" s="130"/>
      <c r="V4" s="130"/>
      <c r="W4" s="130"/>
      <c r="X4" s="132" t="s">
        <v>80</v>
      </c>
      <c r="Y4" s="133" t="s">
        <v>96</v>
      </c>
      <c r="Z4" s="124"/>
    </row>
    <row r="5" spans="1:26" ht="15.75" customHeight="1">
      <c r="A5" s="9"/>
      <c r="B5" s="134"/>
      <c r="C5" s="135"/>
      <c r="D5" s="129" t="s">
        <v>81</v>
      </c>
      <c r="E5" s="131"/>
      <c r="F5" s="126" t="s">
        <v>82</v>
      </c>
      <c r="G5" s="128"/>
      <c r="H5" s="129" t="s">
        <v>81</v>
      </c>
      <c r="I5" s="131"/>
      <c r="J5" s="126" t="s">
        <v>82</v>
      </c>
      <c r="K5" s="128"/>
      <c r="L5" s="129" t="s">
        <v>81</v>
      </c>
      <c r="M5" s="131"/>
      <c r="N5" s="126" t="s">
        <v>82</v>
      </c>
      <c r="O5" s="128"/>
      <c r="P5" s="129" t="s">
        <v>81</v>
      </c>
      <c r="Q5" s="131"/>
      <c r="R5" s="126" t="s">
        <v>82</v>
      </c>
      <c r="S5" s="128"/>
      <c r="T5" s="129" t="s">
        <v>81</v>
      </c>
      <c r="U5" s="131"/>
      <c r="V5" s="126" t="s">
        <v>82</v>
      </c>
      <c r="W5" s="127"/>
      <c r="X5" s="136"/>
      <c r="Y5" s="137"/>
      <c r="Z5" s="9"/>
    </row>
    <row r="6" spans="1:26" ht="15.75" customHeight="1">
      <c r="A6" s="7"/>
      <c r="B6" s="138" t="s">
        <v>147</v>
      </c>
      <c r="C6" s="139" t="s">
        <v>3</v>
      </c>
      <c r="D6" s="140" t="s">
        <v>83</v>
      </c>
      <c r="E6" s="140" t="s">
        <v>84</v>
      </c>
      <c r="F6" s="140" t="s">
        <v>85</v>
      </c>
      <c r="G6" s="140" t="s">
        <v>86</v>
      </c>
      <c r="H6" s="140" t="s">
        <v>83</v>
      </c>
      <c r="I6" s="140" t="s">
        <v>84</v>
      </c>
      <c r="J6" s="140" t="s">
        <v>85</v>
      </c>
      <c r="K6" s="140" t="s">
        <v>86</v>
      </c>
      <c r="L6" s="140" t="s">
        <v>83</v>
      </c>
      <c r="M6" s="140" t="s">
        <v>84</v>
      </c>
      <c r="N6" s="140" t="s">
        <v>85</v>
      </c>
      <c r="O6" s="140" t="s">
        <v>86</v>
      </c>
      <c r="P6" s="140" t="s">
        <v>83</v>
      </c>
      <c r="Q6" s="140" t="s">
        <v>84</v>
      </c>
      <c r="R6" s="140" t="s">
        <v>85</v>
      </c>
      <c r="S6" s="140" t="s">
        <v>86</v>
      </c>
      <c r="T6" s="140" t="s">
        <v>83</v>
      </c>
      <c r="U6" s="140" t="s">
        <v>84</v>
      </c>
      <c r="V6" s="140" t="s">
        <v>85</v>
      </c>
      <c r="W6" s="139" t="s">
        <v>86</v>
      </c>
      <c r="X6" s="141"/>
      <c r="Y6" s="142" t="s">
        <v>126</v>
      </c>
      <c r="Z6" s="7"/>
    </row>
    <row r="7" spans="1:26" ht="15.75" customHeight="1">
      <c r="A7" s="9"/>
      <c r="B7" s="134"/>
      <c r="C7" s="137"/>
      <c r="D7" s="114"/>
      <c r="E7" s="114"/>
      <c r="F7" s="114"/>
      <c r="G7" s="114"/>
      <c r="H7" s="9"/>
      <c r="I7" s="114"/>
      <c r="J7" s="114"/>
      <c r="K7" s="9"/>
      <c r="L7" s="114"/>
      <c r="M7" s="114"/>
      <c r="Y7" s="137"/>
      <c r="Z7" s="9"/>
    </row>
    <row r="8" spans="1:26" ht="15.75" customHeight="1">
      <c r="A8" s="114"/>
      <c r="B8" s="155" t="s">
        <v>148</v>
      </c>
      <c r="C8" s="117">
        <v>84</v>
      </c>
      <c r="D8" s="90">
        <v>65</v>
      </c>
      <c r="E8" s="90">
        <v>19</v>
      </c>
      <c r="F8" s="90">
        <v>73</v>
      </c>
      <c r="G8" s="90">
        <v>11</v>
      </c>
      <c r="H8" s="90">
        <v>3</v>
      </c>
      <c r="I8" s="90">
        <v>1</v>
      </c>
      <c r="J8" s="90">
        <v>4</v>
      </c>
      <c r="K8" s="90">
        <v>0</v>
      </c>
      <c r="L8" s="90">
        <v>38</v>
      </c>
      <c r="M8" s="90">
        <v>3</v>
      </c>
      <c r="N8" s="77">
        <v>38</v>
      </c>
      <c r="O8" s="77">
        <v>3</v>
      </c>
      <c r="P8" s="77">
        <v>24</v>
      </c>
      <c r="Q8" s="77">
        <v>15</v>
      </c>
      <c r="R8" s="77">
        <v>31</v>
      </c>
      <c r="S8" s="77">
        <v>8</v>
      </c>
      <c r="T8" s="77">
        <v>0</v>
      </c>
      <c r="U8" s="77">
        <v>0</v>
      </c>
      <c r="V8" s="77">
        <v>0</v>
      </c>
      <c r="W8" s="77">
        <v>0</v>
      </c>
      <c r="X8" s="78">
        <v>22.6</v>
      </c>
      <c r="Y8" s="68" t="s">
        <v>127</v>
      </c>
      <c r="Z8" s="63"/>
    </row>
    <row r="9" spans="1:26" s="70" customFormat="1" ht="15.75" customHeight="1">
      <c r="A9" s="120"/>
      <c r="B9" s="156" t="s">
        <v>149</v>
      </c>
      <c r="C9" s="65">
        <f>C15+C34+C37+C42+C44+C47+C51+C56+C59+C62+C64</f>
        <v>83</v>
      </c>
      <c r="D9" s="66">
        <f>D15+D34+D37+D42+D44+D47+D51+D56+D59+D62+D64</f>
        <v>64</v>
      </c>
      <c r="E9" s="66">
        <f aca="true" t="shared" si="0" ref="E9:W9">E15+E34+E37+E42+E44+E47+E51+E56+E59+E62+E64</f>
        <v>19</v>
      </c>
      <c r="F9" s="66">
        <f t="shared" si="0"/>
        <v>60</v>
      </c>
      <c r="G9" s="66">
        <f t="shared" si="0"/>
        <v>23</v>
      </c>
      <c r="H9" s="66">
        <f t="shared" si="0"/>
        <v>1</v>
      </c>
      <c r="I9" s="66">
        <f t="shared" si="0"/>
        <v>1</v>
      </c>
      <c r="J9" s="66">
        <f t="shared" si="0"/>
        <v>2</v>
      </c>
      <c r="K9" s="66">
        <f t="shared" si="0"/>
        <v>0</v>
      </c>
      <c r="L9" s="66">
        <f t="shared" si="0"/>
        <v>24</v>
      </c>
      <c r="M9" s="66">
        <f t="shared" si="0"/>
        <v>4</v>
      </c>
      <c r="N9" s="66">
        <f t="shared" si="0"/>
        <v>25</v>
      </c>
      <c r="O9" s="66">
        <f t="shared" si="0"/>
        <v>3</v>
      </c>
      <c r="P9" s="66">
        <f t="shared" si="0"/>
        <v>37</v>
      </c>
      <c r="Q9" s="66">
        <f t="shared" si="0"/>
        <v>12</v>
      </c>
      <c r="R9" s="66">
        <f t="shared" si="0"/>
        <v>30</v>
      </c>
      <c r="S9" s="66">
        <f t="shared" si="0"/>
        <v>19</v>
      </c>
      <c r="T9" s="66">
        <f t="shared" si="0"/>
        <v>2</v>
      </c>
      <c r="U9" s="66">
        <f t="shared" si="0"/>
        <v>2</v>
      </c>
      <c r="V9" s="66">
        <f t="shared" si="0"/>
        <v>3</v>
      </c>
      <c r="W9" s="66">
        <f t="shared" si="0"/>
        <v>1</v>
      </c>
      <c r="X9" s="143">
        <f>ROUND(E9/C9*100,1)</f>
        <v>22.9</v>
      </c>
      <c r="Y9" s="68" t="s">
        <v>150</v>
      </c>
      <c r="Z9" s="69"/>
    </row>
    <row r="10" spans="1:26" ht="15.75" customHeight="1">
      <c r="A10" s="9"/>
      <c r="B10" s="134"/>
      <c r="C10" s="71">
        <f aca="true" t="shared" si="1" ref="C10:W10">IF(C9=SUM(C11:C13),"","no")</f>
      </c>
      <c r="D10" s="72">
        <f t="shared" si="1"/>
      </c>
      <c r="E10" s="72">
        <f t="shared" si="1"/>
      </c>
      <c r="F10" s="72">
        <f t="shared" si="1"/>
      </c>
      <c r="G10" s="72">
        <f t="shared" si="1"/>
      </c>
      <c r="H10" s="72">
        <f t="shared" si="1"/>
      </c>
      <c r="I10" s="72">
        <f t="shared" si="1"/>
      </c>
      <c r="J10" s="72">
        <f t="shared" si="1"/>
      </c>
      <c r="K10" s="72">
        <f t="shared" si="1"/>
      </c>
      <c r="L10" s="72">
        <f t="shared" si="1"/>
      </c>
      <c r="M10" s="72">
        <f t="shared" si="1"/>
      </c>
      <c r="N10" s="72">
        <f t="shared" si="1"/>
      </c>
      <c r="O10" s="72">
        <f t="shared" si="1"/>
      </c>
      <c r="P10" s="72">
        <f t="shared" si="1"/>
      </c>
      <c r="Q10" s="72">
        <f t="shared" si="1"/>
      </c>
      <c r="R10" s="72">
        <f t="shared" si="1"/>
      </c>
      <c r="S10" s="72">
        <f t="shared" si="1"/>
      </c>
      <c r="T10" s="72">
        <f t="shared" si="1"/>
      </c>
      <c r="U10" s="72">
        <f t="shared" si="1"/>
      </c>
      <c r="V10" s="72">
        <f t="shared" si="1"/>
      </c>
      <c r="W10" s="72">
        <f t="shared" si="1"/>
      </c>
      <c r="X10" s="72"/>
      <c r="Y10" s="137"/>
      <c r="Z10" s="63"/>
    </row>
    <row r="11" spans="1:26" ht="15.75" customHeight="1">
      <c r="A11" s="9"/>
      <c r="B11" s="144" t="s">
        <v>20</v>
      </c>
      <c r="C11" s="72">
        <f>SUM(D11:E11)</f>
        <v>0</v>
      </c>
      <c r="D11" s="72">
        <f>H11+L11+P11+T11</f>
        <v>0</v>
      </c>
      <c r="E11" s="72">
        <f aca="true" t="shared" si="2" ref="E11:G13">I11+M11+Q11+U11</f>
        <v>0</v>
      </c>
      <c r="F11" s="72">
        <f t="shared" si="2"/>
        <v>0</v>
      </c>
      <c r="G11" s="72">
        <f t="shared" si="2"/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77">
        <v>0</v>
      </c>
      <c r="T11" s="77">
        <v>0</v>
      </c>
      <c r="U11" s="77">
        <v>0</v>
      </c>
      <c r="V11" s="77">
        <v>0</v>
      </c>
      <c r="W11" s="77">
        <v>0</v>
      </c>
      <c r="X11" s="77">
        <v>0</v>
      </c>
      <c r="Y11" s="74" t="s">
        <v>21</v>
      </c>
      <c r="Z11" s="63"/>
    </row>
    <row r="12" spans="1:26" ht="15.75" customHeight="1">
      <c r="A12" s="9"/>
      <c r="B12" s="144" t="s">
        <v>22</v>
      </c>
      <c r="C12" s="72">
        <f>SUM(D12:E12)</f>
        <v>83</v>
      </c>
      <c r="D12" s="72">
        <f>H12+L12+P12+T12</f>
        <v>64</v>
      </c>
      <c r="E12" s="72">
        <f t="shared" si="2"/>
        <v>19</v>
      </c>
      <c r="F12" s="72">
        <f>J12+N12+R12+V12</f>
        <v>60</v>
      </c>
      <c r="G12" s="72">
        <f>K12+O12+S12+W12</f>
        <v>23</v>
      </c>
      <c r="H12" s="72">
        <v>1</v>
      </c>
      <c r="I12" s="72">
        <v>1</v>
      </c>
      <c r="J12" s="72">
        <v>2</v>
      </c>
      <c r="K12" s="72">
        <v>0</v>
      </c>
      <c r="L12" s="72">
        <v>24</v>
      </c>
      <c r="M12" s="72">
        <v>4</v>
      </c>
      <c r="N12" s="77">
        <v>25</v>
      </c>
      <c r="O12" s="77">
        <v>3</v>
      </c>
      <c r="P12" s="77">
        <v>37</v>
      </c>
      <c r="Q12" s="77">
        <v>12</v>
      </c>
      <c r="R12" s="77">
        <v>30</v>
      </c>
      <c r="S12" s="77">
        <v>19</v>
      </c>
      <c r="T12" s="77">
        <v>2</v>
      </c>
      <c r="U12" s="77">
        <v>2</v>
      </c>
      <c r="V12" s="77">
        <v>3</v>
      </c>
      <c r="W12" s="77">
        <v>1</v>
      </c>
      <c r="X12" s="78">
        <f>ROUND(E12/C12*100,1)</f>
        <v>22.9</v>
      </c>
      <c r="Y12" s="74" t="s">
        <v>23</v>
      </c>
      <c r="Z12" s="63"/>
    </row>
    <row r="13" spans="1:26" ht="15.75" customHeight="1">
      <c r="A13" s="9"/>
      <c r="B13" s="144" t="s">
        <v>24</v>
      </c>
      <c r="C13" s="72">
        <f>SUM(D13:E13)</f>
        <v>0</v>
      </c>
      <c r="D13" s="72">
        <f>H13+L13+P13+T13</f>
        <v>0</v>
      </c>
      <c r="E13" s="72">
        <f t="shared" si="2"/>
        <v>0</v>
      </c>
      <c r="F13" s="72">
        <f>J13+N13+R13+V13</f>
        <v>0</v>
      </c>
      <c r="G13" s="72">
        <f>K13+O13+S13+W13</f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7">
        <v>0</v>
      </c>
      <c r="U13" s="77">
        <v>0</v>
      </c>
      <c r="V13" s="77">
        <v>0</v>
      </c>
      <c r="W13" s="77">
        <v>0</v>
      </c>
      <c r="X13" s="77">
        <v>0</v>
      </c>
      <c r="Y13" s="74" t="s">
        <v>25</v>
      </c>
      <c r="Z13" s="63"/>
    </row>
    <row r="14" spans="1:26" ht="15.75" customHeight="1">
      <c r="A14" s="9"/>
      <c r="B14" s="134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8"/>
      <c r="Y14" s="74"/>
      <c r="Z14" s="63"/>
    </row>
    <row r="15" spans="1:26" s="83" customFormat="1" ht="15.75" customHeight="1">
      <c r="A15" s="79" t="s">
        <v>106</v>
      </c>
      <c r="B15" s="145"/>
      <c r="C15" s="65">
        <f>SUM(D15:E15)</f>
        <v>66</v>
      </c>
      <c r="D15" s="66">
        <f>SUM(D17:D33)</f>
        <v>51</v>
      </c>
      <c r="E15" s="66">
        <f aca="true" t="shared" si="3" ref="E15:W15">SUM(E17:E33)</f>
        <v>15</v>
      </c>
      <c r="F15" s="66">
        <f t="shared" si="3"/>
        <v>46</v>
      </c>
      <c r="G15" s="66">
        <f t="shared" si="3"/>
        <v>20</v>
      </c>
      <c r="H15" s="66">
        <f t="shared" si="3"/>
        <v>1</v>
      </c>
      <c r="I15" s="66">
        <f t="shared" si="3"/>
        <v>0</v>
      </c>
      <c r="J15" s="66">
        <f t="shared" si="3"/>
        <v>1</v>
      </c>
      <c r="K15" s="66">
        <f t="shared" si="3"/>
        <v>0</v>
      </c>
      <c r="L15" s="66">
        <f t="shared" si="3"/>
        <v>20</v>
      </c>
      <c r="M15" s="66">
        <f t="shared" si="3"/>
        <v>3</v>
      </c>
      <c r="N15" s="66">
        <f t="shared" si="3"/>
        <v>20</v>
      </c>
      <c r="O15" s="66">
        <f t="shared" si="3"/>
        <v>3</v>
      </c>
      <c r="P15" s="66">
        <f t="shared" si="3"/>
        <v>29</v>
      </c>
      <c r="Q15" s="66">
        <f t="shared" si="3"/>
        <v>10</v>
      </c>
      <c r="R15" s="66">
        <f t="shared" si="3"/>
        <v>23</v>
      </c>
      <c r="S15" s="66">
        <f t="shared" si="3"/>
        <v>16</v>
      </c>
      <c r="T15" s="66">
        <f t="shared" si="3"/>
        <v>1</v>
      </c>
      <c r="U15" s="66">
        <f t="shared" si="3"/>
        <v>2</v>
      </c>
      <c r="V15" s="66">
        <f t="shared" si="3"/>
        <v>2</v>
      </c>
      <c r="W15" s="66">
        <f t="shared" si="3"/>
        <v>1</v>
      </c>
      <c r="X15" s="143">
        <f>ROUND(E15/C15*100,1)</f>
        <v>22.7</v>
      </c>
      <c r="Y15" s="81" t="s">
        <v>106</v>
      </c>
      <c r="Z15" s="82"/>
    </row>
    <row r="16" spans="1:26" s="83" customFormat="1" ht="15.75" customHeight="1">
      <c r="A16" s="84"/>
      <c r="B16" s="146" t="s">
        <v>107</v>
      </c>
      <c r="C16" s="65">
        <f aca="true" t="shared" si="4" ref="C16:C66">SUM(D16:E16)</f>
        <v>23</v>
      </c>
      <c r="D16" s="66">
        <f>SUM(D17:D21)</f>
        <v>15</v>
      </c>
      <c r="E16" s="66">
        <f aca="true" t="shared" si="5" ref="E16:S16">SUM(E17:E21)</f>
        <v>8</v>
      </c>
      <c r="F16" s="66">
        <f t="shared" si="5"/>
        <v>15</v>
      </c>
      <c r="G16" s="66">
        <f t="shared" si="5"/>
        <v>8</v>
      </c>
      <c r="H16" s="66">
        <f t="shared" si="5"/>
        <v>1</v>
      </c>
      <c r="I16" s="66">
        <f t="shared" si="5"/>
        <v>0</v>
      </c>
      <c r="J16" s="66">
        <f t="shared" si="5"/>
        <v>1</v>
      </c>
      <c r="K16" s="66">
        <f t="shared" si="5"/>
        <v>0</v>
      </c>
      <c r="L16" s="66">
        <f t="shared" si="5"/>
        <v>4</v>
      </c>
      <c r="M16" s="66">
        <f t="shared" si="5"/>
        <v>2</v>
      </c>
      <c r="N16" s="66">
        <f t="shared" si="5"/>
        <v>6</v>
      </c>
      <c r="O16" s="66">
        <f t="shared" si="5"/>
        <v>0</v>
      </c>
      <c r="P16" s="66">
        <f t="shared" si="5"/>
        <v>10</v>
      </c>
      <c r="Q16" s="66">
        <f t="shared" si="5"/>
        <v>5</v>
      </c>
      <c r="R16" s="66">
        <f t="shared" si="5"/>
        <v>7</v>
      </c>
      <c r="S16" s="66">
        <f t="shared" si="5"/>
        <v>8</v>
      </c>
      <c r="T16" s="66">
        <f>SUM(T17:T21)</f>
        <v>0</v>
      </c>
      <c r="U16" s="66">
        <f>SUM(U17:U21)</f>
        <v>1</v>
      </c>
      <c r="V16" s="66">
        <f>SUM(V17:V21)</f>
        <v>1</v>
      </c>
      <c r="W16" s="66">
        <f>SUM(W17:W21)</f>
        <v>0</v>
      </c>
      <c r="X16" s="143">
        <f>ROUND(E16/C16*100,1)</f>
        <v>34.8</v>
      </c>
      <c r="Y16" s="86" t="s">
        <v>107</v>
      </c>
      <c r="Z16" s="84"/>
    </row>
    <row r="17" spans="1:26" ht="15.75" customHeight="1">
      <c r="A17" s="87"/>
      <c r="B17" s="147" t="s">
        <v>26</v>
      </c>
      <c r="C17" s="89">
        <f t="shared" si="4"/>
        <v>3</v>
      </c>
      <c r="D17" s="148">
        <f>H17+L17+P17+T17</f>
        <v>2</v>
      </c>
      <c r="E17" s="148">
        <f>I17+M17+Q17+U17</f>
        <v>1</v>
      </c>
      <c r="F17" s="148">
        <f>J17+N17+R17+V17</f>
        <v>2</v>
      </c>
      <c r="G17" s="148">
        <f>K17+O17+S17+W17</f>
        <v>1</v>
      </c>
      <c r="H17" s="148">
        <v>0</v>
      </c>
      <c r="I17" s="90">
        <v>0</v>
      </c>
      <c r="J17" s="90">
        <v>0</v>
      </c>
      <c r="K17" s="148">
        <v>0</v>
      </c>
      <c r="L17" s="90">
        <v>0</v>
      </c>
      <c r="M17" s="90">
        <v>0</v>
      </c>
      <c r="N17" s="77">
        <v>0</v>
      </c>
      <c r="O17" s="77">
        <v>0</v>
      </c>
      <c r="P17" s="77">
        <v>2</v>
      </c>
      <c r="Q17" s="77">
        <v>1</v>
      </c>
      <c r="R17" s="77">
        <v>2</v>
      </c>
      <c r="S17" s="77">
        <v>1</v>
      </c>
      <c r="T17" s="77">
        <v>0</v>
      </c>
      <c r="U17" s="77">
        <v>0</v>
      </c>
      <c r="V17" s="77">
        <v>0</v>
      </c>
      <c r="W17" s="77">
        <v>0</v>
      </c>
      <c r="X17" s="143">
        <f>ROUND(E17/C17*100,1)</f>
        <v>33.3</v>
      </c>
      <c r="Y17" s="92" t="s">
        <v>26</v>
      </c>
      <c r="Z17" s="63"/>
    </row>
    <row r="18" spans="1:26" ht="15.75" customHeight="1">
      <c r="A18" s="87"/>
      <c r="B18" s="147" t="s">
        <v>27</v>
      </c>
      <c r="C18" s="89">
        <f t="shared" si="4"/>
        <v>10</v>
      </c>
      <c r="D18" s="148">
        <f aca="true" t="shared" si="6" ref="D18:G66">H18+L18+P18+T18</f>
        <v>5</v>
      </c>
      <c r="E18" s="148">
        <f t="shared" si="6"/>
        <v>5</v>
      </c>
      <c r="F18" s="148">
        <f t="shared" si="6"/>
        <v>6</v>
      </c>
      <c r="G18" s="148">
        <f t="shared" si="6"/>
        <v>4</v>
      </c>
      <c r="H18" s="148">
        <v>1</v>
      </c>
      <c r="I18" s="90">
        <v>0</v>
      </c>
      <c r="J18" s="90">
        <v>1</v>
      </c>
      <c r="K18" s="148">
        <v>0</v>
      </c>
      <c r="L18" s="90">
        <v>1</v>
      </c>
      <c r="M18" s="90">
        <v>2</v>
      </c>
      <c r="N18" s="77">
        <v>3</v>
      </c>
      <c r="O18" s="77">
        <v>0</v>
      </c>
      <c r="P18" s="77">
        <v>3</v>
      </c>
      <c r="Q18" s="77">
        <v>2</v>
      </c>
      <c r="R18" s="77">
        <v>1</v>
      </c>
      <c r="S18" s="77">
        <v>4</v>
      </c>
      <c r="T18" s="77">
        <v>0</v>
      </c>
      <c r="U18" s="77">
        <v>1</v>
      </c>
      <c r="V18" s="77">
        <v>1</v>
      </c>
      <c r="W18" s="77">
        <v>0</v>
      </c>
      <c r="X18" s="143">
        <f>ROUND(E18/C18*100,1)</f>
        <v>50</v>
      </c>
      <c r="Y18" s="92" t="s">
        <v>27</v>
      </c>
      <c r="Z18" s="63"/>
    </row>
    <row r="19" spans="1:26" ht="15.75" customHeight="1">
      <c r="A19" s="87"/>
      <c r="B19" s="147" t="s">
        <v>28</v>
      </c>
      <c r="C19" s="89">
        <f t="shared" si="4"/>
        <v>1</v>
      </c>
      <c r="D19" s="148">
        <f t="shared" si="6"/>
        <v>1</v>
      </c>
      <c r="E19" s="148">
        <f t="shared" si="6"/>
        <v>0</v>
      </c>
      <c r="F19" s="148">
        <f t="shared" si="6"/>
        <v>1</v>
      </c>
      <c r="G19" s="148">
        <f t="shared" si="6"/>
        <v>0</v>
      </c>
      <c r="H19" s="148">
        <v>0</v>
      </c>
      <c r="I19" s="90">
        <v>0</v>
      </c>
      <c r="J19" s="90">
        <v>0</v>
      </c>
      <c r="K19" s="148">
        <v>0</v>
      </c>
      <c r="L19" s="90">
        <v>1</v>
      </c>
      <c r="M19" s="90">
        <v>0</v>
      </c>
      <c r="N19" s="77">
        <v>1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77">
        <v>0</v>
      </c>
      <c r="V19" s="77">
        <v>0</v>
      </c>
      <c r="W19" s="77">
        <v>0</v>
      </c>
      <c r="X19" s="78" t="s">
        <v>105</v>
      </c>
      <c r="Y19" s="92" t="s">
        <v>28</v>
      </c>
      <c r="Z19" s="63"/>
    </row>
    <row r="20" spans="1:26" ht="15.75" customHeight="1">
      <c r="A20" s="87"/>
      <c r="B20" s="147" t="s">
        <v>29</v>
      </c>
      <c r="C20" s="89">
        <f t="shared" si="4"/>
        <v>4</v>
      </c>
      <c r="D20" s="148">
        <f t="shared" si="6"/>
        <v>3</v>
      </c>
      <c r="E20" s="148">
        <f t="shared" si="6"/>
        <v>1</v>
      </c>
      <c r="F20" s="148">
        <f t="shared" si="6"/>
        <v>2</v>
      </c>
      <c r="G20" s="148">
        <f t="shared" si="6"/>
        <v>2</v>
      </c>
      <c r="H20" s="148">
        <v>0</v>
      </c>
      <c r="I20" s="90">
        <v>0</v>
      </c>
      <c r="J20" s="90">
        <v>0</v>
      </c>
      <c r="K20" s="148">
        <v>0</v>
      </c>
      <c r="L20" s="90">
        <v>0</v>
      </c>
      <c r="M20" s="90">
        <v>0</v>
      </c>
      <c r="N20" s="77">
        <v>0</v>
      </c>
      <c r="O20" s="77">
        <v>0</v>
      </c>
      <c r="P20" s="77">
        <v>3</v>
      </c>
      <c r="Q20" s="77">
        <v>1</v>
      </c>
      <c r="R20" s="77">
        <v>2</v>
      </c>
      <c r="S20" s="77">
        <v>2</v>
      </c>
      <c r="T20" s="77">
        <v>0</v>
      </c>
      <c r="U20" s="77">
        <v>0</v>
      </c>
      <c r="V20" s="77">
        <v>0</v>
      </c>
      <c r="W20" s="77">
        <v>0</v>
      </c>
      <c r="X20" s="143">
        <f>ROUND(E20/C20*100,1)</f>
        <v>25</v>
      </c>
      <c r="Y20" s="92" t="s">
        <v>29</v>
      </c>
      <c r="Z20" s="63"/>
    </row>
    <row r="21" spans="1:26" ht="15.75" customHeight="1">
      <c r="A21" s="87"/>
      <c r="B21" s="147" t="s">
        <v>30</v>
      </c>
      <c r="C21" s="89">
        <f t="shared" si="4"/>
        <v>5</v>
      </c>
      <c r="D21" s="148">
        <f t="shared" si="6"/>
        <v>4</v>
      </c>
      <c r="E21" s="148">
        <f t="shared" si="6"/>
        <v>1</v>
      </c>
      <c r="F21" s="148">
        <f t="shared" si="6"/>
        <v>4</v>
      </c>
      <c r="G21" s="148">
        <f t="shared" si="6"/>
        <v>1</v>
      </c>
      <c r="H21" s="148">
        <v>0</v>
      </c>
      <c r="I21" s="90">
        <v>0</v>
      </c>
      <c r="J21" s="90">
        <v>0</v>
      </c>
      <c r="K21" s="148">
        <v>0</v>
      </c>
      <c r="L21" s="90">
        <v>2</v>
      </c>
      <c r="M21" s="90">
        <v>0</v>
      </c>
      <c r="N21" s="77">
        <v>2</v>
      </c>
      <c r="O21" s="77">
        <v>0</v>
      </c>
      <c r="P21" s="77">
        <v>2</v>
      </c>
      <c r="Q21" s="77">
        <v>1</v>
      </c>
      <c r="R21" s="77">
        <v>2</v>
      </c>
      <c r="S21" s="77">
        <v>1</v>
      </c>
      <c r="T21" s="77">
        <v>0</v>
      </c>
      <c r="U21" s="77">
        <v>0</v>
      </c>
      <c r="V21" s="77">
        <v>0</v>
      </c>
      <c r="W21" s="77">
        <v>0</v>
      </c>
      <c r="X21" s="143">
        <f>ROUND(E21/C21*100,1)</f>
        <v>20</v>
      </c>
      <c r="Y21" s="92" t="s">
        <v>30</v>
      </c>
      <c r="Z21" s="63"/>
    </row>
    <row r="22" spans="1:26" ht="15.75" customHeight="1">
      <c r="A22" s="87"/>
      <c r="B22" s="149" t="s">
        <v>31</v>
      </c>
      <c r="C22" s="89">
        <f t="shared" si="4"/>
        <v>3</v>
      </c>
      <c r="D22" s="148">
        <f t="shared" si="6"/>
        <v>2</v>
      </c>
      <c r="E22" s="148">
        <f t="shared" si="6"/>
        <v>1</v>
      </c>
      <c r="F22" s="148">
        <f t="shared" si="6"/>
        <v>2</v>
      </c>
      <c r="G22" s="148">
        <f t="shared" si="6"/>
        <v>1</v>
      </c>
      <c r="H22" s="148">
        <v>0</v>
      </c>
      <c r="I22" s="90">
        <v>0</v>
      </c>
      <c r="J22" s="90">
        <v>0</v>
      </c>
      <c r="K22" s="148">
        <v>0</v>
      </c>
      <c r="L22" s="90">
        <v>0</v>
      </c>
      <c r="M22" s="90">
        <v>0</v>
      </c>
      <c r="N22" s="77">
        <v>0</v>
      </c>
      <c r="O22" s="77">
        <v>0</v>
      </c>
      <c r="P22" s="77">
        <v>2</v>
      </c>
      <c r="Q22" s="77">
        <v>1</v>
      </c>
      <c r="R22" s="77">
        <v>2</v>
      </c>
      <c r="S22" s="77">
        <v>1</v>
      </c>
      <c r="T22" s="77">
        <v>0</v>
      </c>
      <c r="U22" s="77">
        <v>0</v>
      </c>
      <c r="V22" s="77">
        <v>0</v>
      </c>
      <c r="W22" s="77">
        <v>0</v>
      </c>
      <c r="X22" s="143">
        <f>ROUND(E22/C22*100,1)</f>
        <v>33.3</v>
      </c>
      <c r="Y22" s="94" t="s">
        <v>31</v>
      </c>
      <c r="Z22" s="63"/>
    </row>
    <row r="23" spans="1:26" ht="15.75" customHeight="1">
      <c r="A23" s="87"/>
      <c r="B23" s="149" t="s">
        <v>33</v>
      </c>
      <c r="C23" s="89">
        <f t="shared" si="4"/>
        <v>5</v>
      </c>
      <c r="D23" s="148">
        <f t="shared" si="6"/>
        <v>5</v>
      </c>
      <c r="E23" s="148">
        <f t="shared" si="6"/>
        <v>0</v>
      </c>
      <c r="F23" s="148">
        <f t="shared" si="6"/>
        <v>4</v>
      </c>
      <c r="G23" s="148">
        <f t="shared" si="6"/>
        <v>1</v>
      </c>
      <c r="H23" s="148">
        <v>0</v>
      </c>
      <c r="I23" s="90">
        <v>0</v>
      </c>
      <c r="J23" s="90">
        <v>0</v>
      </c>
      <c r="K23" s="148">
        <v>0</v>
      </c>
      <c r="L23" s="90">
        <v>3</v>
      </c>
      <c r="M23" s="90">
        <v>0</v>
      </c>
      <c r="N23" s="77">
        <v>3</v>
      </c>
      <c r="O23" s="77">
        <v>0</v>
      </c>
      <c r="P23" s="77">
        <v>1</v>
      </c>
      <c r="Q23" s="77">
        <v>0</v>
      </c>
      <c r="R23" s="77">
        <v>1</v>
      </c>
      <c r="S23" s="77">
        <v>0</v>
      </c>
      <c r="T23" s="77">
        <v>1</v>
      </c>
      <c r="U23" s="77">
        <v>0</v>
      </c>
      <c r="V23" s="77">
        <v>0</v>
      </c>
      <c r="W23" s="77">
        <v>1</v>
      </c>
      <c r="X23" s="78" t="s">
        <v>105</v>
      </c>
      <c r="Y23" s="94" t="s">
        <v>33</v>
      </c>
      <c r="Z23" s="63"/>
    </row>
    <row r="24" spans="1:26" ht="15.75" customHeight="1">
      <c r="A24" s="87"/>
      <c r="B24" s="149" t="s">
        <v>34</v>
      </c>
      <c r="C24" s="89">
        <f t="shared" si="4"/>
        <v>0</v>
      </c>
      <c r="D24" s="148">
        <f t="shared" si="6"/>
        <v>0</v>
      </c>
      <c r="E24" s="148">
        <f t="shared" si="6"/>
        <v>0</v>
      </c>
      <c r="F24" s="148">
        <f t="shared" si="6"/>
        <v>0</v>
      </c>
      <c r="G24" s="148">
        <f t="shared" si="6"/>
        <v>0</v>
      </c>
      <c r="H24" s="148">
        <v>0</v>
      </c>
      <c r="I24" s="90">
        <v>0</v>
      </c>
      <c r="J24" s="90">
        <v>0</v>
      </c>
      <c r="K24" s="148">
        <v>0</v>
      </c>
      <c r="L24" s="90">
        <v>0</v>
      </c>
      <c r="M24" s="90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  <c r="T24" s="77">
        <v>0</v>
      </c>
      <c r="U24" s="77">
        <v>0</v>
      </c>
      <c r="V24" s="77">
        <v>0</v>
      </c>
      <c r="W24" s="77">
        <v>0</v>
      </c>
      <c r="X24" s="78" t="s">
        <v>105</v>
      </c>
      <c r="Y24" s="94" t="s">
        <v>34</v>
      </c>
      <c r="Z24" s="63"/>
    </row>
    <row r="25" spans="1:26" ht="15.75" customHeight="1">
      <c r="A25" s="87"/>
      <c r="B25" s="149" t="s">
        <v>35</v>
      </c>
      <c r="C25" s="89">
        <f t="shared" si="4"/>
        <v>3</v>
      </c>
      <c r="D25" s="148">
        <f t="shared" si="6"/>
        <v>2</v>
      </c>
      <c r="E25" s="148">
        <f t="shared" si="6"/>
        <v>1</v>
      </c>
      <c r="F25" s="148">
        <f t="shared" si="6"/>
        <v>2</v>
      </c>
      <c r="G25" s="148">
        <f t="shared" si="6"/>
        <v>1</v>
      </c>
      <c r="H25" s="148">
        <v>0</v>
      </c>
      <c r="I25" s="90">
        <v>0</v>
      </c>
      <c r="J25" s="90">
        <v>0</v>
      </c>
      <c r="K25" s="148">
        <v>0</v>
      </c>
      <c r="L25" s="90">
        <v>0</v>
      </c>
      <c r="M25" s="90">
        <v>0</v>
      </c>
      <c r="N25" s="77">
        <v>0</v>
      </c>
      <c r="O25" s="77">
        <v>0</v>
      </c>
      <c r="P25" s="77">
        <v>2</v>
      </c>
      <c r="Q25" s="77">
        <v>1</v>
      </c>
      <c r="R25" s="77">
        <v>2</v>
      </c>
      <c r="S25" s="77">
        <v>1</v>
      </c>
      <c r="T25" s="77">
        <v>0</v>
      </c>
      <c r="U25" s="77">
        <v>0</v>
      </c>
      <c r="V25" s="77">
        <v>0</v>
      </c>
      <c r="W25" s="77">
        <v>0</v>
      </c>
      <c r="X25" s="143">
        <f>ROUND(E25/C25*100,1)</f>
        <v>33.3</v>
      </c>
      <c r="Y25" s="94" t="s">
        <v>35</v>
      </c>
      <c r="Z25" s="63"/>
    </row>
    <row r="26" spans="1:26" ht="15.75" customHeight="1">
      <c r="A26" s="87"/>
      <c r="B26" s="149" t="s">
        <v>36</v>
      </c>
      <c r="C26" s="89">
        <f t="shared" si="4"/>
        <v>3</v>
      </c>
      <c r="D26" s="148">
        <f t="shared" si="6"/>
        <v>2</v>
      </c>
      <c r="E26" s="148">
        <f t="shared" si="6"/>
        <v>1</v>
      </c>
      <c r="F26" s="148">
        <f t="shared" si="6"/>
        <v>3</v>
      </c>
      <c r="G26" s="148">
        <f t="shared" si="6"/>
        <v>0</v>
      </c>
      <c r="H26" s="148">
        <v>0</v>
      </c>
      <c r="I26" s="90">
        <v>0</v>
      </c>
      <c r="J26" s="90">
        <v>0</v>
      </c>
      <c r="K26" s="148">
        <v>0</v>
      </c>
      <c r="L26" s="90">
        <v>2</v>
      </c>
      <c r="M26" s="90">
        <v>0</v>
      </c>
      <c r="N26" s="77">
        <v>2</v>
      </c>
      <c r="O26" s="77">
        <v>0</v>
      </c>
      <c r="P26" s="77">
        <v>0</v>
      </c>
      <c r="Q26" s="77">
        <v>1</v>
      </c>
      <c r="R26" s="77">
        <v>1</v>
      </c>
      <c r="S26" s="77">
        <v>0</v>
      </c>
      <c r="T26" s="77">
        <v>0</v>
      </c>
      <c r="U26" s="77">
        <v>0</v>
      </c>
      <c r="V26" s="77">
        <v>0</v>
      </c>
      <c r="W26" s="77">
        <v>0</v>
      </c>
      <c r="X26" s="143">
        <f>ROUND(E26/C26*100,1)</f>
        <v>33.3</v>
      </c>
      <c r="Y26" s="94" t="s">
        <v>36</v>
      </c>
      <c r="Z26" s="63"/>
    </row>
    <row r="27" spans="1:26" ht="15.75" customHeight="1">
      <c r="A27" s="87"/>
      <c r="B27" s="149" t="s">
        <v>37</v>
      </c>
      <c r="C27" s="89">
        <f t="shared" si="4"/>
        <v>1</v>
      </c>
      <c r="D27" s="148">
        <f t="shared" si="6"/>
        <v>0</v>
      </c>
      <c r="E27" s="148">
        <f t="shared" si="6"/>
        <v>1</v>
      </c>
      <c r="F27" s="148">
        <f t="shared" si="6"/>
        <v>1</v>
      </c>
      <c r="G27" s="148">
        <f t="shared" si="6"/>
        <v>0</v>
      </c>
      <c r="H27" s="148">
        <v>0</v>
      </c>
      <c r="I27" s="90">
        <v>0</v>
      </c>
      <c r="J27" s="90">
        <v>0</v>
      </c>
      <c r="K27" s="148">
        <v>0</v>
      </c>
      <c r="L27" s="90">
        <v>0</v>
      </c>
      <c r="M27" s="90">
        <v>0</v>
      </c>
      <c r="N27" s="77">
        <v>0</v>
      </c>
      <c r="O27" s="77">
        <v>0</v>
      </c>
      <c r="P27" s="77">
        <v>0</v>
      </c>
      <c r="Q27" s="77">
        <v>1</v>
      </c>
      <c r="R27" s="77">
        <v>1</v>
      </c>
      <c r="S27" s="77">
        <v>0</v>
      </c>
      <c r="T27" s="77">
        <v>0</v>
      </c>
      <c r="U27" s="77">
        <v>0</v>
      </c>
      <c r="V27" s="77">
        <v>0</v>
      </c>
      <c r="W27" s="77">
        <v>0</v>
      </c>
      <c r="X27" s="143">
        <f>ROUND(E27/C27*100,1)</f>
        <v>100</v>
      </c>
      <c r="Y27" s="94" t="s">
        <v>37</v>
      </c>
      <c r="Z27" s="63"/>
    </row>
    <row r="28" spans="1:26" ht="15.75" customHeight="1">
      <c r="A28" s="87"/>
      <c r="B28" s="149" t="s">
        <v>38</v>
      </c>
      <c r="C28" s="89">
        <f t="shared" si="4"/>
        <v>4</v>
      </c>
      <c r="D28" s="148">
        <f t="shared" si="6"/>
        <v>4</v>
      </c>
      <c r="E28" s="148">
        <f t="shared" si="6"/>
        <v>0</v>
      </c>
      <c r="F28" s="148">
        <f t="shared" si="6"/>
        <v>3</v>
      </c>
      <c r="G28" s="148">
        <f t="shared" si="6"/>
        <v>1</v>
      </c>
      <c r="H28" s="148">
        <v>0</v>
      </c>
      <c r="I28" s="90">
        <v>0</v>
      </c>
      <c r="J28" s="90">
        <v>0</v>
      </c>
      <c r="K28" s="148">
        <v>0</v>
      </c>
      <c r="L28" s="90">
        <v>3</v>
      </c>
      <c r="M28" s="90">
        <v>0</v>
      </c>
      <c r="N28" s="77">
        <v>3</v>
      </c>
      <c r="O28" s="77">
        <v>0</v>
      </c>
      <c r="P28" s="77">
        <v>1</v>
      </c>
      <c r="Q28" s="77">
        <v>0</v>
      </c>
      <c r="R28" s="77">
        <v>0</v>
      </c>
      <c r="S28" s="77">
        <v>1</v>
      </c>
      <c r="T28" s="77">
        <v>0</v>
      </c>
      <c r="U28" s="77">
        <v>0</v>
      </c>
      <c r="V28" s="77">
        <v>0</v>
      </c>
      <c r="W28" s="77">
        <v>0</v>
      </c>
      <c r="X28" s="150" t="s">
        <v>105</v>
      </c>
      <c r="Y28" s="94" t="s">
        <v>38</v>
      </c>
      <c r="Z28" s="63"/>
    </row>
    <row r="29" spans="1:26" ht="15.75" customHeight="1">
      <c r="A29" s="87"/>
      <c r="B29" s="149" t="s">
        <v>39</v>
      </c>
      <c r="C29" s="89">
        <f t="shared" si="4"/>
        <v>0</v>
      </c>
      <c r="D29" s="148">
        <f t="shared" si="6"/>
        <v>0</v>
      </c>
      <c r="E29" s="148">
        <f t="shared" si="6"/>
        <v>0</v>
      </c>
      <c r="F29" s="148">
        <f t="shared" si="6"/>
        <v>0</v>
      </c>
      <c r="G29" s="148">
        <f t="shared" si="6"/>
        <v>0</v>
      </c>
      <c r="H29" s="148">
        <v>0</v>
      </c>
      <c r="I29" s="90">
        <v>0</v>
      </c>
      <c r="J29" s="90">
        <v>0</v>
      </c>
      <c r="K29" s="148">
        <v>0</v>
      </c>
      <c r="L29" s="90">
        <v>0</v>
      </c>
      <c r="M29" s="90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  <c r="T29" s="77">
        <v>0</v>
      </c>
      <c r="U29" s="77">
        <v>0</v>
      </c>
      <c r="V29" s="77">
        <v>0</v>
      </c>
      <c r="W29" s="77">
        <v>0</v>
      </c>
      <c r="X29" s="150" t="s">
        <v>105</v>
      </c>
      <c r="Y29" s="94" t="s">
        <v>39</v>
      </c>
      <c r="Z29" s="63"/>
    </row>
    <row r="30" spans="1:26" ht="15.75" customHeight="1">
      <c r="A30" s="87"/>
      <c r="B30" s="93" t="s">
        <v>40</v>
      </c>
      <c r="C30" s="89">
        <f t="shared" si="4"/>
        <v>4</v>
      </c>
      <c r="D30" s="148">
        <f t="shared" si="6"/>
        <v>4</v>
      </c>
      <c r="E30" s="148">
        <f t="shared" si="6"/>
        <v>0</v>
      </c>
      <c r="F30" s="148">
        <f t="shared" si="6"/>
        <v>3</v>
      </c>
      <c r="G30" s="148">
        <f t="shared" si="6"/>
        <v>1</v>
      </c>
      <c r="H30" s="148">
        <v>0</v>
      </c>
      <c r="I30" s="90">
        <v>0</v>
      </c>
      <c r="J30" s="90">
        <v>0</v>
      </c>
      <c r="K30" s="148">
        <v>0</v>
      </c>
      <c r="L30" s="90">
        <v>1</v>
      </c>
      <c r="M30" s="90">
        <v>0</v>
      </c>
      <c r="N30" s="77">
        <v>1</v>
      </c>
      <c r="O30" s="77">
        <v>0</v>
      </c>
      <c r="P30" s="77">
        <v>3</v>
      </c>
      <c r="Q30" s="77">
        <v>0</v>
      </c>
      <c r="R30" s="77">
        <v>2</v>
      </c>
      <c r="S30" s="77">
        <v>1</v>
      </c>
      <c r="T30" s="77">
        <v>0</v>
      </c>
      <c r="U30" s="77">
        <v>0</v>
      </c>
      <c r="V30" s="77">
        <v>0</v>
      </c>
      <c r="W30" s="77">
        <v>0</v>
      </c>
      <c r="X30" s="78" t="s">
        <v>151</v>
      </c>
      <c r="Y30" s="94" t="s">
        <v>41</v>
      </c>
      <c r="Z30" s="63"/>
    </row>
    <row r="31" spans="1:26" ht="15.75" customHeight="1">
      <c r="A31" s="87"/>
      <c r="B31" s="93" t="s">
        <v>42</v>
      </c>
      <c r="C31" s="89">
        <f t="shared" si="4"/>
        <v>6</v>
      </c>
      <c r="D31" s="148">
        <f t="shared" si="6"/>
        <v>4</v>
      </c>
      <c r="E31" s="148">
        <f t="shared" si="6"/>
        <v>2</v>
      </c>
      <c r="F31" s="148">
        <f t="shared" si="6"/>
        <v>4</v>
      </c>
      <c r="G31" s="148">
        <f t="shared" si="6"/>
        <v>2</v>
      </c>
      <c r="H31" s="148">
        <v>0</v>
      </c>
      <c r="I31" s="90">
        <v>0</v>
      </c>
      <c r="J31" s="90">
        <v>0</v>
      </c>
      <c r="K31" s="148">
        <v>0</v>
      </c>
      <c r="L31" s="90">
        <v>3</v>
      </c>
      <c r="M31" s="90">
        <v>0</v>
      </c>
      <c r="N31" s="77">
        <v>1</v>
      </c>
      <c r="O31" s="77">
        <v>2</v>
      </c>
      <c r="P31" s="77">
        <v>1</v>
      </c>
      <c r="Q31" s="77">
        <v>1</v>
      </c>
      <c r="R31" s="77">
        <v>2</v>
      </c>
      <c r="S31" s="77">
        <v>0</v>
      </c>
      <c r="T31" s="77">
        <v>0</v>
      </c>
      <c r="U31" s="77">
        <v>1</v>
      </c>
      <c r="V31" s="77">
        <v>1</v>
      </c>
      <c r="W31" s="77">
        <v>0</v>
      </c>
      <c r="X31" s="143">
        <f>ROUND(E31/C31*100,1)</f>
        <v>33.3</v>
      </c>
      <c r="Y31" s="94" t="s">
        <v>43</v>
      </c>
      <c r="Z31" s="63"/>
    </row>
    <row r="32" spans="1:26" ht="15.75" customHeight="1">
      <c r="A32" s="87"/>
      <c r="B32" s="93" t="s">
        <v>44</v>
      </c>
      <c r="C32" s="89">
        <f t="shared" si="4"/>
        <v>8</v>
      </c>
      <c r="D32" s="148">
        <f t="shared" si="6"/>
        <v>7</v>
      </c>
      <c r="E32" s="148">
        <f t="shared" si="6"/>
        <v>1</v>
      </c>
      <c r="F32" s="148">
        <f t="shared" si="6"/>
        <v>5</v>
      </c>
      <c r="G32" s="148">
        <f t="shared" si="6"/>
        <v>3</v>
      </c>
      <c r="H32" s="148">
        <v>0</v>
      </c>
      <c r="I32" s="90">
        <v>0</v>
      </c>
      <c r="J32" s="90">
        <v>0</v>
      </c>
      <c r="K32" s="148">
        <v>0</v>
      </c>
      <c r="L32" s="90">
        <v>0</v>
      </c>
      <c r="M32" s="90">
        <v>1</v>
      </c>
      <c r="N32" s="77">
        <v>1</v>
      </c>
      <c r="O32" s="77">
        <v>0</v>
      </c>
      <c r="P32" s="77">
        <v>7</v>
      </c>
      <c r="Q32" s="77">
        <v>0</v>
      </c>
      <c r="R32" s="77">
        <v>4</v>
      </c>
      <c r="S32" s="77">
        <v>3</v>
      </c>
      <c r="T32" s="77">
        <v>0</v>
      </c>
      <c r="U32" s="77">
        <v>0</v>
      </c>
      <c r="V32" s="77">
        <v>0</v>
      </c>
      <c r="W32" s="77">
        <v>0</v>
      </c>
      <c r="X32" s="143">
        <f>ROUND(E32/C32*100,1)</f>
        <v>12.5</v>
      </c>
      <c r="Y32" s="94" t="s">
        <v>45</v>
      </c>
      <c r="Z32" s="63"/>
    </row>
    <row r="33" spans="1:26" ht="15.75" customHeight="1">
      <c r="A33" s="87"/>
      <c r="B33" s="93" t="s">
        <v>89</v>
      </c>
      <c r="C33" s="89">
        <f>SUM(D33:E33)</f>
        <v>6</v>
      </c>
      <c r="D33" s="148">
        <f>H33+L33+P33+T33</f>
        <v>6</v>
      </c>
      <c r="E33" s="148">
        <f>I33+M33+Q33+U33</f>
        <v>0</v>
      </c>
      <c r="F33" s="148">
        <f>J33+N33+R33+V33</f>
        <v>4</v>
      </c>
      <c r="G33" s="148">
        <f>K33+O33+S33+W33</f>
        <v>2</v>
      </c>
      <c r="H33" s="148">
        <v>0</v>
      </c>
      <c r="I33" s="90">
        <v>0</v>
      </c>
      <c r="J33" s="90">
        <v>0</v>
      </c>
      <c r="K33" s="148">
        <v>0</v>
      </c>
      <c r="L33" s="90">
        <v>4</v>
      </c>
      <c r="M33" s="90">
        <v>0</v>
      </c>
      <c r="N33" s="77">
        <v>3</v>
      </c>
      <c r="O33" s="77">
        <v>1</v>
      </c>
      <c r="P33" s="77">
        <v>2</v>
      </c>
      <c r="Q33" s="77">
        <v>0</v>
      </c>
      <c r="R33" s="77">
        <v>1</v>
      </c>
      <c r="S33" s="77">
        <v>1</v>
      </c>
      <c r="T33" s="77">
        <v>0</v>
      </c>
      <c r="U33" s="77">
        <v>0</v>
      </c>
      <c r="V33" s="77">
        <v>0</v>
      </c>
      <c r="W33" s="77">
        <v>0</v>
      </c>
      <c r="X33" s="150" t="s">
        <v>110</v>
      </c>
      <c r="Y33" s="94" t="s">
        <v>89</v>
      </c>
      <c r="Z33" s="63"/>
    </row>
    <row r="34" spans="1:26" s="83" customFormat="1" ht="15.75" customHeight="1">
      <c r="A34" s="95" t="s">
        <v>109</v>
      </c>
      <c r="B34" s="151"/>
      <c r="C34" s="65">
        <f t="shared" si="4"/>
        <v>0</v>
      </c>
      <c r="D34" s="66">
        <f t="shared" si="6"/>
        <v>0</v>
      </c>
      <c r="E34" s="66">
        <f t="shared" si="6"/>
        <v>0</v>
      </c>
      <c r="F34" s="66">
        <f t="shared" si="6"/>
        <v>0</v>
      </c>
      <c r="G34" s="66">
        <f t="shared" si="6"/>
        <v>0</v>
      </c>
      <c r="H34" s="66">
        <f aca="true" t="shared" si="7" ref="H34:S34">H35+H36</f>
        <v>0</v>
      </c>
      <c r="I34" s="66">
        <f t="shared" si="7"/>
        <v>0</v>
      </c>
      <c r="J34" s="66">
        <f t="shared" si="7"/>
        <v>0</v>
      </c>
      <c r="K34" s="66">
        <f t="shared" si="7"/>
        <v>0</v>
      </c>
      <c r="L34" s="66">
        <f t="shared" si="7"/>
        <v>0</v>
      </c>
      <c r="M34" s="66">
        <f t="shared" si="7"/>
        <v>0</v>
      </c>
      <c r="N34" s="66">
        <f t="shared" si="7"/>
        <v>0</v>
      </c>
      <c r="O34" s="66">
        <f t="shared" si="7"/>
        <v>0</v>
      </c>
      <c r="P34" s="66">
        <f t="shared" si="7"/>
        <v>0</v>
      </c>
      <c r="Q34" s="66">
        <f t="shared" si="7"/>
        <v>0</v>
      </c>
      <c r="R34" s="66">
        <f t="shared" si="7"/>
        <v>0</v>
      </c>
      <c r="S34" s="66">
        <f t="shared" si="7"/>
        <v>0</v>
      </c>
      <c r="T34" s="66">
        <f>T35+T36</f>
        <v>0</v>
      </c>
      <c r="U34" s="66">
        <f>U35+U36</f>
        <v>0</v>
      </c>
      <c r="V34" s="66">
        <f>V35+V36</f>
        <v>0</v>
      </c>
      <c r="W34" s="66">
        <f>W35+W36</f>
        <v>0</v>
      </c>
      <c r="X34" s="143" t="s">
        <v>110</v>
      </c>
      <c r="Y34" s="97" t="s">
        <v>109</v>
      </c>
      <c r="Z34" s="98"/>
    </row>
    <row r="35" spans="1:26" ht="15.75" customHeight="1">
      <c r="A35" s="87"/>
      <c r="B35" s="149" t="s">
        <v>46</v>
      </c>
      <c r="C35" s="89">
        <f t="shared" si="4"/>
        <v>0</v>
      </c>
      <c r="D35" s="148">
        <f t="shared" si="6"/>
        <v>0</v>
      </c>
      <c r="E35" s="148">
        <f t="shared" si="6"/>
        <v>0</v>
      </c>
      <c r="F35" s="148">
        <f t="shared" si="6"/>
        <v>0</v>
      </c>
      <c r="G35" s="148">
        <f t="shared" si="6"/>
        <v>0</v>
      </c>
      <c r="H35" s="148">
        <v>0</v>
      </c>
      <c r="I35" s="90">
        <v>0</v>
      </c>
      <c r="J35" s="90">
        <v>0</v>
      </c>
      <c r="K35" s="148">
        <v>0</v>
      </c>
      <c r="L35" s="90">
        <v>0</v>
      </c>
      <c r="M35" s="90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  <c r="T35" s="77">
        <v>0</v>
      </c>
      <c r="U35" s="77">
        <v>0</v>
      </c>
      <c r="V35" s="77">
        <v>0</v>
      </c>
      <c r="W35" s="77">
        <v>0</v>
      </c>
      <c r="X35" s="78" t="s">
        <v>110</v>
      </c>
      <c r="Y35" s="94" t="s">
        <v>46</v>
      </c>
      <c r="Z35" s="63"/>
    </row>
    <row r="36" spans="1:26" ht="15.75" customHeight="1">
      <c r="A36" s="87"/>
      <c r="B36" s="149" t="s">
        <v>47</v>
      </c>
      <c r="C36" s="89">
        <f t="shared" si="4"/>
        <v>0</v>
      </c>
      <c r="D36" s="148">
        <f t="shared" si="6"/>
        <v>0</v>
      </c>
      <c r="E36" s="148">
        <f t="shared" si="6"/>
        <v>0</v>
      </c>
      <c r="F36" s="148">
        <f t="shared" si="6"/>
        <v>0</v>
      </c>
      <c r="G36" s="148">
        <f t="shared" si="6"/>
        <v>0</v>
      </c>
      <c r="H36" s="148">
        <v>0</v>
      </c>
      <c r="I36" s="90">
        <v>0</v>
      </c>
      <c r="J36" s="90">
        <v>0</v>
      </c>
      <c r="K36" s="148">
        <v>0</v>
      </c>
      <c r="L36" s="90">
        <v>0</v>
      </c>
      <c r="M36" s="90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7">
        <v>0</v>
      </c>
      <c r="U36" s="77">
        <v>0</v>
      </c>
      <c r="V36" s="77">
        <v>0</v>
      </c>
      <c r="W36" s="77">
        <v>0</v>
      </c>
      <c r="X36" s="150" t="s">
        <v>110</v>
      </c>
      <c r="Y36" s="94" t="s">
        <v>47</v>
      </c>
      <c r="Z36" s="63"/>
    </row>
    <row r="37" spans="1:26" s="83" customFormat="1" ht="15.75" customHeight="1">
      <c r="A37" s="99" t="s">
        <v>111</v>
      </c>
      <c r="B37" s="152"/>
      <c r="C37" s="65">
        <f t="shared" si="4"/>
        <v>4</v>
      </c>
      <c r="D37" s="66">
        <f t="shared" si="6"/>
        <v>4</v>
      </c>
      <c r="E37" s="66">
        <f t="shared" si="6"/>
        <v>0</v>
      </c>
      <c r="F37" s="66">
        <f t="shared" si="6"/>
        <v>4</v>
      </c>
      <c r="G37" s="66">
        <f t="shared" si="6"/>
        <v>0</v>
      </c>
      <c r="H37" s="66">
        <f aca="true" t="shared" si="8" ref="H37:S37">SUM(H38:H41)</f>
        <v>0</v>
      </c>
      <c r="I37" s="66">
        <f t="shared" si="8"/>
        <v>0</v>
      </c>
      <c r="J37" s="66">
        <f t="shared" si="8"/>
        <v>0</v>
      </c>
      <c r="K37" s="66">
        <f t="shared" si="8"/>
        <v>0</v>
      </c>
      <c r="L37" s="66">
        <f t="shared" si="8"/>
        <v>1</v>
      </c>
      <c r="M37" s="66">
        <f t="shared" si="8"/>
        <v>0</v>
      </c>
      <c r="N37" s="66">
        <f t="shared" si="8"/>
        <v>1</v>
      </c>
      <c r="O37" s="66">
        <f t="shared" si="8"/>
        <v>0</v>
      </c>
      <c r="P37" s="66">
        <f t="shared" si="8"/>
        <v>3</v>
      </c>
      <c r="Q37" s="66">
        <f t="shared" si="8"/>
        <v>0</v>
      </c>
      <c r="R37" s="66">
        <f t="shared" si="8"/>
        <v>3</v>
      </c>
      <c r="S37" s="66">
        <f t="shared" si="8"/>
        <v>0</v>
      </c>
      <c r="T37" s="66">
        <f>SUM(T38:T41)</f>
        <v>0</v>
      </c>
      <c r="U37" s="66">
        <f>SUM(U38:U41)</f>
        <v>0</v>
      </c>
      <c r="V37" s="66">
        <f>SUM(V38:V41)</f>
        <v>0</v>
      </c>
      <c r="W37" s="66">
        <f>SUM(W38:W41)</f>
        <v>0</v>
      </c>
      <c r="X37" s="143" t="s">
        <v>110</v>
      </c>
      <c r="Y37" s="97" t="s">
        <v>111</v>
      </c>
      <c r="Z37" s="98"/>
    </row>
    <row r="38" spans="1:26" ht="15.75" customHeight="1">
      <c r="A38" s="87"/>
      <c r="B38" s="149" t="s">
        <v>48</v>
      </c>
      <c r="C38" s="89">
        <f t="shared" si="4"/>
        <v>1</v>
      </c>
      <c r="D38" s="148">
        <f t="shared" si="6"/>
        <v>1</v>
      </c>
      <c r="E38" s="148">
        <f t="shared" si="6"/>
        <v>0</v>
      </c>
      <c r="F38" s="148">
        <f t="shared" si="6"/>
        <v>1</v>
      </c>
      <c r="G38" s="148">
        <f t="shared" si="6"/>
        <v>0</v>
      </c>
      <c r="H38" s="148">
        <v>0</v>
      </c>
      <c r="I38" s="90">
        <v>0</v>
      </c>
      <c r="J38" s="90">
        <v>0</v>
      </c>
      <c r="K38" s="148">
        <v>0</v>
      </c>
      <c r="L38" s="90">
        <v>1</v>
      </c>
      <c r="M38" s="90">
        <v>0</v>
      </c>
      <c r="N38" s="77">
        <v>1</v>
      </c>
      <c r="O38" s="77">
        <v>0</v>
      </c>
      <c r="P38" s="77">
        <v>0</v>
      </c>
      <c r="Q38" s="77">
        <v>0</v>
      </c>
      <c r="R38" s="77">
        <v>0</v>
      </c>
      <c r="S38" s="77">
        <v>0</v>
      </c>
      <c r="T38" s="77">
        <v>0</v>
      </c>
      <c r="U38" s="77">
        <v>0</v>
      </c>
      <c r="V38" s="77">
        <v>0</v>
      </c>
      <c r="W38" s="77">
        <v>0</v>
      </c>
      <c r="X38" s="150" t="s">
        <v>110</v>
      </c>
      <c r="Y38" s="94" t="s">
        <v>49</v>
      </c>
      <c r="Z38" s="63"/>
    </row>
    <row r="39" spans="1:26" ht="15.75" customHeight="1">
      <c r="A39" s="87"/>
      <c r="B39" s="149" t="s">
        <v>50</v>
      </c>
      <c r="C39" s="89">
        <f t="shared" si="4"/>
        <v>0</v>
      </c>
      <c r="D39" s="148">
        <f t="shared" si="6"/>
        <v>0</v>
      </c>
      <c r="E39" s="148">
        <f t="shared" si="6"/>
        <v>0</v>
      </c>
      <c r="F39" s="148">
        <f t="shared" si="6"/>
        <v>0</v>
      </c>
      <c r="G39" s="148">
        <f t="shared" si="6"/>
        <v>0</v>
      </c>
      <c r="H39" s="148">
        <v>0</v>
      </c>
      <c r="I39" s="90">
        <v>0</v>
      </c>
      <c r="J39" s="90">
        <v>0</v>
      </c>
      <c r="K39" s="148">
        <v>0</v>
      </c>
      <c r="L39" s="90">
        <v>0</v>
      </c>
      <c r="M39" s="90">
        <v>0</v>
      </c>
      <c r="N39" s="77">
        <v>0</v>
      </c>
      <c r="O39" s="77">
        <v>0</v>
      </c>
      <c r="P39" s="77">
        <v>0</v>
      </c>
      <c r="Q39" s="77">
        <v>0</v>
      </c>
      <c r="R39" s="77">
        <v>0</v>
      </c>
      <c r="S39" s="77">
        <v>0</v>
      </c>
      <c r="T39" s="77">
        <v>0</v>
      </c>
      <c r="U39" s="77">
        <v>0</v>
      </c>
      <c r="V39" s="77">
        <v>0</v>
      </c>
      <c r="W39" s="77">
        <v>0</v>
      </c>
      <c r="X39" s="150" t="s">
        <v>124</v>
      </c>
      <c r="Y39" s="94" t="s">
        <v>51</v>
      </c>
      <c r="Z39" s="63"/>
    </row>
    <row r="40" spans="1:26" ht="15.75" customHeight="1">
      <c r="A40" s="87"/>
      <c r="B40" s="149" t="s">
        <v>52</v>
      </c>
      <c r="C40" s="89">
        <f t="shared" si="4"/>
        <v>2</v>
      </c>
      <c r="D40" s="148">
        <f t="shared" si="6"/>
        <v>2</v>
      </c>
      <c r="E40" s="148">
        <f t="shared" si="6"/>
        <v>0</v>
      </c>
      <c r="F40" s="148">
        <f t="shared" si="6"/>
        <v>2</v>
      </c>
      <c r="G40" s="148">
        <f t="shared" si="6"/>
        <v>0</v>
      </c>
      <c r="H40" s="148">
        <v>0</v>
      </c>
      <c r="I40" s="90">
        <v>0</v>
      </c>
      <c r="J40" s="90">
        <v>0</v>
      </c>
      <c r="K40" s="148">
        <v>0</v>
      </c>
      <c r="L40" s="90">
        <v>0</v>
      </c>
      <c r="M40" s="90">
        <v>0</v>
      </c>
      <c r="N40" s="77">
        <v>0</v>
      </c>
      <c r="O40" s="77">
        <v>0</v>
      </c>
      <c r="P40" s="77">
        <v>2</v>
      </c>
      <c r="Q40" s="77">
        <v>0</v>
      </c>
      <c r="R40" s="77">
        <v>2</v>
      </c>
      <c r="S40" s="77">
        <v>0</v>
      </c>
      <c r="T40" s="77">
        <v>0</v>
      </c>
      <c r="U40" s="77">
        <v>0</v>
      </c>
      <c r="V40" s="77">
        <v>0</v>
      </c>
      <c r="W40" s="77">
        <v>0</v>
      </c>
      <c r="X40" s="150" t="s">
        <v>108</v>
      </c>
      <c r="Y40" s="94" t="s">
        <v>53</v>
      </c>
      <c r="Z40" s="63"/>
    </row>
    <row r="41" spans="1:26" ht="15.75" customHeight="1">
      <c r="A41" s="87"/>
      <c r="B41" s="149" t="s">
        <v>54</v>
      </c>
      <c r="C41" s="89">
        <f t="shared" si="4"/>
        <v>1</v>
      </c>
      <c r="D41" s="148">
        <f t="shared" si="6"/>
        <v>1</v>
      </c>
      <c r="E41" s="148">
        <f t="shared" si="6"/>
        <v>0</v>
      </c>
      <c r="F41" s="148">
        <f t="shared" si="6"/>
        <v>1</v>
      </c>
      <c r="G41" s="148">
        <f t="shared" si="6"/>
        <v>0</v>
      </c>
      <c r="H41" s="148">
        <v>0</v>
      </c>
      <c r="I41" s="90">
        <v>0</v>
      </c>
      <c r="J41" s="90">
        <v>0</v>
      </c>
      <c r="K41" s="148">
        <v>0</v>
      </c>
      <c r="L41" s="90">
        <v>0</v>
      </c>
      <c r="M41" s="90">
        <v>0</v>
      </c>
      <c r="N41" s="77">
        <v>0</v>
      </c>
      <c r="O41" s="77">
        <v>0</v>
      </c>
      <c r="P41" s="77">
        <v>1</v>
      </c>
      <c r="Q41" s="77">
        <v>0</v>
      </c>
      <c r="R41" s="77">
        <v>1</v>
      </c>
      <c r="S41" s="77">
        <v>0</v>
      </c>
      <c r="T41" s="77">
        <v>0</v>
      </c>
      <c r="U41" s="77">
        <v>0</v>
      </c>
      <c r="V41" s="77">
        <v>0</v>
      </c>
      <c r="W41" s="77">
        <v>0</v>
      </c>
      <c r="X41" s="150" t="s">
        <v>114</v>
      </c>
      <c r="Y41" s="94" t="s">
        <v>55</v>
      </c>
      <c r="Z41" s="63"/>
    </row>
    <row r="42" spans="1:26" s="83" customFormat="1" ht="15.75" customHeight="1">
      <c r="A42" s="99" t="s">
        <v>112</v>
      </c>
      <c r="B42" s="152"/>
      <c r="C42" s="65">
        <f t="shared" si="4"/>
        <v>0</v>
      </c>
      <c r="D42" s="66">
        <f t="shared" si="6"/>
        <v>0</v>
      </c>
      <c r="E42" s="66">
        <f t="shared" si="6"/>
        <v>0</v>
      </c>
      <c r="F42" s="66">
        <f t="shared" si="6"/>
        <v>0</v>
      </c>
      <c r="G42" s="66">
        <f t="shared" si="6"/>
        <v>0</v>
      </c>
      <c r="H42" s="66">
        <f aca="true" t="shared" si="9" ref="H42:S42">H43</f>
        <v>0</v>
      </c>
      <c r="I42" s="66">
        <f t="shared" si="9"/>
        <v>0</v>
      </c>
      <c r="J42" s="66">
        <f t="shared" si="9"/>
        <v>0</v>
      </c>
      <c r="K42" s="66">
        <f t="shared" si="9"/>
        <v>0</v>
      </c>
      <c r="L42" s="66">
        <f t="shared" si="9"/>
        <v>0</v>
      </c>
      <c r="M42" s="66">
        <f t="shared" si="9"/>
        <v>0</v>
      </c>
      <c r="N42" s="66">
        <f t="shared" si="9"/>
        <v>0</v>
      </c>
      <c r="O42" s="66">
        <f t="shared" si="9"/>
        <v>0</v>
      </c>
      <c r="P42" s="66">
        <f t="shared" si="9"/>
        <v>0</v>
      </c>
      <c r="Q42" s="66">
        <f t="shared" si="9"/>
        <v>0</v>
      </c>
      <c r="R42" s="66">
        <f t="shared" si="9"/>
        <v>0</v>
      </c>
      <c r="S42" s="66">
        <f t="shared" si="9"/>
        <v>0</v>
      </c>
      <c r="T42" s="66">
        <f>T43</f>
        <v>0</v>
      </c>
      <c r="U42" s="66">
        <f>U43</f>
        <v>0</v>
      </c>
      <c r="V42" s="66">
        <f>V43</f>
        <v>0</v>
      </c>
      <c r="W42" s="66">
        <f>W43</f>
        <v>0</v>
      </c>
      <c r="X42" s="143" t="s">
        <v>114</v>
      </c>
      <c r="Y42" s="100" t="s">
        <v>56</v>
      </c>
      <c r="Z42" s="101"/>
    </row>
    <row r="43" spans="1:26" ht="15.75" customHeight="1">
      <c r="A43" s="87"/>
      <c r="B43" s="149" t="s">
        <v>57</v>
      </c>
      <c r="C43" s="89">
        <f t="shared" si="4"/>
        <v>0</v>
      </c>
      <c r="D43" s="148">
        <f t="shared" si="6"/>
        <v>0</v>
      </c>
      <c r="E43" s="148">
        <f t="shared" si="6"/>
        <v>0</v>
      </c>
      <c r="F43" s="148">
        <f t="shared" si="6"/>
        <v>0</v>
      </c>
      <c r="G43" s="148">
        <f t="shared" si="6"/>
        <v>0</v>
      </c>
      <c r="H43" s="148">
        <v>0</v>
      </c>
      <c r="I43" s="90">
        <v>0</v>
      </c>
      <c r="J43" s="90">
        <v>0</v>
      </c>
      <c r="K43" s="148">
        <v>0</v>
      </c>
      <c r="L43" s="90">
        <v>0</v>
      </c>
      <c r="M43" s="90">
        <v>0</v>
      </c>
      <c r="N43" s="77">
        <v>0</v>
      </c>
      <c r="O43" s="77">
        <v>0</v>
      </c>
      <c r="P43" s="77">
        <v>0</v>
      </c>
      <c r="Q43" s="77">
        <v>0</v>
      </c>
      <c r="R43" s="77">
        <v>0</v>
      </c>
      <c r="S43" s="77">
        <v>0</v>
      </c>
      <c r="T43" s="77">
        <v>0</v>
      </c>
      <c r="U43" s="77">
        <v>0</v>
      </c>
      <c r="V43" s="77">
        <v>0</v>
      </c>
      <c r="W43" s="77">
        <v>0</v>
      </c>
      <c r="X43" s="78" t="s">
        <v>114</v>
      </c>
      <c r="Y43" s="94" t="s">
        <v>57</v>
      </c>
      <c r="Z43" s="63"/>
    </row>
    <row r="44" spans="1:26" s="83" customFormat="1" ht="15.75" customHeight="1">
      <c r="A44" s="99" t="s">
        <v>113</v>
      </c>
      <c r="B44" s="152"/>
      <c r="C44" s="65">
        <f t="shared" si="4"/>
        <v>1</v>
      </c>
      <c r="D44" s="66">
        <f t="shared" si="6"/>
        <v>0</v>
      </c>
      <c r="E44" s="66">
        <f t="shared" si="6"/>
        <v>1</v>
      </c>
      <c r="F44" s="66">
        <f t="shared" si="6"/>
        <v>1</v>
      </c>
      <c r="G44" s="66">
        <f t="shared" si="6"/>
        <v>0</v>
      </c>
      <c r="H44" s="66">
        <f aca="true" t="shared" si="10" ref="H44:S44">H45+H46</f>
        <v>0</v>
      </c>
      <c r="I44" s="66">
        <f t="shared" si="10"/>
        <v>0</v>
      </c>
      <c r="J44" s="66">
        <f t="shared" si="10"/>
        <v>0</v>
      </c>
      <c r="K44" s="66">
        <f t="shared" si="10"/>
        <v>0</v>
      </c>
      <c r="L44" s="66">
        <f t="shared" si="10"/>
        <v>0</v>
      </c>
      <c r="M44" s="66">
        <f t="shared" si="10"/>
        <v>1</v>
      </c>
      <c r="N44" s="66">
        <f t="shared" si="10"/>
        <v>1</v>
      </c>
      <c r="O44" s="66">
        <f t="shared" si="10"/>
        <v>0</v>
      </c>
      <c r="P44" s="66">
        <f t="shared" si="10"/>
        <v>0</v>
      </c>
      <c r="Q44" s="66">
        <f t="shared" si="10"/>
        <v>0</v>
      </c>
      <c r="R44" s="66">
        <f t="shared" si="10"/>
        <v>0</v>
      </c>
      <c r="S44" s="66">
        <f t="shared" si="10"/>
        <v>0</v>
      </c>
      <c r="T44" s="66">
        <f>T45+T46</f>
        <v>0</v>
      </c>
      <c r="U44" s="66">
        <f>U45+U46</f>
        <v>0</v>
      </c>
      <c r="V44" s="66">
        <f>V45+V46</f>
        <v>0</v>
      </c>
      <c r="W44" s="66">
        <f>W45+W46</f>
        <v>0</v>
      </c>
      <c r="X44" s="143">
        <f>ROUND(E44/C44*100,1)</f>
        <v>100</v>
      </c>
      <c r="Y44" s="97" t="s">
        <v>113</v>
      </c>
      <c r="Z44" s="98"/>
    </row>
    <row r="45" spans="1:26" ht="15.75" customHeight="1">
      <c r="A45" s="87"/>
      <c r="B45" s="149" t="s">
        <v>58</v>
      </c>
      <c r="C45" s="89">
        <f t="shared" si="4"/>
        <v>0</v>
      </c>
      <c r="D45" s="148">
        <f t="shared" si="6"/>
        <v>0</v>
      </c>
      <c r="E45" s="148">
        <f t="shared" si="6"/>
        <v>0</v>
      </c>
      <c r="F45" s="148">
        <f t="shared" si="6"/>
        <v>0</v>
      </c>
      <c r="G45" s="148">
        <f t="shared" si="6"/>
        <v>0</v>
      </c>
      <c r="H45" s="148">
        <v>0</v>
      </c>
      <c r="I45" s="90">
        <v>0</v>
      </c>
      <c r="J45" s="90">
        <v>0</v>
      </c>
      <c r="K45" s="148">
        <v>0</v>
      </c>
      <c r="L45" s="90">
        <v>0</v>
      </c>
      <c r="M45" s="90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77">
        <v>0</v>
      </c>
      <c r="T45" s="77">
        <v>0</v>
      </c>
      <c r="U45" s="77">
        <v>0</v>
      </c>
      <c r="V45" s="77">
        <v>0</v>
      </c>
      <c r="W45" s="77">
        <v>0</v>
      </c>
      <c r="X45" s="77">
        <v>0</v>
      </c>
      <c r="Y45" s="94" t="s">
        <v>58</v>
      </c>
      <c r="Z45" s="63"/>
    </row>
    <row r="46" spans="1:26" ht="15.75" customHeight="1">
      <c r="A46" s="87"/>
      <c r="B46" s="149" t="s">
        <v>59</v>
      </c>
      <c r="C46" s="89">
        <f t="shared" si="4"/>
        <v>1</v>
      </c>
      <c r="D46" s="148">
        <f t="shared" si="6"/>
        <v>0</v>
      </c>
      <c r="E46" s="148">
        <f t="shared" si="6"/>
        <v>1</v>
      </c>
      <c r="F46" s="148">
        <f t="shared" si="6"/>
        <v>1</v>
      </c>
      <c r="G46" s="148">
        <f t="shared" si="6"/>
        <v>0</v>
      </c>
      <c r="H46" s="148">
        <v>0</v>
      </c>
      <c r="I46" s="90">
        <v>0</v>
      </c>
      <c r="J46" s="90">
        <v>0</v>
      </c>
      <c r="K46" s="148">
        <v>0</v>
      </c>
      <c r="L46" s="90">
        <v>0</v>
      </c>
      <c r="M46" s="90">
        <v>1</v>
      </c>
      <c r="N46" s="77">
        <v>1</v>
      </c>
      <c r="O46" s="77">
        <v>0</v>
      </c>
      <c r="P46" s="77">
        <v>0</v>
      </c>
      <c r="Q46" s="77">
        <v>0</v>
      </c>
      <c r="R46" s="77">
        <v>0</v>
      </c>
      <c r="S46" s="77">
        <v>0</v>
      </c>
      <c r="T46" s="77">
        <v>0</v>
      </c>
      <c r="U46" s="77">
        <v>0</v>
      </c>
      <c r="V46" s="77">
        <v>0</v>
      </c>
      <c r="W46" s="77">
        <v>0</v>
      </c>
      <c r="X46" s="143">
        <f>ROUND(E46/C46*100,1)</f>
        <v>100</v>
      </c>
      <c r="Y46" s="94" t="s">
        <v>59</v>
      </c>
      <c r="Z46" s="63"/>
    </row>
    <row r="47" spans="1:26" s="70" customFormat="1" ht="15.75" customHeight="1">
      <c r="A47" s="99" t="s">
        <v>115</v>
      </c>
      <c r="B47" s="152"/>
      <c r="C47" s="65">
        <f t="shared" si="4"/>
        <v>5</v>
      </c>
      <c r="D47" s="66">
        <f t="shared" si="6"/>
        <v>4</v>
      </c>
      <c r="E47" s="66">
        <f t="shared" si="6"/>
        <v>1</v>
      </c>
      <c r="F47" s="66">
        <f t="shared" si="6"/>
        <v>5</v>
      </c>
      <c r="G47" s="66">
        <f t="shared" si="6"/>
        <v>0</v>
      </c>
      <c r="H47" s="66">
        <f aca="true" t="shared" si="11" ref="H47:S47">SUM(H48:H50)</f>
        <v>0</v>
      </c>
      <c r="I47" s="66">
        <f t="shared" si="11"/>
        <v>0</v>
      </c>
      <c r="J47" s="66">
        <f t="shared" si="11"/>
        <v>0</v>
      </c>
      <c r="K47" s="66">
        <f t="shared" si="11"/>
        <v>0</v>
      </c>
      <c r="L47" s="66">
        <f t="shared" si="11"/>
        <v>2</v>
      </c>
      <c r="M47" s="66">
        <f t="shared" si="11"/>
        <v>0</v>
      </c>
      <c r="N47" s="66">
        <f t="shared" si="11"/>
        <v>2</v>
      </c>
      <c r="O47" s="66">
        <f t="shared" si="11"/>
        <v>0</v>
      </c>
      <c r="P47" s="66">
        <f t="shared" si="11"/>
        <v>1</v>
      </c>
      <c r="Q47" s="66">
        <f t="shared" si="11"/>
        <v>1</v>
      </c>
      <c r="R47" s="66">
        <f t="shared" si="11"/>
        <v>2</v>
      </c>
      <c r="S47" s="66">
        <f t="shared" si="11"/>
        <v>0</v>
      </c>
      <c r="T47" s="66">
        <f>SUM(T48:T50)</f>
        <v>1</v>
      </c>
      <c r="U47" s="66">
        <f>SUM(U48:U50)</f>
        <v>0</v>
      </c>
      <c r="V47" s="66">
        <f>SUM(V48:V50)</f>
        <v>1</v>
      </c>
      <c r="W47" s="66">
        <f>SUM(W48:W50)</f>
        <v>0</v>
      </c>
      <c r="X47" s="143">
        <f>ROUND(E47/C47*100,1)</f>
        <v>20</v>
      </c>
      <c r="Y47" s="97" t="s">
        <v>115</v>
      </c>
      <c r="Z47" s="98"/>
    </row>
    <row r="48" spans="1:26" ht="15.75" customHeight="1">
      <c r="A48" s="87"/>
      <c r="B48" s="149" t="s">
        <v>60</v>
      </c>
      <c r="C48" s="89">
        <f t="shared" si="4"/>
        <v>0</v>
      </c>
      <c r="D48" s="148">
        <f t="shared" si="6"/>
        <v>0</v>
      </c>
      <c r="E48" s="148">
        <f t="shared" si="6"/>
        <v>0</v>
      </c>
      <c r="F48" s="148">
        <f t="shared" si="6"/>
        <v>0</v>
      </c>
      <c r="G48" s="148">
        <f t="shared" si="6"/>
        <v>0</v>
      </c>
      <c r="H48" s="148">
        <v>0</v>
      </c>
      <c r="I48" s="90">
        <v>0</v>
      </c>
      <c r="J48" s="90">
        <v>0</v>
      </c>
      <c r="K48" s="148">
        <v>0</v>
      </c>
      <c r="L48" s="90">
        <v>0</v>
      </c>
      <c r="M48" s="90">
        <v>0</v>
      </c>
      <c r="N48" s="77">
        <v>0</v>
      </c>
      <c r="O48" s="77">
        <v>0</v>
      </c>
      <c r="P48" s="77">
        <v>0</v>
      </c>
      <c r="Q48" s="77">
        <v>0</v>
      </c>
      <c r="R48" s="77">
        <v>0</v>
      </c>
      <c r="S48" s="77">
        <v>0</v>
      </c>
      <c r="T48" s="77">
        <v>0</v>
      </c>
      <c r="U48" s="77">
        <v>0</v>
      </c>
      <c r="V48" s="77">
        <v>0</v>
      </c>
      <c r="W48" s="77">
        <v>0</v>
      </c>
      <c r="X48" s="77">
        <v>0</v>
      </c>
      <c r="Y48" s="94" t="s">
        <v>60</v>
      </c>
      <c r="Z48" s="63"/>
    </row>
    <row r="49" spans="1:26" ht="15.75" customHeight="1">
      <c r="A49" s="87"/>
      <c r="B49" s="149" t="s">
        <v>61</v>
      </c>
      <c r="C49" s="89">
        <f t="shared" si="4"/>
        <v>2</v>
      </c>
      <c r="D49" s="148">
        <f t="shared" si="6"/>
        <v>1</v>
      </c>
      <c r="E49" s="148">
        <f t="shared" si="6"/>
        <v>1</v>
      </c>
      <c r="F49" s="148">
        <f t="shared" si="6"/>
        <v>2</v>
      </c>
      <c r="G49" s="148">
        <f t="shared" si="6"/>
        <v>0</v>
      </c>
      <c r="H49" s="148">
        <v>0</v>
      </c>
      <c r="I49" s="90">
        <v>0</v>
      </c>
      <c r="J49" s="90">
        <v>0</v>
      </c>
      <c r="K49" s="148">
        <v>0</v>
      </c>
      <c r="L49" s="90">
        <v>1</v>
      </c>
      <c r="M49" s="90">
        <v>0</v>
      </c>
      <c r="N49" s="77">
        <v>1</v>
      </c>
      <c r="O49" s="77">
        <v>0</v>
      </c>
      <c r="P49" s="77">
        <v>0</v>
      </c>
      <c r="Q49" s="77">
        <v>1</v>
      </c>
      <c r="R49" s="77">
        <v>1</v>
      </c>
      <c r="S49" s="77">
        <v>0</v>
      </c>
      <c r="T49" s="77">
        <v>0</v>
      </c>
      <c r="U49" s="77">
        <v>0</v>
      </c>
      <c r="V49" s="77">
        <v>0</v>
      </c>
      <c r="W49" s="77">
        <v>0</v>
      </c>
      <c r="X49" s="78">
        <f>ROUND(E49/C49*100,1)</f>
        <v>50</v>
      </c>
      <c r="Y49" s="94" t="s">
        <v>61</v>
      </c>
      <c r="Z49" s="63"/>
    </row>
    <row r="50" spans="1:26" ht="15.75" customHeight="1">
      <c r="A50" s="87"/>
      <c r="B50" s="149" t="s">
        <v>62</v>
      </c>
      <c r="C50" s="89">
        <f t="shared" si="4"/>
        <v>3</v>
      </c>
      <c r="D50" s="148">
        <f t="shared" si="6"/>
        <v>3</v>
      </c>
      <c r="E50" s="148">
        <f t="shared" si="6"/>
        <v>0</v>
      </c>
      <c r="F50" s="148">
        <f t="shared" si="6"/>
        <v>3</v>
      </c>
      <c r="G50" s="148">
        <f t="shared" si="6"/>
        <v>0</v>
      </c>
      <c r="H50" s="148">
        <v>0</v>
      </c>
      <c r="I50" s="90">
        <v>0</v>
      </c>
      <c r="J50" s="90">
        <v>0</v>
      </c>
      <c r="K50" s="148">
        <v>0</v>
      </c>
      <c r="L50" s="90">
        <v>1</v>
      </c>
      <c r="M50" s="90">
        <v>0</v>
      </c>
      <c r="N50" s="77">
        <v>1</v>
      </c>
      <c r="O50" s="77">
        <v>0</v>
      </c>
      <c r="P50" s="77">
        <v>1</v>
      </c>
      <c r="Q50" s="77">
        <v>0</v>
      </c>
      <c r="R50" s="77">
        <v>1</v>
      </c>
      <c r="S50" s="77">
        <v>0</v>
      </c>
      <c r="T50" s="77">
        <v>1</v>
      </c>
      <c r="U50" s="77">
        <v>0</v>
      </c>
      <c r="V50" s="77">
        <v>1</v>
      </c>
      <c r="W50" s="77">
        <v>0</v>
      </c>
      <c r="X50" s="77">
        <v>0</v>
      </c>
      <c r="Y50" s="94" t="s">
        <v>62</v>
      </c>
      <c r="Z50" s="63"/>
    </row>
    <row r="51" spans="1:26" s="83" customFormat="1" ht="15.75" customHeight="1">
      <c r="A51" s="99" t="s">
        <v>116</v>
      </c>
      <c r="B51" s="152"/>
      <c r="C51" s="65">
        <f t="shared" si="4"/>
        <v>1</v>
      </c>
      <c r="D51" s="66">
        <f t="shared" si="6"/>
        <v>1</v>
      </c>
      <c r="E51" s="66">
        <f t="shared" si="6"/>
        <v>0</v>
      </c>
      <c r="F51" s="66">
        <f t="shared" si="6"/>
        <v>1</v>
      </c>
      <c r="G51" s="66">
        <f t="shared" si="6"/>
        <v>0</v>
      </c>
      <c r="H51" s="66">
        <f aca="true" t="shared" si="12" ref="H51:S51">SUM(H52:H55)</f>
        <v>0</v>
      </c>
      <c r="I51" s="66">
        <f t="shared" si="12"/>
        <v>0</v>
      </c>
      <c r="J51" s="66">
        <f t="shared" si="12"/>
        <v>0</v>
      </c>
      <c r="K51" s="66">
        <f t="shared" si="12"/>
        <v>0</v>
      </c>
      <c r="L51" s="66">
        <f t="shared" si="12"/>
        <v>1</v>
      </c>
      <c r="M51" s="66">
        <f t="shared" si="12"/>
        <v>0</v>
      </c>
      <c r="N51" s="66">
        <f t="shared" si="12"/>
        <v>1</v>
      </c>
      <c r="O51" s="66">
        <f t="shared" si="12"/>
        <v>0</v>
      </c>
      <c r="P51" s="66">
        <f t="shared" si="12"/>
        <v>0</v>
      </c>
      <c r="Q51" s="66">
        <f t="shared" si="12"/>
        <v>0</v>
      </c>
      <c r="R51" s="66">
        <f t="shared" si="12"/>
        <v>0</v>
      </c>
      <c r="S51" s="66">
        <f t="shared" si="12"/>
        <v>0</v>
      </c>
      <c r="T51" s="66">
        <f>SUM(T52:T55)</f>
        <v>0</v>
      </c>
      <c r="U51" s="66">
        <f>SUM(U52:U55)</f>
        <v>0</v>
      </c>
      <c r="V51" s="66">
        <f>SUM(V52:V55)</f>
        <v>0</v>
      </c>
      <c r="W51" s="66">
        <f>SUM(W52:W55)</f>
        <v>0</v>
      </c>
      <c r="X51" s="143" t="s">
        <v>114</v>
      </c>
      <c r="Y51" s="97" t="s">
        <v>116</v>
      </c>
      <c r="Z51" s="98"/>
    </row>
    <row r="52" spans="1:26" ht="15.75" customHeight="1">
      <c r="A52" s="87"/>
      <c r="B52" s="149" t="s">
        <v>63</v>
      </c>
      <c r="C52" s="89">
        <f t="shared" si="4"/>
        <v>0</v>
      </c>
      <c r="D52" s="148">
        <f t="shared" si="6"/>
        <v>0</v>
      </c>
      <c r="E52" s="148">
        <f t="shared" si="6"/>
        <v>0</v>
      </c>
      <c r="F52" s="148">
        <f t="shared" si="6"/>
        <v>0</v>
      </c>
      <c r="G52" s="148">
        <f t="shared" si="6"/>
        <v>0</v>
      </c>
      <c r="H52" s="148">
        <v>0</v>
      </c>
      <c r="I52" s="90">
        <v>0</v>
      </c>
      <c r="J52" s="90">
        <v>0</v>
      </c>
      <c r="K52" s="148">
        <v>0</v>
      </c>
      <c r="L52" s="90">
        <v>0</v>
      </c>
      <c r="M52" s="90">
        <v>0</v>
      </c>
      <c r="N52" s="77">
        <v>0</v>
      </c>
      <c r="O52" s="77">
        <v>0</v>
      </c>
      <c r="P52" s="77">
        <v>0</v>
      </c>
      <c r="Q52" s="77">
        <v>0</v>
      </c>
      <c r="R52" s="77">
        <v>0</v>
      </c>
      <c r="S52" s="77">
        <v>0</v>
      </c>
      <c r="T52" s="77">
        <v>0</v>
      </c>
      <c r="U52" s="77">
        <v>0</v>
      </c>
      <c r="V52" s="77">
        <v>0</v>
      </c>
      <c r="W52" s="77">
        <v>0</v>
      </c>
      <c r="X52" s="77">
        <v>0</v>
      </c>
      <c r="Y52" s="94" t="s">
        <v>63</v>
      </c>
      <c r="Z52" s="63"/>
    </row>
    <row r="53" spans="1:26" ht="15.75" customHeight="1">
      <c r="A53" s="87"/>
      <c r="B53" s="149" t="s">
        <v>64</v>
      </c>
      <c r="C53" s="89">
        <f t="shared" si="4"/>
        <v>0</v>
      </c>
      <c r="D53" s="148">
        <f t="shared" si="6"/>
        <v>0</v>
      </c>
      <c r="E53" s="148">
        <f t="shared" si="6"/>
        <v>0</v>
      </c>
      <c r="F53" s="148">
        <f t="shared" si="6"/>
        <v>0</v>
      </c>
      <c r="G53" s="148">
        <f t="shared" si="6"/>
        <v>0</v>
      </c>
      <c r="H53" s="148">
        <v>0</v>
      </c>
      <c r="I53" s="90">
        <v>0</v>
      </c>
      <c r="J53" s="90">
        <v>0</v>
      </c>
      <c r="K53" s="148">
        <v>0</v>
      </c>
      <c r="L53" s="90">
        <v>0</v>
      </c>
      <c r="M53" s="90">
        <v>0</v>
      </c>
      <c r="N53" s="77">
        <v>0</v>
      </c>
      <c r="O53" s="77">
        <v>0</v>
      </c>
      <c r="P53" s="77">
        <v>0</v>
      </c>
      <c r="Q53" s="77">
        <v>0</v>
      </c>
      <c r="R53" s="77">
        <v>0</v>
      </c>
      <c r="S53" s="77">
        <v>0</v>
      </c>
      <c r="T53" s="77">
        <v>0</v>
      </c>
      <c r="U53" s="77">
        <v>0</v>
      </c>
      <c r="V53" s="77">
        <v>0</v>
      </c>
      <c r="W53" s="77">
        <v>0</v>
      </c>
      <c r="X53" s="78" t="s">
        <v>114</v>
      </c>
      <c r="Y53" s="94" t="s">
        <v>64</v>
      </c>
      <c r="Z53" s="63"/>
    </row>
    <row r="54" spans="1:26" ht="15.75" customHeight="1">
      <c r="A54" s="87"/>
      <c r="B54" s="149" t="s">
        <v>65</v>
      </c>
      <c r="C54" s="89">
        <f t="shared" si="4"/>
        <v>1</v>
      </c>
      <c r="D54" s="148">
        <f t="shared" si="6"/>
        <v>1</v>
      </c>
      <c r="E54" s="148">
        <f t="shared" si="6"/>
        <v>0</v>
      </c>
      <c r="F54" s="148">
        <f t="shared" si="6"/>
        <v>1</v>
      </c>
      <c r="G54" s="148">
        <f t="shared" si="6"/>
        <v>0</v>
      </c>
      <c r="H54" s="148">
        <v>0</v>
      </c>
      <c r="I54" s="90">
        <v>0</v>
      </c>
      <c r="J54" s="90">
        <v>0</v>
      </c>
      <c r="K54" s="148">
        <v>0</v>
      </c>
      <c r="L54" s="90">
        <v>1</v>
      </c>
      <c r="M54" s="90">
        <v>0</v>
      </c>
      <c r="N54" s="77">
        <v>1</v>
      </c>
      <c r="O54" s="77">
        <v>0</v>
      </c>
      <c r="P54" s="77">
        <v>0</v>
      </c>
      <c r="Q54" s="77">
        <v>0</v>
      </c>
      <c r="R54" s="77">
        <v>0</v>
      </c>
      <c r="S54" s="77">
        <v>0</v>
      </c>
      <c r="T54" s="77">
        <v>0</v>
      </c>
      <c r="U54" s="77">
        <v>0</v>
      </c>
      <c r="V54" s="77">
        <v>0</v>
      </c>
      <c r="W54" s="77">
        <v>0</v>
      </c>
      <c r="X54" s="77">
        <v>0</v>
      </c>
      <c r="Y54" s="94" t="s">
        <v>65</v>
      </c>
      <c r="Z54" s="63"/>
    </row>
    <row r="55" spans="1:26" ht="15.75" customHeight="1">
      <c r="A55" s="87"/>
      <c r="B55" s="149" t="s">
        <v>66</v>
      </c>
      <c r="C55" s="89">
        <f t="shared" si="4"/>
        <v>0</v>
      </c>
      <c r="D55" s="148">
        <f t="shared" si="6"/>
        <v>0</v>
      </c>
      <c r="E55" s="148">
        <f t="shared" si="6"/>
        <v>0</v>
      </c>
      <c r="F55" s="148">
        <f t="shared" si="6"/>
        <v>0</v>
      </c>
      <c r="G55" s="148">
        <f t="shared" si="6"/>
        <v>0</v>
      </c>
      <c r="H55" s="148">
        <v>0</v>
      </c>
      <c r="I55" s="90">
        <v>0</v>
      </c>
      <c r="J55" s="90">
        <v>0</v>
      </c>
      <c r="K55" s="148">
        <v>0</v>
      </c>
      <c r="L55" s="90">
        <v>0</v>
      </c>
      <c r="M55" s="90">
        <v>0</v>
      </c>
      <c r="N55" s="77">
        <v>0</v>
      </c>
      <c r="O55" s="77">
        <v>0</v>
      </c>
      <c r="P55" s="77">
        <v>0</v>
      </c>
      <c r="Q55" s="77">
        <v>0</v>
      </c>
      <c r="R55" s="77">
        <v>0</v>
      </c>
      <c r="S55" s="77">
        <v>0</v>
      </c>
      <c r="T55" s="77">
        <v>0</v>
      </c>
      <c r="U55" s="77">
        <v>0</v>
      </c>
      <c r="V55" s="77">
        <v>0</v>
      </c>
      <c r="W55" s="77">
        <v>0</v>
      </c>
      <c r="X55" s="77">
        <v>0</v>
      </c>
      <c r="Y55" s="94" t="s">
        <v>66</v>
      </c>
      <c r="Z55" s="63"/>
    </row>
    <row r="56" spans="1:26" s="102" customFormat="1" ht="15.75" customHeight="1">
      <c r="A56" s="99" t="s">
        <v>117</v>
      </c>
      <c r="B56" s="152"/>
      <c r="C56" s="65">
        <f t="shared" si="4"/>
        <v>1</v>
      </c>
      <c r="D56" s="66">
        <f t="shared" si="6"/>
        <v>1</v>
      </c>
      <c r="E56" s="66">
        <f t="shared" si="6"/>
        <v>0</v>
      </c>
      <c r="F56" s="66">
        <f t="shared" si="6"/>
        <v>0</v>
      </c>
      <c r="G56" s="66">
        <f t="shared" si="6"/>
        <v>1</v>
      </c>
      <c r="H56" s="66">
        <f aca="true" t="shared" si="13" ref="H56:S56">SUM(H57:H58)</f>
        <v>0</v>
      </c>
      <c r="I56" s="66">
        <f t="shared" si="13"/>
        <v>0</v>
      </c>
      <c r="J56" s="66">
        <f t="shared" si="13"/>
        <v>0</v>
      </c>
      <c r="K56" s="66">
        <f t="shared" si="13"/>
        <v>0</v>
      </c>
      <c r="L56" s="66">
        <f t="shared" si="13"/>
        <v>0</v>
      </c>
      <c r="M56" s="66">
        <f t="shared" si="13"/>
        <v>0</v>
      </c>
      <c r="N56" s="66">
        <f t="shared" si="13"/>
        <v>0</v>
      </c>
      <c r="O56" s="66">
        <f t="shared" si="13"/>
        <v>0</v>
      </c>
      <c r="P56" s="66">
        <f t="shared" si="13"/>
        <v>1</v>
      </c>
      <c r="Q56" s="66">
        <f t="shared" si="13"/>
        <v>0</v>
      </c>
      <c r="R56" s="66">
        <f t="shared" si="13"/>
        <v>0</v>
      </c>
      <c r="S56" s="66">
        <f t="shared" si="13"/>
        <v>1</v>
      </c>
      <c r="T56" s="66">
        <f>SUM(T57:T58)</f>
        <v>0</v>
      </c>
      <c r="U56" s="66">
        <f>SUM(U57:U58)</f>
        <v>0</v>
      </c>
      <c r="V56" s="66">
        <f>SUM(V57:V58)</f>
        <v>0</v>
      </c>
      <c r="W56" s="66">
        <f>SUM(W57:W58)</f>
        <v>0</v>
      </c>
      <c r="X56" s="143" t="s">
        <v>114</v>
      </c>
      <c r="Y56" s="97" t="s">
        <v>117</v>
      </c>
      <c r="Z56" s="98"/>
    </row>
    <row r="57" spans="1:26" ht="15.75" customHeight="1">
      <c r="A57" s="87"/>
      <c r="B57" s="149" t="s">
        <v>67</v>
      </c>
      <c r="C57" s="89">
        <f t="shared" si="4"/>
        <v>0</v>
      </c>
      <c r="D57" s="148">
        <f t="shared" si="6"/>
        <v>0</v>
      </c>
      <c r="E57" s="148">
        <f t="shared" si="6"/>
        <v>0</v>
      </c>
      <c r="F57" s="148">
        <f t="shared" si="6"/>
        <v>0</v>
      </c>
      <c r="G57" s="148">
        <f t="shared" si="6"/>
        <v>0</v>
      </c>
      <c r="H57" s="148">
        <v>0</v>
      </c>
      <c r="I57" s="90">
        <v>0</v>
      </c>
      <c r="J57" s="90">
        <v>0</v>
      </c>
      <c r="K57" s="148">
        <v>0</v>
      </c>
      <c r="L57" s="90">
        <v>0</v>
      </c>
      <c r="M57" s="90">
        <v>0</v>
      </c>
      <c r="N57" s="77">
        <v>0</v>
      </c>
      <c r="O57" s="77">
        <v>0</v>
      </c>
      <c r="P57" s="77">
        <v>0</v>
      </c>
      <c r="Q57" s="77">
        <v>0</v>
      </c>
      <c r="R57" s="77">
        <v>0</v>
      </c>
      <c r="S57" s="77">
        <v>0</v>
      </c>
      <c r="T57" s="77">
        <v>0</v>
      </c>
      <c r="U57" s="77">
        <v>0</v>
      </c>
      <c r="V57" s="77">
        <v>0</v>
      </c>
      <c r="W57" s="77">
        <v>0</v>
      </c>
      <c r="X57" s="77">
        <v>0</v>
      </c>
      <c r="Y57" s="94" t="s">
        <v>67</v>
      </c>
      <c r="Z57" s="63"/>
    </row>
    <row r="58" spans="1:26" s="9" customFormat="1" ht="15.75" customHeight="1">
      <c r="A58" s="87"/>
      <c r="B58" s="149" t="s">
        <v>68</v>
      </c>
      <c r="C58" s="89">
        <f t="shared" si="4"/>
        <v>1</v>
      </c>
      <c r="D58" s="148">
        <f t="shared" si="6"/>
        <v>1</v>
      </c>
      <c r="E58" s="148">
        <f t="shared" si="6"/>
        <v>0</v>
      </c>
      <c r="F58" s="148">
        <f t="shared" si="6"/>
        <v>0</v>
      </c>
      <c r="G58" s="148">
        <f t="shared" si="6"/>
        <v>1</v>
      </c>
      <c r="H58" s="148">
        <v>0</v>
      </c>
      <c r="I58" s="90">
        <v>0</v>
      </c>
      <c r="J58" s="90">
        <v>0</v>
      </c>
      <c r="K58" s="148">
        <v>0</v>
      </c>
      <c r="L58" s="90">
        <v>0</v>
      </c>
      <c r="M58" s="90">
        <v>0</v>
      </c>
      <c r="N58" s="157">
        <v>0</v>
      </c>
      <c r="O58" s="157">
        <v>0</v>
      </c>
      <c r="P58" s="157">
        <v>1</v>
      </c>
      <c r="Q58" s="157">
        <v>0</v>
      </c>
      <c r="R58" s="157">
        <v>0</v>
      </c>
      <c r="S58" s="157">
        <v>1</v>
      </c>
      <c r="T58" s="157">
        <v>0</v>
      </c>
      <c r="U58" s="157">
        <v>0</v>
      </c>
      <c r="V58" s="157">
        <v>0</v>
      </c>
      <c r="W58" s="157">
        <v>0</v>
      </c>
      <c r="X58" s="77">
        <v>0</v>
      </c>
      <c r="Y58" s="94" t="s">
        <v>68</v>
      </c>
      <c r="Z58" s="63"/>
    </row>
    <row r="59" spans="1:26" s="83" customFormat="1" ht="15.75" customHeight="1">
      <c r="A59" s="99" t="s">
        <v>118</v>
      </c>
      <c r="B59" s="153"/>
      <c r="C59" s="65">
        <f t="shared" si="4"/>
        <v>3</v>
      </c>
      <c r="D59" s="66">
        <f t="shared" si="6"/>
        <v>2</v>
      </c>
      <c r="E59" s="66">
        <f t="shared" si="6"/>
        <v>1</v>
      </c>
      <c r="F59" s="66">
        <f t="shared" si="6"/>
        <v>1</v>
      </c>
      <c r="G59" s="66">
        <f t="shared" si="6"/>
        <v>2</v>
      </c>
      <c r="H59" s="66">
        <f aca="true" t="shared" si="14" ref="H59:W59">SUM(H60:H61)</f>
        <v>0</v>
      </c>
      <c r="I59" s="66">
        <f t="shared" si="14"/>
        <v>0</v>
      </c>
      <c r="J59" s="66">
        <f t="shared" si="14"/>
        <v>0</v>
      </c>
      <c r="K59" s="66">
        <f t="shared" si="14"/>
        <v>0</v>
      </c>
      <c r="L59" s="66">
        <f t="shared" si="14"/>
        <v>0</v>
      </c>
      <c r="M59" s="66">
        <f t="shared" si="14"/>
        <v>0</v>
      </c>
      <c r="N59" s="66">
        <f t="shared" si="14"/>
        <v>0</v>
      </c>
      <c r="O59" s="66">
        <f t="shared" si="14"/>
        <v>0</v>
      </c>
      <c r="P59" s="66">
        <f t="shared" si="14"/>
        <v>2</v>
      </c>
      <c r="Q59" s="66">
        <f t="shared" si="14"/>
        <v>1</v>
      </c>
      <c r="R59" s="66">
        <f t="shared" si="14"/>
        <v>1</v>
      </c>
      <c r="S59" s="66">
        <f t="shared" si="14"/>
        <v>2</v>
      </c>
      <c r="T59" s="66">
        <f t="shared" si="14"/>
        <v>0</v>
      </c>
      <c r="U59" s="66">
        <f t="shared" si="14"/>
        <v>0</v>
      </c>
      <c r="V59" s="66">
        <f t="shared" si="14"/>
        <v>0</v>
      </c>
      <c r="W59" s="66">
        <f t="shared" si="14"/>
        <v>0</v>
      </c>
      <c r="X59" s="143">
        <f>ROUND(E59/C59*100,1)</f>
        <v>33.3</v>
      </c>
      <c r="Y59" s="97" t="s">
        <v>118</v>
      </c>
      <c r="Z59" s="104"/>
    </row>
    <row r="60" spans="1:26" ht="15.75" customHeight="1">
      <c r="A60" s="105"/>
      <c r="B60" s="149" t="s">
        <v>69</v>
      </c>
      <c r="C60" s="89">
        <f t="shared" si="4"/>
        <v>2</v>
      </c>
      <c r="D60" s="148">
        <f t="shared" si="6"/>
        <v>2</v>
      </c>
      <c r="E60" s="148">
        <f t="shared" si="6"/>
        <v>0</v>
      </c>
      <c r="F60" s="148">
        <f t="shared" si="6"/>
        <v>1</v>
      </c>
      <c r="G60" s="148">
        <f t="shared" si="6"/>
        <v>1</v>
      </c>
      <c r="H60" s="148">
        <v>0</v>
      </c>
      <c r="I60" s="90">
        <v>0</v>
      </c>
      <c r="J60" s="90">
        <v>0</v>
      </c>
      <c r="K60" s="148">
        <v>0</v>
      </c>
      <c r="L60" s="90">
        <v>0</v>
      </c>
      <c r="M60" s="90">
        <v>0</v>
      </c>
      <c r="N60" s="77">
        <v>0</v>
      </c>
      <c r="O60" s="77">
        <v>0</v>
      </c>
      <c r="P60" s="77">
        <v>2</v>
      </c>
      <c r="Q60" s="77">
        <v>0</v>
      </c>
      <c r="R60" s="77">
        <v>1</v>
      </c>
      <c r="S60" s="77">
        <v>1</v>
      </c>
      <c r="T60" s="77">
        <v>0</v>
      </c>
      <c r="U60" s="77">
        <v>0</v>
      </c>
      <c r="V60" s="77">
        <v>0</v>
      </c>
      <c r="W60" s="77">
        <v>0</v>
      </c>
      <c r="X60" s="77">
        <v>0</v>
      </c>
      <c r="Y60" s="94" t="s">
        <v>69</v>
      </c>
      <c r="Z60" s="63"/>
    </row>
    <row r="61" spans="1:26" ht="15.75" customHeight="1">
      <c r="A61" s="105"/>
      <c r="B61" s="149" t="s">
        <v>90</v>
      </c>
      <c r="C61" s="89">
        <f t="shared" si="4"/>
        <v>1</v>
      </c>
      <c r="D61" s="148">
        <f t="shared" si="6"/>
        <v>0</v>
      </c>
      <c r="E61" s="148">
        <f t="shared" si="6"/>
        <v>1</v>
      </c>
      <c r="F61" s="148">
        <f t="shared" si="6"/>
        <v>0</v>
      </c>
      <c r="G61" s="148">
        <f t="shared" si="6"/>
        <v>1</v>
      </c>
      <c r="H61" s="148">
        <v>0</v>
      </c>
      <c r="I61" s="90">
        <v>0</v>
      </c>
      <c r="J61" s="90">
        <v>0</v>
      </c>
      <c r="K61" s="148">
        <v>0</v>
      </c>
      <c r="L61" s="90">
        <v>0</v>
      </c>
      <c r="M61" s="90">
        <v>0</v>
      </c>
      <c r="N61" s="77">
        <v>0</v>
      </c>
      <c r="O61" s="77">
        <v>0</v>
      </c>
      <c r="P61" s="77">
        <v>0</v>
      </c>
      <c r="Q61" s="77">
        <v>1</v>
      </c>
      <c r="R61" s="77">
        <v>0</v>
      </c>
      <c r="S61" s="77">
        <v>1</v>
      </c>
      <c r="T61" s="77">
        <v>0</v>
      </c>
      <c r="U61" s="77">
        <v>0</v>
      </c>
      <c r="V61" s="77">
        <v>0</v>
      </c>
      <c r="W61" s="77">
        <v>0</v>
      </c>
      <c r="X61" s="78">
        <f>ROUND(E61/C61*100,1)</f>
        <v>100</v>
      </c>
      <c r="Y61" s="94" t="s">
        <v>90</v>
      </c>
      <c r="Z61" s="63"/>
    </row>
    <row r="62" spans="1:26" s="83" customFormat="1" ht="15.75" customHeight="1">
      <c r="A62" s="99" t="s">
        <v>119</v>
      </c>
      <c r="B62" s="152"/>
      <c r="C62" s="65">
        <f t="shared" si="4"/>
        <v>2</v>
      </c>
      <c r="D62" s="66">
        <f t="shared" si="6"/>
        <v>1</v>
      </c>
      <c r="E62" s="66">
        <f t="shared" si="6"/>
        <v>1</v>
      </c>
      <c r="F62" s="66">
        <f t="shared" si="6"/>
        <v>2</v>
      </c>
      <c r="G62" s="66">
        <f t="shared" si="6"/>
        <v>0</v>
      </c>
      <c r="H62" s="66">
        <f aca="true" t="shared" si="15" ref="H62:S62">H63</f>
        <v>0</v>
      </c>
      <c r="I62" s="66">
        <f t="shared" si="15"/>
        <v>1</v>
      </c>
      <c r="J62" s="66">
        <f t="shared" si="15"/>
        <v>1</v>
      </c>
      <c r="K62" s="66">
        <f t="shared" si="15"/>
        <v>0</v>
      </c>
      <c r="L62" s="66">
        <f t="shared" si="15"/>
        <v>0</v>
      </c>
      <c r="M62" s="66">
        <f t="shared" si="15"/>
        <v>0</v>
      </c>
      <c r="N62" s="66">
        <f t="shared" si="15"/>
        <v>0</v>
      </c>
      <c r="O62" s="66">
        <f t="shared" si="15"/>
        <v>0</v>
      </c>
      <c r="P62" s="66">
        <f t="shared" si="15"/>
        <v>1</v>
      </c>
      <c r="Q62" s="66">
        <f t="shared" si="15"/>
        <v>0</v>
      </c>
      <c r="R62" s="66">
        <f t="shared" si="15"/>
        <v>1</v>
      </c>
      <c r="S62" s="66">
        <f t="shared" si="15"/>
        <v>0</v>
      </c>
      <c r="T62" s="66">
        <f>T63</f>
        <v>0</v>
      </c>
      <c r="U62" s="66">
        <f>U63</f>
        <v>0</v>
      </c>
      <c r="V62" s="66">
        <f>V63</f>
        <v>0</v>
      </c>
      <c r="W62" s="66">
        <f>W63</f>
        <v>0</v>
      </c>
      <c r="X62" s="143">
        <f>ROUND(E62/C62*100,1)</f>
        <v>50</v>
      </c>
      <c r="Y62" s="97" t="s">
        <v>119</v>
      </c>
      <c r="Z62" s="98"/>
    </row>
    <row r="63" spans="1:26" ht="15.75" customHeight="1">
      <c r="A63" s="105"/>
      <c r="B63" s="149" t="s">
        <v>70</v>
      </c>
      <c r="C63" s="89">
        <f t="shared" si="4"/>
        <v>2</v>
      </c>
      <c r="D63" s="148">
        <f t="shared" si="6"/>
        <v>1</v>
      </c>
      <c r="E63" s="148">
        <f t="shared" si="6"/>
        <v>1</v>
      </c>
      <c r="F63" s="148">
        <f t="shared" si="6"/>
        <v>2</v>
      </c>
      <c r="G63" s="148">
        <f t="shared" si="6"/>
        <v>0</v>
      </c>
      <c r="H63" s="148">
        <v>0</v>
      </c>
      <c r="I63" s="90">
        <v>1</v>
      </c>
      <c r="J63" s="90">
        <v>1</v>
      </c>
      <c r="K63" s="148">
        <v>0</v>
      </c>
      <c r="L63" s="90">
        <v>0</v>
      </c>
      <c r="M63" s="90">
        <v>0</v>
      </c>
      <c r="N63" s="77">
        <v>0</v>
      </c>
      <c r="O63" s="77">
        <v>0</v>
      </c>
      <c r="P63" s="77">
        <v>1</v>
      </c>
      <c r="Q63" s="77">
        <v>0</v>
      </c>
      <c r="R63" s="77">
        <v>1</v>
      </c>
      <c r="S63" s="77">
        <v>0</v>
      </c>
      <c r="T63" s="77">
        <v>0</v>
      </c>
      <c r="U63" s="77">
        <v>0</v>
      </c>
      <c r="V63" s="77">
        <v>0</v>
      </c>
      <c r="W63" s="77">
        <v>0</v>
      </c>
      <c r="X63" s="78">
        <f>ROUND(E63/C63*100,1)</f>
        <v>50</v>
      </c>
      <c r="Y63" s="94" t="s">
        <v>70</v>
      </c>
      <c r="Z63" s="63"/>
    </row>
    <row r="64" spans="1:26" s="102" customFormat="1" ht="15.75" customHeight="1">
      <c r="A64" s="99" t="s">
        <v>120</v>
      </c>
      <c r="B64" s="153"/>
      <c r="C64" s="65">
        <f t="shared" si="4"/>
        <v>0</v>
      </c>
      <c r="D64" s="66">
        <f t="shared" si="6"/>
        <v>0</v>
      </c>
      <c r="E64" s="66">
        <f t="shared" si="6"/>
        <v>0</v>
      </c>
      <c r="F64" s="66">
        <f t="shared" si="6"/>
        <v>0</v>
      </c>
      <c r="G64" s="66">
        <f t="shared" si="6"/>
        <v>0</v>
      </c>
      <c r="H64" s="66">
        <f aca="true" t="shared" si="16" ref="H64:W64">SUM(H65:H66)</f>
        <v>0</v>
      </c>
      <c r="I64" s="66">
        <f t="shared" si="16"/>
        <v>0</v>
      </c>
      <c r="J64" s="66">
        <f t="shared" si="16"/>
        <v>0</v>
      </c>
      <c r="K64" s="66">
        <f t="shared" si="16"/>
        <v>0</v>
      </c>
      <c r="L64" s="66">
        <f t="shared" si="16"/>
        <v>0</v>
      </c>
      <c r="M64" s="66">
        <f t="shared" si="16"/>
        <v>0</v>
      </c>
      <c r="N64" s="66">
        <f t="shared" si="16"/>
        <v>0</v>
      </c>
      <c r="O64" s="66">
        <f t="shared" si="16"/>
        <v>0</v>
      </c>
      <c r="P64" s="66">
        <f t="shared" si="16"/>
        <v>0</v>
      </c>
      <c r="Q64" s="66">
        <f t="shared" si="16"/>
        <v>0</v>
      </c>
      <c r="R64" s="66">
        <f t="shared" si="16"/>
        <v>0</v>
      </c>
      <c r="S64" s="66">
        <f t="shared" si="16"/>
        <v>0</v>
      </c>
      <c r="T64" s="66">
        <f t="shared" si="16"/>
        <v>0</v>
      </c>
      <c r="U64" s="66">
        <f t="shared" si="16"/>
        <v>0</v>
      </c>
      <c r="V64" s="66">
        <f t="shared" si="16"/>
        <v>0</v>
      </c>
      <c r="W64" s="66">
        <f t="shared" si="16"/>
        <v>0</v>
      </c>
      <c r="X64" s="143" t="s">
        <v>125</v>
      </c>
      <c r="Y64" s="97" t="s">
        <v>120</v>
      </c>
      <c r="Z64" s="104"/>
    </row>
    <row r="65" spans="1:26" ht="15.75" customHeight="1">
      <c r="A65" s="105"/>
      <c r="B65" s="149" t="s">
        <v>91</v>
      </c>
      <c r="C65" s="89">
        <f t="shared" si="4"/>
        <v>0</v>
      </c>
      <c r="D65" s="148">
        <f t="shared" si="6"/>
        <v>0</v>
      </c>
      <c r="E65" s="148">
        <f t="shared" si="6"/>
        <v>0</v>
      </c>
      <c r="F65" s="148">
        <f t="shared" si="6"/>
        <v>0</v>
      </c>
      <c r="G65" s="148">
        <f t="shared" si="6"/>
        <v>0</v>
      </c>
      <c r="H65" s="148">
        <v>0</v>
      </c>
      <c r="I65" s="90">
        <v>0</v>
      </c>
      <c r="J65" s="90">
        <v>0</v>
      </c>
      <c r="K65" s="148">
        <v>0</v>
      </c>
      <c r="L65" s="90">
        <v>0</v>
      </c>
      <c r="M65" s="90">
        <v>0</v>
      </c>
      <c r="N65" s="77">
        <v>0</v>
      </c>
      <c r="O65" s="77">
        <v>0</v>
      </c>
      <c r="P65" s="77">
        <v>0</v>
      </c>
      <c r="Q65" s="77">
        <v>0</v>
      </c>
      <c r="R65" s="77">
        <v>0</v>
      </c>
      <c r="S65" s="77">
        <v>0</v>
      </c>
      <c r="T65" s="77">
        <v>0</v>
      </c>
      <c r="U65" s="77">
        <v>0</v>
      </c>
      <c r="V65" s="77">
        <v>0</v>
      </c>
      <c r="W65" s="77">
        <v>0</v>
      </c>
      <c r="X65" s="77">
        <v>0</v>
      </c>
      <c r="Y65" s="94" t="s">
        <v>91</v>
      </c>
      <c r="Z65" s="63"/>
    </row>
    <row r="66" spans="1:26" s="9" customFormat="1" ht="15.75" customHeight="1">
      <c r="A66" s="105"/>
      <c r="B66" s="149" t="s">
        <v>92</v>
      </c>
      <c r="C66" s="89">
        <f t="shared" si="4"/>
        <v>0</v>
      </c>
      <c r="D66" s="148">
        <f t="shared" si="6"/>
        <v>0</v>
      </c>
      <c r="E66" s="148">
        <f t="shared" si="6"/>
        <v>0</v>
      </c>
      <c r="F66" s="148">
        <f t="shared" si="6"/>
        <v>0</v>
      </c>
      <c r="G66" s="148">
        <f t="shared" si="6"/>
        <v>0</v>
      </c>
      <c r="H66" s="148">
        <v>0</v>
      </c>
      <c r="I66" s="90">
        <v>0</v>
      </c>
      <c r="J66" s="90">
        <v>0</v>
      </c>
      <c r="K66" s="148">
        <v>0</v>
      </c>
      <c r="L66" s="90">
        <v>0</v>
      </c>
      <c r="M66" s="90">
        <v>0</v>
      </c>
      <c r="N66" s="157">
        <v>0</v>
      </c>
      <c r="O66" s="157">
        <v>0</v>
      </c>
      <c r="P66" s="157">
        <v>0</v>
      </c>
      <c r="Q66" s="157">
        <v>0</v>
      </c>
      <c r="R66" s="157">
        <v>0</v>
      </c>
      <c r="S66" s="157">
        <v>0</v>
      </c>
      <c r="T66" s="157">
        <v>0</v>
      </c>
      <c r="U66" s="157">
        <v>0</v>
      </c>
      <c r="V66" s="157">
        <v>0</v>
      </c>
      <c r="W66" s="157">
        <v>0</v>
      </c>
      <c r="X66" s="78" t="s">
        <v>121</v>
      </c>
      <c r="Y66" s="94" t="s">
        <v>92</v>
      </c>
      <c r="Z66" s="63"/>
    </row>
    <row r="67" spans="1:26" s="9" customFormat="1" ht="15.75" customHeight="1">
      <c r="A67" s="7"/>
      <c r="B67" s="154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107"/>
      <c r="Y67" s="106"/>
      <c r="Z67" s="7"/>
    </row>
    <row r="68" spans="2:13" ht="11.25" customHeight="1">
      <c r="B68" s="114"/>
      <c r="C68" s="114"/>
      <c r="D68" s="114"/>
      <c r="E68" s="114"/>
      <c r="F68" s="114"/>
      <c r="G68" s="114"/>
      <c r="H68" s="121"/>
      <c r="I68" s="121"/>
      <c r="J68" s="121"/>
      <c r="K68" s="121"/>
      <c r="L68" s="121"/>
      <c r="M68" s="121"/>
    </row>
    <row r="69" spans="2:7" ht="11.25" customHeight="1" hidden="1">
      <c r="B69" s="121"/>
      <c r="C69" s="121"/>
      <c r="D69" s="121"/>
      <c r="E69" s="121"/>
      <c r="F69" s="121"/>
      <c r="G69" s="121"/>
    </row>
    <row r="70" spans="2:7" ht="11.25" customHeight="1" hidden="1">
      <c r="B70" s="121" t="s">
        <v>152</v>
      </c>
      <c r="C70" s="121"/>
      <c r="D70" s="121"/>
      <c r="E70" s="121"/>
      <c r="F70" s="121"/>
      <c r="G70" s="121"/>
    </row>
    <row r="71" spans="2:7" ht="11.25" customHeight="1">
      <c r="B71" s="121"/>
      <c r="C71" s="121"/>
      <c r="D71" s="121"/>
      <c r="E71" s="121"/>
      <c r="F71" s="121"/>
      <c r="G71" s="121"/>
    </row>
    <row r="72" spans="2:7" ht="11.25" customHeight="1">
      <c r="B72" s="121"/>
      <c r="C72" s="121"/>
      <c r="D72" s="121"/>
      <c r="E72" s="121"/>
      <c r="F72" s="121"/>
      <c r="G72" s="121"/>
    </row>
    <row r="73" spans="2:7" ht="11.25" customHeight="1">
      <c r="B73" s="121"/>
      <c r="C73" s="121"/>
      <c r="D73" s="121"/>
      <c r="E73" s="121"/>
      <c r="F73" s="121"/>
      <c r="G73" s="121"/>
    </row>
    <row r="74" spans="2:7" ht="11.25" customHeight="1">
      <c r="B74" s="121"/>
      <c r="C74" s="121"/>
      <c r="D74" s="121"/>
      <c r="E74" s="121"/>
      <c r="F74" s="121"/>
      <c r="G74" s="121"/>
    </row>
    <row r="75" spans="2:7" ht="11.25" customHeight="1">
      <c r="B75" s="121"/>
      <c r="C75" s="121"/>
      <c r="D75" s="121"/>
      <c r="E75" s="121"/>
      <c r="F75" s="121"/>
      <c r="G75" s="121"/>
    </row>
    <row r="76" spans="2:7" ht="11.25" customHeight="1">
      <c r="B76" s="121"/>
      <c r="C76" s="121"/>
      <c r="D76" s="121"/>
      <c r="E76" s="121"/>
      <c r="F76" s="121"/>
      <c r="G76" s="121"/>
    </row>
    <row r="77" spans="2:7" ht="11.25" customHeight="1">
      <c r="B77" s="121"/>
      <c r="C77" s="121"/>
      <c r="D77" s="121"/>
      <c r="E77" s="121"/>
      <c r="F77" s="121"/>
      <c r="G77" s="121"/>
    </row>
    <row r="78" spans="2:7" ht="11.25" customHeight="1">
      <c r="B78" s="121"/>
      <c r="C78" s="121"/>
      <c r="D78" s="121"/>
      <c r="E78" s="121"/>
      <c r="F78" s="121"/>
      <c r="G78" s="121"/>
    </row>
    <row r="79" spans="2:7" ht="11.25" customHeight="1">
      <c r="B79" s="121"/>
      <c r="C79" s="121"/>
      <c r="D79" s="121"/>
      <c r="E79" s="121"/>
      <c r="F79" s="121"/>
      <c r="G79" s="121"/>
    </row>
    <row r="80" spans="2:7" ht="11.25" customHeight="1">
      <c r="B80" s="121"/>
      <c r="C80" s="121"/>
      <c r="D80" s="121"/>
      <c r="E80" s="121"/>
      <c r="F80" s="121"/>
      <c r="G80" s="121"/>
    </row>
    <row r="81" spans="2:7" ht="11.25" customHeight="1">
      <c r="B81" s="121"/>
      <c r="C81" s="121"/>
      <c r="D81" s="121"/>
      <c r="E81" s="121"/>
      <c r="F81" s="121"/>
      <c r="G81" s="121"/>
    </row>
  </sheetData>
  <mergeCells count="39">
    <mergeCell ref="L5:M5"/>
    <mergeCell ref="N5:O5"/>
    <mergeCell ref="A47:B47"/>
    <mergeCell ref="A37:B37"/>
    <mergeCell ref="A1:M1"/>
    <mergeCell ref="A51:B51"/>
    <mergeCell ref="F5:G5"/>
    <mergeCell ref="H5:I5"/>
    <mergeCell ref="J5:K5"/>
    <mergeCell ref="C4:G4"/>
    <mergeCell ref="H4:K4"/>
    <mergeCell ref="L4:O4"/>
    <mergeCell ref="A59:B59"/>
    <mergeCell ref="A62:B62"/>
    <mergeCell ref="A64:B64"/>
    <mergeCell ref="P5:Q5"/>
    <mergeCell ref="A56:B56"/>
    <mergeCell ref="A15:B15"/>
    <mergeCell ref="A34:B34"/>
    <mergeCell ref="D5:E5"/>
    <mergeCell ref="A42:B42"/>
    <mergeCell ref="A44:B44"/>
    <mergeCell ref="P4:S4"/>
    <mergeCell ref="R5:S5"/>
    <mergeCell ref="Y15:Z15"/>
    <mergeCell ref="Y34:Z34"/>
    <mergeCell ref="X4:X6"/>
    <mergeCell ref="T4:W4"/>
    <mergeCell ref="T5:U5"/>
    <mergeCell ref="V5:W5"/>
    <mergeCell ref="Y37:Z37"/>
    <mergeCell ref="Y42:Z42"/>
    <mergeCell ref="Y44:Z44"/>
    <mergeCell ref="Y47:Z47"/>
    <mergeCell ref="Y51:Z51"/>
    <mergeCell ref="Y62:Z62"/>
    <mergeCell ref="Y64:Z64"/>
    <mergeCell ref="Y56:Z56"/>
    <mergeCell ref="Y59:Z59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70" r:id="rId1"/>
  <colBreaks count="1" manualBreakCount="1">
    <brk id="13" max="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 </cp:lastModifiedBy>
  <cp:lastPrinted>2006-02-16T06:03:48Z</cp:lastPrinted>
  <dcterms:created xsi:type="dcterms:W3CDTF">2006-02-16T05:58:53Z</dcterms:created>
  <dcterms:modified xsi:type="dcterms:W3CDTF">2008-01-21T02:49:35Z</dcterms:modified>
  <cp:category/>
  <cp:version/>
  <cp:contentType/>
  <cp:contentStatus/>
</cp:coreProperties>
</file>