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66" windowWidth="15180" windowHeight="6555" activeTab="0"/>
  </bookViews>
  <sheets>
    <sheet name="第５９表a" sheetId="1" r:id="rId1"/>
    <sheet name="第５９表b" sheetId="2" r:id="rId2"/>
    <sheet name="第５９表c" sheetId="3" r:id="rId3"/>
    <sheet name="第６０・６１表" sheetId="4" r:id="rId4"/>
    <sheet name="第６２表" sheetId="5" r:id="rId5"/>
    <sheet name="第６３表" sheetId="6" r:id="rId6"/>
    <sheet name="第６４・６５表" sheetId="7" r:id="rId7"/>
  </sheets>
  <externalReferences>
    <externalReference r:id="rId10"/>
  </externalReferences>
  <definedNames>
    <definedName name="_1NEN" localSheetId="0">'第５９表a'!#REF!</definedName>
    <definedName name="_1NEN" localSheetId="1">'第５９表b'!#REF!</definedName>
    <definedName name="_1NEN" localSheetId="2">'第５９表c'!#REF!</definedName>
    <definedName name="_1NEN" localSheetId="4">'第６２表'!#REF!</definedName>
    <definedName name="_1NEN" localSheetId="5">'第６３表'!#REF!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xlnm.Print_Area" localSheetId="0">'第５９表a'!$A$1:$AF$66</definedName>
    <definedName name="_xlnm.Print_Area" localSheetId="1">'第５９表b'!$A$1:$AF$66</definedName>
    <definedName name="_xlnm.Print_Area" localSheetId="2">'第５９表c'!$A$1:$AF$66</definedName>
    <definedName name="_xlnm.Print_Area" localSheetId="3">'第６０・６１表'!$A$4:$AF$70</definedName>
    <definedName name="_xlnm.Print_Area" localSheetId="4">'第６２表'!$A$1:$AW$64</definedName>
    <definedName name="_xlnm.Print_Area" localSheetId="5">'第６３表'!$A$1:$D$60</definedName>
    <definedName name="_xlnm.Print_Area" localSheetId="6">'第６４・６５表'!$A$1:$S$58</definedName>
    <definedName name="Print_Area_MI" localSheetId="0">'第５９表a'!$A$8:$R$65</definedName>
    <definedName name="Print_Area_MI" localSheetId="1">'第５９表b'!$A$8:$R$65</definedName>
    <definedName name="Print_Area_MI" localSheetId="2">'第５９表c'!$A$8:$R$65</definedName>
    <definedName name="Print_Area_MI" localSheetId="3">'第６０・６１表'!$A$4:$Y$30</definedName>
    <definedName name="Print_Area_MI" localSheetId="4">'第６２表'!$A$8:$U$63</definedName>
    <definedName name="Print_Area_MI" localSheetId="5">'第６３表'!$A$7:$D$59</definedName>
    <definedName name="Print_Area_MI" localSheetId="6">'第６４・６５表'!$A$1:$S$29</definedName>
    <definedName name="Print_Area_MI">'[1]第１表'!$B$1:$N$59</definedName>
    <definedName name="_xlnm.Print_Titles" localSheetId="0">'第５９表a'!$1:$8</definedName>
    <definedName name="_xlnm.Print_Titles" localSheetId="1">'第５９表b'!$1:$8</definedName>
    <definedName name="_xlnm.Print_Titles" localSheetId="2">'第５９表c'!$1:$8</definedName>
    <definedName name="_xlnm.Print_Titles" localSheetId="4">'第６２表'!$1:$8</definedName>
    <definedName name="_xlnm.Print_Titles" localSheetId="5">'第６３表'!$1:$7</definedName>
    <definedName name="Print_Titles_MI" localSheetId="0">'第５９表a'!$1:$8</definedName>
    <definedName name="Print_Titles_MI" localSheetId="1">'第５９表b'!$1:$8</definedName>
    <definedName name="Print_Titles_MI" localSheetId="2">'第５９表c'!$1:$8</definedName>
    <definedName name="Print_Titles_MI" localSheetId="4">'第６２表'!$1:$8</definedName>
    <definedName name="Print_Titles_MI" localSheetId="5">'第６３表'!$1:$7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<sst xmlns="http://schemas.openxmlformats.org/spreadsheetml/2006/main" count="1110" uniqueCount="291">
  <si>
    <t>計</t>
  </si>
  <si>
    <t>女</t>
  </si>
  <si>
    <t>(単位：人)</t>
  </si>
  <si>
    <t>定時制</t>
  </si>
  <si>
    <t>〈高等学校〉</t>
  </si>
  <si>
    <t>(単位：人，％)</t>
  </si>
  <si>
    <t>全      日      制</t>
  </si>
  <si>
    <t>定      時      制</t>
  </si>
  <si>
    <t>男</t>
  </si>
  <si>
    <t>専門的･技術的職業従事者</t>
  </si>
  <si>
    <t>　</t>
  </si>
  <si>
    <t>&lt;高等学校&gt;</t>
  </si>
  <si>
    <t>(単位：人,％)</t>
  </si>
  <si>
    <t>電気･ガス･熱供給･水道業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</si>
  <si>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</si>
  <si>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</si>
  <si>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</si>
  <si>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</si>
  <si>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</si>
  <si>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</si>
  <si>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</si>
  <si>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</si>
  <si>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</si>
  <si>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</si>
  <si>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</si>
  <si>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</si>
  <si>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</si>
  <si>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</si>
  <si>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</si>
  <si>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</si>
  <si>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</si>
  <si>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</si>
  <si>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</si>
  <si>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</si>
  <si>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</si>
  <si>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</si>
  <si>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</si>
  <si>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</si>
  <si>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</si>
  <si>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</si>
  <si>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</si>
  <si>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</si>
  <si>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</si>
  <si>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</si>
  <si>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</si>
  <si>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</si>
  <si>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</si>
  <si>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</si>
  <si>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</si>
  <si>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</si>
  <si>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</si>
  <si>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</si>
  <si>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</si>
  <si>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</si>
  <si>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</si>
  <si>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</si>
  <si>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</si>
  <si>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</si>
  <si>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</si>
  <si>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</si>
  <si>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</si>
  <si>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</si>
  <si>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</si>
  <si>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</si>
  <si>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</si>
  <si>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</si>
  <si>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</si>
  <si>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事務従事者</t>
  </si>
  <si>
    <t>販売従事者</t>
  </si>
  <si>
    <t>保安職業従事者</t>
  </si>
  <si>
    <t>加美町</t>
  </si>
  <si>
    <t>複合サービス事業</t>
  </si>
  <si>
    <t>男</t>
  </si>
  <si>
    <t>女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</si>
  <si>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</si>
  <si>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</si>
  <si>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</si>
  <si>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</si>
  <si>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</si>
  <si>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</si>
  <si>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</si>
  <si>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</si>
  <si>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公　　立</t>
  </si>
  <si>
    <t>私　　立</t>
  </si>
  <si>
    <t>各種学校</t>
  </si>
  <si>
    <t>公　　立</t>
  </si>
  <si>
    <t>私　　立</t>
  </si>
  <si>
    <t>大学
(学部）</t>
  </si>
  <si>
    <t>短期大学
(本科）</t>
  </si>
  <si>
    <t>大学・短期大学の通信教育部</t>
  </si>
  <si>
    <t>大学・短期大学（別科）</t>
  </si>
  <si>
    <t>高等学校（専攻科）</t>
  </si>
  <si>
    <t>左記（E+I）
のうち県外
就職者
（再掲）</t>
  </si>
  <si>
    <t>&lt;高等学校&gt;（男女計）</t>
  </si>
  <si>
    <t>大学</t>
  </si>
  <si>
    <t>短期大学</t>
  </si>
  <si>
    <t>&lt;高等学校&gt;（男）</t>
  </si>
  <si>
    <t>&lt;高等学校&gt;（女）</t>
  </si>
  <si>
    <t>大学( 学  部 )</t>
  </si>
  <si>
    <t>当該年３月卒業者</t>
  </si>
  <si>
    <t>漁業</t>
  </si>
  <si>
    <t>建設業</t>
  </si>
  <si>
    <t>製造業</t>
  </si>
  <si>
    <t>電気・ガス
熱供給・水道業</t>
  </si>
  <si>
    <t>情報通信業</t>
  </si>
  <si>
    <t>医療・福祉</t>
  </si>
  <si>
    <t>教育・学習支援業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</si>
  <si>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</si>
  <si>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</si>
  <si>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</si>
  <si>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</si>
  <si>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</si>
  <si>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</si>
  <si>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</si>
  <si>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</si>
  <si>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</si>
  <si>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</si>
  <si>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</si>
  <si>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</si>
  <si>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</si>
  <si>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</si>
  <si>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</si>
  <si>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</si>
  <si>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</si>
  <si>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</si>
  <si>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</si>
  <si>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</si>
  <si>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</si>
  <si>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</si>
  <si>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</si>
  <si>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</si>
  <si>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</si>
  <si>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</si>
  <si>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</si>
  <si>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</si>
  <si>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</si>
  <si>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</si>
  <si>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</si>
  <si>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</si>
  <si>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</si>
  <si>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</si>
  <si>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</si>
  <si>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</si>
  <si>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</si>
  <si>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</si>
  <si>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</si>
  <si>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</si>
  <si>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</si>
  <si>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</si>
  <si>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</si>
  <si>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</si>
  <si>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</si>
  <si>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</si>
  <si>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</si>
  <si>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当該年３月卒業</t>
  </si>
  <si>
    <t>専修学校
（一般課程等）</t>
  </si>
  <si>
    <t>大学等
進学率
（％）</t>
  </si>
  <si>
    <t>開発施設等入学者</t>
  </si>
  <si>
    <t xml:space="preserve">     （一般課程）等入学者</t>
  </si>
  <si>
    <t>専修学校
（一般課程）等</t>
  </si>
  <si>
    <t>短期大学( 本科 )</t>
  </si>
  <si>
    <t>仙台市計</t>
  </si>
  <si>
    <t>塩竈市</t>
  </si>
  <si>
    <t>Ｄ
公共職業能力開発施設等入学者</t>
  </si>
  <si>
    <t>Ｅ
就職者</t>
  </si>
  <si>
    <t>Ａ　大学等進学者</t>
  </si>
  <si>
    <t>Ｂ
専修学校
（専門課程）
進学者</t>
  </si>
  <si>
    <t>Ｃ　専修学校
（一般課程）等入学者</t>
  </si>
  <si>
    <t>Ｇ
左記以外の者</t>
  </si>
  <si>
    <t>Ｉ　左記ＡＢＣＤのうち
就職している者（再掲）</t>
  </si>
  <si>
    <t>前年３月以前卒業</t>
  </si>
  <si>
    <t>Ｄ　公共職業能力</t>
  </si>
  <si>
    <t>Ｆ　一時的な
仕事に就いた者</t>
  </si>
  <si>
    <t>Ｇ　左記以外の者</t>
  </si>
  <si>
    <t xml:space="preserve"> Ａ　大学等進学者</t>
  </si>
  <si>
    <t>Ａ　大学等進学者</t>
  </si>
  <si>
    <t>Ｂ　専修学校（一般課程）等入学者</t>
  </si>
  <si>
    <t>前年３月以前卒業者</t>
  </si>
  <si>
    <t>（つづき）</t>
  </si>
  <si>
    <t>〈高等学校〉</t>
  </si>
  <si>
    <t xml:space="preserve"> </t>
  </si>
  <si>
    <t>（つづき）</t>
  </si>
  <si>
    <t xml:space="preserve">　 Ｂ　専 修 学 校 </t>
  </si>
  <si>
    <t>Ｃ　専修学校等</t>
  </si>
  <si>
    <t>Ｅ　就   職   者</t>
  </si>
  <si>
    <t xml:space="preserve">   (専門課程)進学者</t>
  </si>
  <si>
    <t>全日制</t>
  </si>
  <si>
    <t>大       学</t>
  </si>
  <si>
    <t>短 期 大 学</t>
  </si>
  <si>
    <t>高 等 学 校</t>
  </si>
  <si>
    <t xml:space="preserve"> ( 学   部 )</t>
  </si>
  <si>
    <t>( 本   科 )</t>
  </si>
  <si>
    <t>の通信教育部</t>
  </si>
  <si>
    <t>( 別   科 )</t>
  </si>
  <si>
    <t>専  攻  科</t>
  </si>
  <si>
    <t xml:space="preserve"> </t>
  </si>
  <si>
    <t>(つづき）</t>
  </si>
  <si>
    <t>（つづき）</t>
  </si>
  <si>
    <t>上記以外のもの</t>
  </si>
  <si>
    <t>Ａ　大学（学部），短大（本科）
への入学志願者</t>
  </si>
  <si>
    <t>大崎市</t>
  </si>
  <si>
    <t>美里町</t>
  </si>
  <si>
    <t>南三陸町</t>
  </si>
  <si>
    <t>美里町</t>
  </si>
  <si>
    <t>情　報</t>
  </si>
  <si>
    <t>福　祉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</si>
  <si>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</si>
  <si>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</si>
  <si>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</si>
  <si>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</si>
  <si>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</si>
  <si>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</si>
  <si>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</si>
  <si>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</si>
  <si>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</si>
  <si>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</si>
  <si>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</si>
  <si>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定時制</t>
  </si>
  <si>
    <t>市 部 計</t>
  </si>
  <si>
    <t>仙台市計</t>
  </si>
  <si>
    <t>（つづき）　</t>
  </si>
  <si>
    <t>サービス職業従事者</t>
  </si>
  <si>
    <t>Ａのうち</t>
  </si>
  <si>
    <t>Ｂのうち</t>
  </si>
  <si>
    <t>Ｃのうち</t>
  </si>
  <si>
    <t>Ｄのうち</t>
  </si>
  <si>
    <t>Ｉ　左記ＡＢＣＤのうち
就職している者（再掲）</t>
  </si>
  <si>
    <t>特別支援学校高等部（専攻科）</t>
  </si>
  <si>
    <t>Ｆ
一時的な仕事に就いた者</t>
  </si>
  <si>
    <t>特別支援学校高等部
（専攻科）</t>
  </si>
  <si>
    <t>農業・林業</t>
  </si>
  <si>
    <t>運輸業・郵便業</t>
  </si>
  <si>
    <t>卸売業・小売業</t>
  </si>
  <si>
    <t>金融業・保険業</t>
  </si>
  <si>
    <t>学術研究・専門・技術サービス業</t>
  </si>
  <si>
    <t>宿泊業・飲食サービス業</t>
  </si>
  <si>
    <t>生活関連サービス業・娯楽業</t>
  </si>
  <si>
    <t>複合サービス業事業</t>
  </si>
  <si>
    <t>公務(他に分類
されるものを除く）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</si>
  <si>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</si>
  <si>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</si>
  <si>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</si>
  <si>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</si>
  <si>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</si>
  <si>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</si>
  <si>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</si>
  <si>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公務(他に分類されるものを除く)</t>
  </si>
  <si>
    <t>サービス業（他に分類されないもの）</t>
  </si>
  <si>
    <t>356-05から356-17を減ずる</t>
  </si>
  <si>
    <t>356-09から356-21を減ずる</t>
  </si>
  <si>
    <t>第５９表　　　市　町　村　別　進　路　別　卒　業　者　数　（３－１）</t>
  </si>
  <si>
    <t>第５９表　　　市　町　村　別　進　路　別　卒　業　者　数　（３－２）</t>
  </si>
  <si>
    <t>第５９表　　　市　町　村　別　進　路　別　卒　業　者　数　（３－３）</t>
  </si>
  <si>
    <t>第６０表　　　学　科　別　進　路　別　卒　業　者　数</t>
  </si>
  <si>
    <t xml:space="preserve"> 第６１表         学科別大学・短期大学・専修学校等への進入学者数及び学科別大学・短期大学への入学志願者数</t>
  </si>
  <si>
    <t>　　第６４表　　　産　業　別　就　職　者　数　及　び　割　合</t>
  </si>
  <si>
    <t xml:space="preserve">     　第６５表　　　職　業　別　就　職　者　数　及　び　割　合　</t>
  </si>
  <si>
    <t>第６３表　　　就職先別県外就職者数</t>
  </si>
  <si>
    <t>鉱業・採石業・
砂利採取業</t>
  </si>
  <si>
    <t xml:space="preserve">第６２表　　　市　町　村　別　産　業　別　就　職　者　数 </t>
  </si>
  <si>
    <t>教育・
学習支援業</t>
  </si>
  <si>
    <t>サービス業（他に分類されないもの）</t>
  </si>
  <si>
    <t>不動産業・
物品賃貸業</t>
  </si>
  <si>
    <t>左記以外のもの</t>
  </si>
  <si>
    <t>上記以外のもの</t>
  </si>
  <si>
    <t>宿泊業・飲食
サービス業</t>
  </si>
  <si>
    <t>区　　分
市町村名</t>
  </si>
  <si>
    <t>区    分</t>
  </si>
  <si>
    <t>区　　分
都道府県名</t>
  </si>
  <si>
    <t>区            分</t>
  </si>
  <si>
    <t>区              分</t>
  </si>
  <si>
    <t>Ｈ
不詳・死亡の者</t>
  </si>
  <si>
    <t>　Ｈ　不詳・死亡
の者</t>
  </si>
  <si>
    <t>千葉</t>
  </si>
  <si>
    <t>農林業従事者</t>
  </si>
  <si>
    <t>漁業従事者</t>
  </si>
  <si>
    <t>生産工程従事者</t>
  </si>
  <si>
    <t>輸送・機械運転従事者</t>
  </si>
  <si>
    <t>建設・採掘従事者</t>
  </si>
  <si>
    <t>運搬・清掃等従事者</t>
  </si>
  <si>
    <t>平成25年度</t>
  </si>
  <si>
    <t>平成25年度　　</t>
  </si>
  <si>
    <t/>
  </si>
  <si>
    <t>平成26年度</t>
  </si>
  <si>
    <t>平成26年度　　</t>
  </si>
  <si>
    <t>平成26年度</t>
  </si>
  <si>
    <t>平成26年度</t>
  </si>
  <si>
    <t>平成26年度　　</t>
  </si>
  <si>
    <t>平成25年度</t>
  </si>
  <si>
    <t>平成25年度</t>
  </si>
  <si>
    <t>卒業者に占める就職者の割合
（Ｅ+Ｈ）/総数
（％）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</si>
</sst>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0.0_);[Red]\(0.0\)"/>
    <numFmt numFmtId="198" formatCode="&quot;¥&quot;#,##0;[Red]&quot;¥&quot;#,##0"/>
    <numFmt numFmtId="199" formatCode="&quot;¥&quot;#,##0.0;[Red]&quot;¥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&quot;#,##0;\-"/>
    <numFmt numFmtId="228" formatCode="#,##0.0;0.0;&quot;－&quot;"/>
    <numFmt numFmtId="229" formatCode="0.000_ "/>
    <numFmt numFmtId="230" formatCode="[$-F400]h:mm:ss\ AM/PM"/>
    <numFmt numFmtId="231" formatCode="0.0E+00"/>
    <numFmt numFmtId="232" formatCode="#,###.0;\-#,###.0;\-"/>
    <numFmt numFmtId="233" formatCode="#,##0.00;&quot;－&quot;#,##0.00;&quot;－&quot;"/>
    <numFmt numFmtId="234" formatCode="#,###.00;\-#,###.00;\-"/>
    <numFmt numFmtId="235" formatCode="#,###.000;\-#,###.000;\-"/>
    <numFmt numFmtId="236" formatCode="_ * #,##0.0_ ;_ * \-#,##0.0_ ;_ * &quot;-&quot;_ ;_ @_ "/>
    <numFmt numFmtId="237" formatCode="#,##0.00;&quot;△ &quot;#,##0.00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4"/>
      <name val="書院細明朝体"/>
      <family val="1"/>
    </font>
    <font>
      <b/>
      <sz val="8"/>
      <name val="ＭＳ 明朝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7.5"/>
      <name val="書院細明朝体"/>
      <family val="1"/>
    </font>
    <font>
      <sz val="9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書院細明朝体"/>
      <family val="1"/>
    </font>
    <font>
      <b/>
      <sz val="9"/>
      <color indexed="9"/>
      <name val="書院細明朝体"/>
      <family val="1"/>
    </font>
    <font>
      <b/>
      <sz val="12"/>
      <color indexed="9"/>
      <name val="書院細明朝体"/>
      <family val="1"/>
    </font>
    <font>
      <sz val="9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書院細明朝体"/>
      <family val="1"/>
    </font>
    <font>
      <b/>
      <sz val="9"/>
      <color theme="0"/>
      <name val="書院細明朝体"/>
      <family val="1"/>
    </font>
    <font>
      <b/>
      <sz val="12"/>
      <color theme="0"/>
      <name val="書院細明朝体"/>
      <family val="1"/>
    </font>
    <font>
      <sz val="9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9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176" fontId="11" fillId="0" borderId="0" xfId="62" applyNumberFormat="1" applyFont="1" applyFill="1" applyAlignment="1" applyProtection="1">
      <alignment horizontal="center" vertical="center"/>
      <protection/>
    </xf>
    <xf numFmtId="176" fontId="11" fillId="0" borderId="0" xfId="62" applyNumberFormat="1" applyFont="1" applyFill="1" applyAlignment="1">
      <alignment horizontal="centerContinuous" vertical="center"/>
      <protection/>
    </xf>
    <xf numFmtId="176" fontId="11" fillId="0" borderId="0" xfId="62" applyNumberFormat="1" applyFont="1" applyFill="1" applyBorder="1" applyAlignment="1" applyProtection="1">
      <alignment horizontal="left" vertical="center"/>
      <protection/>
    </xf>
    <xf numFmtId="216" fontId="11" fillId="0" borderId="0" xfId="62" applyNumberFormat="1" applyFont="1" applyFill="1" applyAlignment="1">
      <alignment horizontal="centerContinuous"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1" fillId="0" borderId="10" xfId="62" applyNumberFormat="1" applyFont="1" applyFill="1" applyBorder="1" applyAlignment="1">
      <alignment vertical="center"/>
      <protection/>
    </xf>
    <xf numFmtId="178" fontId="11" fillId="0" borderId="11" xfId="63" applyNumberFormat="1" applyFont="1" applyFill="1" applyBorder="1" applyAlignment="1">
      <alignment horizontal="left"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216" fontId="11" fillId="0" borderId="0" xfId="62" applyNumberFormat="1" applyFont="1" applyFill="1" applyBorder="1" applyAlignment="1">
      <alignment vertical="center"/>
      <protection/>
    </xf>
    <xf numFmtId="176" fontId="11" fillId="0" borderId="10" xfId="62" applyNumberFormat="1" applyFont="1" applyFill="1" applyBorder="1" applyAlignment="1" applyProtection="1">
      <alignment horizontal="right" vertical="center"/>
      <protection/>
    </xf>
    <xf numFmtId="176" fontId="11" fillId="0" borderId="12" xfId="62" applyNumberFormat="1" applyFont="1" applyFill="1" applyBorder="1" applyAlignment="1" applyProtection="1">
      <alignment horizontal="center" vertical="center"/>
      <protection/>
    </xf>
    <xf numFmtId="176" fontId="12" fillId="0" borderId="13" xfId="62" applyNumberFormat="1" applyFont="1" applyFill="1" applyBorder="1" applyAlignment="1" applyProtection="1">
      <alignment horizontal="center" vertical="center"/>
      <protection/>
    </xf>
    <xf numFmtId="176" fontId="11" fillId="0" borderId="14" xfId="62" applyNumberFormat="1" applyFont="1" applyFill="1" applyBorder="1" applyAlignment="1" applyProtection="1">
      <alignment horizontal="center" vertical="center"/>
      <protection/>
    </xf>
    <xf numFmtId="176" fontId="12" fillId="0" borderId="14" xfId="62" applyNumberFormat="1" applyFont="1" applyFill="1" applyBorder="1" applyAlignment="1" applyProtection="1">
      <alignment horizontal="center" vertical="center"/>
      <protection/>
    </xf>
    <xf numFmtId="176" fontId="11" fillId="0" borderId="15" xfId="62" applyNumberFormat="1" applyFont="1" applyFill="1" applyBorder="1" applyAlignment="1">
      <alignment vertical="center"/>
      <protection/>
    </xf>
    <xf numFmtId="176" fontId="11" fillId="0" borderId="16" xfId="61" applyNumberFormat="1" applyFont="1" applyFill="1" applyBorder="1" applyAlignment="1">
      <alignment vertical="center"/>
      <protection/>
    </xf>
    <xf numFmtId="176" fontId="11" fillId="0" borderId="17" xfId="61" applyNumberFormat="1" applyFont="1" applyFill="1" applyBorder="1" applyAlignment="1">
      <alignment vertical="center"/>
      <protection/>
    </xf>
    <xf numFmtId="176" fontId="11" fillId="0" borderId="0" xfId="61" applyNumberFormat="1" applyFont="1" applyFill="1" applyBorder="1" applyAlignment="1">
      <alignment vertical="center"/>
      <protection/>
    </xf>
    <xf numFmtId="176" fontId="11" fillId="0" borderId="18" xfId="61" applyNumberFormat="1" applyFont="1" applyFill="1" applyBorder="1" applyAlignment="1">
      <alignment vertical="center"/>
      <protection/>
    </xf>
    <xf numFmtId="176" fontId="11" fillId="0" borderId="15" xfId="62" applyNumberFormat="1" applyFont="1" applyFill="1" applyBorder="1" applyAlignment="1">
      <alignment horizontal="center" vertical="center"/>
      <protection/>
    </xf>
    <xf numFmtId="216" fontId="11" fillId="0" borderId="0" xfId="62" applyNumberFormat="1" applyFont="1" applyFill="1" applyAlignment="1">
      <alignment vertical="center"/>
      <protection/>
    </xf>
    <xf numFmtId="176" fontId="11" fillId="0" borderId="0" xfId="61" applyNumberFormat="1" applyFont="1" applyFill="1" applyBorder="1" applyAlignment="1">
      <alignment horizontal="right" vertical="center"/>
      <protection/>
    </xf>
    <xf numFmtId="176" fontId="11" fillId="0" borderId="0" xfId="61" applyNumberFormat="1" applyFont="1" applyFill="1" applyBorder="1" applyAlignment="1" applyProtection="1">
      <alignment horizontal="right" vertical="center"/>
      <protection/>
    </xf>
    <xf numFmtId="176" fontId="11" fillId="0" borderId="18" xfId="61" applyNumberFormat="1" applyFont="1" applyFill="1" applyBorder="1" applyAlignment="1" applyProtection="1">
      <alignment horizontal="left" vertical="center"/>
      <protection/>
    </xf>
    <xf numFmtId="176" fontId="11" fillId="0" borderId="0" xfId="61" applyNumberFormat="1" applyFont="1" applyFill="1" applyBorder="1" applyAlignment="1" applyProtection="1">
      <alignment horizontal="distributed" vertical="center"/>
      <protection/>
    </xf>
    <xf numFmtId="176" fontId="11" fillId="0" borderId="18" xfId="61" applyNumberFormat="1" applyFont="1" applyFill="1" applyBorder="1" applyAlignment="1" applyProtection="1">
      <alignment horizontal="distributed" vertical="center"/>
      <protection/>
    </xf>
    <xf numFmtId="176" fontId="11" fillId="0" borderId="0" xfId="61" applyNumberFormat="1" applyFont="1" applyFill="1" applyBorder="1" applyAlignment="1">
      <alignment horizontal="left" vertical="center"/>
      <protection/>
    </xf>
    <xf numFmtId="176" fontId="11" fillId="0" borderId="15" xfId="61" applyNumberFormat="1" applyFont="1" applyFill="1" applyBorder="1" applyAlignment="1" applyProtection="1">
      <alignment horizontal="distributed" vertical="center"/>
      <protection/>
    </xf>
    <xf numFmtId="176" fontId="11" fillId="0" borderId="19" xfId="62" applyNumberFormat="1" applyFont="1" applyFill="1" applyBorder="1" applyAlignment="1">
      <alignment vertical="center"/>
      <protection/>
    </xf>
    <xf numFmtId="176" fontId="11" fillId="0" borderId="20" xfId="62" applyNumberFormat="1" applyFont="1" applyFill="1" applyBorder="1" applyAlignment="1">
      <alignment vertical="center"/>
      <protection/>
    </xf>
    <xf numFmtId="178" fontId="11" fillId="0" borderId="20" xfId="64" applyNumberFormat="1" applyFont="1" applyFill="1" applyBorder="1" applyAlignment="1">
      <alignment vertical="center"/>
      <protection/>
    </xf>
    <xf numFmtId="178" fontId="11" fillId="0" borderId="10" xfId="64" applyNumberFormat="1" applyFont="1" applyFill="1" applyBorder="1" applyAlignment="1">
      <alignment vertical="center"/>
      <protection/>
    </xf>
    <xf numFmtId="176" fontId="11" fillId="0" borderId="15" xfId="61" applyNumberFormat="1" applyFont="1" applyFill="1" applyBorder="1" applyAlignment="1" applyProtection="1">
      <alignment horizontal="right" vertical="center"/>
      <protection/>
    </xf>
    <xf numFmtId="176" fontId="16" fillId="0" borderId="0" xfId="62" applyNumberFormat="1" applyFont="1" applyFill="1" applyBorder="1" applyAlignment="1">
      <alignment vertical="center"/>
      <protection/>
    </xf>
    <xf numFmtId="176" fontId="11" fillId="0" borderId="18" xfId="62" applyNumberFormat="1" applyFont="1" applyFill="1" applyBorder="1" applyAlignment="1">
      <alignment vertical="center"/>
      <protection/>
    </xf>
    <xf numFmtId="176" fontId="61" fillId="0" borderId="0" xfId="62" applyNumberFormat="1" applyFont="1" applyFill="1" applyAlignment="1">
      <alignment vertical="center"/>
      <protection/>
    </xf>
    <xf numFmtId="176" fontId="62" fillId="0" borderId="0" xfId="62" applyNumberFormat="1" applyFont="1" applyFill="1" applyBorder="1" applyAlignment="1" applyProtection="1">
      <alignment vertical="center"/>
      <protection locked="0"/>
    </xf>
    <xf numFmtId="178" fontId="11" fillId="0" borderId="0" xfId="65" applyNumberFormat="1" applyFont="1" applyFill="1" applyAlignment="1">
      <alignment horizontal="centerContinuous" vertical="center"/>
      <protection/>
    </xf>
    <xf numFmtId="178" fontId="11" fillId="0" borderId="0" xfId="65" applyNumberFormat="1" applyFont="1" applyFill="1" applyAlignment="1">
      <alignment vertical="center"/>
      <protection/>
    </xf>
    <xf numFmtId="178" fontId="11" fillId="0" borderId="0" xfId="65" applyNumberFormat="1" applyFont="1" applyFill="1" applyBorder="1" applyAlignment="1" applyProtection="1">
      <alignment horizontal="left" vertical="center"/>
      <protection locked="0"/>
    </xf>
    <xf numFmtId="178" fontId="11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 applyProtection="1">
      <alignment horizontal="left" vertical="center"/>
      <protection/>
    </xf>
    <xf numFmtId="178" fontId="11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13" xfId="65" applyNumberFormat="1" applyFont="1" applyFill="1" applyBorder="1" applyAlignment="1">
      <alignment horizontal="centerContinuous" vertical="center"/>
      <protection/>
    </xf>
    <xf numFmtId="178" fontId="11" fillId="0" borderId="12" xfId="65" applyNumberFormat="1" applyFont="1" applyFill="1" applyBorder="1" applyAlignment="1" applyProtection="1">
      <alignment horizontal="centerContinuous" vertical="center"/>
      <protection/>
    </xf>
    <xf numFmtId="178" fontId="11" fillId="0" borderId="12" xfId="65" applyNumberFormat="1" applyFont="1" applyFill="1" applyBorder="1" applyAlignment="1">
      <alignment horizontal="centerContinuous" vertical="center"/>
      <protection/>
    </xf>
    <xf numFmtId="178" fontId="11" fillId="0" borderId="13" xfId="65" applyNumberFormat="1" applyFont="1" applyFill="1" applyBorder="1" applyAlignment="1" applyProtection="1">
      <alignment horizontal="centerContinuous" vertical="center"/>
      <protection/>
    </xf>
    <xf numFmtId="178" fontId="11" fillId="0" borderId="21" xfId="65" applyNumberFormat="1" applyFont="1" applyFill="1" applyBorder="1" applyAlignment="1">
      <alignment horizontal="centerContinuous" vertical="center"/>
      <protection/>
    </xf>
    <xf numFmtId="178" fontId="11" fillId="0" borderId="19" xfId="65" applyNumberFormat="1" applyFont="1" applyFill="1" applyBorder="1" applyAlignment="1" applyProtection="1">
      <alignment horizontal="center" vertical="center"/>
      <protection/>
    </xf>
    <xf numFmtId="178" fontId="11" fillId="0" borderId="20" xfId="65" applyNumberFormat="1" applyFont="1" applyFill="1" applyBorder="1" applyAlignment="1" applyProtection="1">
      <alignment horizontal="center" vertical="center"/>
      <protection/>
    </xf>
    <xf numFmtId="178" fontId="11" fillId="0" borderId="14" xfId="65" applyNumberFormat="1" applyFont="1" applyFill="1" applyBorder="1" applyAlignment="1" applyProtection="1">
      <alignment horizontal="center" vertical="center"/>
      <protection/>
    </xf>
    <xf numFmtId="178" fontId="11" fillId="0" borderId="10" xfId="65" applyNumberFormat="1" applyFont="1" applyFill="1" applyBorder="1" applyAlignment="1" applyProtection="1">
      <alignment horizontal="center" vertical="center"/>
      <protection/>
    </xf>
    <xf numFmtId="178" fontId="11" fillId="0" borderId="18" xfId="65" applyNumberFormat="1" applyFont="1" applyFill="1" applyBorder="1" applyAlignment="1">
      <alignment vertical="center"/>
      <protection/>
    </xf>
    <xf numFmtId="178" fontId="11" fillId="0" borderId="0" xfId="0" applyNumberFormat="1" applyFont="1" applyFill="1" applyBorder="1" applyAlignment="1" applyProtection="1">
      <alignment horizontal="distributed" vertical="center"/>
      <protection/>
    </xf>
    <xf numFmtId="178" fontId="13" fillId="0" borderId="0" xfId="0" applyNumberFormat="1" applyFont="1" applyFill="1" applyBorder="1" applyAlignment="1" applyProtection="1">
      <alignment horizontal="distributed" vertical="center"/>
      <protection/>
    </xf>
    <xf numFmtId="178" fontId="12" fillId="0" borderId="0" xfId="0" applyNumberFormat="1" applyFont="1" applyFill="1" applyBorder="1" applyAlignment="1" applyProtection="1">
      <alignment horizontal="distributed" vertical="center"/>
      <protection/>
    </xf>
    <xf numFmtId="178" fontId="20" fillId="0" borderId="0" xfId="0" applyNumberFormat="1" applyFont="1" applyFill="1" applyBorder="1" applyAlignment="1" applyProtection="1">
      <alignment horizontal="distributed" vertical="center"/>
      <protection/>
    </xf>
    <xf numFmtId="178" fontId="11" fillId="0" borderId="10" xfId="65" applyNumberFormat="1" applyFont="1" applyFill="1" applyBorder="1" applyAlignment="1">
      <alignment vertical="center"/>
      <protection/>
    </xf>
    <xf numFmtId="178" fontId="11" fillId="0" borderId="0" xfId="0" applyNumberFormat="1" applyFont="1" applyFill="1" applyAlignment="1">
      <alignment horizontal="centerContinuous" vertical="center"/>
    </xf>
    <xf numFmtId="178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16" xfId="0" applyNumberFormat="1" applyFont="1" applyFill="1" applyBorder="1" applyAlignment="1">
      <alignment horizontal="centerContinuous" vertical="center"/>
    </xf>
    <xf numFmtId="178" fontId="11" fillId="0" borderId="17" xfId="0" applyNumberFormat="1" applyFont="1" applyFill="1" applyBorder="1" applyAlignment="1" applyProtection="1">
      <alignment horizontal="centerContinuous" vertical="center"/>
      <protection/>
    </xf>
    <xf numFmtId="178" fontId="11" fillId="0" borderId="17" xfId="0" applyNumberFormat="1" applyFont="1" applyFill="1" applyBorder="1" applyAlignment="1">
      <alignment horizontal="centerContinuous" vertical="center"/>
    </xf>
    <xf numFmtId="178" fontId="11" fillId="0" borderId="16" xfId="0" applyNumberFormat="1" applyFont="1" applyFill="1" applyBorder="1" applyAlignment="1" applyProtection="1">
      <alignment horizontal="centerContinuous" vertical="center"/>
      <protection/>
    </xf>
    <xf numFmtId="178" fontId="11" fillId="0" borderId="22" xfId="0" applyNumberFormat="1" applyFont="1" applyFill="1" applyBorder="1" applyAlignment="1">
      <alignment horizontal="centerContinuous" vertical="center"/>
    </xf>
    <xf numFmtId="178" fontId="11" fillId="0" borderId="13" xfId="0" applyNumberFormat="1" applyFont="1" applyFill="1" applyBorder="1" applyAlignment="1" applyProtection="1">
      <alignment horizontal="center" vertical="center"/>
      <protection/>
    </xf>
    <xf numFmtId="178" fontId="11" fillId="0" borderId="14" xfId="0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 applyProtection="1">
      <alignment horizontal="center" vertical="center"/>
      <protection/>
    </xf>
    <xf numFmtId="178" fontId="11" fillId="0" borderId="21" xfId="0" applyNumberFormat="1" applyFont="1" applyFill="1" applyBorder="1" applyAlignment="1" applyProtection="1">
      <alignment horizontal="center" vertical="center"/>
      <protection/>
    </xf>
    <xf numFmtId="178" fontId="11" fillId="0" borderId="18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horizontal="distributed" vertical="center" wrapText="1"/>
      <protection/>
    </xf>
    <xf numFmtId="178" fontId="11" fillId="0" borderId="10" xfId="0" applyNumberFormat="1" applyFont="1" applyFill="1" applyBorder="1" applyAlignment="1" applyProtection="1">
      <alignment horizontal="distributed" vertical="center"/>
      <protection/>
    </xf>
    <xf numFmtId="178" fontId="11" fillId="0" borderId="0" xfId="63" applyNumberFormat="1" applyFont="1" applyFill="1" applyBorder="1" applyAlignment="1">
      <alignment horizontal="left" vertical="center"/>
      <protection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178" fontId="61" fillId="0" borderId="0" xfId="64" applyNumberFormat="1" applyFont="1" applyFill="1" applyAlignment="1">
      <alignment vertical="center"/>
      <protection/>
    </xf>
    <xf numFmtId="176" fontId="16" fillId="0" borderId="0" xfId="62" applyNumberFormat="1" applyFont="1" applyFill="1" applyAlignment="1" applyProtection="1">
      <alignment horizontal="center" vertical="center"/>
      <protection/>
    </xf>
    <xf numFmtId="176" fontId="16" fillId="0" borderId="0" xfId="62" applyNumberFormat="1" applyFont="1" applyFill="1" applyBorder="1" applyAlignment="1" applyProtection="1">
      <alignment horizontal="left" vertical="center"/>
      <protection/>
    </xf>
    <xf numFmtId="176" fontId="11" fillId="0" borderId="0" xfId="62" applyNumberFormat="1" applyFont="1" applyFill="1" applyBorder="1" applyAlignment="1">
      <alignment horizontal="right" vertical="center"/>
      <protection/>
    </xf>
    <xf numFmtId="176" fontId="16" fillId="0" borderId="0" xfId="61" applyNumberFormat="1" applyFont="1" applyFill="1" applyBorder="1" applyAlignment="1" applyProtection="1">
      <alignment horizontal="distributed" vertical="center"/>
      <protection/>
    </xf>
    <xf numFmtId="176" fontId="16" fillId="0" borderId="10" xfId="62" applyNumberFormat="1" applyFont="1" applyFill="1" applyBorder="1" applyAlignment="1">
      <alignment vertical="center"/>
      <protection/>
    </xf>
    <xf numFmtId="176" fontId="16" fillId="0" borderId="0" xfId="62" applyNumberFormat="1" applyFont="1" applyFill="1" applyAlignment="1">
      <alignment vertical="center"/>
      <protection/>
    </xf>
    <xf numFmtId="176" fontId="63" fillId="0" borderId="0" xfId="62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 locked="0"/>
    </xf>
    <xf numFmtId="176" fontId="61" fillId="0" borderId="0" xfId="62" applyNumberFormat="1" applyFont="1" applyFill="1" applyBorder="1" applyAlignment="1" applyProtection="1">
      <alignment vertical="center"/>
      <protection locked="0"/>
    </xf>
    <xf numFmtId="176" fontId="17" fillId="0" borderId="0" xfId="62" applyNumberFormat="1" applyFont="1" applyFill="1" applyBorder="1" applyAlignment="1">
      <alignment horizontal="right" vertical="center"/>
      <protection/>
    </xf>
    <xf numFmtId="216" fontId="17" fillId="0" borderId="0" xfId="62" applyNumberFormat="1" applyFont="1" applyFill="1" applyBorder="1" applyAlignment="1">
      <alignment horizontal="right" vertical="center"/>
      <protection/>
    </xf>
    <xf numFmtId="176" fontId="17" fillId="0" borderId="0" xfId="62" applyNumberFormat="1" applyFont="1" applyFill="1" applyAlignment="1">
      <alignment horizontal="right" vertical="center"/>
      <protection/>
    </xf>
    <xf numFmtId="176" fontId="17" fillId="0" borderId="0" xfId="62" applyNumberFormat="1" applyFont="1" applyFill="1" applyBorder="1" applyAlignment="1" applyProtection="1">
      <alignment horizontal="right" vertical="center"/>
      <protection locked="0"/>
    </xf>
    <xf numFmtId="216" fontId="11" fillId="0" borderId="10" xfId="62" applyNumberFormat="1" applyFont="1" applyFill="1" applyBorder="1" applyAlignment="1">
      <alignment vertical="center"/>
      <protection/>
    </xf>
    <xf numFmtId="176" fontId="11" fillId="0" borderId="10" xfId="62" applyNumberFormat="1" applyFont="1" applyFill="1" applyBorder="1" applyAlignment="1" applyProtection="1">
      <alignment vertical="center"/>
      <protection locked="0"/>
    </xf>
    <xf numFmtId="176" fontId="11" fillId="0" borderId="0" xfId="62" applyNumberFormat="1" applyFont="1" applyFill="1" applyBorder="1" applyAlignment="1" applyProtection="1">
      <alignment vertical="center"/>
      <protection locked="0"/>
    </xf>
    <xf numFmtId="216" fontId="11" fillId="0" borderId="0" xfId="62" applyNumberFormat="1" applyFont="1" applyFill="1" applyBorder="1" applyAlignment="1" applyProtection="1">
      <alignment vertical="center"/>
      <protection locked="0"/>
    </xf>
    <xf numFmtId="176" fontId="17" fillId="0" borderId="0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Alignment="1" applyProtection="1">
      <alignment vertical="center"/>
      <protection locked="0"/>
    </xf>
    <xf numFmtId="216" fontId="11" fillId="0" borderId="0" xfId="62" applyNumberFormat="1" applyFont="1" applyFill="1" applyAlignment="1" applyProtection="1">
      <alignment vertical="center"/>
      <protection locked="0"/>
    </xf>
    <xf numFmtId="176" fontId="61" fillId="0" borderId="0" xfId="62" applyNumberFormat="1" applyFont="1" applyFill="1" applyAlignment="1" applyProtection="1">
      <alignment vertical="center"/>
      <protection locked="0"/>
    </xf>
    <xf numFmtId="176" fontId="17" fillId="0" borderId="10" xfId="62" applyNumberFormat="1" applyFont="1" applyFill="1" applyBorder="1" applyAlignment="1">
      <alignment vertical="center"/>
      <protection/>
    </xf>
    <xf numFmtId="176" fontId="17" fillId="0" borderId="0" xfId="62" applyNumberFormat="1" applyFont="1" applyFill="1" applyAlignment="1">
      <alignment vertical="center"/>
      <protection/>
    </xf>
    <xf numFmtId="176" fontId="17" fillId="0" borderId="0" xfId="62" applyNumberFormat="1" applyFont="1" applyFill="1" applyBorder="1" applyAlignment="1" applyProtection="1">
      <alignment vertical="center"/>
      <protection locked="0"/>
    </xf>
    <xf numFmtId="216" fontId="17" fillId="0" borderId="0" xfId="62" applyNumberFormat="1" applyFont="1" applyFill="1" applyAlignment="1">
      <alignment vertical="center"/>
      <protection/>
    </xf>
    <xf numFmtId="176" fontId="17" fillId="0" borderId="0" xfId="62" applyNumberFormat="1" applyFont="1" applyFill="1" applyBorder="1" applyAlignment="1" applyProtection="1">
      <alignment horizontal="right" vertical="center"/>
      <protection/>
    </xf>
    <xf numFmtId="176" fontId="12" fillId="0" borderId="0" xfId="62" applyNumberFormat="1" applyFont="1" applyFill="1" applyBorder="1" applyAlignment="1" applyProtection="1">
      <alignment vertical="center"/>
      <protection/>
    </xf>
    <xf numFmtId="176" fontId="12" fillId="0" borderId="13" xfId="62" applyNumberFormat="1" applyFont="1" applyFill="1" applyBorder="1" applyAlignment="1" applyProtection="1">
      <alignment horizontal="center" vertical="center" shrinkToFit="1"/>
      <protection/>
    </xf>
    <xf numFmtId="176" fontId="11" fillId="0" borderId="14" xfId="62" applyNumberFormat="1" applyFont="1" applyFill="1" applyBorder="1" applyAlignment="1" applyProtection="1">
      <alignment horizontal="center" vertical="center" shrinkToFit="1"/>
      <protection/>
    </xf>
    <xf numFmtId="176" fontId="12" fillId="0" borderId="14" xfId="62" applyNumberFormat="1" applyFont="1" applyFill="1" applyBorder="1" applyAlignment="1" applyProtection="1">
      <alignment horizontal="center" vertical="center" shrinkToFit="1"/>
      <protection/>
    </xf>
    <xf numFmtId="176" fontId="18" fillId="0" borderId="18" xfId="62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 applyProtection="1">
      <alignment vertical="center"/>
      <protection/>
    </xf>
    <xf numFmtId="216" fontId="17" fillId="0" borderId="0" xfId="62" applyNumberFormat="1" applyFont="1" applyFill="1" applyBorder="1" applyAlignment="1">
      <alignment vertical="center"/>
      <protection/>
    </xf>
    <xf numFmtId="216" fontId="17" fillId="0" borderId="0" xfId="62" applyNumberFormat="1" applyFont="1" applyFill="1" applyBorder="1" applyAlignment="1" applyProtection="1">
      <alignment vertical="center"/>
      <protection/>
    </xf>
    <xf numFmtId="216" fontId="17" fillId="0" borderId="0" xfId="62" applyNumberFormat="1" applyFont="1" applyFill="1" applyBorder="1" applyAlignment="1" applyProtection="1">
      <alignment vertical="center"/>
      <protection locked="0"/>
    </xf>
    <xf numFmtId="176" fontId="17" fillId="0" borderId="18" xfId="62" applyNumberFormat="1" applyFont="1" applyFill="1" applyBorder="1" applyAlignment="1" applyProtection="1">
      <alignment vertical="center"/>
      <protection locked="0"/>
    </xf>
    <xf numFmtId="178" fontId="11" fillId="0" borderId="0" xfId="63" applyNumberFormat="1" applyFont="1" applyFill="1" applyAlignment="1">
      <alignment horizontal="centerContinuous" vertical="center"/>
      <protection/>
    </xf>
    <xf numFmtId="178" fontId="11" fillId="0" borderId="0" xfId="63" applyNumberFormat="1" applyFont="1" applyFill="1" applyAlignment="1">
      <alignment horizontal="left" vertical="center"/>
      <protection/>
    </xf>
    <xf numFmtId="178" fontId="11" fillId="0" borderId="0" xfId="63" applyNumberFormat="1" applyFont="1" applyFill="1" applyBorder="1" applyAlignment="1" applyProtection="1" quotePrefix="1">
      <alignment horizontal="left" vertical="center"/>
      <protection/>
    </xf>
    <xf numFmtId="178" fontId="11" fillId="0" borderId="0" xfId="63" applyNumberFormat="1" applyFont="1" applyFill="1" applyBorder="1" applyAlignment="1" applyProtection="1">
      <alignment horizontal="left" vertical="center"/>
      <protection/>
    </xf>
    <xf numFmtId="178" fontId="11" fillId="0" borderId="0" xfId="63" applyNumberFormat="1" applyFont="1" applyFill="1" applyBorder="1" applyAlignment="1">
      <alignment horizontal="right" vertical="center"/>
      <protection/>
    </xf>
    <xf numFmtId="178" fontId="11" fillId="0" borderId="17" xfId="63" applyNumberFormat="1" applyFont="1" applyFill="1" applyBorder="1" applyAlignment="1">
      <alignment horizontal="left" vertical="center"/>
      <protection/>
    </xf>
    <xf numFmtId="178" fontId="11" fillId="0" borderId="0" xfId="63" applyNumberFormat="1" applyFont="1" applyFill="1" applyBorder="1" applyAlignment="1">
      <alignment horizontal="center" vertical="center"/>
      <protection/>
    </xf>
    <xf numFmtId="178" fontId="11" fillId="0" borderId="20" xfId="63" applyNumberFormat="1" applyFont="1" applyFill="1" applyBorder="1" applyAlignment="1" applyProtection="1">
      <alignment horizontal="center" vertical="center"/>
      <protection/>
    </xf>
    <xf numFmtId="178" fontId="11" fillId="0" borderId="10" xfId="63" applyNumberFormat="1" applyFont="1" applyFill="1" applyBorder="1" applyAlignment="1" applyProtection="1">
      <alignment horizontal="center" vertical="center"/>
      <protection/>
    </xf>
    <xf numFmtId="178" fontId="11" fillId="0" borderId="19" xfId="63" applyNumberFormat="1" applyFont="1" applyFill="1" applyBorder="1" applyAlignment="1" applyProtection="1">
      <alignment horizontal="center" vertical="center"/>
      <protection/>
    </xf>
    <xf numFmtId="178" fontId="11" fillId="0" borderId="23" xfId="63" applyNumberFormat="1" applyFont="1" applyFill="1" applyBorder="1" applyAlignment="1" applyProtection="1">
      <alignment horizontal="left" vertical="center"/>
      <protection/>
    </xf>
    <xf numFmtId="178" fontId="11" fillId="0" borderId="24" xfId="63" applyNumberFormat="1" applyFont="1" applyFill="1" applyBorder="1" applyAlignment="1">
      <alignment horizontal="left" vertical="center"/>
      <protection/>
    </xf>
    <xf numFmtId="178" fontId="11" fillId="0" borderId="25" xfId="63" applyNumberFormat="1" applyFont="1" applyFill="1" applyBorder="1" applyAlignment="1">
      <alignment horizontal="left" vertical="center"/>
      <protection/>
    </xf>
    <xf numFmtId="178" fontId="11" fillId="0" borderId="10" xfId="63" applyNumberFormat="1" applyFont="1" applyFill="1" applyBorder="1" applyAlignment="1" applyProtection="1">
      <alignment horizontal="left" vertical="center"/>
      <protection/>
    </xf>
    <xf numFmtId="178" fontId="11" fillId="0" borderId="14" xfId="63" applyNumberFormat="1" applyFont="1" applyFill="1" applyBorder="1" applyAlignment="1" applyProtection="1">
      <alignment horizontal="center" vertical="center"/>
      <protection/>
    </xf>
    <xf numFmtId="178" fontId="11" fillId="0" borderId="13" xfId="63" applyNumberFormat="1" applyFont="1" applyFill="1" applyBorder="1" applyAlignment="1" applyProtection="1">
      <alignment horizontal="center" vertical="center"/>
      <protection/>
    </xf>
    <xf numFmtId="178" fontId="11" fillId="0" borderId="26" xfId="63" applyNumberFormat="1" applyFont="1" applyFill="1" applyBorder="1" applyAlignment="1" applyProtection="1">
      <alignment horizontal="center" vertical="center"/>
      <protection/>
    </xf>
    <xf numFmtId="178" fontId="11" fillId="0" borderId="27" xfId="63" applyNumberFormat="1" applyFont="1" applyFill="1" applyBorder="1" applyAlignment="1" applyProtection="1">
      <alignment horizontal="center" vertical="center"/>
      <protection/>
    </xf>
    <xf numFmtId="178" fontId="11" fillId="0" borderId="12" xfId="63" applyNumberFormat="1" applyFont="1" applyFill="1" applyBorder="1" applyAlignment="1" applyProtection="1">
      <alignment horizontal="center" vertical="center"/>
      <protection/>
    </xf>
    <xf numFmtId="178" fontId="11" fillId="0" borderId="0" xfId="63" applyNumberFormat="1" applyFont="1" applyFill="1" applyAlignment="1">
      <alignment vertical="center"/>
      <protection/>
    </xf>
    <xf numFmtId="178" fontId="11" fillId="0" borderId="0" xfId="63" applyNumberFormat="1" applyFont="1" applyFill="1" applyBorder="1" applyAlignment="1">
      <alignment vertical="center"/>
      <protection/>
    </xf>
    <xf numFmtId="178" fontId="11" fillId="0" borderId="18" xfId="63" applyNumberFormat="1" applyFont="1" applyFill="1" applyBorder="1" applyAlignment="1">
      <alignment vertical="center"/>
      <protection/>
    </xf>
    <xf numFmtId="178" fontId="11" fillId="0" borderId="18" xfId="64" applyNumberFormat="1" applyFont="1" applyFill="1" applyBorder="1" applyAlignment="1">
      <alignment horizontal="left" vertical="center"/>
      <protection/>
    </xf>
    <xf numFmtId="178" fontId="11" fillId="0" borderId="0" xfId="64" applyNumberFormat="1" applyFont="1" applyFill="1" applyBorder="1" applyAlignment="1">
      <alignment horizontal="left" vertical="center"/>
      <protection/>
    </xf>
    <xf numFmtId="178" fontId="11" fillId="0" borderId="0" xfId="63" applyNumberFormat="1" applyFont="1" applyFill="1" applyBorder="1" applyAlignment="1" applyProtection="1">
      <alignment horizontal="center" vertical="center"/>
      <protection/>
    </xf>
    <xf numFmtId="178" fontId="11" fillId="0" borderId="0" xfId="63" applyNumberFormat="1" applyFont="1" applyFill="1" applyBorder="1" applyAlignment="1" applyProtection="1">
      <alignment vertical="center"/>
      <protection locked="0"/>
    </xf>
    <xf numFmtId="178" fontId="11" fillId="0" borderId="10" xfId="63" applyNumberFormat="1" applyFont="1" applyFill="1" applyBorder="1" applyAlignment="1">
      <alignment vertical="center"/>
      <protection/>
    </xf>
    <xf numFmtId="178" fontId="11" fillId="0" borderId="20" xfId="63" applyNumberFormat="1" applyFont="1" applyFill="1" applyBorder="1" applyAlignment="1">
      <alignment vertical="center"/>
      <protection/>
    </xf>
    <xf numFmtId="178" fontId="11" fillId="0" borderId="0" xfId="64" applyNumberFormat="1" applyFont="1" applyFill="1" applyBorder="1" applyAlignment="1">
      <alignment vertical="center"/>
      <protection/>
    </xf>
    <xf numFmtId="0" fontId="21" fillId="0" borderId="0" xfId="0" applyFont="1" applyFill="1" applyAlignment="1">
      <alignment vertical="center" shrinkToFit="1"/>
    </xf>
    <xf numFmtId="178" fontId="11" fillId="0" borderId="0" xfId="64" applyNumberFormat="1" applyFont="1" applyFill="1" applyAlignment="1">
      <alignment horizontal="centerContinuous" vertical="center"/>
      <protection/>
    </xf>
    <xf numFmtId="178" fontId="11" fillId="0" borderId="0" xfId="64" applyNumberFormat="1" applyFont="1" applyFill="1" applyAlignment="1">
      <alignment horizontal="left" vertical="center"/>
      <protection/>
    </xf>
    <xf numFmtId="178" fontId="11" fillId="0" borderId="0" xfId="64" applyNumberFormat="1" applyFont="1" applyFill="1" applyBorder="1" applyAlignment="1" applyProtection="1">
      <alignment horizontal="left" vertical="center"/>
      <protection/>
    </xf>
    <xf numFmtId="178" fontId="11" fillId="0" borderId="0" xfId="64" applyNumberFormat="1" applyFont="1" applyFill="1" applyBorder="1" applyAlignment="1">
      <alignment horizontal="right" vertical="center"/>
      <protection/>
    </xf>
    <xf numFmtId="178" fontId="11" fillId="0" borderId="0" xfId="64" applyNumberFormat="1" applyFont="1" applyFill="1" applyBorder="1" applyAlignment="1" applyProtection="1">
      <alignment horizontal="center" vertical="center"/>
      <protection/>
    </xf>
    <xf numFmtId="178" fontId="11" fillId="0" borderId="20" xfId="64" applyNumberFormat="1" applyFont="1" applyFill="1" applyBorder="1" applyAlignment="1" applyProtection="1">
      <alignment horizontal="center" vertical="center"/>
      <protection/>
    </xf>
    <xf numFmtId="178" fontId="11" fillId="0" borderId="10" xfId="64" applyNumberFormat="1" applyFont="1" applyFill="1" applyBorder="1" applyAlignment="1" applyProtection="1">
      <alignment horizontal="center" vertical="center"/>
      <protection/>
    </xf>
    <xf numFmtId="178" fontId="11" fillId="0" borderId="19" xfId="64" applyNumberFormat="1" applyFont="1" applyFill="1" applyBorder="1" applyAlignment="1" applyProtection="1">
      <alignment horizontal="center" vertical="center"/>
      <protection/>
    </xf>
    <xf numFmtId="178" fontId="11" fillId="0" borderId="13" xfId="64" applyNumberFormat="1" applyFont="1" applyFill="1" applyBorder="1" applyAlignment="1" applyProtection="1">
      <alignment horizontal="center" vertical="center"/>
      <protection/>
    </xf>
    <xf numFmtId="178" fontId="11" fillId="0" borderId="14" xfId="64" applyNumberFormat="1" applyFont="1" applyFill="1" applyBorder="1" applyAlignment="1" applyProtection="1">
      <alignment horizontal="center" vertical="center"/>
      <protection/>
    </xf>
    <xf numFmtId="178" fontId="11" fillId="0" borderId="18" xfId="64" applyNumberFormat="1" applyFont="1" applyFill="1" applyBorder="1" applyAlignment="1">
      <alignment vertical="center"/>
      <protection/>
    </xf>
    <xf numFmtId="178" fontId="11" fillId="0" borderId="0" xfId="64" applyNumberFormat="1" applyFont="1" applyFill="1" applyBorder="1" applyAlignment="1" applyProtection="1">
      <alignment vertical="center"/>
      <protection locked="0"/>
    </xf>
    <xf numFmtId="178" fontId="61" fillId="0" borderId="0" xfId="64" applyNumberFormat="1" applyFont="1" applyFill="1" applyBorder="1" applyAlignment="1">
      <alignment vertical="center"/>
      <protection/>
    </xf>
    <xf numFmtId="178" fontId="61" fillId="0" borderId="0" xfId="63" applyNumberFormat="1" applyFont="1" applyFill="1" applyAlignment="1">
      <alignment vertical="center"/>
      <protection/>
    </xf>
    <xf numFmtId="178" fontId="11" fillId="0" borderId="0" xfId="63" applyNumberFormat="1" applyFont="1" applyFill="1" applyBorder="1" applyAlignment="1" applyProtection="1">
      <alignment horizontal="left" vertical="center"/>
      <protection locked="0"/>
    </xf>
    <xf numFmtId="0" fontId="64" fillId="0" borderId="0" xfId="0" applyFont="1" applyFill="1" applyAlignment="1">
      <alignment vertical="center" shrinkToFit="1"/>
    </xf>
    <xf numFmtId="176" fontId="16" fillId="0" borderId="0" xfId="62" applyNumberFormat="1" applyFont="1" applyFill="1" applyBorder="1" applyAlignment="1">
      <alignment horizontal="right" vertical="center"/>
      <protection/>
    </xf>
    <xf numFmtId="176" fontId="16" fillId="0" borderId="15" xfId="62" applyNumberFormat="1" applyFont="1" applyFill="1" applyBorder="1" applyAlignment="1">
      <alignment horizontal="right" vertical="center"/>
      <protection/>
    </xf>
    <xf numFmtId="176" fontId="16" fillId="0" borderId="18" xfId="62" applyNumberFormat="1" applyFont="1" applyFill="1" applyBorder="1" applyAlignment="1">
      <alignment horizontal="right" vertical="center"/>
      <protection/>
    </xf>
    <xf numFmtId="176" fontId="16" fillId="0" borderId="0" xfId="62" applyNumberFormat="1" applyFont="1" applyFill="1" applyAlignment="1">
      <alignment horizontal="right" vertical="center"/>
      <protection/>
    </xf>
    <xf numFmtId="176" fontId="17" fillId="0" borderId="19" xfId="62" applyNumberFormat="1" applyFont="1" applyFill="1" applyBorder="1" applyAlignment="1">
      <alignment vertical="center"/>
      <protection/>
    </xf>
    <xf numFmtId="176" fontId="61" fillId="0" borderId="0" xfId="62" applyNumberFormat="1" applyFont="1" applyFill="1" applyBorder="1" applyAlignment="1" applyProtection="1">
      <alignment horizontal="center" vertical="center"/>
      <protection/>
    </xf>
    <xf numFmtId="176" fontId="16" fillId="0" borderId="0" xfId="62" applyNumberFormat="1" applyFont="1" applyFill="1" applyBorder="1" applyAlignment="1" applyProtection="1">
      <alignment vertical="center"/>
      <protection locked="0"/>
    </xf>
    <xf numFmtId="176" fontId="16" fillId="0" borderId="15" xfId="62" applyNumberFormat="1" applyFont="1" applyFill="1" applyBorder="1" applyAlignment="1" applyProtection="1">
      <alignment vertical="center"/>
      <protection locked="0"/>
    </xf>
    <xf numFmtId="176" fontId="16" fillId="0" borderId="0" xfId="62" applyNumberFormat="1" applyFont="1" applyFill="1" applyBorder="1" applyAlignment="1" applyProtection="1">
      <alignment horizontal="right" vertical="center"/>
      <protection locked="0"/>
    </xf>
    <xf numFmtId="176" fontId="16" fillId="0" borderId="0" xfId="62" applyNumberFormat="1" applyFont="1" applyFill="1" applyBorder="1" applyAlignment="1" applyProtection="1">
      <alignment horizontal="right" vertical="center"/>
      <protection/>
    </xf>
    <xf numFmtId="176" fontId="16" fillId="0" borderId="15" xfId="62" applyNumberFormat="1" applyFont="1" applyFill="1" applyBorder="1" applyAlignment="1" applyProtection="1">
      <alignment horizontal="right" vertical="center"/>
      <protection/>
    </xf>
    <xf numFmtId="176" fontId="16" fillId="0" borderId="18" xfId="62" applyNumberFormat="1" applyFont="1" applyFill="1" applyBorder="1" applyAlignment="1" applyProtection="1">
      <alignment horizontal="right" vertical="center"/>
      <protection/>
    </xf>
    <xf numFmtId="176" fontId="16" fillId="0" borderId="0" xfId="62" applyNumberFormat="1" applyFont="1" applyFill="1" applyAlignment="1" applyProtection="1">
      <alignment vertical="center"/>
      <protection locked="0"/>
    </xf>
    <xf numFmtId="178" fontId="61" fillId="0" borderId="18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 applyProtection="1">
      <alignment vertical="center"/>
      <protection locked="0"/>
    </xf>
    <xf numFmtId="178" fontId="11" fillId="0" borderId="20" xfId="65" applyNumberFormat="1" applyFont="1" applyFill="1" applyBorder="1" applyAlignment="1" applyProtection="1">
      <alignment vertical="center"/>
      <protection/>
    </xf>
    <xf numFmtId="178" fontId="11" fillId="0" borderId="10" xfId="65" applyNumberFormat="1" applyFont="1" applyFill="1" applyBorder="1" applyAlignment="1" applyProtection="1">
      <alignment vertical="center"/>
      <protection/>
    </xf>
    <xf numFmtId="178" fontId="61" fillId="0" borderId="18" xfId="0" applyNumberFormat="1" applyFont="1" applyFill="1" applyBorder="1" applyAlignment="1" applyProtection="1">
      <alignment vertical="center"/>
      <protection/>
    </xf>
    <xf numFmtId="178" fontId="61" fillId="0" borderId="0" xfId="0" applyNumberFormat="1" applyFont="1" applyFill="1" applyBorder="1" applyAlignment="1" applyProtection="1">
      <alignment vertical="center"/>
      <protection/>
    </xf>
    <xf numFmtId="178" fontId="11" fillId="0" borderId="2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82" fontId="11" fillId="0" borderId="10" xfId="0" applyNumberFormat="1" applyFont="1" applyFill="1" applyBorder="1" applyAlignment="1" applyProtection="1">
      <alignment vertical="center"/>
      <protection/>
    </xf>
    <xf numFmtId="178" fontId="11" fillId="0" borderId="0" xfId="65" applyNumberFormat="1" applyFont="1" applyFill="1" applyAlignment="1" applyProtection="1">
      <alignment horizontal="centerContinuous" vertical="center"/>
      <protection locked="0"/>
    </xf>
    <xf numFmtId="178" fontId="11" fillId="0" borderId="0" xfId="65" applyNumberFormat="1" applyFont="1" applyFill="1" applyBorder="1" applyAlignment="1" applyProtection="1">
      <alignment vertical="center"/>
      <protection locked="0"/>
    </xf>
    <xf numFmtId="178" fontId="11" fillId="0" borderId="10" xfId="0" applyNumberFormat="1" applyFont="1" applyFill="1" applyBorder="1" applyAlignment="1" applyProtection="1">
      <alignment vertical="center"/>
      <protection locked="0"/>
    </xf>
    <xf numFmtId="182" fontId="61" fillId="0" borderId="0" xfId="65" applyNumberFormat="1" applyFont="1" applyFill="1" applyBorder="1" applyAlignment="1" applyProtection="1">
      <alignment vertical="center"/>
      <protection/>
    </xf>
    <xf numFmtId="178" fontId="61" fillId="0" borderId="0" xfId="65" applyNumberFormat="1" applyFont="1" applyFill="1" applyAlignment="1">
      <alignment vertical="center"/>
      <protection/>
    </xf>
    <xf numFmtId="178" fontId="61" fillId="0" borderId="0" xfId="0" applyNumberFormat="1" applyFont="1" applyFill="1" applyBorder="1" applyAlignment="1">
      <alignment vertical="center"/>
    </xf>
    <xf numFmtId="182" fontId="61" fillId="0" borderId="0" xfId="0" applyNumberFormat="1" applyFont="1" applyFill="1" applyBorder="1" applyAlignment="1" applyProtection="1">
      <alignment vertical="center"/>
      <protection/>
    </xf>
    <xf numFmtId="176" fontId="11" fillId="0" borderId="18" xfId="62" applyNumberFormat="1" applyFont="1" applyFill="1" applyBorder="1" applyAlignment="1" applyProtection="1">
      <alignment vertical="center"/>
      <protection locked="0"/>
    </xf>
    <xf numFmtId="176" fontId="17" fillId="0" borderId="18" xfId="62" applyNumberFormat="1" applyFont="1" applyFill="1" applyBorder="1" applyAlignment="1" applyProtection="1">
      <alignment horizontal="right" vertical="center"/>
      <protection locked="0"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6" fontId="18" fillId="0" borderId="18" xfId="62" applyNumberFormat="1" applyFont="1" applyFill="1" applyBorder="1" applyAlignment="1" applyProtection="1">
      <alignment horizontal="right" vertical="center"/>
      <protection/>
    </xf>
    <xf numFmtId="176" fontId="18" fillId="0" borderId="0" xfId="62" applyNumberFormat="1" applyFont="1" applyFill="1" applyBorder="1" applyAlignment="1" applyProtection="1">
      <alignment horizontal="right" vertical="center"/>
      <protection/>
    </xf>
    <xf numFmtId="176" fontId="9" fillId="0" borderId="0" xfId="61" applyNumberFormat="1" applyFont="1" applyFill="1" applyBorder="1" applyAlignment="1">
      <alignment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17" fillId="0" borderId="18" xfId="62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 applyProtection="1">
      <alignment horizontal="distributed" vertical="center"/>
      <protection/>
    </xf>
    <xf numFmtId="176" fontId="9" fillId="0" borderId="18" xfId="61" applyNumberFormat="1" applyFont="1" applyFill="1" applyBorder="1" applyAlignment="1" applyProtection="1">
      <alignment horizontal="distributed" vertical="center"/>
      <protection/>
    </xf>
    <xf numFmtId="176" fontId="17" fillId="0" borderId="18" xfId="62" applyNumberFormat="1" applyFont="1" applyFill="1" applyBorder="1" applyAlignment="1" applyProtection="1">
      <alignment horizontal="right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178" fontId="9" fillId="0" borderId="0" xfId="65" applyNumberFormat="1" applyFont="1" applyFill="1" applyAlignment="1">
      <alignment vertical="center"/>
      <protection/>
    </xf>
    <xf numFmtId="178" fontId="11" fillId="0" borderId="18" xfId="65" applyNumberFormat="1" applyFont="1" applyFill="1" applyBorder="1" applyAlignment="1" applyProtection="1">
      <alignment vertical="center"/>
      <protection/>
    </xf>
    <xf numFmtId="178" fontId="11" fillId="0" borderId="0" xfId="65" applyNumberFormat="1" applyFont="1" applyFill="1" applyBorder="1" applyAlignment="1" applyProtection="1">
      <alignment vertical="center"/>
      <protection/>
    </xf>
    <xf numFmtId="182" fontId="11" fillId="0" borderId="0" xfId="65" applyNumberFormat="1" applyFont="1" applyFill="1" applyBorder="1" applyAlignment="1" applyProtection="1">
      <alignment vertical="center"/>
      <protection/>
    </xf>
    <xf numFmtId="178" fontId="9" fillId="0" borderId="18" xfId="65" applyNumberFormat="1" applyFont="1" applyFill="1" applyBorder="1" applyAlignment="1" applyProtection="1">
      <alignment vertical="center"/>
      <protection/>
    </xf>
    <xf numFmtId="178" fontId="9" fillId="0" borderId="0" xfId="65" applyNumberFormat="1" applyFont="1" applyFill="1" applyBorder="1" applyAlignment="1" applyProtection="1">
      <alignment vertical="center"/>
      <protection/>
    </xf>
    <xf numFmtId="182" fontId="9" fillId="0" borderId="0" xfId="65" applyNumberFormat="1" applyFont="1" applyFill="1" applyBorder="1" applyAlignment="1" applyProtection="1">
      <alignment vertical="center"/>
      <protection/>
    </xf>
    <xf numFmtId="178" fontId="11" fillId="0" borderId="18" xfId="0" applyNumberFormat="1" applyFont="1" applyFill="1" applyBorder="1" applyAlignment="1" applyProtection="1">
      <alignment vertical="center"/>
      <protection/>
    </xf>
    <xf numFmtId="182" fontId="11" fillId="0" borderId="0" xfId="0" applyNumberFormat="1" applyFont="1" applyFill="1" applyBorder="1" applyAlignment="1" applyProtection="1">
      <alignment vertical="center"/>
      <protection/>
    </xf>
    <xf numFmtId="178" fontId="9" fillId="0" borderId="18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/>
    </xf>
    <xf numFmtId="182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65" applyNumberFormat="1" applyFont="1" applyFill="1" applyBorder="1" applyAlignment="1">
      <alignment vertical="center"/>
      <protection/>
    </xf>
    <xf numFmtId="176" fontId="16" fillId="0" borderId="18" xfId="62" applyNumberFormat="1" applyFont="1" applyFill="1" applyBorder="1" applyAlignment="1" applyProtection="1">
      <alignment horizontal="right" vertical="center"/>
      <protection locked="0"/>
    </xf>
    <xf numFmtId="176" fontId="22" fillId="0" borderId="18" xfId="62" applyNumberFormat="1" applyFont="1" applyFill="1" applyBorder="1" applyAlignment="1" applyProtection="1">
      <alignment horizontal="right" vertical="center"/>
      <protection/>
    </xf>
    <xf numFmtId="176" fontId="22" fillId="0" borderId="0" xfId="62" applyNumberFormat="1" applyFont="1" applyFill="1" applyBorder="1" applyAlignment="1" applyProtection="1">
      <alignment horizontal="right" vertical="center"/>
      <protection/>
    </xf>
    <xf numFmtId="176" fontId="17" fillId="0" borderId="18" xfId="62" applyNumberFormat="1" applyFont="1" applyFill="1" applyBorder="1" applyAlignment="1">
      <alignment vertical="center"/>
      <protection/>
    </xf>
    <xf numFmtId="176" fontId="16" fillId="0" borderId="15" xfId="62" applyNumberFormat="1" applyFont="1" applyFill="1" applyBorder="1" applyAlignment="1" applyProtection="1">
      <alignment horizontal="right" vertical="center"/>
      <protection locked="0"/>
    </xf>
    <xf numFmtId="176" fontId="22" fillId="0" borderId="15" xfId="62" applyNumberFormat="1" applyFont="1" applyFill="1" applyBorder="1" applyAlignment="1" applyProtection="1">
      <alignment horizontal="right" vertical="center"/>
      <protection/>
    </xf>
    <xf numFmtId="176" fontId="9" fillId="0" borderId="15" xfId="61" applyNumberFormat="1" applyFont="1" applyFill="1" applyBorder="1" applyAlignment="1" applyProtection="1">
      <alignment horizontal="distributed" vertical="center"/>
      <protection/>
    </xf>
    <xf numFmtId="176" fontId="62" fillId="0" borderId="0" xfId="62" applyNumberFormat="1" applyFont="1" applyFill="1" applyBorder="1" applyAlignment="1" applyProtection="1">
      <alignment vertical="center"/>
      <protection/>
    </xf>
    <xf numFmtId="178" fontId="11" fillId="0" borderId="18" xfId="63" applyNumberFormat="1" applyFont="1" applyFill="1" applyBorder="1" applyAlignment="1" applyProtection="1">
      <alignment vertical="center"/>
      <protection/>
    </xf>
    <xf numFmtId="178" fontId="11" fillId="0" borderId="0" xfId="63" applyNumberFormat="1" applyFont="1" applyFill="1" applyBorder="1" applyAlignment="1" applyProtection="1">
      <alignment vertical="center"/>
      <protection/>
    </xf>
    <xf numFmtId="178" fontId="11" fillId="0" borderId="0" xfId="63" applyNumberFormat="1" applyFont="1" applyFill="1" applyBorder="1" applyAlignment="1" applyProtection="1">
      <alignment horizontal="right" vertical="center"/>
      <protection/>
    </xf>
    <xf numFmtId="178" fontId="9" fillId="0" borderId="18" xfId="63" applyNumberFormat="1" applyFont="1" applyFill="1" applyBorder="1" applyAlignment="1" applyProtection="1">
      <alignment vertical="center"/>
      <protection/>
    </xf>
    <xf numFmtId="178" fontId="9" fillId="0" borderId="0" xfId="63" applyNumberFormat="1" applyFont="1" applyFill="1" applyBorder="1" applyAlignment="1" applyProtection="1">
      <alignment vertical="center"/>
      <protection/>
    </xf>
    <xf numFmtId="178" fontId="9" fillId="0" borderId="0" xfId="63" applyNumberFormat="1" applyFont="1" applyFill="1" applyAlignment="1">
      <alignment vertical="center"/>
      <protection/>
    </xf>
    <xf numFmtId="178" fontId="11" fillId="0" borderId="0" xfId="63" applyNumberFormat="1" applyFont="1" applyFill="1" applyBorder="1" applyAlignment="1" applyProtection="1">
      <alignment horizontal="distributed" vertical="center"/>
      <protection/>
    </xf>
    <xf numFmtId="178" fontId="11" fillId="0" borderId="18" xfId="64" applyNumberFormat="1" applyFont="1" applyFill="1" applyBorder="1" applyAlignment="1" applyProtection="1">
      <alignment vertical="center"/>
      <protection/>
    </xf>
    <xf numFmtId="178" fontId="11" fillId="0" borderId="0" xfId="64" applyNumberFormat="1" applyFont="1" applyFill="1" applyBorder="1" applyAlignment="1" applyProtection="1">
      <alignment vertical="center"/>
      <protection/>
    </xf>
    <xf numFmtId="178" fontId="15" fillId="0" borderId="0" xfId="0" applyNumberFormat="1" applyFont="1" applyFill="1" applyAlignment="1">
      <alignment vertical="center"/>
    </xf>
    <xf numFmtId="178" fontId="9" fillId="0" borderId="18" xfId="64" applyNumberFormat="1" applyFont="1" applyFill="1" applyBorder="1" applyAlignment="1" applyProtection="1">
      <alignment vertical="center"/>
      <protection/>
    </xf>
    <xf numFmtId="178" fontId="9" fillId="0" borderId="0" xfId="64" applyNumberFormat="1" applyFont="1" applyFill="1" applyBorder="1" applyAlignment="1" applyProtection="1">
      <alignment vertical="center"/>
      <protection/>
    </xf>
    <xf numFmtId="178" fontId="19" fillId="0" borderId="0" xfId="63" applyNumberFormat="1" applyFont="1" applyFill="1" applyAlignment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178" fontId="11" fillId="0" borderId="0" xfId="64" applyNumberFormat="1" applyFont="1" applyFill="1" applyBorder="1" applyAlignment="1" applyProtection="1">
      <alignment horizontal="distributed" vertical="center"/>
      <protection/>
    </xf>
    <xf numFmtId="216" fontId="18" fillId="0" borderId="0" xfId="62" applyNumberFormat="1" applyFont="1" applyFill="1" applyBorder="1" applyAlignment="1" applyProtection="1">
      <alignment vertical="center"/>
      <protection/>
    </xf>
    <xf numFmtId="176" fontId="17" fillId="0" borderId="18" xfId="62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 applyProtection="1">
      <alignment vertical="center"/>
      <protection locked="0"/>
    </xf>
    <xf numFmtId="176" fontId="17" fillId="0" borderId="0" xfId="62" applyNumberFormat="1" applyFont="1" applyFill="1" applyBorder="1" applyAlignment="1" applyProtection="1">
      <alignment vertical="center"/>
      <protection/>
    </xf>
    <xf numFmtId="195" fontId="17" fillId="0" borderId="0" xfId="49" applyNumberFormat="1" applyFont="1" applyFill="1" applyBorder="1" applyAlignment="1" applyProtection="1">
      <alignment vertical="center"/>
      <protection/>
    </xf>
    <xf numFmtId="176" fontId="11" fillId="0" borderId="0" xfId="62" applyNumberFormat="1" applyFont="1" applyFill="1" applyAlignment="1" applyProtection="1">
      <alignment horizontal="center" vertical="center"/>
      <protection/>
    </xf>
    <xf numFmtId="176" fontId="11" fillId="0" borderId="17" xfId="62" applyNumberFormat="1" applyFont="1" applyFill="1" applyBorder="1" applyAlignment="1" applyProtection="1">
      <alignment horizontal="center" vertical="center" wrapText="1"/>
      <protection/>
    </xf>
    <xf numFmtId="176" fontId="11" fillId="0" borderId="22" xfId="62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 horizontal="center" vertical="center"/>
      <protection/>
    </xf>
    <xf numFmtId="176" fontId="11" fillId="0" borderId="15" xfId="62" applyNumberFormat="1" applyFont="1" applyFill="1" applyBorder="1" applyAlignment="1" applyProtection="1">
      <alignment horizontal="center" vertical="center"/>
      <protection/>
    </xf>
    <xf numFmtId="176" fontId="11" fillId="0" borderId="10" xfId="62" applyNumberFormat="1" applyFont="1" applyFill="1" applyBorder="1" applyAlignment="1" applyProtection="1">
      <alignment horizontal="center" vertical="center"/>
      <protection/>
    </xf>
    <xf numFmtId="176" fontId="11" fillId="0" borderId="19" xfId="62" applyNumberFormat="1" applyFont="1" applyFill="1" applyBorder="1" applyAlignment="1" applyProtection="1">
      <alignment horizontal="center" vertical="center"/>
      <protection/>
    </xf>
    <xf numFmtId="176" fontId="11" fillId="0" borderId="28" xfId="62" applyNumberFormat="1" applyFont="1" applyFill="1" applyBorder="1" applyAlignment="1" applyProtection="1">
      <alignment horizontal="center" vertical="center"/>
      <protection/>
    </xf>
    <xf numFmtId="176" fontId="11" fillId="0" borderId="29" xfId="62" applyNumberFormat="1" applyFont="1" applyFill="1" applyBorder="1" applyAlignment="1" applyProtection="1">
      <alignment horizontal="center" vertical="center"/>
      <protection/>
    </xf>
    <xf numFmtId="176" fontId="11" fillId="0" borderId="30" xfId="62" applyNumberFormat="1" applyFont="1" applyFill="1" applyBorder="1" applyAlignment="1" applyProtection="1">
      <alignment horizontal="center" vertical="center"/>
      <protection/>
    </xf>
    <xf numFmtId="176" fontId="11" fillId="0" borderId="14" xfId="62" applyNumberFormat="1" applyFont="1" applyFill="1" applyBorder="1" applyAlignment="1">
      <alignment horizontal="center" vertical="center" wrapText="1"/>
      <protection/>
    </xf>
    <xf numFmtId="176" fontId="11" fillId="0" borderId="13" xfId="62" applyNumberFormat="1" applyFont="1" applyFill="1" applyBorder="1" applyAlignment="1">
      <alignment horizontal="center" vertical="center" wrapText="1"/>
      <protection/>
    </xf>
    <xf numFmtId="176" fontId="11" fillId="0" borderId="28" xfId="62" applyNumberFormat="1" applyFont="1" applyFill="1" applyBorder="1" applyAlignment="1">
      <alignment horizontal="center" vertical="center" wrapText="1"/>
      <protection/>
    </xf>
    <xf numFmtId="176" fontId="11" fillId="0" borderId="22" xfId="62" applyNumberFormat="1" applyFont="1" applyFill="1" applyBorder="1" applyAlignment="1">
      <alignment horizontal="center" vertical="center"/>
      <protection/>
    </xf>
    <xf numFmtId="176" fontId="11" fillId="0" borderId="19" xfId="62" applyNumberFormat="1" applyFont="1" applyFill="1" applyBorder="1" applyAlignment="1">
      <alignment horizontal="center" vertical="center"/>
      <protection/>
    </xf>
    <xf numFmtId="176" fontId="11" fillId="0" borderId="29" xfId="62" applyNumberFormat="1" applyFont="1" applyFill="1" applyBorder="1" applyAlignment="1">
      <alignment horizontal="center" vertical="center" wrapText="1"/>
      <protection/>
    </xf>
    <xf numFmtId="176" fontId="11" fillId="0" borderId="30" xfId="62" applyNumberFormat="1" applyFont="1" applyFill="1" applyBorder="1" applyAlignment="1">
      <alignment horizontal="center" vertical="center" wrapText="1"/>
      <protection/>
    </xf>
    <xf numFmtId="176" fontId="11" fillId="0" borderId="31" xfId="62" applyNumberFormat="1" applyFont="1" applyFill="1" applyBorder="1" applyAlignment="1">
      <alignment horizontal="center" vertical="center" wrapText="1"/>
      <protection/>
    </xf>
    <xf numFmtId="176" fontId="11" fillId="0" borderId="32" xfId="62" applyNumberFormat="1" applyFont="1" applyFill="1" applyBorder="1" applyAlignment="1">
      <alignment horizontal="center" vertical="center" wrapText="1"/>
      <protection/>
    </xf>
    <xf numFmtId="176" fontId="11" fillId="0" borderId="33" xfId="62" applyNumberFormat="1" applyFont="1" applyFill="1" applyBorder="1" applyAlignment="1">
      <alignment horizontal="center" vertical="center" wrapText="1"/>
      <protection/>
    </xf>
    <xf numFmtId="176" fontId="11" fillId="0" borderId="22" xfId="62" applyNumberFormat="1" applyFont="1" applyFill="1" applyBorder="1" applyAlignment="1" applyProtection="1">
      <alignment horizontal="center" vertical="center" wrapText="1"/>
      <protection/>
    </xf>
    <xf numFmtId="176" fontId="11" fillId="0" borderId="0" xfId="62" applyNumberFormat="1" applyFont="1" applyFill="1" applyBorder="1" applyAlignment="1" applyProtection="1">
      <alignment horizontal="center" vertical="center" wrapText="1"/>
      <protection/>
    </xf>
    <xf numFmtId="176" fontId="11" fillId="0" borderId="15" xfId="62" applyNumberFormat="1" applyFont="1" applyFill="1" applyBorder="1" applyAlignment="1" applyProtection="1">
      <alignment horizontal="center" vertical="center" wrapText="1"/>
      <protection/>
    </xf>
    <xf numFmtId="176" fontId="11" fillId="0" borderId="10" xfId="62" applyNumberFormat="1" applyFont="1" applyFill="1" applyBorder="1" applyAlignment="1" applyProtection="1">
      <alignment horizontal="center" vertical="center" wrapText="1"/>
      <protection/>
    </xf>
    <xf numFmtId="176" fontId="11" fillId="0" borderId="19" xfId="62" applyNumberFormat="1" applyFont="1" applyFill="1" applyBorder="1" applyAlignment="1" applyProtection="1">
      <alignment horizontal="center" vertical="center" wrapText="1"/>
      <protection/>
    </xf>
    <xf numFmtId="176" fontId="11" fillId="0" borderId="28" xfId="62" applyNumberFormat="1" applyFont="1" applyFill="1" applyBorder="1" applyAlignment="1" applyProtection="1">
      <alignment horizontal="center" vertical="center" wrapText="1"/>
      <protection/>
    </xf>
    <xf numFmtId="176" fontId="11" fillId="0" borderId="29" xfId="62" applyNumberFormat="1" applyFont="1" applyFill="1" applyBorder="1" applyAlignment="1" applyProtection="1">
      <alignment horizontal="center" vertical="center" wrapText="1"/>
      <protection/>
    </xf>
    <xf numFmtId="176" fontId="11" fillId="0" borderId="30" xfId="62" applyNumberFormat="1" applyFont="1" applyFill="1" applyBorder="1" applyAlignment="1" applyProtection="1">
      <alignment horizontal="center" vertical="center" wrapText="1"/>
      <protection/>
    </xf>
    <xf numFmtId="216" fontId="11" fillId="0" borderId="28" xfId="62" applyNumberFormat="1" applyFont="1" applyFill="1" applyBorder="1" applyAlignment="1" applyProtection="1">
      <alignment horizontal="center" vertical="center" wrapText="1"/>
      <protection/>
    </xf>
    <xf numFmtId="216" fontId="11" fillId="0" borderId="29" xfId="62" applyNumberFormat="1" applyFont="1" applyFill="1" applyBorder="1" applyAlignment="1" applyProtection="1">
      <alignment horizontal="center" vertical="center" wrapText="1"/>
      <protection/>
    </xf>
    <xf numFmtId="216" fontId="11" fillId="0" borderId="30" xfId="62" applyNumberFormat="1" applyFont="1" applyFill="1" applyBorder="1" applyAlignment="1" applyProtection="1">
      <alignment horizontal="center" vertical="center" wrapText="1"/>
      <protection/>
    </xf>
    <xf numFmtId="176" fontId="11" fillId="0" borderId="16" xfId="62" applyNumberFormat="1" applyFont="1" applyFill="1" applyBorder="1" applyAlignment="1" applyProtection="1">
      <alignment horizontal="center" vertical="center" wrapText="1"/>
      <protection/>
    </xf>
    <xf numFmtId="176" fontId="11" fillId="0" borderId="17" xfId="62" applyNumberFormat="1" applyFont="1" applyFill="1" applyBorder="1" applyAlignment="1" applyProtection="1">
      <alignment horizontal="center" vertical="center"/>
      <protection/>
    </xf>
    <xf numFmtId="176" fontId="11" fillId="0" borderId="18" xfId="62" applyNumberFormat="1" applyFont="1" applyFill="1" applyBorder="1" applyAlignment="1" applyProtection="1">
      <alignment horizontal="center" vertical="center"/>
      <protection/>
    </xf>
    <xf numFmtId="176" fontId="11" fillId="0" borderId="20" xfId="62" applyNumberFormat="1" applyFont="1" applyFill="1" applyBorder="1" applyAlignment="1" applyProtection="1">
      <alignment horizontal="center" vertical="center"/>
      <protection/>
    </xf>
    <xf numFmtId="176" fontId="11" fillId="0" borderId="16" xfId="62" applyNumberFormat="1" applyFont="1" applyFill="1" applyBorder="1" applyAlignment="1">
      <alignment horizontal="center" vertical="center" wrapText="1"/>
      <protection/>
    </xf>
    <xf numFmtId="176" fontId="9" fillId="0" borderId="0" xfId="61" applyNumberFormat="1" applyFont="1" applyFill="1" applyBorder="1" applyAlignment="1" applyProtection="1">
      <alignment horizontal="left" vertical="center"/>
      <protection/>
    </xf>
    <xf numFmtId="37" fontId="10" fillId="0" borderId="0" xfId="61" applyFont="1" applyFill="1" applyBorder="1" applyAlignment="1">
      <alignment vertical="center"/>
      <protection/>
    </xf>
    <xf numFmtId="176" fontId="9" fillId="0" borderId="18" xfId="61" applyNumberFormat="1" applyFont="1" applyFill="1" applyBorder="1" applyAlignment="1" applyProtection="1">
      <alignment horizontal="right" vertical="center"/>
      <protection/>
    </xf>
    <xf numFmtId="37" fontId="10" fillId="0" borderId="0" xfId="6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 applyProtection="1">
      <alignment vertical="center"/>
      <protection/>
    </xf>
    <xf numFmtId="176" fontId="9" fillId="0" borderId="0" xfId="61" applyNumberFormat="1" applyFont="1" applyFill="1" applyBorder="1" applyAlignment="1" applyProtection="1">
      <alignment horizontal="right" vertical="center"/>
      <protection/>
    </xf>
    <xf numFmtId="176" fontId="9" fillId="0" borderId="18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37" fontId="9" fillId="0" borderId="0" xfId="61" applyFont="1" applyFill="1" applyBorder="1" applyAlignment="1">
      <alignment horizontal="left" vertical="center"/>
      <protection/>
    </xf>
    <xf numFmtId="37" fontId="9" fillId="0" borderId="0" xfId="61" applyFont="1" applyFill="1" applyBorder="1" applyAlignment="1">
      <alignment horizontal="right" vertical="center"/>
      <protection/>
    </xf>
    <xf numFmtId="197" fontId="13" fillId="0" borderId="34" xfId="62" applyNumberFormat="1" applyFont="1" applyFill="1" applyBorder="1" applyAlignment="1">
      <alignment horizontal="center" vertical="center" wrapText="1"/>
      <protection/>
    </xf>
    <xf numFmtId="197" fontId="13" fillId="0" borderId="35" xfId="62" applyNumberFormat="1" applyFont="1" applyFill="1" applyBorder="1" applyAlignment="1">
      <alignment horizontal="center" vertical="center"/>
      <protection/>
    </xf>
    <xf numFmtId="197" fontId="13" fillId="0" borderId="36" xfId="62" applyNumberFormat="1" applyFont="1" applyFill="1" applyBorder="1" applyAlignment="1">
      <alignment horizontal="center" vertical="center"/>
      <protection/>
    </xf>
    <xf numFmtId="176" fontId="9" fillId="0" borderId="15" xfId="61" applyNumberFormat="1" applyFont="1" applyFill="1" applyBorder="1" applyAlignment="1" applyProtection="1">
      <alignment horizontal="left" vertical="center"/>
      <protection/>
    </xf>
    <xf numFmtId="176" fontId="11" fillId="0" borderId="13" xfId="62" applyNumberFormat="1" applyFont="1" applyFill="1" applyBorder="1" applyAlignment="1" applyProtection="1">
      <alignment horizontal="center" vertical="center"/>
      <protection/>
    </xf>
    <xf numFmtId="176" fontId="11" fillId="0" borderId="13" xfId="62" applyNumberFormat="1" applyFont="1" applyFill="1" applyBorder="1" applyAlignment="1" applyProtection="1">
      <alignment horizontal="center" vertical="center" wrapText="1"/>
      <protection/>
    </xf>
    <xf numFmtId="176" fontId="11" fillId="0" borderId="21" xfId="62" applyNumberFormat="1" applyFont="1" applyFill="1" applyBorder="1" applyAlignment="1" applyProtection="1">
      <alignment horizontal="center" vertical="center" wrapText="1"/>
      <protection/>
    </xf>
    <xf numFmtId="37" fontId="10" fillId="0" borderId="15" xfId="61" applyFont="1" applyFill="1" applyBorder="1" applyAlignment="1">
      <alignment vertical="center"/>
      <protection/>
    </xf>
    <xf numFmtId="176" fontId="9" fillId="0" borderId="15" xfId="61" applyNumberFormat="1" applyFont="1" applyFill="1" applyBorder="1" applyAlignment="1" applyProtection="1">
      <alignment vertical="center"/>
      <protection/>
    </xf>
    <xf numFmtId="37" fontId="9" fillId="0" borderId="15" xfId="61" applyFont="1" applyFill="1" applyBorder="1" applyAlignment="1">
      <alignment horizontal="left" vertical="center"/>
      <protection/>
    </xf>
    <xf numFmtId="176" fontId="11" fillId="0" borderId="16" xfId="62" applyNumberFormat="1" applyFont="1" applyFill="1" applyBorder="1" applyAlignment="1" applyProtection="1">
      <alignment horizontal="center" vertical="center"/>
      <protection/>
    </xf>
    <xf numFmtId="176" fontId="11" fillId="0" borderId="37" xfId="62" applyNumberFormat="1" applyFont="1" applyFill="1" applyBorder="1" applyAlignment="1" applyProtection="1">
      <alignment horizontal="center" vertical="center"/>
      <protection/>
    </xf>
    <xf numFmtId="176" fontId="11" fillId="0" borderId="38" xfId="62" applyNumberFormat="1" applyFont="1" applyFill="1" applyBorder="1" applyAlignment="1" applyProtection="1">
      <alignment horizontal="center" vertical="center"/>
      <protection/>
    </xf>
    <xf numFmtId="176" fontId="11" fillId="0" borderId="39" xfId="62" applyNumberFormat="1" applyFont="1" applyFill="1" applyBorder="1" applyAlignment="1" applyProtection="1">
      <alignment horizontal="center" vertical="center"/>
      <protection/>
    </xf>
    <xf numFmtId="176" fontId="12" fillId="0" borderId="30" xfId="62" applyNumberFormat="1" applyFont="1" applyFill="1" applyBorder="1" applyAlignment="1">
      <alignment horizontal="center" vertical="center" wrapText="1"/>
      <protection/>
    </xf>
    <xf numFmtId="176" fontId="11" fillId="0" borderId="13" xfId="62" applyNumberFormat="1" applyFont="1" applyFill="1" applyBorder="1" applyAlignment="1" applyProtection="1">
      <alignment horizontal="center" vertical="center" shrinkToFit="1"/>
      <protection/>
    </xf>
    <xf numFmtId="176" fontId="11" fillId="0" borderId="21" xfId="62" applyNumberFormat="1" applyFont="1" applyFill="1" applyBorder="1" applyAlignment="1" applyProtection="1">
      <alignment horizontal="center" vertical="center" shrinkToFit="1"/>
      <protection/>
    </xf>
    <xf numFmtId="176" fontId="17" fillId="0" borderId="0" xfId="62" applyNumberFormat="1" applyFont="1" applyFill="1" applyBorder="1" applyAlignment="1">
      <alignment horizontal="right" vertical="center"/>
      <protection/>
    </xf>
    <xf numFmtId="176" fontId="12" fillId="0" borderId="20" xfId="62" applyNumberFormat="1" applyFont="1" applyFill="1" applyBorder="1" applyAlignment="1" applyProtection="1">
      <alignment horizontal="center" vertical="center" shrinkToFit="1"/>
      <protection/>
    </xf>
    <xf numFmtId="176" fontId="12" fillId="0" borderId="19" xfId="62" applyNumberFormat="1" applyFont="1" applyFill="1" applyBorder="1" applyAlignment="1" applyProtection="1">
      <alignment horizontal="center" vertical="center" shrinkToFit="1"/>
      <protection/>
    </xf>
    <xf numFmtId="176" fontId="11" fillId="0" borderId="20" xfId="62" applyNumberFormat="1" applyFont="1" applyFill="1" applyBorder="1" applyAlignment="1">
      <alignment horizontal="center" vertical="center"/>
      <protection/>
    </xf>
    <xf numFmtId="176" fontId="12" fillId="0" borderId="29" xfId="62" applyNumberFormat="1" applyFont="1" applyFill="1" applyBorder="1" applyAlignment="1">
      <alignment horizontal="center" vertical="center" wrapText="1"/>
      <protection/>
    </xf>
    <xf numFmtId="176" fontId="11" fillId="0" borderId="20" xfId="62" applyNumberFormat="1" applyFont="1" applyFill="1" applyBorder="1" applyAlignment="1" applyProtection="1">
      <alignment horizontal="center" vertical="center" wrapText="1"/>
      <protection/>
    </xf>
    <xf numFmtId="176" fontId="12" fillId="0" borderId="20" xfId="62" applyNumberFormat="1" applyFont="1" applyFill="1" applyBorder="1" applyAlignment="1" applyProtection="1">
      <alignment horizontal="center" vertical="center" wrapText="1"/>
      <protection/>
    </xf>
    <xf numFmtId="176" fontId="12" fillId="0" borderId="19" xfId="62" applyNumberFormat="1" applyFont="1" applyFill="1" applyBorder="1" applyAlignment="1" applyProtection="1">
      <alignment horizontal="center" vertical="center" wrapText="1"/>
      <protection/>
    </xf>
    <xf numFmtId="176" fontId="17" fillId="0" borderId="0" xfId="62" applyNumberFormat="1" applyFont="1" applyFill="1" applyBorder="1" applyAlignment="1">
      <alignment vertical="center"/>
      <protection/>
    </xf>
    <xf numFmtId="178" fontId="11" fillId="0" borderId="22" xfId="64" applyNumberFormat="1" applyFont="1" applyFill="1" applyBorder="1" applyAlignment="1" applyProtection="1">
      <alignment horizontal="center" vertical="center"/>
      <protection/>
    </xf>
    <xf numFmtId="178" fontId="11" fillId="0" borderId="15" xfId="64" applyNumberFormat="1" applyFont="1" applyFill="1" applyBorder="1" applyAlignment="1" applyProtection="1">
      <alignment horizontal="center" vertical="center"/>
      <protection/>
    </xf>
    <xf numFmtId="178" fontId="11" fillId="0" borderId="19" xfId="64" applyNumberFormat="1" applyFont="1" applyFill="1" applyBorder="1" applyAlignment="1" applyProtection="1">
      <alignment horizontal="center" vertical="center"/>
      <protection/>
    </xf>
    <xf numFmtId="178" fontId="11" fillId="0" borderId="16" xfId="63" applyNumberFormat="1" applyFont="1" applyFill="1" applyBorder="1" applyAlignment="1" applyProtection="1">
      <alignment horizontal="center" vertical="center"/>
      <protection/>
    </xf>
    <xf numFmtId="178" fontId="11" fillId="0" borderId="17" xfId="63" applyNumberFormat="1" applyFont="1" applyFill="1" applyBorder="1" applyAlignment="1" applyProtection="1">
      <alignment horizontal="center" vertical="center"/>
      <protection/>
    </xf>
    <xf numFmtId="178" fontId="11" fillId="0" borderId="22" xfId="63" applyNumberFormat="1" applyFont="1" applyFill="1" applyBorder="1" applyAlignment="1" applyProtection="1">
      <alignment horizontal="center" vertical="center"/>
      <protection/>
    </xf>
    <xf numFmtId="178" fontId="11" fillId="0" borderId="20" xfId="63" applyNumberFormat="1" applyFont="1" applyFill="1" applyBorder="1" applyAlignment="1" applyProtection="1">
      <alignment horizontal="center" vertical="center"/>
      <protection/>
    </xf>
    <xf numFmtId="178" fontId="11" fillId="0" borderId="10" xfId="63" applyNumberFormat="1" applyFont="1" applyFill="1" applyBorder="1" applyAlignment="1" applyProtection="1">
      <alignment horizontal="center" vertical="center"/>
      <protection/>
    </xf>
    <xf numFmtId="178" fontId="11" fillId="0" borderId="19" xfId="63" applyNumberFormat="1" applyFont="1" applyFill="1" applyBorder="1" applyAlignment="1" applyProtection="1">
      <alignment horizontal="center" vertical="center"/>
      <protection/>
    </xf>
    <xf numFmtId="178" fontId="11" fillId="0" borderId="0" xfId="63" applyNumberFormat="1" applyFont="1" applyFill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178" fontId="11" fillId="0" borderId="20" xfId="64" applyNumberFormat="1" applyFont="1" applyFill="1" applyBorder="1" applyAlignment="1" applyProtection="1">
      <alignment horizontal="center" vertical="center"/>
      <protection/>
    </xf>
    <xf numFmtId="178" fontId="11" fillId="0" borderId="40" xfId="63" applyNumberFormat="1" applyFont="1" applyFill="1" applyBorder="1" applyAlignment="1" applyProtection="1">
      <alignment horizontal="center" vertical="center"/>
      <protection/>
    </xf>
    <xf numFmtId="37" fontId="14" fillId="0" borderId="41" xfId="63" applyFont="1" applyFill="1" applyBorder="1" applyAlignment="1">
      <alignment horizontal="center" vertical="center"/>
      <protection/>
    </xf>
    <xf numFmtId="37" fontId="14" fillId="0" borderId="42" xfId="63" applyFont="1" applyFill="1" applyBorder="1" applyAlignment="1">
      <alignment horizontal="center" vertical="center"/>
      <protection/>
    </xf>
    <xf numFmtId="178" fontId="11" fillId="0" borderId="43" xfId="63" applyNumberFormat="1" applyFont="1" applyFill="1" applyBorder="1" applyAlignment="1" applyProtection="1">
      <alignment horizontal="center" vertical="center"/>
      <protection/>
    </xf>
    <xf numFmtId="178" fontId="11" fillId="0" borderId="41" xfId="63" applyNumberFormat="1" applyFont="1" applyFill="1" applyBorder="1" applyAlignment="1" applyProtection="1">
      <alignment horizontal="center" vertical="center"/>
      <protection/>
    </xf>
    <xf numFmtId="178" fontId="11" fillId="0" borderId="44" xfId="63" applyNumberFormat="1" applyFont="1" applyFill="1" applyBorder="1" applyAlignment="1" applyProtection="1">
      <alignment horizontal="center" vertical="center"/>
      <protection/>
    </xf>
    <xf numFmtId="178" fontId="11" fillId="0" borderId="16" xfId="63" applyNumberFormat="1" applyFont="1" applyFill="1" applyBorder="1" applyAlignment="1" applyProtection="1">
      <alignment horizontal="center" vertical="center" wrapText="1"/>
      <protection/>
    </xf>
    <xf numFmtId="178" fontId="11" fillId="0" borderId="45" xfId="63" applyNumberFormat="1" applyFont="1" applyFill="1" applyBorder="1" applyAlignment="1" applyProtection="1">
      <alignment horizontal="center" vertical="center" wrapText="1"/>
      <protection/>
    </xf>
    <xf numFmtId="178" fontId="11" fillId="0" borderId="17" xfId="63" applyNumberFormat="1" applyFont="1" applyFill="1" applyBorder="1" applyAlignment="1" applyProtection="1">
      <alignment horizontal="center" vertical="center" wrapText="1"/>
      <protection/>
    </xf>
    <xf numFmtId="178" fontId="11" fillId="0" borderId="46" xfId="63" applyNumberFormat="1" applyFont="1" applyFill="1" applyBorder="1" applyAlignment="1" applyProtection="1">
      <alignment horizontal="center" vertical="center" wrapText="1"/>
      <protection/>
    </xf>
    <xf numFmtId="178" fontId="11" fillId="0" borderId="0" xfId="63" applyNumberFormat="1" applyFont="1" applyFill="1" applyBorder="1" applyAlignment="1" applyProtection="1">
      <alignment horizontal="center" vertical="center" wrapText="1"/>
      <protection/>
    </xf>
    <xf numFmtId="178" fontId="11" fillId="0" borderId="17" xfId="63" applyNumberFormat="1" applyFont="1" applyFill="1" applyBorder="1" applyAlignment="1">
      <alignment horizontal="center" vertical="center" wrapText="1"/>
      <protection/>
    </xf>
    <xf numFmtId="178" fontId="11" fillId="0" borderId="17" xfId="63" applyNumberFormat="1" applyFont="1" applyFill="1" applyBorder="1" applyAlignment="1">
      <alignment horizontal="center" vertical="center"/>
      <protection/>
    </xf>
    <xf numFmtId="178" fontId="11" fillId="0" borderId="0" xfId="63" applyNumberFormat="1" applyFont="1" applyFill="1" applyBorder="1" applyAlignment="1">
      <alignment horizontal="center" vertical="center"/>
      <protection/>
    </xf>
    <xf numFmtId="178" fontId="11" fillId="0" borderId="47" xfId="63" applyNumberFormat="1" applyFont="1" applyFill="1" applyBorder="1" applyAlignment="1">
      <alignment horizontal="center" vertical="center"/>
      <protection/>
    </xf>
    <xf numFmtId="37" fontId="14" fillId="0" borderId="24" xfId="63" applyFont="1" applyFill="1" applyBorder="1" applyAlignment="1">
      <alignment horizontal="center" vertical="center"/>
      <protection/>
    </xf>
    <xf numFmtId="37" fontId="14" fillId="0" borderId="48" xfId="63" applyFont="1" applyFill="1" applyBorder="1" applyAlignment="1">
      <alignment horizontal="center" vertical="center"/>
      <protection/>
    </xf>
    <xf numFmtId="178" fontId="11" fillId="0" borderId="16" xfId="64" applyNumberFormat="1" applyFont="1" applyFill="1" applyBorder="1" applyAlignment="1" applyProtection="1">
      <alignment horizontal="center" vertical="center" wrapText="1"/>
      <protection/>
    </xf>
    <xf numFmtId="178" fontId="11" fillId="0" borderId="22" xfId="64" applyNumberFormat="1" applyFont="1" applyFill="1" applyBorder="1" applyAlignment="1" applyProtection="1" quotePrefix="1">
      <alignment horizontal="center" vertical="center" wrapText="1"/>
      <protection/>
    </xf>
    <xf numFmtId="178" fontId="11" fillId="0" borderId="20" xfId="64" applyNumberFormat="1" applyFont="1" applyFill="1" applyBorder="1" applyAlignment="1" applyProtection="1" quotePrefix="1">
      <alignment horizontal="center" vertical="center" wrapText="1"/>
      <protection/>
    </xf>
    <xf numFmtId="178" fontId="11" fillId="0" borderId="19" xfId="64" applyNumberFormat="1" applyFont="1" applyFill="1" applyBorder="1" applyAlignment="1" applyProtection="1" quotePrefix="1">
      <alignment horizontal="center" vertical="center" wrapText="1"/>
      <protection/>
    </xf>
    <xf numFmtId="178" fontId="11" fillId="0" borderId="16" xfId="64" applyNumberFormat="1" applyFont="1" applyFill="1" applyBorder="1" applyAlignment="1">
      <alignment horizontal="center" vertical="center" wrapText="1"/>
      <protection/>
    </xf>
    <xf numFmtId="178" fontId="11" fillId="0" borderId="17" xfId="64" applyNumberFormat="1" applyFont="1" applyFill="1" applyBorder="1" applyAlignment="1">
      <alignment horizontal="center" vertical="center" wrapText="1"/>
      <protection/>
    </xf>
    <xf numFmtId="178" fontId="11" fillId="0" borderId="22" xfId="64" applyNumberFormat="1" applyFont="1" applyFill="1" applyBorder="1" applyAlignment="1">
      <alignment horizontal="center" vertical="center" wrapText="1"/>
      <protection/>
    </xf>
    <xf numFmtId="178" fontId="11" fillId="0" borderId="0" xfId="63" applyNumberFormat="1" applyFont="1" applyFill="1" applyAlignment="1" applyProtection="1">
      <alignment horizontal="center" vertical="center"/>
      <protection/>
    </xf>
    <xf numFmtId="178" fontId="11" fillId="0" borderId="0" xfId="64" applyNumberFormat="1" applyFont="1" applyFill="1" applyAlignment="1" applyProtection="1">
      <alignment horizontal="center" vertical="center"/>
      <protection/>
    </xf>
    <xf numFmtId="178" fontId="11" fillId="0" borderId="13" xfId="64" applyNumberFormat="1" applyFont="1" applyFill="1" applyBorder="1" applyAlignment="1">
      <alignment horizontal="center" vertical="center"/>
      <protection/>
    </xf>
    <xf numFmtId="178" fontId="11" fillId="0" borderId="12" xfId="64" applyNumberFormat="1" applyFont="1" applyFill="1" applyBorder="1" applyAlignment="1">
      <alignment horizontal="center" vertical="center"/>
      <protection/>
    </xf>
    <xf numFmtId="178" fontId="11" fillId="0" borderId="0" xfId="64" applyNumberFormat="1" applyFont="1" applyFill="1" applyBorder="1" applyAlignment="1" applyProtection="1">
      <alignment horizontal="center" vertical="center"/>
      <protection/>
    </xf>
    <xf numFmtId="178" fontId="11" fillId="0" borderId="16" xfId="63" applyNumberFormat="1" applyFont="1" applyFill="1" applyBorder="1" applyAlignment="1">
      <alignment horizontal="center" vertical="center"/>
      <protection/>
    </xf>
    <xf numFmtId="178" fontId="11" fillId="0" borderId="22" xfId="63" applyNumberFormat="1" applyFont="1" applyFill="1" applyBorder="1" applyAlignment="1">
      <alignment horizontal="center" vertical="center"/>
      <protection/>
    </xf>
    <xf numFmtId="178" fontId="11" fillId="0" borderId="20" xfId="63" applyNumberFormat="1" applyFont="1" applyFill="1" applyBorder="1" applyAlignment="1">
      <alignment horizontal="center" vertical="center"/>
      <protection/>
    </xf>
    <xf numFmtId="178" fontId="11" fillId="0" borderId="10" xfId="63" applyNumberFormat="1" applyFont="1" applyFill="1" applyBorder="1" applyAlignment="1">
      <alignment horizontal="center" vertical="center"/>
      <protection/>
    </xf>
    <xf numFmtId="178" fontId="11" fillId="0" borderId="19" xfId="63" applyNumberFormat="1" applyFont="1" applyFill="1" applyBorder="1" applyAlignment="1">
      <alignment horizontal="center" vertical="center"/>
      <protection/>
    </xf>
    <xf numFmtId="178" fontId="11" fillId="0" borderId="16" xfId="64" applyNumberFormat="1" applyFont="1" applyFill="1" applyBorder="1" applyAlignment="1" applyProtection="1">
      <alignment horizontal="center" vertical="center"/>
      <protection/>
    </xf>
    <xf numFmtId="178" fontId="11" fillId="0" borderId="17" xfId="64" applyNumberFormat="1" applyFont="1" applyFill="1" applyBorder="1" applyAlignment="1" applyProtection="1">
      <alignment horizontal="center" vertical="center"/>
      <protection/>
    </xf>
    <xf numFmtId="178" fontId="11" fillId="0" borderId="10" xfId="64" applyNumberFormat="1" applyFont="1" applyFill="1" applyBorder="1" applyAlignment="1" applyProtection="1">
      <alignment horizontal="center" vertical="center"/>
      <protection/>
    </xf>
    <xf numFmtId="178" fontId="11" fillId="0" borderId="49" xfId="64" applyNumberFormat="1" applyFont="1" applyFill="1" applyBorder="1" applyAlignment="1" applyProtection="1">
      <alignment horizontal="center" vertical="center"/>
      <protection/>
    </xf>
    <xf numFmtId="178" fontId="11" fillId="0" borderId="50" xfId="64" applyNumberFormat="1" applyFont="1" applyFill="1" applyBorder="1" applyAlignment="1" applyProtection="1">
      <alignment horizontal="center" vertical="center"/>
      <protection/>
    </xf>
    <xf numFmtId="178" fontId="11" fillId="0" borderId="51" xfId="64" applyNumberFormat="1" applyFont="1" applyFill="1" applyBorder="1" applyAlignment="1" applyProtection="1">
      <alignment horizontal="center" vertical="center"/>
      <protection/>
    </xf>
    <xf numFmtId="178" fontId="11" fillId="0" borderId="13" xfId="64" applyNumberFormat="1" applyFont="1" applyFill="1" applyBorder="1" applyAlignment="1" applyProtection="1">
      <alignment horizontal="center" vertical="center"/>
      <protection/>
    </xf>
    <xf numFmtId="178" fontId="11" fillId="0" borderId="21" xfId="64" applyNumberFormat="1" applyFont="1" applyFill="1" applyBorder="1" applyAlignment="1" applyProtection="1">
      <alignment horizontal="center" vertical="center"/>
      <protection/>
    </xf>
    <xf numFmtId="178" fontId="11" fillId="0" borderId="12" xfId="64" applyNumberFormat="1" applyFont="1" applyFill="1" applyBorder="1" applyAlignment="1" applyProtection="1">
      <alignment horizontal="center" vertical="center"/>
      <protection/>
    </xf>
    <xf numFmtId="178" fontId="11" fillId="0" borderId="49" xfId="64" applyNumberFormat="1" applyFont="1" applyFill="1" applyBorder="1" applyAlignment="1" applyProtection="1">
      <alignment horizontal="center" vertical="center" wrapText="1"/>
      <protection/>
    </xf>
    <xf numFmtId="178" fontId="11" fillId="0" borderId="50" xfId="64" applyNumberFormat="1" applyFont="1" applyFill="1" applyBorder="1" applyAlignment="1" applyProtection="1">
      <alignment horizontal="center" vertical="center" wrapText="1"/>
      <protection/>
    </xf>
    <xf numFmtId="178" fontId="11" fillId="0" borderId="51" xfId="64" applyNumberFormat="1" applyFont="1" applyFill="1" applyBorder="1" applyAlignment="1" applyProtection="1">
      <alignment horizontal="center" vertical="center" wrapText="1"/>
      <protection/>
    </xf>
    <xf numFmtId="178" fontId="11" fillId="0" borderId="16" xfId="64" applyNumberFormat="1" applyFont="1" applyFill="1" applyBorder="1" applyAlignment="1">
      <alignment horizontal="center" vertical="center"/>
      <protection/>
    </xf>
    <xf numFmtId="178" fontId="11" fillId="0" borderId="22" xfId="64" applyNumberFormat="1" applyFont="1" applyFill="1" applyBorder="1" applyAlignment="1">
      <alignment horizontal="center" vertical="center"/>
      <protection/>
    </xf>
    <xf numFmtId="178" fontId="11" fillId="0" borderId="20" xfId="64" applyNumberFormat="1" applyFont="1" applyFill="1" applyBorder="1" applyAlignment="1">
      <alignment horizontal="center" vertical="center"/>
      <protection/>
    </xf>
    <xf numFmtId="178" fontId="11" fillId="0" borderId="19" xfId="64" applyNumberFormat="1" applyFont="1" applyFill="1" applyBorder="1" applyAlignment="1">
      <alignment horizontal="center" vertical="center"/>
      <protection/>
    </xf>
    <xf numFmtId="178" fontId="11" fillId="0" borderId="16" xfId="64" applyNumberFormat="1" applyFont="1" applyFill="1" applyBorder="1" applyAlignment="1" applyProtection="1" quotePrefix="1">
      <alignment horizontal="center" vertical="center"/>
      <protection/>
    </xf>
    <xf numFmtId="178" fontId="11" fillId="0" borderId="22" xfId="64" applyNumberFormat="1" applyFont="1" applyFill="1" applyBorder="1" applyAlignment="1" applyProtection="1" quotePrefix="1">
      <alignment horizontal="center" vertical="center"/>
      <protection/>
    </xf>
    <xf numFmtId="178" fontId="11" fillId="0" borderId="17" xfId="64" applyNumberFormat="1" applyFont="1" applyFill="1" applyBorder="1" applyAlignment="1">
      <alignment horizontal="center" vertical="center"/>
      <protection/>
    </xf>
    <xf numFmtId="178" fontId="11" fillId="0" borderId="10" xfId="64" applyNumberFormat="1" applyFont="1" applyFill="1" applyBorder="1" applyAlignment="1">
      <alignment horizontal="center" vertical="center"/>
      <protection/>
    </xf>
    <xf numFmtId="176" fontId="11" fillId="0" borderId="14" xfId="62" applyNumberFormat="1" applyFont="1" applyFill="1" applyBorder="1" applyAlignment="1" applyProtection="1">
      <alignment horizontal="center" vertical="center"/>
      <protection/>
    </xf>
    <xf numFmtId="176" fontId="11" fillId="0" borderId="14" xfId="62" applyNumberFormat="1" applyFont="1" applyFill="1" applyBorder="1" applyAlignment="1" applyProtection="1">
      <alignment horizontal="center" vertical="center" wrapText="1"/>
      <protection/>
    </xf>
    <xf numFmtId="176" fontId="11" fillId="0" borderId="52" xfId="62" applyNumberFormat="1" applyFont="1" applyFill="1" applyBorder="1" applyAlignment="1" applyProtection="1">
      <alignment horizontal="center" vertical="center"/>
      <protection/>
    </xf>
    <xf numFmtId="176" fontId="11" fillId="0" borderId="53" xfId="62" applyNumberFormat="1" applyFont="1" applyFill="1" applyBorder="1" applyAlignment="1" applyProtection="1">
      <alignment horizontal="center" vertical="center"/>
      <protection/>
    </xf>
    <xf numFmtId="176" fontId="11" fillId="0" borderId="54" xfId="62" applyNumberFormat="1" applyFont="1" applyFill="1" applyBorder="1" applyAlignment="1" applyProtection="1">
      <alignment horizontal="center" vertical="center"/>
      <protection/>
    </xf>
    <xf numFmtId="176" fontId="11" fillId="0" borderId="34" xfId="62" applyNumberFormat="1" applyFont="1" applyFill="1" applyBorder="1" applyAlignment="1" applyProtection="1">
      <alignment horizontal="center" vertical="center"/>
      <protection/>
    </xf>
    <xf numFmtId="176" fontId="11" fillId="0" borderId="35" xfId="62" applyNumberFormat="1" applyFont="1" applyFill="1" applyBorder="1" applyAlignment="1" applyProtection="1">
      <alignment horizontal="center" vertical="center"/>
      <protection/>
    </xf>
    <xf numFmtId="176" fontId="11" fillId="0" borderId="36" xfId="62" applyNumberFormat="1" applyFont="1" applyFill="1" applyBorder="1" applyAlignment="1" applyProtection="1">
      <alignment horizontal="center" vertical="center"/>
      <protection/>
    </xf>
    <xf numFmtId="176" fontId="16" fillId="0" borderId="22" xfId="62" applyNumberFormat="1" applyFont="1" applyFill="1" applyBorder="1" applyAlignment="1" applyProtection="1">
      <alignment horizontal="center" vertical="center" wrapText="1"/>
      <protection/>
    </xf>
    <xf numFmtId="176" fontId="16" fillId="0" borderId="15" xfId="62" applyNumberFormat="1" applyFont="1" applyFill="1" applyBorder="1" applyAlignment="1" applyProtection="1">
      <alignment horizontal="center" vertical="center"/>
      <protection/>
    </xf>
    <xf numFmtId="176" fontId="16" fillId="0" borderId="19" xfId="62" applyNumberFormat="1" applyFont="1" applyFill="1" applyBorder="1" applyAlignment="1" applyProtection="1">
      <alignment horizontal="center" vertical="center"/>
      <protection/>
    </xf>
    <xf numFmtId="178" fontId="11" fillId="0" borderId="0" xfId="65" applyNumberFormat="1" applyFont="1" applyFill="1" applyAlignment="1">
      <alignment horizontal="center" vertical="center"/>
      <protection/>
    </xf>
    <xf numFmtId="178" fontId="11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178" fontId="11" fillId="0" borderId="22" xfId="65" applyNumberFormat="1" applyFont="1" applyFill="1" applyBorder="1" applyAlignment="1" applyProtection="1">
      <alignment horizontal="center" vertical="center"/>
      <protection/>
    </xf>
    <xf numFmtId="178" fontId="11" fillId="0" borderId="19" xfId="65" applyNumberFormat="1" applyFont="1" applyFill="1" applyBorder="1" applyAlignment="1" applyProtection="1">
      <alignment horizontal="center" vertical="center"/>
      <protection/>
    </xf>
    <xf numFmtId="178" fontId="11" fillId="0" borderId="22" xfId="0" applyNumberFormat="1" applyFont="1" applyFill="1" applyBorder="1" applyAlignment="1" applyProtection="1">
      <alignment horizontal="center" vertical="center"/>
      <protection/>
    </xf>
    <xf numFmtId="178" fontId="11" fillId="0" borderId="19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42表 H14" xfId="63"/>
    <cellStyle name="標準_第43表 H14" xfId="64"/>
    <cellStyle name="標準_第45表 H1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23925"/>
    <xdr:sp>
      <xdr:nvSpPr>
        <xdr:cNvPr id="1" name="正方形/長方形 1"/>
        <xdr:cNvSpPr>
          <a:spLocks/>
        </xdr:cNvSpPr>
      </xdr:nvSpPr>
      <xdr:spPr>
        <a:xfrm>
          <a:off x="1438275" y="3857625"/>
          <a:ext cx="188118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30925" cy="933450"/>
    <xdr:sp>
      <xdr:nvSpPr>
        <xdr:cNvPr id="2" name="正方形/長方形 2"/>
        <xdr:cNvSpPr>
          <a:spLocks/>
        </xdr:cNvSpPr>
      </xdr:nvSpPr>
      <xdr:spPr>
        <a:xfrm>
          <a:off x="8953500" y="5029200"/>
          <a:ext cx="188309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18821400" cy="933450"/>
    <xdr:sp>
      <xdr:nvSpPr>
        <xdr:cNvPr id="3" name="正方形/長方形 3"/>
        <xdr:cNvSpPr>
          <a:spLocks/>
        </xdr:cNvSpPr>
      </xdr:nvSpPr>
      <xdr:spPr>
        <a:xfrm>
          <a:off x="7219950" y="1110615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I81"/>
  <sheetViews>
    <sheetView showGridLines="0" tabSelected="1" view="pageBreakPreview" zoomScaleSheetLayoutView="100" zoomScalePageLayoutView="0" workbookViewId="0" topLeftCell="A1">
      <pane xSplit="2" ySplit="7" topLeftCell="C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14" width="7.58203125" style="5" customWidth="1"/>
    <col min="15" max="16" width="6.58203125" style="5" customWidth="1"/>
    <col min="17" max="17" width="6.75" style="5" bestFit="1" customWidth="1"/>
    <col min="18" max="18" width="5.58203125" style="5" customWidth="1"/>
    <col min="19" max="23" width="4.58203125" style="5" customWidth="1"/>
    <col min="24" max="24" width="7.58203125" style="5" customWidth="1"/>
    <col min="25" max="25" width="8.08203125" style="5" bestFit="1" customWidth="1"/>
    <col min="26" max="26" width="5.58203125" style="5" customWidth="1"/>
    <col min="27" max="27" width="7" style="5" bestFit="1" customWidth="1"/>
    <col min="28" max="28" width="5.58203125" style="5" customWidth="1"/>
    <col min="29" max="29" width="7.58203125" style="21" customWidth="1"/>
    <col min="30" max="30" width="7.33203125" style="21" bestFit="1" customWidth="1"/>
    <col min="31" max="31" width="8.75" style="5" customWidth="1"/>
    <col min="32" max="32" width="1.328125" style="5" customWidth="1"/>
    <col min="33" max="16384" width="8.75" style="5" customWidth="1"/>
  </cols>
  <sheetData>
    <row r="1" spans="1:30" ht="16.5" customHeight="1">
      <c r="A1" s="245" t="s">
        <v>250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"/>
      <c r="P1" s="2"/>
      <c r="Q1" s="2"/>
      <c r="R1" s="3" t="s">
        <v>14</v>
      </c>
      <c r="S1" s="2"/>
      <c r="T1" s="2"/>
      <c r="U1" s="2"/>
      <c r="V1" s="2"/>
      <c r="W1" s="2"/>
      <c r="X1" s="2"/>
      <c r="Y1" s="2"/>
      <c r="Z1" s="106"/>
      <c r="AA1" s="2"/>
      <c r="AB1" s="2"/>
      <c r="AC1" s="4"/>
      <c r="AD1" s="4"/>
    </row>
    <row r="2" spans="1:30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</row>
    <row r="3" spans="1:32" ht="16.5" customHeight="1">
      <c r="A3" s="3" t="s">
        <v>93</v>
      </c>
      <c r="C3" s="94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178</v>
      </c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8"/>
      <c r="AF3" s="10" t="s">
        <v>2</v>
      </c>
    </row>
    <row r="4" spans="1:32" ht="16.5" customHeight="1">
      <c r="A4" s="246" t="s">
        <v>266</v>
      </c>
      <c r="B4" s="247"/>
      <c r="C4" s="252" t="s">
        <v>0</v>
      </c>
      <c r="D4" s="255" t="s">
        <v>165</v>
      </c>
      <c r="E4" s="255"/>
      <c r="F4" s="255"/>
      <c r="G4" s="255"/>
      <c r="H4" s="255"/>
      <c r="I4" s="255"/>
      <c r="J4" s="256"/>
      <c r="K4" s="257" t="s">
        <v>166</v>
      </c>
      <c r="L4" s="280" t="s">
        <v>167</v>
      </c>
      <c r="M4" s="258"/>
      <c r="N4" s="257" t="s">
        <v>163</v>
      </c>
      <c r="O4" s="257" t="s">
        <v>164</v>
      </c>
      <c r="P4" s="257" t="s">
        <v>228</v>
      </c>
      <c r="Q4" s="257" t="s">
        <v>168</v>
      </c>
      <c r="R4" s="262" t="s">
        <v>271</v>
      </c>
      <c r="S4" s="246" t="s">
        <v>169</v>
      </c>
      <c r="T4" s="246"/>
      <c r="U4" s="246"/>
      <c r="V4" s="246"/>
      <c r="W4" s="265"/>
      <c r="X4" s="270" t="s">
        <v>92</v>
      </c>
      <c r="Y4" s="276" t="s">
        <v>199</v>
      </c>
      <c r="Z4" s="246"/>
      <c r="AA4" s="246"/>
      <c r="AB4" s="265"/>
      <c r="AC4" s="273" t="s">
        <v>156</v>
      </c>
      <c r="AD4" s="291" t="s">
        <v>290</v>
      </c>
      <c r="AE4" s="276" t="s">
        <v>266</v>
      </c>
      <c r="AF4" s="277"/>
    </row>
    <row r="5" spans="1:32" ht="16.5" customHeight="1">
      <c r="A5" s="248"/>
      <c r="B5" s="249"/>
      <c r="C5" s="253"/>
      <c r="D5" s="257" t="s">
        <v>81</v>
      </c>
      <c r="E5" s="257" t="s">
        <v>87</v>
      </c>
      <c r="F5" s="257" t="s">
        <v>88</v>
      </c>
      <c r="G5" s="257" t="s">
        <v>89</v>
      </c>
      <c r="H5" s="257" t="s">
        <v>90</v>
      </c>
      <c r="I5" s="257" t="s">
        <v>91</v>
      </c>
      <c r="J5" s="257" t="s">
        <v>227</v>
      </c>
      <c r="K5" s="260"/>
      <c r="L5" s="311"/>
      <c r="M5" s="259"/>
      <c r="N5" s="260"/>
      <c r="O5" s="260"/>
      <c r="P5" s="260"/>
      <c r="Q5" s="260"/>
      <c r="R5" s="263"/>
      <c r="S5" s="266"/>
      <c r="T5" s="266"/>
      <c r="U5" s="266"/>
      <c r="V5" s="266"/>
      <c r="W5" s="267"/>
      <c r="X5" s="271"/>
      <c r="Y5" s="313"/>
      <c r="Z5" s="268"/>
      <c r="AA5" s="268"/>
      <c r="AB5" s="269"/>
      <c r="AC5" s="274"/>
      <c r="AD5" s="292"/>
      <c r="AE5" s="278"/>
      <c r="AF5" s="248"/>
    </row>
    <row r="6" spans="1:32" ht="16.5" customHeight="1">
      <c r="A6" s="248"/>
      <c r="B6" s="249"/>
      <c r="C6" s="253"/>
      <c r="D6" s="260"/>
      <c r="E6" s="260"/>
      <c r="F6" s="260"/>
      <c r="G6" s="260"/>
      <c r="H6" s="260"/>
      <c r="I6" s="260"/>
      <c r="J6" s="260"/>
      <c r="K6" s="260"/>
      <c r="L6" s="312" t="s">
        <v>155</v>
      </c>
      <c r="M6" s="260" t="s">
        <v>84</v>
      </c>
      <c r="N6" s="260"/>
      <c r="O6" s="260"/>
      <c r="P6" s="260"/>
      <c r="Q6" s="260"/>
      <c r="R6" s="263"/>
      <c r="S6" s="268"/>
      <c r="T6" s="268"/>
      <c r="U6" s="268"/>
      <c r="V6" s="268"/>
      <c r="W6" s="269"/>
      <c r="X6" s="271"/>
      <c r="Y6" s="306" t="s">
        <v>154</v>
      </c>
      <c r="Z6" s="307"/>
      <c r="AA6" s="309" t="s">
        <v>170</v>
      </c>
      <c r="AB6" s="310"/>
      <c r="AC6" s="274"/>
      <c r="AD6" s="292"/>
      <c r="AE6" s="278"/>
      <c r="AF6" s="248"/>
    </row>
    <row r="7" spans="1:32" ht="16.5" customHeight="1">
      <c r="A7" s="250"/>
      <c r="B7" s="251"/>
      <c r="C7" s="254"/>
      <c r="D7" s="261"/>
      <c r="E7" s="261"/>
      <c r="F7" s="261"/>
      <c r="G7" s="261"/>
      <c r="H7" s="261"/>
      <c r="I7" s="261"/>
      <c r="J7" s="261"/>
      <c r="K7" s="261"/>
      <c r="L7" s="305"/>
      <c r="M7" s="261"/>
      <c r="N7" s="261"/>
      <c r="O7" s="261"/>
      <c r="P7" s="261"/>
      <c r="Q7" s="261"/>
      <c r="R7" s="264"/>
      <c r="S7" s="11" t="s">
        <v>81</v>
      </c>
      <c r="T7" s="107" t="s">
        <v>222</v>
      </c>
      <c r="U7" s="107" t="s">
        <v>223</v>
      </c>
      <c r="V7" s="107" t="s">
        <v>224</v>
      </c>
      <c r="W7" s="107" t="s">
        <v>225</v>
      </c>
      <c r="X7" s="272"/>
      <c r="Y7" s="108" t="s">
        <v>94</v>
      </c>
      <c r="Z7" s="109" t="s">
        <v>95</v>
      </c>
      <c r="AA7" s="108" t="s">
        <v>94</v>
      </c>
      <c r="AB7" s="109" t="s">
        <v>95</v>
      </c>
      <c r="AC7" s="275"/>
      <c r="AD7" s="293"/>
      <c r="AE7" s="279"/>
      <c r="AF7" s="250"/>
    </row>
    <row r="8" spans="1:32" ht="16.5" customHeight="1">
      <c r="A8" s="8"/>
      <c r="B8" s="15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14"/>
      <c r="AD8" s="114"/>
      <c r="AE8" s="16"/>
      <c r="AF8" s="17"/>
    </row>
    <row r="9" spans="1:32" ht="16.5" customHeight="1">
      <c r="A9" s="95"/>
      <c r="B9" s="87" t="s">
        <v>280</v>
      </c>
      <c r="C9" s="115">
        <v>20254</v>
      </c>
      <c r="D9" s="103">
        <v>9718</v>
      </c>
      <c r="E9" s="103">
        <v>8895</v>
      </c>
      <c r="F9" s="103">
        <v>738</v>
      </c>
      <c r="G9" s="103">
        <v>9</v>
      </c>
      <c r="H9" s="103">
        <v>23</v>
      </c>
      <c r="I9" s="103">
        <v>53</v>
      </c>
      <c r="J9" s="103">
        <v>0</v>
      </c>
      <c r="K9" s="103">
        <v>3599</v>
      </c>
      <c r="L9" s="103">
        <v>664</v>
      </c>
      <c r="M9" s="103">
        <v>509</v>
      </c>
      <c r="N9" s="103">
        <v>255</v>
      </c>
      <c r="O9" s="103">
        <v>4682</v>
      </c>
      <c r="P9" s="103">
        <v>254</v>
      </c>
      <c r="Q9" s="103">
        <v>523</v>
      </c>
      <c r="R9" s="103">
        <v>50</v>
      </c>
      <c r="S9" s="103">
        <v>34</v>
      </c>
      <c r="T9" s="103">
        <v>3</v>
      </c>
      <c r="U9" s="103">
        <v>6</v>
      </c>
      <c r="V9" s="103">
        <v>24</v>
      </c>
      <c r="W9" s="103">
        <v>1</v>
      </c>
      <c r="X9" s="103">
        <v>749</v>
      </c>
      <c r="Y9" s="103">
        <v>10239</v>
      </c>
      <c r="Z9" s="103">
        <v>753</v>
      </c>
      <c r="AA9" s="103">
        <v>1292</v>
      </c>
      <c r="AB9" s="103">
        <v>46</v>
      </c>
      <c r="AC9" s="114">
        <v>48</v>
      </c>
      <c r="AD9" s="114">
        <v>23.3</v>
      </c>
      <c r="AE9" s="24" t="s">
        <v>281</v>
      </c>
      <c r="AF9" s="18"/>
    </row>
    <row r="10" spans="1:32" s="198" customFormat="1" ht="16.5" customHeight="1">
      <c r="A10" s="194"/>
      <c r="B10" s="87" t="s">
        <v>283</v>
      </c>
      <c r="C10" s="110">
        <f>SUM(C15,C34,C37,C42,C44,C47,C51,C56,C59,C62,C64)</f>
        <v>19657</v>
      </c>
      <c r="D10" s="111">
        <f aca="true" t="shared" si="0" ref="D10:AB10">SUM(D15,D34,D37,D42,D44,D47,D51,D56,D59,D62,D64)</f>
        <v>9499</v>
      </c>
      <c r="E10" s="111">
        <f t="shared" si="0"/>
        <v>8712</v>
      </c>
      <c r="F10" s="111">
        <f t="shared" si="0"/>
        <v>729</v>
      </c>
      <c r="G10" s="111">
        <f t="shared" si="0"/>
        <v>3</v>
      </c>
      <c r="H10" s="111">
        <f t="shared" si="0"/>
        <v>0</v>
      </c>
      <c r="I10" s="111">
        <f t="shared" si="0"/>
        <v>55</v>
      </c>
      <c r="J10" s="111">
        <f t="shared" si="0"/>
        <v>0</v>
      </c>
      <c r="K10" s="111">
        <f t="shared" si="0"/>
        <v>3365</v>
      </c>
      <c r="L10" s="111">
        <f t="shared" si="0"/>
        <v>608</v>
      </c>
      <c r="M10" s="111">
        <f t="shared" si="0"/>
        <v>390</v>
      </c>
      <c r="N10" s="111">
        <f t="shared" si="0"/>
        <v>243</v>
      </c>
      <c r="O10" s="111">
        <f t="shared" si="0"/>
        <v>4693</v>
      </c>
      <c r="P10" s="111">
        <f t="shared" si="0"/>
        <v>248</v>
      </c>
      <c r="Q10" s="111">
        <f t="shared" si="0"/>
        <v>606</v>
      </c>
      <c r="R10" s="111">
        <f t="shared" si="0"/>
        <v>5</v>
      </c>
      <c r="S10" s="111">
        <f t="shared" si="0"/>
        <v>34</v>
      </c>
      <c r="T10" s="111">
        <f t="shared" si="0"/>
        <v>3</v>
      </c>
      <c r="U10" s="111">
        <f t="shared" si="0"/>
        <v>3</v>
      </c>
      <c r="V10" s="111">
        <f t="shared" si="0"/>
        <v>28</v>
      </c>
      <c r="W10" s="111">
        <f t="shared" si="0"/>
        <v>0</v>
      </c>
      <c r="X10" s="111">
        <f t="shared" si="0"/>
        <v>691</v>
      </c>
      <c r="Y10" s="111">
        <f t="shared" si="0"/>
        <v>9750</v>
      </c>
      <c r="Z10" s="111">
        <f t="shared" si="0"/>
        <v>740</v>
      </c>
      <c r="AA10" s="111">
        <f t="shared" si="0"/>
        <v>1329</v>
      </c>
      <c r="AB10" s="111">
        <f t="shared" si="0"/>
        <v>43</v>
      </c>
      <c r="AC10" s="240">
        <f>ROUND(D10/C10*100,1)</f>
        <v>48.3</v>
      </c>
      <c r="AD10" s="240">
        <f>ROUND((O10+S10)/C10*100,1)</f>
        <v>24</v>
      </c>
      <c r="AE10" s="24" t="s">
        <v>284</v>
      </c>
      <c r="AF10" s="197"/>
    </row>
    <row r="11" spans="1:32" ht="16.5" customHeight="1">
      <c r="A11" s="8"/>
      <c r="B11" s="15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112"/>
      <c r="AD11" s="112"/>
      <c r="AE11" s="19"/>
      <c r="AF11" s="18"/>
    </row>
    <row r="12" spans="1:32" ht="16.5" customHeight="1">
      <c r="A12" s="8"/>
      <c r="B12" s="20" t="s">
        <v>82</v>
      </c>
      <c r="C12" s="97">
        <v>14606</v>
      </c>
      <c r="D12" s="97">
        <f>SUM(E12:J12)</f>
        <v>6632</v>
      </c>
      <c r="E12" s="97">
        <v>6040</v>
      </c>
      <c r="F12" s="97">
        <v>536</v>
      </c>
      <c r="G12" s="97">
        <v>2</v>
      </c>
      <c r="H12" s="97">
        <v>0</v>
      </c>
      <c r="I12" s="97">
        <v>54</v>
      </c>
      <c r="J12" s="97">
        <v>0</v>
      </c>
      <c r="K12" s="97">
        <v>2494</v>
      </c>
      <c r="L12" s="308">
        <v>608</v>
      </c>
      <c r="M12" s="308">
        <v>390</v>
      </c>
      <c r="N12" s="97">
        <v>187</v>
      </c>
      <c r="O12" s="97">
        <v>3993</v>
      </c>
      <c r="P12" s="97">
        <v>184</v>
      </c>
      <c r="Q12" s="97">
        <v>327</v>
      </c>
      <c r="R12" s="97">
        <v>5</v>
      </c>
      <c r="S12" s="97">
        <f>SUM(T12:W12)</f>
        <v>34</v>
      </c>
      <c r="T12" s="97">
        <v>3</v>
      </c>
      <c r="U12" s="97">
        <v>3</v>
      </c>
      <c r="V12" s="97">
        <v>28</v>
      </c>
      <c r="W12" s="97">
        <v>0</v>
      </c>
      <c r="X12" s="308">
        <v>691</v>
      </c>
      <c r="Y12" s="97">
        <v>6863</v>
      </c>
      <c r="Z12" s="97">
        <v>546</v>
      </c>
      <c r="AA12" s="308">
        <v>1329</v>
      </c>
      <c r="AB12" s="308">
        <v>43</v>
      </c>
      <c r="AC12" s="112">
        <f aca="true" t="shared" si="1" ref="AC12:AC65">ROUND(D12/C12*100,1)</f>
        <v>45.4</v>
      </c>
      <c r="AD12" s="90">
        <f aca="true" t="shared" si="2" ref="AD12:AD65">ROUND((O12+S12)/C12*100,1)</f>
        <v>27.6</v>
      </c>
      <c r="AE12" s="19" t="s">
        <v>85</v>
      </c>
      <c r="AF12" s="18"/>
    </row>
    <row r="13" spans="1:32" ht="16.5" customHeight="1">
      <c r="A13" s="8"/>
      <c r="B13" s="20" t="s">
        <v>83</v>
      </c>
      <c r="C13" s="97">
        <v>5051</v>
      </c>
      <c r="D13" s="97">
        <f aca="true" t="shared" si="3" ref="D13:D65">SUM(E13:J13)</f>
        <v>2867</v>
      </c>
      <c r="E13" s="97">
        <v>2672</v>
      </c>
      <c r="F13" s="97">
        <v>193</v>
      </c>
      <c r="G13" s="97">
        <v>1</v>
      </c>
      <c r="H13" s="97">
        <v>0</v>
      </c>
      <c r="I13" s="97">
        <v>1</v>
      </c>
      <c r="J13" s="97">
        <v>0</v>
      </c>
      <c r="K13" s="97">
        <v>871</v>
      </c>
      <c r="L13" s="308">
        <v>0</v>
      </c>
      <c r="M13" s="308">
        <v>0</v>
      </c>
      <c r="N13" s="97">
        <v>56</v>
      </c>
      <c r="O13" s="97">
        <v>700</v>
      </c>
      <c r="P13" s="97">
        <v>64</v>
      </c>
      <c r="Q13" s="97">
        <v>279</v>
      </c>
      <c r="R13" s="97">
        <v>0</v>
      </c>
      <c r="S13" s="97">
        <f aca="true" t="shared" si="4" ref="S13:S65">SUM(T13:W13)</f>
        <v>0</v>
      </c>
      <c r="T13" s="97">
        <v>0</v>
      </c>
      <c r="U13" s="97">
        <v>0</v>
      </c>
      <c r="V13" s="97">
        <v>0</v>
      </c>
      <c r="W13" s="97">
        <v>0</v>
      </c>
      <c r="X13" s="308">
        <v>0</v>
      </c>
      <c r="Y13" s="97">
        <v>2887</v>
      </c>
      <c r="Z13" s="97">
        <v>194</v>
      </c>
      <c r="AA13" s="308">
        <v>0</v>
      </c>
      <c r="AB13" s="308">
        <v>0</v>
      </c>
      <c r="AC13" s="112">
        <f t="shared" si="1"/>
        <v>56.8</v>
      </c>
      <c r="AD13" s="90">
        <f t="shared" si="2"/>
        <v>13.9</v>
      </c>
      <c r="AE13" s="19" t="s">
        <v>86</v>
      </c>
      <c r="AF13" s="18"/>
    </row>
    <row r="14" spans="1:32" ht="16.5" customHeight="1">
      <c r="A14" s="8"/>
      <c r="B14" s="1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4"/>
      <c r="AD14" s="104"/>
      <c r="AE14" s="19"/>
      <c r="AF14" s="18"/>
    </row>
    <row r="15" spans="1:32" s="198" customFormat="1" ht="16.5" customHeight="1">
      <c r="A15" s="281" t="s">
        <v>216</v>
      </c>
      <c r="B15" s="282"/>
      <c r="C15" s="110">
        <f>SUM(D15,K15,L15,M15,N15,O15,P15,Q15,R15)</f>
        <v>16978</v>
      </c>
      <c r="D15" s="111">
        <f t="shared" si="3"/>
        <v>8798</v>
      </c>
      <c r="E15" s="111">
        <f aca="true" t="shared" si="5" ref="E15:AB15">SUM(E17:E33)</f>
        <v>8134</v>
      </c>
      <c r="F15" s="111">
        <f t="shared" si="5"/>
        <v>607</v>
      </c>
      <c r="G15" s="111">
        <f t="shared" si="5"/>
        <v>2</v>
      </c>
      <c r="H15" s="111">
        <f t="shared" si="5"/>
        <v>0</v>
      </c>
      <c r="I15" s="111">
        <f t="shared" si="5"/>
        <v>55</v>
      </c>
      <c r="J15" s="111">
        <f t="shared" si="5"/>
        <v>0</v>
      </c>
      <c r="K15" s="111">
        <f t="shared" si="5"/>
        <v>2775</v>
      </c>
      <c r="L15" s="111">
        <f t="shared" si="5"/>
        <v>579</v>
      </c>
      <c r="M15" s="111">
        <f t="shared" si="5"/>
        <v>358</v>
      </c>
      <c r="N15" s="111">
        <f t="shared" si="5"/>
        <v>209</v>
      </c>
      <c r="O15" s="111">
        <f t="shared" si="5"/>
        <v>3513</v>
      </c>
      <c r="P15" s="111">
        <f t="shared" si="5"/>
        <v>199</v>
      </c>
      <c r="Q15" s="111">
        <f t="shared" si="5"/>
        <v>543</v>
      </c>
      <c r="R15" s="111">
        <f t="shared" si="5"/>
        <v>4</v>
      </c>
      <c r="S15" s="111">
        <f t="shared" si="4"/>
        <v>25</v>
      </c>
      <c r="T15" s="111">
        <f t="shared" si="5"/>
        <v>3</v>
      </c>
      <c r="U15" s="111">
        <f t="shared" si="5"/>
        <v>3</v>
      </c>
      <c r="V15" s="111">
        <f t="shared" si="5"/>
        <v>19</v>
      </c>
      <c r="W15" s="111">
        <f t="shared" si="5"/>
        <v>0</v>
      </c>
      <c r="X15" s="111">
        <f t="shared" si="5"/>
        <v>540</v>
      </c>
      <c r="Y15" s="111">
        <f t="shared" si="5"/>
        <v>9152</v>
      </c>
      <c r="Z15" s="111">
        <f t="shared" si="5"/>
        <v>615</v>
      </c>
      <c r="AA15" s="111">
        <f t="shared" si="5"/>
        <v>1259</v>
      </c>
      <c r="AB15" s="111">
        <f t="shared" si="5"/>
        <v>33</v>
      </c>
      <c r="AC15" s="240">
        <f t="shared" si="1"/>
        <v>51.8</v>
      </c>
      <c r="AD15" s="240">
        <f t="shared" si="2"/>
        <v>20.8</v>
      </c>
      <c r="AE15" s="283" t="s">
        <v>216</v>
      </c>
      <c r="AF15" s="284"/>
    </row>
    <row r="16" spans="1:32" s="198" customFormat="1" ht="16.5" customHeight="1">
      <c r="A16" s="197"/>
      <c r="B16" s="200" t="s">
        <v>161</v>
      </c>
      <c r="C16" s="110">
        <f aca="true" t="shared" si="6" ref="C16:C65">SUM(D16,K16,L16,M16,N16,O16,P16,Q16,R16)</f>
        <v>9890</v>
      </c>
      <c r="D16" s="111">
        <f t="shared" si="3"/>
        <v>5895</v>
      </c>
      <c r="E16" s="111">
        <f aca="true" t="shared" si="7" ref="E16:AB16">SUM(E17:E21)</f>
        <v>5578</v>
      </c>
      <c r="F16" s="111">
        <f t="shared" si="7"/>
        <v>314</v>
      </c>
      <c r="G16" s="111">
        <f t="shared" si="7"/>
        <v>2</v>
      </c>
      <c r="H16" s="111">
        <f t="shared" si="7"/>
        <v>0</v>
      </c>
      <c r="I16" s="111">
        <f t="shared" si="7"/>
        <v>1</v>
      </c>
      <c r="J16" s="111">
        <f t="shared" si="7"/>
        <v>0</v>
      </c>
      <c r="K16" s="111">
        <f t="shared" si="7"/>
        <v>1383</v>
      </c>
      <c r="L16" s="111">
        <f t="shared" si="7"/>
        <v>544</v>
      </c>
      <c r="M16" s="111">
        <f t="shared" si="7"/>
        <v>229</v>
      </c>
      <c r="N16" s="111">
        <f t="shared" si="7"/>
        <v>85</v>
      </c>
      <c r="O16" s="111">
        <f t="shared" si="7"/>
        <v>1254</v>
      </c>
      <c r="P16" s="111">
        <f t="shared" si="7"/>
        <v>94</v>
      </c>
      <c r="Q16" s="111">
        <f t="shared" si="7"/>
        <v>405</v>
      </c>
      <c r="R16" s="111">
        <f t="shared" si="7"/>
        <v>1</v>
      </c>
      <c r="S16" s="111">
        <f t="shared" si="4"/>
        <v>0</v>
      </c>
      <c r="T16" s="111">
        <f t="shared" si="7"/>
        <v>0</v>
      </c>
      <c r="U16" s="111">
        <f t="shared" si="7"/>
        <v>0</v>
      </c>
      <c r="V16" s="111">
        <f t="shared" si="7"/>
        <v>0</v>
      </c>
      <c r="W16" s="111">
        <f t="shared" si="7"/>
        <v>0</v>
      </c>
      <c r="X16" s="111">
        <f t="shared" si="7"/>
        <v>179</v>
      </c>
      <c r="Y16" s="111">
        <f t="shared" si="7"/>
        <v>6423</v>
      </c>
      <c r="Z16" s="111">
        <f t="shared" si="7"/>
        <v>318</v>
      </c>
      <c r="AA16" s="111">
        <f t="shared" si="7"/>
        <v>1046</v>
      </c>
      <c r="AB16" s="111">
        <f t="shared" si="7"/>
        <v>23</v>
      </c>
      <c r="AC16" s="240">
        <f t="shared" si="1"/>
        <v>59.6</v>
      </c>
      <c r="AD16" s="240">
        <f t="shared" si="2"/>
        <v>12.7</v>
      </c>
      <c r="AE16" s="201" t="s">
        <v>161</v>
      </c>
      <c r="AF16" s="197"/>
    </row>
    <row r="17" spans="1:32" ht="16.5" customHeight="1">
      <c r="A17" s="22"/>
      <c r="B17" s="23" t="s">
        <v>28</v>
      </c>
      <c r="C17" s="241">
        <f t="shared" si="6"/>
        <v>2954</v>
      </c>
      <c r="D17" s="103">
        <f t="shared" si="3"/>
        <v>1521</v>
      </c>
      <c r="E17" s="97">
        <v>1413</v>
      </c>
      <c r="F17" s="97">
        <v>108</v>
      </c>
      <c r="G17" s="97">
        <v>0</v>
      </c>
      <c r="H17" s="97">
        <v>0</v>
      </c>
      <c r="I17" s="97">
        <v>0</v>
      </c>
      <c r="J17" s="97">
        <v>0</v>
      </c>
      <c r="K17" s="97">
        <v>417</v>
      </c>
      <c r="L17" s="97">
        <v>254</v>
      </c>
      <c r="M17" s="97">
        <v>95</v>
      </c>
      <c r="N17" s="97">
        <v>33</v>
      </c>
      <c r="O17" s="97">
        <v>500</v>
      </c>
      <c r="P17" s="97">
        <v>28</v>
      </c>
      <c r="Q17" s="97">
        <v>106</v>
      </c>
      <c r="R17" s="97">
        <v>0</v>
      </c>
      <c r="S17" s="103">
        <f t="shared" si="4"/>
        <v>0</v>
      </c>
      <c r="T17" s="97">
        <v>0</v>
      </c>
      <c r="U17" s="97">
        <v>0</v>
      </c>
      <c r="V17" s="97">
        <v>0</v>
      </c>
      <c r="W17" s="97">
        <v>0</v>
      </c>
      <c r="X17" s="97">
        <v>108</v>
      </c>
      <c r="Y17" s="97">
        <v>1702</v>
      </c>
      <c r="Z17" s="97">
        <v>108</v>
      </c>
      <c r="AA17" s="97">
        <v>325</v>
      </c>
      <c r="AB17" s="97">
        <v>3</v>
      </c>
      <c r="AC17" s="113">
        <f t="shared" si="1"/>
        <v>51.5</v>
      </c>
      <c r="AD17" s="113">
        <f t="shared" si="2"/>
        <v>16.9</v>
      </c>
      <c r="AE17" s="24" t="s">
        <v>28</v>
      </c>
      <c r="AF17" s="18"/>
    </row>
    <row r="18" spans="1:32" ht="16.5" customHeight="1">
      <c r="A18" s="22"/>
      <c r="B18" s="23" t="s">
        <v>29</v>
      </c>
      <c r="C18" s="241">
        <f t="shared" si="6"/>
        <v>2058</v>
      </c>
      <c r="D18" s="103">
        <f t="shared" si="3"/>
        <v>1276</v>
      </c>
      <c r="E18" s="97">
        <v>1258</v>
      </c>
      <c r="F18" s="97">
        <v>17</v>
      </c>
      <c r="G18" s="97">
        <v>1</v>
      </c>
      <c r="H18" s="97">
        <v>0</v>
      </c>
      <c r="I18" s="97">
        <v>0</v>
      </c>
      <c r="J18" s="97">
        <v>0</v>
      </c>
      <c r="K18" s="97">
        <v>217</v>
      </c>
      <c r="L18" s="97">
        <v>27</v>
      </c>
      <c r="M18" s="97">
        <v>20</v>
      </c>
      <c r="N18" s="97">
        <v>18</v>
      </c>
      <c r="O18" s="97">
        <v>264</v>
      </c>
      <c r="P18" s="97">
        <v>27</v>
      </c>
      <c r="Q18" s="97">
        <v>208</v>
      </c>
      <c r="R18" s="97">
        <v>1</v>
      </c>
      <c r="S18" s="103">
        <f t="shared" si="4"/>
        <v>0</v>
      </c>
      <c r="T18" s="97">
        <v>0</v>
      </c>
      <c r="U18" s="97">
        <v>0</v>
      </c>
      <c r="V18" s="97">
        <v>0</v>
      </c>
      <c r="W18" s="97">
        <v>0</v>
      </c>
      <c r="X18" s="97">
        <v>45</v>
      </c>
      <c r="Y18" s="97">
        <v>1476</v>
      </c>
      <c r="Z18" s="97">
        <v>18</v>
      </c>
      <c r="AA18" s="97">
        <v>355</v>
      </c>
      <c r="AB18" s="97">
        <v>2</v>
      </c>
      <c r="AC18" s="113">
        <f t="shared" si="1"/>
        <v>62</v>
      </c>
      <c r="AD18" s="113">
        <f t="shared" si="2"/>
        <v>12.8</v>
      </c>
      <c r="AE18" s="24" t="s">
        <v>29</v>
      </c>
      <c r="AF18" s="18"/>
    </row>
    <row r="19" spans="1:32" ht="16.5" customHeight="1">
      <c r="A19" s="22"/>
      <c r="B19" s="23" t="s">
        <v>30</v>
      </c>
      <c r="C19" s="241">
        <f t="shared" si="6"/>
        <v>1589</v>
      </c>
      <c r="D19" s="103">
        <f t="shared" si="3"/>
        <v>1000</v>
      </c>
      <c r="E19" s="97">
        <v>919</v>
      </c>
      <c r="F19" s="97">
        <v>81</v>
      </c>
      <c r="G19" s="97">
        <v>0</v>
      </c>
      <c r="H19" s="97">
        <v>0</v>
      </c>
      <c r="I19" s="97">
        <v>0</v>
      </c>
      <c r="J19" s="97">
        <v>0</v>
      </c>
      <c r="K19" s="97">
        <v>228</v>
      </c>
      <c r="L19" s="97">
        <v>144</v>
      </c>
      <c r="M19" s="97">
        <v>80</v>
      </c>
      <c r="N19" s="97">
        <v>3</v>
      </c>
      <c r="O19" s="97">
        <v>103</v>
      </c>
      <c r="P19" s="97">
        <v>6</v>
      </c>
      <c r="Q19" s="97">
        <v>25</v>
      </c>
      <c r="R19" s="97">
        <v>0</v>
      </c>
      <c r="S19" s="103">
        <f t="shared" si="4"/>
        <v>0</v>
      </c>
      <c r="T19" s="97">
        <v>0</v>
      </c>
      <c r="U19" s="97">
        <v>0</v>
      </c>
      <c r="V19" s="97">
        <v>0</v>
      </c>
      <c r="W19" s="97">
        <v>0</v>
      </c>
      <c r="X19" s="97">
        <v>9</v>
      </c>
      <c r="Y19" s="97">
        <v>1081</v>
      </c>
      <c r="Z19" s="97">
        <v>81</v>
      </c>
      <c r="AA19" s="97">
        <v>99</v>
      </c>
      <c r="AB19" s="97">
        <v>0</v>
      </c>
      <c r="AC19" s="113">
        <f t="shared" si="1"/>
        <v>62.9</v>
      </c>
      <c r="AD19" s="113">
        <f t="shared" si="2"/>
        <v>6.5</v>
      </c>
      <c r="AE19" s="24" t="s">
        <v>30</v>
      </c>
      <c r="AF19" s="18"/>
    </row>
    <row r="20" spans="1:32" ht="16.5" customHeight="1">
      <c r="A20" s="22"/>
      <c r="B20" s="23" t="s">
        <v>31</v>
      </c>
      <c r="C20" s="241">
        <f t="shared" si="6"/>
        <v>1301</v>
      </c>
      <c r="D20" s="103">
        <f t="shared" si="3"/>
        <v>919</v>
      </c>
      <c r="E20" s="97">
        <v>885</v>
      </c>
      <c r="F20" s="97">
        <v>34</v>
      </c>
      <c r="G20" s="97">
        <v>0</v>
      </c>
      <c r="H20" s="97">
        <v>0</v>
      </c>
      <c r="I20" s="97">
        <v>0</v>
      </c>
      <c r="J20" s="97">
        <v>0</v>
      </c>
      <c r="K20" s="97">
        <v>221</v>
      </c>
      <c r="L20" s="97">
        <v>19</v>
      </c>
      <c r="M20" s="97">
        <v>13</v>
      </c>
      <c r="N20" s="97">
        <v>19</v>
      </c>
      <c r="O20" s="97">
        <v>83</v>
      </c>
      <c r="P20" s="97">
        <v>10</v>
      </c>
      <c r="Q20" s="97">
        <v>17</v>
      </c>
      <c r="R20" s="97">
        <v>0</v>
      </c>
      <c r="S20" s="103">
        <f t="shared" si="4"/>
        <v>0</v>
      </c>
      <c r="T20" s="97">
        <v>0</v>
      </c>
      <c r="U20" s="97">
        <v>0</v>
      </c>
      <c r="V20" s="97">
        <v>0</v>
      </c>
      <c r="W20" s="97">
        <v>0</v>
      </c>
      <c r="X20" s="97">
        <v>3</v>
      </c>
      <c r="Y20" s="97">
        <v>931</v>
      </c>
      <c r="Z20" s="97">
        <v>37</v>
      </c>
      <c r="AA20" s="97">
        <v>95</v>
      </c>
      <c r="AB20" s="97">
        <v>18</v>
      </c>
      <c r="AC20" s="113">
        <f t="shared" si="1"/>
        <v>70.6</v>
      </c>
      <c r="AD20" s="113">
        <f t="shared" si="2"/>
        <v>6.4</v>
      </c>
      <c r="AE20" s="24" t="s">
        <v>31</v>
      </c>
      <c r="AF20" s="18"/>
    </row>
    <row r="21" spans="1:32" ht="16.5" customHeight="1">
      <c r="A21" s="22"/>
      <c r="B21" s="23" t="s">
        <v>32</v>
      </c>
      <c r="C21" s="241">
        <f t="shared" si="6"/>
        <v>1988</v>
      </c>
      <c r="D21" s="103">
        <f t="shared" si="3"/>
        <v>1179</v>
      </c>
      <c r="E21" s="97">
        <v>1103</v>
      </c>
      <c r="F21" s="97">
        <v>74</v>
      </c>
      <c r="G21" s="97">
        <v>1</v>
      </c>
      <c r="H21" s="97">
        <v>0</v>
      </c>
      <c r="I21" s="97">
        <v>1</v>
      </c>
      <c r="J21" s="97">
        <v>0</v>
      </c>
      <c r="K21" s="97">
        <v>300</v>
      </c>
      <c r="L21" s="97">
        <v>100</v>
      </c>
      <c r="M21" s="97">
        <v>21</v>
      </c>
      <c r="N21" s="97">
        <v>12</v>
      </c>
      <c r="O21" s="97">
        <v>304</v>
      </c>
      <c r="P21" s="97">
        <v>23</v>
      </c>
      <c r="Q21" s="97">
        <v>49</v>
      </c>
      <c r="R21" s="97">
        <v>0</v>
      </c>
      <c r="S21" s="103">
        <f t="shared" si="4"/>
        <v>0</v>
      </c>
      <c r="T21" s="97">
        <v>0</v>
      </c>
      <c r="U21" s="97">
        <v>0</v>
      </c>
      <c r="V21" s="97">
        <v>0</v>
      </c>
      <c r="W21" s="97">
        <v>0</v>
      </c>
      <c r="X21" s="97">
        <v>14</v>
      </c>
      <c r="Y21" s="97">
        <v>1233</v>
      </c>
      <c r="Z21" s="97">
        <v>74</v>
      </c>
      <c r="AA21" s="97">
        <v>172</v>
      </c>
      <c r="AB21" s="97">
        <v>0</v>
      </c>
      <c r="AC21" s="113">
        <f t="shared" si="1"/>
        <v>59.3</v>
      </c>
      <c r="AD21" s="113">
        <f t="shared" si="2"/>
        <v>15.3</v>
      </c>
      <c r="AE21" s="24" t="s">
        <v>32</v>
      </c>
      <c r="AF21" s="18"/>
    </row>
    <row r="22" spans="1:32" ht="16.5" customHeight="1">
      <c r="A22" s="22"/>
      <c r="B22" s="25" t="s">
        <v>33</v>
      </c>
      <c r="C22" s="241">
        <f t="shared" si="6"/>
        <v>1407</v>
      </c>
      <c r="D22" s="103">
        <f t="shared" si="3"/>
        <v>530</v>
      </c>
      <c r="E22" s="97">
        <v>468</v>
      </c>
      <c r="F22" s="97">
        <v>53</v>
      </c>
      <c r="G22" s="97">
        <v>0</v>
      </c>
      <c r="H22" s="97">
        <v>0</v>
      </c>
      <c r="I22" s="97">
        <v>9</v>
      </c>
      <c r="J22" s="97">
        <v>0</v>
      </c>
      <c r="K22" s="97">
        <v>243</v>
      </c>
      <c r="L22" s="97">
        <v>12</v>
      </c>
      <c r="M22" s="97">
        <v>24</v>
      </c>
      <c r="N22" s="97">
        <v>12</v>
      </c>
      <c r="O22" s="97">
        <v>553</v>
      </c>
      <c r="P22" s="97">
        <v>17</v>
      </c>
      <c r="Q22" s="97">
        <v>16</v>
      </c>
      <c r="R22" s="97">
        <v>0</v>
      </c>
      <c r="S22" s="103">
        <f t="shared" si="4"/>
        <v>10</v>
      </c>
      <c r="T22" s="97">
        <v>1</v>
      </c>
      <c r="U22" s="97">
        <v>0</v>
      </c>
      <c r="V22" s="97">
        <v>9</v>
      </c>
      <c r="W22" s="97">
        <v>0</v>
      </c>
      <c r="X22" s="97">
        <v>71</v>
      </c>
      <c r="Y22" s="97">
        <v>490</v>
      </c>
      <c r="Z22" s="97">
        <v>55</v>
      </c>
      <c r="AA22" s="97">
        <v>67</v>
      </c>
      <c r="AB22" s="97">
        <v>2</v>
      </c>
      <c r="AC22" s="113">
        <f t="shared" si="1"/>
        <v>37.7</v>
      </c>
      <c r="AD22" s="113">
        <f t="shared" si="2"/>
        <v>40</v>
      </c>
      <c r="AE22" s="26" t="s">
        <v>33</v>
      </c>
      <c r="AF22" s="18"/>
    </row>
    <row r="23" spans="1:32" ht="16.5" customHeight="1">
      <c r="A23" s="22"/>
      <c r="B23" s="25" t="s">
        <v>162</v>
      </c>
      <c r="C23" s="241">
        <f t="shared" si="6"/>
        <v>392</v>
      </c>
      <c r="D23" s="103">
        <f t="shared" si="3"/>
        <v>136</v>
      </c>
      <c r="E23" s="97">
        <v>109</v>
      </c>
      <c r="F23" s="97">
        <v>27</v>
      </c>
      <c r="G23" s="97">
        <v>0</v>
      </c>
      <c r="H23" s="97">
        <v>0</v>
      </c>
      <c r="I23" s="97">
        <v>0</v>
      </c>
      <c r="J23" s="97">
        <v>0</v>
      </c>
      <c r="K23" s="97">
        <v>101</v>
      </c>
      <c r="L23" s="97">
        <v>0</v>
      </c>
      <c r="M23" s="97">
        <v>0</v>
      </c>
      <c r="N23" s="97">
        <v>8</v>
      </c>
      <c r="O23" s="97">
        <v>133</v>
      </c>
      <c r="P23" s="97">
        <v>0</v>
      </c>
      <c r="Q23" s="97">
        <v>14</v>
      </c>
      <c r="R23" s="97">
        <v>0</v>
      </c>
      <c r="S23" s="103">
        <f t="shared" si="4"/>
        <v>0</v>
      </c>
      <c r="T23" s="97">
        <v>0</v>
      </c>
      <c r="U23" s="97">
        <v>0</v>
      </c>
      <c r="V23" s="97">
        <v>0</v>
      </c>
      <c r="W23" s="97">
        <v>0</v>
      </c>
      <c r="X23" s="97">
        <v>18</v>
      </c>
      <c r="Y23" s="97">
        <v>109</v>
      </c>
      <c r="Z23" s="97">
        <v>27</v>
      </c>
      <c r="AA23" s="97">
        <v>0</v>
      </c>
      <c r="AB23" s="97">
        <v>0</v>
      </c>
      <c r="AC23" s="113">
        <f t="shared" si="1"/>
        <v>34.7</v>
      </c>
      <c r="AD23" s="113">
        <f t="shared" si="2"/>
        <v>33.9</v>
      </c>
      <c r="AE23" s="26" t="s">
        <v>162</v>
      </c>
      <c r="AF23" s="18"/>
    </row>
    <row r="24" spans="1:32" ht="16.5" customHeight="1">
      <c r="A24" s="22"/>
      <c r="B24" s="25" t="s">
        <v>34</v>
      </c>
      <c r="C24" s="241">
        <f t="shared" si="6"/>
        <v>709</v>
      </c>
      <c r="D24" s="103">
        <f t="shared" si="3"/>
        <v>268</v>
      </c>
      <c r="E24" s="97">
        <v>235</v>
      </c>
      <c r="F24" s="97">
        <v>27</v>
      </c>
      <c r="G24" s="97">
        <v>0</v>
      </c>
      <c r="H24" s="97">
        <v>0</v>
      </c>
      <c r="I24" s="97">
        <v>6</v>
      </c>
      <c r="J24" s="97">
        <v>0</v>
      </c>
      <c r="K24" s="97">
        <v>166</v>
      </c>
      <c r="L24" s="97">
        <v>1</v>
      </c>
      <c r="M24" s="97">
        <v>11</v>
      </c>
      <c r="N24" s="97">
        <v>23</v>
      </c>
      <c r="O24" s="97">
        <v>218</v>
      </c>
      <c r="P24" s="97">
        <v>8</v>
      </c>
      <c r="Q24" s="97">
        <v>14</v>
      </c>
      <c r="R24" s="97">
        <v>0</v>
      </c>
      <c r="S24" s="103">
        <f t="shared" si="4"/>
        <v>0</v>
      </c>
      <c r="T24" s="97">
        <v>0</v>
      </c>
      <c r="U24" s="97">
        <v>0</v>
      </c>
      <c r="V24" s="97">
        <v>0</v>
      </c>
      <c r="W24" s="97">
        <v>0</v>
      </c>
      <c r="X24" s="97">
        <v>57</v>
      </c>
      <c r="Y24" s="97">
        <v>249</v>
      </c>
      <c r="Z24" s="97">
        <v>27</v>
      </c>
      <c r="AA24" s="97">
        <v>17</v>
      </c>
      <c r="AB24" s="97">
        <v>4</v>
      </c>
      <c r="AC24" s="113">
        <f t="shared" si="1"/>
        <v>37.8</v>
      </c>
      <c r="AD24" s="113">
        <f t="shared" si="2"/>
        <v>30.7</v>
      </c>
      <c r="AE24" s="26" t="s">
        <v>34</v>
      </c>
      <c r="AF24" s="18"/>
    </row>
    <row r="25" spans="1:32" ht="16.5" customHeight="1">
      <c r="A25" s="22"/>
      <c r="B25" s="25" t="s">
        <v>35</v>
      </c>
      <c r="C25" s="241">
        <f t="shared" si="6"/>
        <v>508</v>
      </c>
      <c r="D25" s="103">
        <f t="shared" si="3"/>
        <v>253</v>
      </c>
      <c r="E25" s="97">
        <v>202</v>
      </c>
      <c r="F25" s="97">
        <v>12</v>
      </c>
      <c r="G25" s="97">
        <v>0</v>
      </c>
      <c r="H25" s="97">
        <v>0</v>
      </c>
      <c r="I25" s="97">
        <v>39</v>
      </c>
      <c r="J25" s="97">
        <v>0</v>
      </c>
      <c r="K25" s="97">
        <v>79</v>
      </c>
      <c r="L25" s="97">
        <v>0</v>
      </c>
      <c r="M25" s="97">
        <v>5</v>
      </c>
      <c r="N25" s="97">
        <v>8</v>
      </c>
      <c r="O25" s="97">
        <v>158</v>
      </c>
      <c r="P25" s="97">
        <v>0</v>
      </c>
      <c r="Q25" s="97">
        <v>5</v>
      </c>
      <c r="R25" s="97">
        <v>0</v>
      </c>
      <c r="S25" s="103">
        <f t="shared" si="4"/>
        <v>0</v>
      </c>
      <c r="T25" s="97">
        <v>0</v>
      </c>
      <c r="U25" s="97">
        <v>0</v>
      </c>
      <c r="V25" s="97">
        <v>0</v>
      </c>
      <c r="W25" s="97">
        <v>0</v>
      </c>
      <c r="X25" s="97">
        <v>56</v>
      </c>
      <c r="Y25" s="97">
        <v>230</v>
      </c>
      <c r="Z25" s="97">
        <v>12</v>
      </c>
      <c r="AA25" s="97">
        <v>0</v>
      </c>
      <c r="AB25" s="97">
        <v>0</v>
      </c>
      <c r="AC25" s="113">
        <f t="shared" si="1"/>
        <v>49.8</v>
      </c>
      <c r="AD25" s="113">
        <f t="shared" si="2"/>
        <v>31.1</v>
      </c>
      <c r="AE25" s="26" t="s">
        <v>35</v>
      </c>
      <c r="AF25" s="18"/>
    </row>
    <row r="26" spans="1:32" ht="16.5" customHeight="1">
      <c r="A26" s="22"/>
      <c r="B26" s="25" t="s">
        <v>36</v>
      </c>
      <c r="C26" s="241">
        <f t="shared" si="6"/>
        <v>507</v>
      </c>
      <c r="D26" s="103">
        <f t="shared" si="3"/>
        <v>196</v>
      </c>
      <c r="E26" s="97">
        <v>170</v>
      </c>
      <c r="F26" s="97">
        <v>26</v>
      </c>
      <c r="G26" s="97">
        <v>0</v>
      </c>
      <c r="H26" s="97">
        <v>0</v>
      </c>
      <c r="I26" s="97">
        <v>0</v>
      </c>
      <c r="J26" s="97">
        <v>0</v>
      </c>
      <c r="K26" s="97">
        <v>123</v>
      </c>
      <c r="L26" s="97">
        <v>0</v>
      </c>
      <c r="M26" s="97">
        <v>4</v>
      </c>
      <c r="N26" s="97">
        <v>7</v>
      </c>
      <c r="O26" s="97">
        <v>168</v>
      </c>
      <c r="P26" s="97">
        <v>5</v>
      </c>
      <c r="Q26" s="97">
        <v>4</v>
      </c>
      <c r="R26" s="97">
        <v>0</v>
      </c>
      <c r="S26" s="103">
        <f t="shared" si="4"/>
        <v>0</v>
      </c>
      <c r="T26" s="97">
        <v>0</v>
      </c>
      <c r="U26" s="97">
        <v>0</v>
      </c>
      <c r="V26" s="97">
        <v>0</v>
      </c>
      <c r="W26" s="97">
        <v>0</v>
      </c>
      <c r="X26" s="97">
        <v>26</v>
      </c>
      <c r="Y26" s="97">
        <v>173</v>
      </c>
      <c r="Z26" s="97">
        <v>26</v>
      </c>
      <c r="AA26" s="97">
        <v>7</v>
      </c>
      <c r="AB26" s="97">
        <v>0</v>
      </c>
      <c r="AC26" s="113">
        <f t="shared" si="1"/>
        <v>38.7</v>
      </c>
      <c r="AD26" s="113">
        <f t="shared" si="2"/>
        <v>33.1</v>
      </c>
      <c r="AE26" s="26" t="s">
        <v>36</v>
      </c>
      <c r="AF26" s="18"/>
    </row>
    <row r="27" spans="1:32" ht="16.5" customHeight="1">
      <c r="A27" s="22"/>
      <c r="B27" s="25" t="s">
        <v>37</v>
      </c>
      <c r="C27" s="241">
        <f t="shared" si="6"/>
        <v>183</v>
      </c>
      <c r="D27" s="103">
        <f t="shared" si="3"/>
        <v>110</v>
      </c>
      <c r="E27" s="97">
        <v>104</v>
      </c>
      <c r="F27" s="97">
        <v>6</v>
      </c>
      <c r="G27" s="97">
        <v>0</v>
      </c>
      <c r="H27" s="97">
        <v>0</v>
      </c>
      <c r="I27" s="97">
        <v>0</v>
      </c>
      <c r="J27" s="97">
        <v>0</v>
      </c>
      <c r="K27" s="97">
        <v>49</v>
      </c>
      <c r="L27" s="97">
        <v>3</v>
      </c>
      <c r="M27" s="97">
        <v>2</v>
      </c>
      <c r="N27" s="97">
        <v>1</v>
      </c>
      <c r="O27" s="97">
        <v>15</v>
      </c>
      <c r="P27" s="97">
        <v>0</v>
      </c>
      <c r="Q27" s="97">
        <v>3</v>
      </c>
      <c r="R27" s="97">
        <v>0</v>
      </c>
      <c r="S27" s="103">
        <f t="shared" si="4"/>
        <v>0</v>
      </c>
      <c r="T27" s="97">
        <v>0</v>
      </c>
      <c r="U27" s="97">
        <v>0</v>
      </c>
      <c r="V27" s="97">
        <v>0</v>
      </c>
      <c r="W27" s="97">
        <v>0</v>
      </c>
      <c r="X27" s="97">
        <v>2</v>
      </c>
      <c r="Y27" s="97">
        <v>111</v>
      </c>
      <c r="Z27" s="97">
        <v>6</v>
      </c>
      <c r="AA27" s="97">
        <v>4</v>
      </c>
      <c r="AB27" s="97">
        <v>1</v>
      </c>
      <c r="AC27" s="113">
        <f t="shared" si="1"/>
        <v>60.1</v>
      </c>
      <c r="AD27" s="113">
        <f t="shared" si="2"/>
        <v>8.2</v>
      </c>
      <c r="AE27" s="26" t="s">
        <v>37</v>
      </c>
      <c r="AF27" s="18"/>
    </row>
    <row r="28" spans="1:32" ht="16.5" customHeight="1">
      <c r="A28" s="22"/>
      <c r="B28" s="25" t="s">
        <v>38</v>
      </c>
      <c r="C28" s="241">
        <f t="shared" si="6"/>
        <v>364</v>
      </c>
      <c r="D28" s="103">
        <f t="shared" si="3"/>
        <v>210</v>
      </c>
      <c r="E28" s="97">
        <v>202</v>
      </c>
      <c r="F28" s="97">
        <v>8</v>
      </c>
      <c r="G28" s="97">
        <v>0</v>
      </c>
      <c r="H28" s="97">
        <v>0</v>
      </c>
      <c r="I28" s="97">
        <v>0</v>
      </c>
      <c r="J28" s="97">
        <v>0</v>
      </c>
      <c r="K28" s="97">
        <v>74</v>
      </c>
      <c r="L28" s="97">
        <v>0</v>
      </c>
      <c r="M28" s="97">
        <v>1</v>
      </c>
      <c r="N28" s="97">
        <v>6</v>
      </c>
      <c r="O28" s="97">
        <v>37</v>
      </c>
      <c r="P28" s="97">
        <v>23</v>
      </c>
      <c r="Q28" s="97">
        <v>13</v>
      </c>
      <c r="R28" s="97">
        <v>0</v>
      </c>
      <c r="S28" s="103">
        <f t="shared" si="4"/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230</v>
      </c>
      <c r="Z28" s="97">
        <v>8</v>
      </c>
      <c r="AA28" s="97">
        <v>29</v>
      </c>
      <c r="AB28" s="97">
        <v>0</v>
      </c>
      <c r="AC28" s="113">
        <f t="shared" si="1"/>
        <v>57.7</v>
      </c>
      <c r="AD28" s="113">
        <f t="shared" si="2"/>
        <v>10.2</v>
      </c>
      <c r="AE28" s="26" t="s">
        <v>38</v>
      </c>
      <c r="AF28" s="18"/>
    </row>
    <row r="29" spans="1:32" ht="16.5" customHeight="1">
      <c r="A29" s="22"/>
      <c r="B29" s="25" t="s">
        <v>39</v>
      </c>
      <c r="C29" s="241">
        <f t="shared" si="6"/>
        <v>286</v>
      </c>
      <c r="D29" s="103">
        <f t="shared" si="3"/>
        <v>86</v>
      </c>
      <c r="E29" s="97">
        <v>66</v>
      </c>
      <c r="F29" s="97">
        <v>20</v>
      </c>
      <c r="G29" s="97">
        <v>0</v>
      </c>
      <c r="H29" s="97">
        <v>0</v>
      </c>
      <c r="I29" s="97">
        <v>0</v>
      </c>
      <c r="J29" s="97">
        <v>0</v>
      </c>
      <c r="K29" s="97">
        <v>83</v>
      </c>
      <c r="L29" s="97">
        <v>0</v>
      </c>
      <c r="M29" s="97">
        <v>6</v>
      </c>
      <c r="N29" s="97">
        <v>2</v>
      </c>
      <c r="O29" s="97">
        <v>82</v>
      </c>
      <c r="P29" s="97">
        <v>3</v>
      </c>
      <c r="Q29" s="97">
        <v>24</v>
      </c>
      <c r="R29" s="97">
        <v>0</v>
      </c>
      <c r="S29" s="103">
        <f t="shared" si="4"/>
        <v>0</v>
      </c>
      <c r="T29" s="97">
        <v>0</v>
      </c>
      <c r="U29" s="97">
        <v>0</v>
      </c>
      <c r="V29" s="97">
        <v>0</v>
      </c>
      <c r="W29" s="97">
        <v>0</v>
      </c>
      <c r="X29" s="97">
        <v>10</v>
      </c>
      <c r="Y29" s="97">
        <v>72</v>
      </c>
      <c r="Z29" s="97">
        <v>21</v>
      </c>
      <c r="AA29" s="97">
        <v>1</v>
      </c>
      <c r="AB29" s="97">
        <v>0</v>
      </c>
      <c r="AC29" s="113">
        <f t="shared" si="1"/>
        <v>30.1</v>
      </c>
      <c r="AD29" s="113">
        <f t="shared" si="2"/>
        <v>28.7</v>
      </c>
      <c r="AE29" s="26" t="s">
        <v>39</v>
      </c>
      <c r="AF29" s="18"/>
    </row>
    <row r="30" spans="1:32" ht="16.5" customHeight="1">
      <c r="A30" s="22"/>
      <c r="B30" s="25" t="s">
        <v>74</v>
      </c>
      <c r="C30" s="241">
        <f t="shared" si="6"/>
        <v>571</v>
      </c>
      <c r="D30" s="103">
        <f t="shared" si="3"/>
        <v>211</v>
      </c>
      <c r="E30" s="97">
        <v>181</v>
      </c>
      <c r="F30" s="97">
        <v>30</v>
      </c>
      <c r="G30" s="97">
        <v>0</v>
      </c>
      <c r="H30" s="97">
        <v>0</v>
      </c>
      <c r="I30" s="97">
        <v>0</v>
      </c>
      <c r="J30" s="97">
        <v>0</v>
      </c>
      <c r="K30" s="97">
        <v>93</v>
      </c>
      <c r="L30" s="97">
        <v>0</v>
      </c>
      <c r="M30" s="97">
        <v>23</v>
      </c>
      <c r="N30" s="97">
        <v>18</v>
      </c>
      <c r="O30" s="97">
        <v>216</v>
      </c>
      <c r="P30" s="97">
        <v>5</v>
      </c>
      <c r="Q30" s="97">
        <v>5</v>
      </c>
      <c r="R30" s="97">
        <v>0</v>
      </c>
      <c r="S30" s="103">
        <f t="shared" si="4"/>
        <v>1</v>
      </c>
      <c r="T30" s="97">
        <v>1</v>
      </c>
      <c r="U30" s="97">
        <v>0</v>
      </c>
      <c r="V30" s="97">
        <v>0</v>
      </c>
      <c r="W30" s="97">
        <v>0</v>
      </c>
      <c r="X30" s="97">
        <v>31</v>
      </c>
      <c r="Y30" s="97">
        <v>202</v>
      </c>
      <c r="Z30" s="97">
        <v>30</v>
      </c>
      <c r="AA30" s="97">
        <v>32</v>
      </c>
      <c r="AB30" s="97">
        <v>0</v>
      </c>
      <c r="AC30" s="113">
        <f t="shared" si="1"/>
        <v>37</v>
      </c>
      <c r="AD30" s="113">
        <f t="shared" si="2"/>
        <v>38</v>
      </c>
      <c r="AE30" s="26" t="s">
        <v>75</v>
      </c>
      <c r="AF30" s="18"/>
    </row>
    <row r="31" spans="1:32" ht="16.5" customHeight="1">
      <c r="A31" s="22"/>
      <c r="B31" s="25" t="s">
        <v>76</v>
      </c>
      <c r="C31" s="241">
        <f t="shared" si="6"/>
        <v>545</v>
      </c>
      <c r="D31" s="103">
        <f t="shared" si="3"/>
        <v>182</v>
      </c>
      <c r="E31" s="97">
        <v>141</v>
      </c>
      <c r="F31" s="97">
        <v>41</v>
      </c>
      <c r="G31" s="97">
        <v>0</v>
      </c>
      <c r="H31" s="97">
        <v>0</v>
      </c>
      <c r="I31" s="97">
        <v>0</v>
      </c>
      <c r="J31" s="97">
        <v>0</v>
      </c>
      <c r="K31" s="97">
        <v>148</v>
      </c>
      <c r="L31" s="97">
        <v>1</v>
      </c>
      <c r="M31" s="97">
        <v>10</v>
      </c>
      <c r="N31" s="97">
        <v>17</v>
      </c>
      <c r="O31" s="97">
        <v>176</v>
      </c>
      <c r="P31" s="97">
        <v>3</v>
      </c>
      <c r="Q31" s="97">
        <v>6</v>
      </c>
      <c r="R31" s="97">
        <v>2</v>
      </c>
      <c r="S31" s="103">
        <f t="shared" si="4"/>
        <v>9</v>
      </c>
      <c r="T31" s="97">
        <v>0</v>
      </c>
      <c r="U31" s="97">
        <v>2</v>
      </c>
      <c r="V31" s="97">
        <v>7</v>
      </c>
      <c r="W31" s="97">
        <v>0</v>
      </c>
      <c r="X31" s="97">
        <v>26</v>
      </c>
      <c r="Y31" s="97">
        <v>141</v>
      </c>
      <c r="Z31" s="97">
        <v>41</v>
      </c>
      <c r="AA31" s="97">
        <v>0</v>
      </c>
      <c r="AB31" s="97">
        <v>0</v>
      </c>
      <c r="AC31" s="113">
        <f t="shared" si="1"/>
        <v>33.4</v>
      </c>
      <c r="AD31" s="113">
        <f t="shared" si="2"/>
        <v>33.9</v>
      </c>
      <c r="AE31" s="26" t="s">
        <v>77</v>
      </c>
      <c r="AF31" s="18"/>
    </row>
    <row r="32" spans="1:32" ht="16.5" customHeight="1">
      <c r="A32" s="22"/>
      <c r="B32" s="25" t="s">
        <v>78</v>
      </c>
      <c r="C32" s="241">
        <f t="shared" si="6"/>
        <v>247</v>
      </c>
      <c r="D32" s="103">
        <f t="shared" si="3"/>
        <v>110</v>
      </c>
      <c r="E32" s="97">
        <v>101</v>
      </c>
      <c r="F32" s="97">
        <v>9</v>
      </c>
      <c r="G32" s="97">
        <v>0</v>
      </c>
      <c r="H32" s="97">
        <v>0</v>
      </c>
      <c r="I32" s="97">
        <v>0</v>
      </c>
      <c r="J32" s="97">
        <v>0</v>
      </c>
      <c r="K32" s="97">
        <v>70</v>
      </c>
      <c r="L32" s="97">
        <v>0</v>
      </c>
      <c r="M32" s="97">
        <v>9</v>
      </c>
      <c r="N32" s="97">
        <v>0</v>
      </c>
      <c r="O32" s="97">
        <v>45</v>
      </c>
      <c r="P32" s="97">
        <v>10</v>
      </c>
      <c r="Q32" s="97">
        <v>3</v>
      </c>
      <c r="R32" s="97">
        <v>0</v>
      </c>
      <c r="S32" s="103">
        <f t="shared" si="4"/>
        <v>0</v>
      </c>
      <c r="T32" s="97">
        <v>0</v>
      </c>
      <c r="U32" s="97">
        <v>0</v>
      </c>
      <c r="V32" s="97">
        <v>0</v>
      </c>
      <c r="W32" s="97">
        <v>0</v>
      </c>
      <c r="X32" s="97">
        <v>6</v>
      </c>
      <c r="Y32" s="97">
        <v>101</v>
      </c>
      <c r="Z32" s="97">
        <v>9</v>
      </c>
      <c r="AA32" s="97">
        <v>9</v>
      </c>
      <c r="AB32" s="97">
        <v>0</v>
      </c>
      <c r="AC32" s="113">
        <f t="shared" si="1"/>
        <v>44.5</v>
      </c>
      <c r="AD32" s="113">
        <f t="shared" si="2"/>
        <v>18.2</v>
      </c>
      <c r="AE32" s="26" t="s">
        <v>79</v>
      </c>
      <c r="AF32" s="18"/>
    </row>
    <row r="33" spans="1:32" ht="16.5" customHeight="1">
      <c r="A33" s="22"/>
      <c r="B33" s="25" t="s">
        <v>200</v>
      </c>
      <c r="C33" s="241">
        <f t="shared" si="6"/>
        <v>1369</v>
      </c>
      <c r="D33" s="103">
        <f t="shared" si="3"/>
        <v>611</v>
      </c>
      <c r="E33" s="97">
        <v>577</v>
      </c>
      <c r="F33" s="97">
        <v>34</v>
      </c>
      <c r="G33" s="97">
        <v>0</v>
      </c>
      <c r="H33" s="97">
        <v>0</v>
      </c>
      <c r="I33" s="97">
        <v>0</v>
      </c>
      <c r="J33" s="97">
        <v>0</v>
      </c>
      <c r="K33" s="97">
        <v>163</v>
      </c>
      <c r="L33" s="97">
        <v>18</v>
      </c>
      <c r="M33" s="97">
        <v>34</v>
      </c>
      <c r="N33" s="97">
        <v>22</v>
      </c>
      <c r="O33" s="97">
        <v>458</v>
      </c>
      <c r="P33" s="97">
        <v>31</v>
      </c>
      <c r="Q33" s="97">
        <v>31</v>
      </c>
      <c r="R33" s="97">
        <v>1</v>
      </c>
      <c r="S33" s="103">
        <f t="shared" si="4"/>
        <v>5</v>
      </c>
      <c r="T33" s="97">
        <v>1</v>
      </c>
      <c r="U33" s="97">
        <v>1</v>
      </c>
      <c r="V33" s="97">
        <v>3</v>
      </c>
      <c r="W33" s="97">
        <v>0</v>
      </c>
      <c r="X33" s="97">
        <v>58</v>
      </c>
      <c r="Y33" s="97">
        <v>621</v>
      </c>
      <c r="Z33" s="97">
        <v>35</v>
      </c>
      <c r="AA33" s="97">
        <v>47</v>
      </c>
      <c r="AB33" s="97">
        <v>3</v>
      </c>
      <c r="AC33" s="113">
        <f t="shared" si="1"/>
        <v>44.6</v>
      </c>
      <c r="AD33" s="113">
        <f t="shared" si="2"/>
        <v>33.8</v>
      </c>
      <c r="AE33" s="26" t="s">
        <v>200</v>
      </c>
      <c r="AF33" s="18"/>
    </row>
    <row r="34" spans="1:32" s="198" customFormat="1" ht="16.5" customHeight="1">
      <c r="A34" s="285" t="s">
        <v>206</v>
      </c>
      <c r="B34" s="285"/>
      <c r="C34" s="110">
        <f t="shared" si="6"/>
        <v>97</v>
      </c>
      <c r="D34" s="242">
        <f t="shared" si="3"/>
        <v>22</v>
      </c>
      <c r="E34" s="111">
        <f aca="true" t="shared" si="8" ref="E34:AB34">SUM(E35:E36)</f>
        <v>16</v>
      </c>
      <c r="F34" s="111">
        <f t="shared" si="8"/>
        <v>6</v>
      </c>
      <c r="G34" s="111">
        <f t="shared" si="8"/>
        <v>0</v>
      </c>
      <c r="H34" s="111">
        <f t="shared" si="8"/>
        <v>0</v>
      </c>
      <c r="I34" s="111">
        <f t="shared" si="8"/>
        <v>0</v>
      </c>
      <c r="J34" s="111">
        <f t="shared" si="8"/>
        <v>0</v>
      </c>
      <c r="K34" s="111">
        <f t="shared" si="8"/>
        <v>14</v>
      </c>
      <c r="L34" s="111">
        <f t="shared" si="8"/>
        <v>1</v>
      </c>
      <c r="M34" s="111">
        <f t="shared" si="8"/>
        <v>0</v>
      </c>
      <c r="N34" s="111">
        <f t="shared" si="8"/>
        <v>1</v>
      </c>
      <c r="O34" s="111">
        <f t="shared" si="8"/>
        <v>51</v>
      </c>
      <c r="P34" s="111">
        <f t="shared" si="8"/>
        <v>2</v>
      </c>
      <c r="Q34" s="111">
        <f t="shared" si="8"/>
        <v>5</v>
      </c>
      <c r="R34" s="111">
        <f t="shared" si="8"/>
        <v>1</v>
      </c>
      <c r="S34" s="242">
        <f t="shared" si="4"/>
        <v>0</v>
      </c>
      <c r="T34" s="97">
        <f t="shared" si="8"/>
        <v>0</v>
      </c>
      <c r="U34" s="97">
        <f t="shared" si="8"/>
        <v>0</v>
      </c>
      <c r="V34" s="97">
        <f t="shared" si="8"/>
        <v>0</v>
      </c>
      <c r="W34" s="97">
        <f t="shared" si="8"/>
        <v>0</v>
      </c>
      <c r="X34" s="111">
        <f t="shared" si="8"/>
        <v>9</v>
      </c>
      <c r="Y34" s="111">
        <f t="shared" si="8"/>
        <v>16</v>
      </c>
      <c r="Z34" s="111">
        <f t="shared" si="8"/>
        <v>6</v>
      </c>
      <c r="AA34" s="111">
        <f t="shared" si="8"/>
        <v>1</v>
      </c>
      <c r="AB34" s="111">
        <f t="shared" si="8"/>
        <v>0</v>
      </c>
      <c r="AC34" s="240">
        <f t="shared" si="1"/>
        <v>22.7</v>
      </c>
      <c r="AD34" s="240">
        <f t="shared" si="2"/>
        <v>52.6</v>
      </c>
      <c r="AE34" s="283" t="s">
        <v>206</v>
      </c>
      <c r="AF34" s="286"/>
    </row>
    <row r="35" spans="1:32" ht="16.5" customHeight="1">
      <c r="A35" s="22"/>
      <c r="B35" s="25" t="s">
        <v>40</v>
      </c>
      <c r="C35" s="241">
        <f t="shared" si="6"/>
        <v>70</v>
      </c>
      <c r="D35" s="103">
        <f t="shared" si="3"/>
        <v>11</v>
      </c>
      <c r="E35" s="97">
        <v>7</v>
      </c>
      <c r="F35" s="97">
        <v>4</v>
      </c>
      <c r="G35" s="97">
        <v>0</v>
      </c>
      <c r="H35" s="97">
        <v>0</v>
      </c>
      <c r="I35" s="97">
        <v>0</v>
      </c>
      <c r="J35" s="97">
        <v>0</v>
      </c>
      <c r="K35" s="97">
        <v>11</v>
      </c>
      <c r="L35" s="97">
        <v>1</v>
      </c>
      <c r="M35" s="97">
        <v>0</v>
      </c>
      <c r="N35" s="97">
        <v>1</v>
      </c>
      <c r="O35" s="97">
        <v>43</v>
      </c>
      <c r="P35" s="97">
        <v>2</v>
      </c>
      <c r="Q35" s="97">
        <v>0</v>
      </c>
      <c r="R35" s="97">
        <v>1</v>
      </c>
      <c r="S35" s="103">
        <f t="shared" si="4"/>
        <v>0</v>
      </c>
      <c r="T35" s="97">
        <v>0</v>
      </c>
      <c r="U35" s="97">
        <v>0</v>
      </c>
      <c r="V35" s="97">
        <v>0</v>
      </c>
      <c r="W35" s="97">
        <v>0</v>
      </c>
      <c r="X35" s="97">
        <v>6</v>
      </c>
      <c r="Y35" s="97">
        <v>7</v>
      </c>
      <c r="Z35" s="97">
        <v>4</v>
      </c>
      <c r="AA35" s="97">
        <v>1</v>
      </c>
      <c r="AB35" s="97">
        <v>0</v>
      </c>
      <c r="AC35" s="113">
        <f t="shared" si="1"/>
        <v>15.7</v>
      </c>
      <c r="AD35" s="113">
        <f t="shared" si="2"/>
        <v>61.4</v>
      </c>
      <c r="AE35" s="26" t="s">
        <v>40</v>
      </c>
      <c r="AF35" s="18"/>
    </row>
    <row r="36" spans="1:32" ht="16.5" customHeight="1">
      <c r="A36" s="22"/>
      <c r="B36" s="25" t="s">
        <v>41</v>
      </c>
      <c r="C36" s="241">
        <f t="shared" si="6"/>
        <v>27</v>
      </c>
      <c r="D36" s="103">
        <f t="shared" si="3"/>
        <v>11</v>
      </c>
      <c r="E36" s="97">
        <v>9</v>
      </c>
      <c r="F36" s="97">
        <v>2</v>
      </c>
      <c r="G36" s="97">
        <v>0</v>
      </c>
      <c r="H36" s="97">
        <v>0</v>
      </c>
      <c r="I36" s="97">
        <v>0</v>
      </c>
      <c r="J36" s="97">
        <v>0</v>
      </c>
      <c r="K36" s="97">
        <v>3</v>
      </c>
      <c r="L36" s="97">
        <v>0</v>
      </c>
      <c r="M36" s="97">
        <v>0</v>
      </c>
      <c r="N36" s="97">
        <v>0</v>
      </c>
      <c r="O36" s="97">
        <v>8</v>
      </c>
      <c r="P36" s="97">
        <v>0</v>
      </c>
      <c r="Q36" s="97">
        <v>5</v>
      </c>
      <c r="R36" s="97">
        <v>0</v>
      </c>
      <c r="S36" s="103">
        <f t="shared" si="4"/>
        <v>0</v>
      </c>
      <c r="T36" s="97">
        <v>0</v>
      </c>
      <c r="U36" s="97">
        <v>0</v>
      </c>
      <c r="V36" s="97">
        <v>0</v>
      </c>
      <c r="W36" s="97">
        <v>0</v>
      </c>
      <c r="X36" s="97">
        <v>3</v>
      </c>
      <c r="Y36" s="97">
        <v>9</v>
      </c>
      <c r="Z36" s="97">
        <v>2</v>
      </c>
      <c r="AA36" s="97">
        <v>0</v>
      </c>
      <c r="AB36" s="97">
        <v>0</v>
      </c>
      <c r="AC36" s="113">
        <f t="shared" si="1"/>
        <v>40.7</v>
      </c>
      <c r="AD36" s="113">
        <f t="shared" si="2"/>
        <v>29.6</v>
      </c>
      <c r="AE36" s="26" t="s">
        <v>41</v>
      </c>
      <c r="AF36" s="18"/>
    </row>
    <row r="37" spans="1:32" s="198" customFormat="1" ht="16.5" customHeight="1">
      <c r="A37" s="281" t="s">
        <v>207</v>
      </c>
      <c r="B37" s="281"/>
      <c r="C37" s="110">
        <f t="shared" si="6"/>
        <v>624</v>
      </c>
      <c r="D37" s="242">
        <f t="shared" si="3"/>
        <v>103</v>
      </c>
      <c r="E37" s="111">
        <f aca="true" t="shared" si="9" ref="E37:AB37">SUM(E38:E41)</f>
        <v>75</v>
      </c>
      <c r="F37" s="111">
        <f t="shared" si="9"/>
        <v>28</v>
      </c>
      <c r="G37" s="111">
        <f t="shared" si="9"/>
        <v>0</v>
      </c>
      <c r="H37" s="111">
        <f t="shared" si="9"/>
        <v>0</v>
      </c>
      <c r="I37" s="111">
        <f t="shared" si="9"/>
        <v>0</v>
      </c>
      <c r="J37" s="111">
        <f t="shared" si="9"/>
        <v>0</v>
      </c>
      <c r="K37" s="111">
        <f t="shared" si="9"/>
        <v>131</v>
      </c>
      <c r="L37" s="111">
        <f t="shared" si="9"/>
        <v>2</v>
      </c>
      <c r="M37" s="111">
        <f t="shared" si="9"/>
        <v>4</v>
      </c>
      <c r="N37" s="111">
        <f t="shared" si="9"/>
        <v>8</v>
      </c>
      <c r="O37" s="111">
        <f t="shared" si="9"/>
        <v>350</v>
      </c>
      <c r="P37" s="111">
        <f t="shared" si="9"/>
        <v>9</v>
      </c>
      <c r="Q37" s="111">
        <f t="shared" si="9"/>
        <v>17</v>
      </c>
      <c r="R37" s="111">
        <f t="shared" si="9"/>
        <v>0</v>
      </c>
      <c r="S37" s="242">
        <f t="shared" si="4"/>
        <v>0</v>
      </c>
      <c r="T37" s="111">
        <f t="shared" si="9"/>
        <v>0</v>
      </c>
      <c r="U37" s="111">
        <f t="shared" si="9"/>
        <v>0</v>
      </c>
      <c r="V37" s="111">
        <f t="shared" si="9"/>
        <v>0</v>
      </c>
      <c r="W37" s="111">
        <f t="shared" si="9"/>
        <v>0</v>
      </c>
      <c r="X37" s="111">
        <f t="shared" si="9"/>
        <v>66</v>
      </c>
      <c r="Y37" s="111">
        <f t="shared" si="9"/>
        <v>77</v>
      </c>
      <c r="Z37" s="111">
        <f t="shared" si="9"/>
        <v>28</v>
      </c>
      <c r="AA37" s="111">
        <f t="shared" si="9"/>
        <v>0</v>
      </c>
      <c r="AB37" s="111">
        <f t="shared" si="9"/>
        <v>0</v>
      </c>
      <c r="AC37" s="240">
        <f t="shared" si="1"/>
        <v>16.5</v>
      </c>
      <c r="AD37" s="240">
        <f t="shared" si="2"/>
        <v>56.1</v>
      </c>
      <c r="AE37" s="283" t="s">
        <v>207</v>
      </c>
      <c r="AF37" s="286"/>
    </row>
    <row r="38" spans="1:32" ht="16.5" customHeight="1">
      <c r="A38" s="22"/>
      <c r="B38" s="25" t="s">
        <v>80</v>
      </c>
      <c r="C38" s="241">
        <f t="shared" si="6"/>
        <v>352</v>
      </c>
      <c r="D38" s="103">
        <f t="shared" si="3"/>
        <v>28</v>
      </c>
      <c r="E38" s="97">
        <v>18</v>
      </c>
      <c r="F38" s="97">
        <v>10</v>
      </c>
      <c r="G38" s="97">
        <v>0</v>
      </c>
      <c r="H38" s="97">
        <v>0</v>
      </c>
      <c r="I38" s="97">
        <v>0</v>
      </c>
      <c r="J38" s="97">
        <v>0</v>
      </c>
      <c r="K38" s="97">
        <v>64</v>
      </c>
      <c r="L38" s="97">
        <v>0</v>
      </c>
      <c r="M38" s="97">
        <v>2</v>
      </c>
      <c r="N38" s="97">
        <v>4</v>
      </c>
      <c r="O38" s="97">
        <v>239</v>
      </c>
      <c r="P38" s="97">
        <v>5</v>
      </c>
      <c r="Q38" s="97">
        <v>10</v>
      </c>
      <c r="R38" s="97">
        <v>0</v>
      </c>
      <c r="S38" s="103">
        <f t="shared" si="4"/>
        <v>0</v>
      </c>
      <c r="T38" s="97">
        <v>0</v>
      </c>
      <c r="U38" s="97">
        <v>0</v>
      </c>
      <c r="V38" s="97">
        <v>0</v>
      </c>
      <c r="W38" s="97">
        <v>0</v>
      </c>
      <c r="X38" s="97">
        <v>43</v>
      </c>
      <c r="Y38" s="97">
        <v>20</v>
      </c>
      <c r="Z38" s="97">
        <v>10</v>
      </c>
      <c r="AA38" s="97">
        <v>0</v>
      </c>
      <c r="AB38" s="97">
        <v>0</v>
      </c>
      <c r="AC38" s="113">
        <f t="shared" si="1"/>
        <v>8</v>
      </c>
      <c r="AD38" s="113">
        <f t="shared" si="2"/>
        <v>67.9</v>
      </c>
      <c r="AE38" s="26" t="s">
        <v>58</v>
      </c>
      <c r="AF38" s="18"/>
    </row>
    <row r="39" spans="1:32" ht="16.5" customHeight="1">
      <c r="A39" s="22"/>
      <c r="B39" s="25" t="s">
        <v>42</v>
      </c>
      <c r="C39" s="241">
        <f t="shared" si="6"/>
        <v>108</v>
      </c>
      <c r="D39" s="103">
        <f t="shared" si="3"/>
        <v>12</v>
      </c>
      <c r="E39" s="97">
        <v>8</v>
      </c>
      <c r="F39" s="97">
        <v>4</v>
      </c>
      <c r="G39" s="97">
        <v>0</v>
      </c>
      <c r="H39" s="97">
        <v>0</v>
      </c>
      <c r="I39" s="97">
        <v>0</v>
      </c>
      <c r="J39" s="97">
        <v>0</v>
      </c>
      <c r="K39" s="97">
        <v>22</v>
      </c>
      <c r="L39" s="97">
        <v>0</v>
      </c>
      <c r="M39" s="97">
        <v>1</v>
      </c>
      <c r="N39" s="97">
        <v>3</v>
      </c>
      <c r="O39" s="97">
        <v>63</v>
      </c>
      <c r="P39" s="97">
        <v>2</v>
      </c>
      <c r="Q39" s="97">
        <v>5</v>
      </c>
      <c r="R39" s="97">
        <v>0</v>
      </c>
      <c r="S39" s="103">
        <f t="shared" si="4"/>
        <v>0</v>
      </c>
      <c r="T39" s="97">
        <v>0</v>
      </c>
      <c r="U39" s="97">
        <v>0</v>
      </c>
      <c r="V39" s="97">
        <v>0</v>
      </c>
      <c r="W39" s="97">
        <v>0</v>
      </c>
      <c r="X39" s="97">
        <v>13</v>
      </c>
      <c r="Y39" s="97">
        <v>8</v>
      </c>
      <c r="Z39" s="97">
        <v>4</v>
      </c>
      <c r="AA39" s="97">
        <v>0</v>
      </c>
      <c r="AB39" s="97">
        <v>0</v>
      </c>
      <c r="AC39" s="113">
        <f t="shared" si="1"/>
        <v>11.1</v>
      </c>
      <c r="AD39" s="113">
        <f t="shared" si="2"/>
        <v>58.3</v>
      </c>
      <c r="AE39" s="26" t="s">
        <v>59</v>
      </c>
      <c r="AF39" s="18"/>
    </row>
    <row r="40" spans="1:32" ht="16.5" customHeight="1">
      <c r="A40" s="22"/>
      <c r="B40" s="25" t="s">
        <v>43</v>
      </c>
      <c r="C40" s="241">
        <f t="shared" si="6"/>
        <v>138</v>
      </c>
      <c r="D40" s="103">
        <f t="shared" si="3"/>
        <v>60</v>
      </c>
      <c r="E40" s="97">
        <v>47</v>
      </c>
      <c r="F40" s="97">
        <v>13</v>
      </c>
      <c r="G40" s="97">
        <v>0</v>
      </c>
      <c r="H40" s="97">
        <v>0</v>
      </c>
      <c r="I40" s="97">
        <v>0</v>
      </c>
      <c r="J40" s="97">
        <v>0</v>
      </c>
      <c r="K40" s="97">
        <v>36</v>
      </c>
      <c r="L40" s="97">
        <v>0</v>
      </c>
      <c r="M40" s="97">
        <v>1</v>
      </c>
      <c r="N40" s="97">
        <v>1</v>
      </c>
      <c r="O40" s="97">
        <v>37</v>
      </c>
      <c r="P40" s="97">
        <v>2</v>
      </c>
      <c r="Q40" s="97">
        <v>1</v>
      </c>
      <c r="R40" s="97">
        <v>0</v>
      </c>
      <c r="S40" s="103">
        <f t="shared" si="4"/>
        <v>0</v>
      </c>
      <c r="T40" s="97">
        <v>0</v>
      </c>
      <c r="U40" s="97">
        <v>0</v>
      </c>
      <c r="V40" s="97">
        <v>0</v>
      </c>
      <c r="W40" s="97">
        <v>0</v>
      </c>
      <c r="X40" s="97">
        <v>6</v>
      </c>
      <c r="Y40" s="97">
        <v>47</v>
      </c>
      <c r="Z40" s="97">
        <v>13</v>
      </c>
      <c r="AA40" s="97">
        <v>0</v>
      </c>
      <c r="AB40" s="97">
        <v>0</v>
      </c>
      <c r="AC40" s="113">
        <f t="shared" si="1"/>
        <v>43.5</v>
      </c>
      <c r="AD40" s="113">
        <f t="shared" si="2"/>
        <v>26.8</v>
      </c>
      <c r="AE40" s="26" t="s">
        <v>60</v>
      </c>
      <c r="AF40" s="18"/>
    </row>
    <row r="41" spans="1:32" ht="16.5" customHeight="1">
      <c r="A41" s="22"/>
      <c r="B41" s="25" t="s">
        <v>44</v>
      </c>
      <c r="C41" s="241">
        <f t="shared" si="6"/>
        <v>26</v>
      </c>
      <c r="D41" s="103">
        <f t="shared" si="3"/>
        <v>3</v>
      </c>
      <c r="E41" s="97">
        <v>2</v>
      </c>
      <c r="F41" s="97">
        <v>1</v>
      </c>
      <c r="G41" s="97">
        <v>0</v>
      </c>
      <c r="H41" s="97">
        <v>0</v>
      </c>
      <c r="I41" s="97">
        <v>0</v>
      </c>
      <c r="J41" s="97">
        <v>0</v>
      </c>
      <c r="K41" s="97">
        <v>9</v>
      </c>
      <c r="L41" s="97">
        <v>2</v>
      </c>
      <c r="M41" s="97">
        <v>0</v>
      </c>
      <c r="N41" s="97">
        <v>0</v>
      </c>
      <c r="O41" s="97">
        <v>11</v>
      </c>
      <c r="P41" s="97">
        <v>0</v>
      </c>
      <c r="Q41" s="97">
        <v>1</v>
      </c>
      <c r="R41" s="97">
        <v>0</v>
      </c>
      <c r="S41" s="103">
        <f t="shared" si="4"/>
        <v>0</v>
      </c>
      <c r="T41" s="97">
        <v>0</v>
      </c>
      <c r="U41" s="97">
        <v>0</v>
      </c>
      <c r="V41" s="97">
        <v>0</v>
      </c>
      <c r="W41" s="97">
        <v>0</v>
      </c>
      <c r="X41" s="97">
        <v>4</v>
      </c>
      <c r="Y41" s="97">
        <v>2</v>
      </c>
      <c r="Z41" s="97">
        <v>1</v>
      </c>
      <c r="AA41" s="97">
        <v>0</v>
      </c>
      <c r="AB41" s="97">
        <v>0</v>
      </c>
      <c r="AC41" s="113">
        <f t="shared" si="1"/>
        <v>11.5</v>
      </c>
      <c r="AD41" s="113">
        <f t="shared" si="2"/>
        <v>42.3</v>
      </c>
      <c r="AE41" s="26" t="s">
        <v>61</v>
      </c>
      <c r="AF41" s="18"/>
    </row>
    <row r="42" spans="1:32" s="198" customFormat="1" ht="16.5" customHeight="1">
      <c r="A42" s="281" t="s">
        <v>208</v>
      </c>
      <c r="B42" s="281"/>
      <c r="C42" s="110">
        <f t="shared" si="6"/>
        <v>101</v>
      </c>
      <c r="D42" s="242">
        <f t="shared" si="3"/>
        <v>3</v>
      </c>
      <c r="E42" s="111">
        <f aca="true" t="shared" si="10" ref="E42:AB42">E43</f>
        <v>2</v>
      </c>
      <c r="F42" s="111">
        <f t="shared" si="10"/>
        <v>1</v>
      </c>
      <c r="G42" s="111">
        <f t="shared" si="10"/>
        <v>0</v>
      </c>
      <c r="H42" s="111">
        <f t="shared" si="10"/>
        <v>0</v>
      </c>
      <c r="I42" s="111">
        <f t="shared" si="10"/>
        <v>0</v>
      </c>
      <c r="J42" s="111">
        <f t="shared" si="10"/>
        <v>0</v>
      </c>
      <c r="K42" s="111">
        <f t="shared" si="10"/>
        <v>0</v>
      </c>
      <c r="L42" s="111">
        <f t="shared" si="10"/>
        <v>20</v>
      </c>
      <c r="M42" s="111">
        <f t="shared" si="10"/>
        <v>0</v>
      </c>
      <c r="N42" s="111">
        <f t="shared" si="10"/>
        <v>0</v>
      </c>
      <c r="O42" s="111">
        <f t="shared" si="10"/>
        <v>78</v>
      </c>
      <c r="P42" s="111">
        <f t="shared" si="10"/>
        <v>0</v>
      </c>
      <c r="Q42" s="111">
        <f t="shared" si="10"/>
        <v>0</v>
      </c>
      <c r="R42" s="111">
        <f t="shared" si="10"/>
        <v>0</v>
      </c>
      <c r="S42" s="242">
        <f t="shared" si="4"/>
        <v>0</v>
      </c>
      <c r="T42" s="111">
        <f t="shared" si="10"/>
        <v>0</v>
      </c>
      <c r="U42" s="111">
        <f t="shared" si="10"/>
        <v>0</v>
      </c>
      <c r="V42" s="111">
        <f t="shared" si="10"/>
        <v>0</v>
      </c>
      <c r="W42" s="111">
        <f t="shared" si="10"/>
        <v>0</v>
      </c>
      <c r="X42" s="111">
        <f t="shared" si="10"/>
        <v>22</v>
      </c>
      <c r="Y42" s="111">
        <f t="shared" si="10"/>
        <v>2</v>
      </c>
      <c r="Z42" s="111">
        <f t="shared" si="10"/>
        <v>1</v>
      </c>
      <c r="AA42" s="111">
        <f t="shared" si="10"/>
        <v>0</v>
      </c>
      <c r="AB42" s="111">
        <f t="shared" si="10"/>
        <v>0</v>
      </c>
      <c r="AC42" s="240">
        <f t="shared" si="1"/>
        <v>3</v>
      </c>
      <c r="AD42" s="240">
        <f t="shared" si="2"/>
        <v>77.2</v>
      </c>
      <c r="AE42" s="287" t="s">
        <v>62</v>
      </c>
      <c r="AF42" s="288"/>
    </row>
    <row r="43" spans="1:32" ht="16.5" customHeight="1">
      <c r="A43" s="22"/>
      <c r="B43" s="25" t="s">
        <v>45</v>
      </c>
      <c r="C43" s="241">
        <f t="shared" si="6"/>
        <v>101</v>
      </c>
      <c r="D43" s="103">
        <f t="shared" si="3"/>
        <v>3</v>
      </c>
      <c r="E43" s="97">
        <v>2</v>
      </c>
      <c r="F43" s="97">
        <v>1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20</v>
      </c>
      <c r="M43" s="97">
        <v>0</v>
      </c>
      <c r="N43" s="97">
        <v>0</v>
      </c>
      <c r="O43" s="97">
        <v>78</v>
      </c>
      <c r="P43" s="97">
        <v>0</v>
      </c>
      <c r="Q43" s="97">
        <v>0</v>
      </c>
      <c r="R43" s="97">
        <v>0</v>
      </c>
      <c r="S43" s="103">
        <f t="shared" si="4"/>
        <v>0</v>
      </c>
      <c r="T43" s="97">
        <v>0</v>
      </c>
      <c r="U43" s="97">
        <v>0</v>
      </c>
      <c r="V43" s="97">
        <v>0</v>
      </c>
      <c r="W43" s="97">
        <v>0</v>
      </c>
      <c r="X43" s="97">
        <v>22</v>
      </c>
      <c r="Y43" s="97">
        <v>2</v>
      </c>
      <c r="Z43" s="97">
        <v>1</v>
      </c>
      <c r="AA43" s="97">
        <v>0</v>
      </c>
      <c r="AB43" s="97">
        <v>0</v>
      </c>
      <c r="AC43" s="113">
        <f t="shared" si="1"/>
        <v>3</v>
      </c>
      <c r="AD43" s="113">
        <f t="shared" si="2"/>
        <v>77.2</v>
      </c>
      <c r="AE43" s="26" t="s">
        <v>45</v>
      </c>
      <c r="AF43" s="18"/>
    </row>
    <row r="44" spans="1:32" s="198" customFormat="1" ht="16.5" customHeight="1">
      <c r="A44" s="281" t="s">
        <v>209</v>
      </c>
      <c r="B44" s="281"/>
      <c r="C44" s="110">
        <f t="shared" si="6"/>
        <v>157</v>
      </c>
      <c r="D44" s="242">
        <f t="shared" si="3"/>
        <v>16</v>
      </c>
      <c r="E44" s="111">
        <f aca="true" t="shared" si="11" ref="E44:AB44">SUM(E45:E46)</f>
        <v>13</v>
      </c>
      <c r="F44" s="111">
        <f t="shared" si="11"/>
        <v>3</v>
      </c>
      <c r="G44" s="111">
        <f t="shared" si="11"/>
        <v>0</v>
      </c>
      <c r="H44" s="111">
        <f t="shared" si="11"/>
        <v>0</v>
      </c>
      <c r="I44" s="111">
        <f t="shared" si="11"/>
        <v>0</v>
      </c>
      <c r="J44" s="111">
        <f t="shared" si="11"/>
        <v>0</v>
      </c>
      <c r="K44" s="111">
        <f t="shared" si="11"/>
        <v>33</v>
      </c>
      <c r="L44" s="111">
        <f t="shared" si="11"/>
        <v>5</v>
      </c>
      <c r="M44" s="111">
        <f t="shared" si="11"/>
        <v>0</v>
      </c>
      <c r="N44" s="111">
        <f t="shared" si="11"/>
        <v>7</v>
      </c>
      <c r="O44" s="111">
        <f t="shared" si="11"/>
        <v>85</v>
      </c>
      <c r="P44" s="111">
        <f t="shared" si="11"/>
        <v>10</v>
      </c>
      <c r="Q44" s="111">
        <f t="shared" si="11"/>
        <v>1</v>
      </c>
      <c r="R44" s="111">
        <f t="shared" si="11"/>
        <v>0</v>
      </c>
      <c r="S44" s="242">
        <f t="shared" si="4"/>
        <v>0</v>
      </c>
      <c r="T44" s="111">
        <f t="shared" si="11"/>
        <v>0</v>
      </c>
      <c r="U44" s="111">
        <f t="shared" si="11"/>
        <v>0</v>
      </c>
      <c r="V44" s="111">
        <f t="shared" si="11"/>
        <v>0</v>
      </c>
      <c r="W44" s="111">
        <f t="shared" si="11"/>
        <v>0</v>
      </c>
      <c r="X44" s="111">
        <f t="shared" si="11"/>
        <v>8</v>
      </c>
      <c r="Y44" s="111">
        <f t="shared" si="11"/>
        <v>14</v>
      </c>
      <c r="Z44" s="111">
        <f t="shared" si="11"/>
        <v>4</v>
      </c>
      <c r="AA44" s="111">
        <f t="shared" si="11"/>
        <v>3</v>
      </c>
      <c r="AB44" s="111">
        <f t="shared" si="11"/>
        <v>0</v>
      </c>
      <c r="AC44" s="240">
        <f t="shared" si="1"/>
        <v>10.2</v>
      </c>
      <c r="AD44" s="240">
        <f t="shared" si="2"/>
        <v>54.1</v>
      </c>
      <c r="AE44" s="283" t="s">
        <v>209</v>
      </c>
      <c r="AF44" s="286"/>
    </row>
    <row r="45" spans="1:32" ht="16.5" customHeight="1">
      <c r="A45" s="22"/>
      <c r="B45" s="25" t="s">
        <v>46</v>
      </c>
      <c r="C45" s="241">
        <f t="shared" si="6"/>
        <v>157</v>
      </c>
      <c r="D45" s="103">
        <f t="shared" si="3"/>
        <v>16</v>
      </c>
      <c r="E45" s="97">
        <v>13</v>
      </c>
      <c r="F45" s="97">
        <v>3</v>
      </c>
      <c r="G45" s="97">
        <v>0</v>
      </c>
      <c r="H45" s="97">
        <v>0</v>
      </c>
      <c r="I45" s="97">
        <v>0</v>
      </c>
      <c r="J45" s="97">
        <v>0</v>
      </c>
      <c r="K45" s="97">
        <v>33</v>
      </c>
      <c r="L45" s="97">
        <v>5</v>
      </c>
      <c r="M45" s="97">
        <v>0</v>
      </c>
      <c r="N45" s="97">
        <v>7</v>
      </c>
      <c r="O45" s="97">
        <v>85</v>
      </c>
      <c r="P45" s="97">
        <v>10</v>
      </c>
      <c r="Q45" s="97">
        <v>1</v>
      </c>
      <c r="R45" s="97">
        <v>0</v>
      </c>
      <c r="S45" s="103">
        <f t="shared" si="4"/>
        <v>0</v>
      </c>
      <c r="T45" s="97">
        <v>0</v>
      </c>
      <c r="U45" s="97">
        <v>0</v>
      </c>
      <c r="V45" s="97">
        <v>0</v>
      </c>
      <c r="W45" s="97">
        <v>0</v>
      </c>
      <c r="X45" s="97">
        <v>8</v>
      </c>
      <c r="Y45" s="97">
        <v>14</v>
      </c>
      <c r="Z45" s="97">
        <v>4</v>
      </c>
      <c r="AA45" s="97">
        <v>3</v>
      </c>
      <c r="AB45" s="97">
        <v>0</v>
      </c>
      <c r="AC45" s="113">
        <f t="shared" si="1"/>
        <v>10.2</v>
      </c>
      <c r="AD45" s="113">
        <f t="shared" si="2"/>
        <v>54.1</v>
      </c>
      <c r="AE45" s="26" t="s">
        <v>46</v>
      </c>
      <c r="AF45" s="18"/>
    </row>
    <row r="46" spans="1:32" ht="16.5" customHeight="1">
      <c r="A46" s="22"/>
      <c r="B46" s="25" t="s">
        <v>47</v>
      </c>
      <c r="C46" s="241">
        <f t="shared" si="6"/>
        <v>0</v>
      </c>
      <c r="D46" s="103">
        <f t="shared" si="3"/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f t="shared" si="4"/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14">
        <v>0</v>
      </c>
      <c r="AD46" s="114">
        <v>0</v>
      </c>
      <c r="AE46" s="26" t="s">
        <v>47</v>
      </c>
      <c r="AF46" s="18"/>
    </row>
    <row r="47" spans="1:32" s="198" customFormat="1" ht="16.5" customHeight="1">
      <c r="A47" s="281" t="s">
        <v>210</v>
      </c>
      <c r="B47" s="281"/>
      <c r="C47" s="110">
        <f t="shared" si="6"/>
        <v>462</v>
      </c>
      <c r="D47" s="242">
        <f t="shared" si="3"/>
        <v>177</v>
      </c>
      <c r="E47" s="111">
        <f aca="true" t="shared" si="12" ref="E47:AB47">SUM(E48:E50)</f>
        <v>153</v>
      </c>
      <c r="F47" s="111">
        <f t="shared" si="12"/>
        <v>24</v>
      </c>
      <c r="G47" s="97">
        <f t="shared" si="12"/>
        <v>0</v>
      </c>
      <c r="H47" s="111">
        <f t="shared" si="12"/>
        <v>0</v>
      </c>
      <c r="I47" s="111">
        <f t="shared" si="12"/>
        <v>0</v>
      </c>
      <c r="J47" s="111">
        <f t="shared" si="12"/>
        <v>0</v>
      </c>
      <c r="K47" s="111">
        <f t="shared" si="12"/>
        <v>128</v>
      </c>
      <c r="L47" s="111">
        <f t="shared" si="12"/>
        <v>0</v>
      </c>
      <c r="M47" s="111">
        <f t="shared" si="12"/>
        <v>7</v>
      </c>
      <c r="N47" s="111">
        <f t="shared" si="12"/>
        <v>3</v>
      </c>
      <c r="O47" s="111">
        <f t="shared" si="12"/>
        <v>114</v>
      </c>
      <c r="P47" s="111">
        <f t="shared" si="12"/>
        <v>16</v>
      </c>
      <c r="Q47" s="111">
        <f t="shared" si="12"/>
        <v>17</v>
      </c>
      <c r="R47" s="111">
        <f t="shared" si="12"/>
        <v>0</v>
      </c>
      <c r="S47" s="242">
        <f t="shared" si="4"/>
        <v>0</v>
      </c>
      <c r="T47" s="111">
        <f t="shared" si="12"/>
        <v>0</v>
      </c>
      <c r="U47" s="111">
        <f t="shared" si="12"/>
        <v>0</v>
      </c>
      <c r="V47" s="111">
        <f t="shared" si="12"/>
        <v>0</v>
      </c>
      <c r="W47" s="111">
        <f t="shared" si="12"/>
        <v>0</v>
      </c>
      <c r="X47" s="111">
        <f t="shared" si="12"/>
        <v>13</v>
      </c>
      <c r="Y47" s="111">
        <f t="shared" si="12"/>
        <v>167</v>
      </c>
      <c r="Z47" s="111">
        <f t="shared" si="12"/>
        <v>24</v>
      </c>
      <c r="AA47" s="111">
        <f t="shared" si="12"/>
        <v>0</v>
      </c>
      <c r="AB47" s="111">
        <f t="shared" si="12"/>
        <v>0</v>
      </c>
      <c r="AC47" s="240">
        <f t="shared" si="1"/>
        <v>38.3</v>
      </c>
      <c r="AD47" s="240">
        <f t="shared" si="2"/>
        <v>24.7</v>
      </c>
      <c r="AE47" s="283" t="s">
        <v>210</v>
      </c>
      <c r="AF47" s="286"/>
    </row>
    <row r="48" spans="1:32" ht="16.5" customHeight="1">
      <c r="A48" s="22"/>
      <c r="B48" s="25" t="s">
        <v>48</v>
      </c>
      <c r="C48" s="241">
        <f t="shared" si="6"/>
        <v>188</v>
      </c>
      <c r="D48" s="103">
        <f t="shared" si="3"/>
        <v>25</v>
      </c>
      <c r="E48" s="97">
        <v>17</v>
      </c>
      <c r="F48" s="97">
        <v>8</v>
      </c>
      <c r="G48" s="97">
        <v>0</v>
      </c>
      <c r="H48" s="97">
        <v>0</v>
      </c>
      <c r="I48" s="97">
        <v>0</v>
      </c>
      <c r="J48" s="97">
        <v>0</v>
      </c>
      <c r="K48" s="97">
        <v>58</v>
      </c>
      <c r="L48" s="97">
        <v>0</v>
      </c>
      <c r="M48" s="97">
        <v>5</v>
      </c>
      <c r="N48" s="97">
        <v>1</v>
      </c>
      <c r="O48" s="97">
        <v>81</v>
      </c>
      <c r="P48" s="97">
        <v>15</v>
      </c>
      <c r="Q48" s="97">
        <v>3</v>
      </c>
      <c r="R48" s="97">
        <v>0</v>
      </c>
      <c r="S48" s="103">
        <f t="shared" si="4"/>
        <v>0</v>
      </c>
      <c r="T48" s="97">
        <v>0</v>
      </c>
      <c r="U48" s="97">
        <v>0</v>
      </c>
      <c r="V48" s="97">
        <v>0</v>
      </c>
      <c r="W48" s="97">
        <v>0</v>
      </c>
      <c r="X48" s="97">
        <v>8</v>
      </c>
      <c r="Y48" s="97">
        <v>17</v>
      </c>
      <c r="Z48" s="97">
        <v>8</v>
      </c>
      <c r="AA48" s="97">
        <v>0</v>
      </c>
      <c r="AB48" s="97">
        <v>0</v>
      </c>
      <c r="AC48" s="113">
        <f t="shared" si="1"/>
        <v>13.3</v>
      </c>
      <c r="AD48" s="113">
        <f t="shared" si="2"/>
        <v>43.1</v>
      </c>
      <c r="AE48" s="26" t="s">
        <v>48</v>
      </c>
      <c r="AF48" s="18"/>
    </row>
    <row r="49" spans="1:32" ht="16.5" customHeight="1">
      <c r="A49" s="22"/>
      <c r="B49" s="25" t="s">
        <v>49</v>
      </c>
      <c r="C49" s="241">
        <f t="shared" si="6"/>
        <v>0</v>
      </c>
      <c r="D49" s="103">
        <f t="shared" si="3"/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f t="shared" si="4"/>
        <v>0</v>
      </c>
      <c r="T49" s="97">
        <v>0</v>
      </c>
      <c r="U49" s="97">
        <v>0</v>
      </c>
      <c r="V49" s="97">
        <v>0</v>
      </c>
      <c r="W49" s="97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14">
        <v>0</v>
      </c>
      <c r="AD49" s="114">
        <v>0</v>
      </c>
      <c r="AE49" s="26" t="s">
        <v>49</v>
      </c>
      <c r="AF49" s="18"/>
    </row>
    <row r="50" spans="1:32" ht="16.5" customHeight="1">
      <c r="A50" s="22"/>
      <c r="B50" s="25" t="s">
        <v>50</v>
      </c>
      <c r="C50" s="241">
        <f t="shared" si="6"/>
        <v>274</v>
      </c>
      <c r="D50" s="103">
        <f t="shared" si="3"/>
        <v>152</v>
      </c>
      <c r="E50" s="97">
        <v>136</v>
      </c>
      <c r="F50" s="97">
        <v>16</v>
      </c>
      <c r="G50" s="97">
        <v>0</v>
      </c>
      <c r="H50" s="97">
        <v>0</v>
      </c>
      <c r="I50" s="97">
        <v>0</v>
      </c>
      <c r="J50" s="97">
        <v>0</v>
      </c>
      <c r="K50" s="97">
        <v>70</v>
      </c>
      <c r="L50" s="97">
        <v>0</v>
      </c>
      <c r="M50" s="97">
        <v>2</v>
      </c>
      <c r="N50" s="97">
        <v>2</v>
      </c>
      <c r="O50" s="97">
        <v>33</v>
      </c>
      <c r="P50" s="97">
        <v>1</v>
      </c>
      <c r="Q50" s="97">
        <v>14</v>
      </c>
      <c r="R50" s="97">
        <v>0</v>
      </c>
      <c r="S50" s="103">
        <f t="shared" si="4"/>
        <v>0</v>
      </c>
      <c r="T50" s="97">
        <v>0</v>
      </c>
      <c r="U50" s="97">
        <v>0</v>
      </c>
      <c r="V50" s="97">
        <v>0</v>
      </c>
      <c r="W50" s="97">
        <v>0</v>
      </c>
      <c r="X50" s="97">
        <v>5</v>
      </c>
      <c r="Y50" s="97">
        <v>150</v>
      </c>
      <c r="Z50" s="97">
        <v>16</v>
      </c>
      <c r="AA50" s="97">
        <v>0</v>
      </c>
      <c r="AB50" s="97">
        <v>0</v>
      </c>
      <c r="AC50" s="113">
        <f t="shared" si="1"/>
        <v>55.5</v>
      </c>
      <c r="AD50" s="113">
        <f t="shared" si="2"/>
        <v>12</v>
      </c>
      <c r="AE50" s="26" t="s">
        <v>50</v>
      </c>
      <c r="AF50" s="18"/>
    </row>
    <row r="51" spans="1:32" s="198" customFormat="1" ht="16.5" customHeight="1">
      <c r="A51" s="281" t="s">
        <v>211</v>
      </c>
      <c r="B51" s="281"/>
      <c r="C51" s="110">
        <f t="shared" si="6"/>
        <v>495</v>
      </c>
      <c r="D51" s="242">
        <f t="shared" si="3"/>
        <v>242</v>
      </c>
      <c r="E51" s="111">
        <f aca="true" t="shared" si="13" ref="E51:AB51">SUM(E52:E55)</f>
        <v>224</v>
      </c>
      <c r="F51" s="111">
        <f t="shared" si="13"/>
        <v>18</v>
      </c>
      <c r="G51" s="97">
        <f t="shared" si="13"/>
        <v>0</v>
      </c>
      <c r="H51" s="111">
        <f t="shared" si="13"/>
        <v>0</v>
      </c>
      <c r="I51" s="111">
        <f t="shared" si="13"/>
        <v>0</v>
      </c>
      <c r="J51" s="111">
        <f t="shared" si="13"/>
        <v>0</v>
      </c>
      <c r="K51" s="111">
        <f t="shared" si="13"/>
        <v>87</v>
      </c>
      <c r="L51" s="111">
        <f t="shared" si="13"/>
        <v>0</v>
      </c>
      <c r="M51" s="111">
        <f t="shared" si="13"/>
        <v>3</v>
      </c>
      <c r="N51" s="111">
        <f t="shared" si="13"/>
        <v>1</v>
      </c>
      <c r="O51" s="111">
        <f t="shared" si="13"/>
        <v>143</v>
      </c>
      <c r="P51" s="111">
        <f t="shared" si="13"/>
        <v>2</v>
      </c>
      <c r="Q51" s="111">
        <f t="shared" si="13"/>
        <v>17</v>
      </c>
      <c r="R51" s="111">
        <f t="shared" si="13"/>
        <v>0</v>
      </c>
      <c r="S51" s="242">
        <f t="shared" si="4"/>
        <v>0</v>
      </c>
      <c r="T51" s="111">
        <f t="shared" si="13"/>
        <v>0</v>
      </c>
      <c r="U51" s="111">
        <f t="shared" si="13"/>
        <v>0</v>
      </c>
      <c r="V51" s="111">
        <f t="shared" si="13"/>
        <v>0</v>
      </c>
      <c r="W51" s="111">
        <f t="shared" si="13"/>
        <v>0</v>
      </c>
      <c r="X51" s="111">
        <f t="shared" si="13"/>
        <v>6</v>
      </c>
      <c r="Y51" s="111">
        <f t="shared" si="13"/>
        <v>227</v>
      </c>
      <c r="Z51" s="111">
        <f t="shared" si="13"/>
        <v>20</v>
      </c>
      <c r="AA51" s="111">
        <f t="shared" si="13"/>
        <v>65</v>
      </c>
      <c r="AB51" s="111">
        <f t="shared" si="13"/>
        <v>10</v>
      </c>
      <c r="AC51" s="240">
        <f t="shared" si="1"/>
        <v>48.9</v>
      </c>
      <c r="AD51" s="240">
        <f t="shared" si="2"/>
        <v>28.9</v>
      </c>
      <c r="AE51" s="283" t="s">
        <v>211</v>
      </c>
      <c r="AF51" s="286"/>
    </row>
    <row r="52" spans="1:32" ht="16.5" customHeight="1">
      <c r="A52" s="22"/>
      <c r="B52" s="25" t="s">
        <v>51</v>
      </c>
      <c r="C52" s="241">
        <f t="shared" si="6"/>
        <v>222</v>
      </c>
      <c r="D52" s="103">
        <f t="shared" si="3"/>
        <v>36</v>
      </c>
      <c r="E52" s="97">
        <v>29</v>
      </c>
      <c r="F52" s="97">
        <v>7</v>
      </c>
      <c r="G52" s="97">
        <v>0</v>
      </c>
      <c r="H52" s="97">
        <v>0</v>
      </c>
      <c r="I52" s="97">
        <v>0</v>
      </c>
      <c r="J52" s="97">
        <v>0</v>
      </c>
      <c r="K52" s="97">
        <v>35</v>
      </c>
      <c r="L52" s="97">
        <v>0</v>
      </c>
      <c r="M52" s="97">
        <v>3</v>
      </c>
      <c r="N52" s="97">
        <v>1</v>
      </c>
      <c r="O52" s="97">
        <v>139</v>
      </c>
      <c r="P52" s="97">
        <v>2</v>
      </c>
      <c r="Q52" s="97">
        <v>6</v>
      </c>
      <c r="R52" s="97">
        <v>0</v>
      </c>
      <c r="S52" s="103">
        <f t="shared" si="4"/>
        <v>0</v>
      </c>
      <c r="T52" s="97">
        <v>0</v>
      </c>
      <c r="U52" s="97">
        <v>0</v>
      </c>
      <c r="V52" s="97">
        <v>0</v>
      </c>
      <c r="W52" s="97">
        <v>0</v>
      </c>
      <c r="X52" s="97">
        <v>4</v>
      </c>
      <c r="Y52" s="97">
        <v>32</v>
      </c>
      <c r="Z52" s="97">
        <v>9</v>
      </c>
      <c r="AA52" s="97">
        <v>55</v>
      </c>
      <c r="AB52" s="97">
        <v>10</v>
      </c>
      <c r="AC52" s="113">
        <f t="shared" si="1"/>
        <v>16.2</v>
      </c>
      <c r="AD52" s="113">
        <f t="shared" si="2"/>
        <v>62.6</v>
      </c>
      <c r="AE52" s="26" t="s">
        <v>51</v>
      </c>
      <c r="AF52" s="18"/>
    </row>
    <row r="53" spans="1:32" ht="16.5" customHeight="1">
      <c r="A53" s="22"/>
      <c r="B53" s="25" t="s">
        <v>52</v>
      </c>
      <c r="C53" s="241">
        <f t="shared" si="6"/>
        <v>0</v>
      </c>
      <c r="D53" s="103">
        <f t="shared" si="3"/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103">
        <v>0</v>
      </c>
      <c r="S53" s="103">
        <f t="shared" si="4"/>
        <v>0</v>
      </c>
      <c r="T53" s="97">
        <v>0</v>
      </c>
      <c r="U53" s="97">
        <v>0</v>
      </c>
      <c r="V53" s="97">
        <v>0</v>
      </c>
      <c r="W53" s="97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114">
        <v>0</v>
      </c>
      <c r="AD53" s="113">
        <v>0</v>
      </c>
      <c r="AE53" s="26" t="s">
        <v>52</v>
      </c>
      <c r="AF53" s="18"/>
    </row>
    <row r="54" spans="1:32" ht="16.5" customHeight="1">
      <c r="A54" s="22"/>
      <c r="B54" s="25" t="s">
        <v>53</v>
      </c>
      <c r="C54" s="241">
        <f t="shared" si="6"/>
        <v>273</v>
      </c>
      <c r="D54" s="103">
        <f t="shared" si="3"/>
        <v>206</v>
      </c>
      <c r="E54" s="97">
        <v>195</v>
      </c>
      <c r="F54" s="97">
        <v>11</v>
      </c>
      <c r="G54" s="97">
        <v>0</v>
      </c>
      <c r="H54" s="97">
        <v>0</v>
      </c>
      <c r="I54" s="97">
        <v>0</v>
      </c>
      <c r="J54" s="97">
        <v>0</v>
      </c>
      <c r="K54" s="97">
        <v>52</v>
      </c>
      <c r="L54" s="97">
        <v>0</v>
      </c>
      <c r="M54" s="97">
        <v>0</v>
      </c>
      <c r="N54" s="97">
        <v>0</v>
      </c>
      <c r="O54" s="97">
        <v>4</v>
      </c>
      <c r="P54" s="97">
        <v>0</v>
      </c>
      <c r="Q54" s="97">
        <v>11</v>
      </c>
      <c r="R54" s="97">
        <v>0</v>
      </c>
      <c r="S54" s="103">
        <f t="shared" si="4"/>
        <v>0</v>
      </c>
      <c r="T54" s="97">
        <v>0</v>
      </c>
      <c r="U54" s="97">
        <v>0</v>
      </c>
      <c r="V54" s="97">
        <v>0</v>
      </c>
      <c r="W54" s="97">
        <v>0</v>
      </c>
      <c r="X54" s="97">
        <v>2</v>
      </c>
      <c r="Y54" s="97">
        <v>195</v>
      </c>
      <c r="Z54" s="97">
        <v>11</v>
      </c>
      <c r="AA54" s="97">
        <v>10</v>
      </c>
      <c r="AB54" s="97">
        <v>0</v>
      </c>
      <c r="AC54" s="113">
        <f t="shared" si="1"/>
        <v>75.5</v>
      </c>
      <c r="AD54" s="113">
        <f t="shared" si="2"/>
        <v>1.5</v>
      </c>
      <c r="AE54" s="26" t="s">
        <v>53</v>
      </c>
      <c r="AF54" s="18"/>
    </row>
    <row r="55" spans="1:32" ht="16.5" customHeight="1">
      <c r="A55" s="22"/>
      <c r="B55" s="25" t="s">
        <v>54</v>
      </c>
      <c r="C55" s="241">
        <f t="shared" si="6"/>
        <v>0</v>
      </c>
      <c r="D55" s="103">
        <f t="shared" si="3"/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f t="shared" si="4"/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14">
        <v>0</v>
      </c>
      <c r="AD55" s="114">
        <v>0</v>
      </c>
      <c r="AE55" s="26" t="s">
        <v>54</v>
      </c>
      <c r="AF55" s="18"/>
    </row>
    <row r="56" spans="1:35" s="203" customFormat="1" ht="16.5" customHeight="1">
      <c r="A56" s="281" t="s">
        <v>212</v>
      </c>
      <c r="B56" s="281"/>
      <c r="C56" s="110">
        <f t="shared" si="6"/>
        <v>186</v>
      </c>
      <c r="D56" s="242">
        <f t="shared" si="3"/>
        <v>28</v>
      </c>
      <c r="E56" s="111">
        <f aca="true" t="shared" si="14" ref="E56:AB56">SUM(E57:E58)</f>
        <v>16</v>
      </c>
      <c r="F56" s="111">
        <f t="shared" si="14"/>
        <v>11</v>
      </c>
      <c r="G56" s="97">
        <f t="shared" si="14"/>
        <v>1</v>
      </c>
      <c r="H56" s="111">
        <f t="shared" si="14"/>
        <v>0</v>
      </c>
      <c r="I56" s="111">
        <f t="shared" si="14"/>
        <v>0</v>
      </c>
      <c r="J56" s="111">
        <f t="shared" si="14"/>
        <v>0</v>
      </c>
      <c r="K56" s="111">
        <f t="shared" si="14"/>
        <v>39</v>
      </c>
      <c r="L56" s="111">
        <f t="shared" si="14"/>
        <v>1</v>
      </c>
      <c r="M56" s="111">
        <f t="shared" si="14"/>
        <v>5</v>
      </c>
      <c r="N56" s="111">
        <f t="shared" si="14"/>
        <v>1</v>
      </c>
      <c r="O56" s="111">
        <f t="shared" si="14"/>
        <v>110</v>
      </c>
      <c r="P56" s="111">
        <f t="shared" si="14"/>
        <v>2</v>
      </c>
      <c r="Q56" s="111">
        <f t="shared" si="14"/>
        <v>0</v>
      </c>
      <c r="R56" s="111">
        <f t="shared" si="14"/>
        <v>0</v>
      </c>
      <c r="S56" s="242">
        <f t="shared" si="4"/>
        <v>2</v>
      </c>
      <c r="T56" s="111">
        <f t="shared" si="14"/>
        <v>0</v>
      </c>
      <c r="U56" s="111">
        <f t="shared" si="14"/>
        <v>0</v>
      </c>
      <c r="V56" s="111">
        <f t="shared" si="14"/>
        <v>2</v>
      </c>
      <c r="W56" s="111">
        <f t="shared" si="14"/>
        <v>0</v>
      </c>
      <c r="X56" s="111">
        <f t="shared" si="14"/>
        <v>8</v>
      </c>
      <c r="Y56" s="111">
        <f t="shared" si="14"/>
        <v>16</v>
      </c>
      <c r="Z56" s="111">
        <f t="shared" si="14"/>
        <v>11</v>
      </c>
      <c r="AA56" s="111">
        <f t="shared" si="14"/>
        <v>1</v>
      </c>
      <c r="AB56" s="111">
        <f t="shared" si="14"/>
        <v>0</v>
      </c>
      <c r="AC56" s="240">
        <f t="shared" si="1"/>
        <v>15.1</v>
      </c>
      <c r="AD56" s="240">
        <f t="shared" si="2"/>
        <v>60.2</v>
      </c>
      <c r="AE56" s="283" t="s">
        <v>212</v>
      </c>
      <c r="AF56" s="286"/>
      <c r="AH56" s="198"/>
      <c r="AI56" s="198"/>
    </row>
    <row r="57" spans="1:32" ht="16.5" customHeight="1">
      <c r="A57" s="22"/>
      <c r="B57" s="25" t="s">
        <v>55</v>
      </c>
      <c r="C57" s="241">
        <f t="shared" si="6"/>
        <v>74</v>
      </c>
      <c r="D57" s="103">
        <f t="shared" si="3"/>
        <v>2</v>
      </c>
      <c r="E57" s="97">
        <v>1</v>
      </c>
      <c r="F57" s="97">
        <v>1</v>
      </c>
      <c r="G57" s="97">
        <v>0</v>
      </c>
      <c r="H57" s="97">
        <v>0</v>
      </c>
      <c r="I57" s="97">
        <v>0</v>
      </c>
      <c r="J57" s="97">
        <v>0</v>
      </c>
      <c r="K57" s="97">
        <v>10</v>
      </c>
      <c r="L57" s="97">
        <v>1</v>
      </c>
      <c r="M57" s="97">
        <v>1</v>
      </c>
      <c r="N57" s="97">
        <v>1</v>
      </c>
      <c r="O57" s="97">
        <v>58</v>
      </c>
      <c r="P57" s="97">
        <v>1</v>
      </c>
      <c r="Q57" s="97">
        <v>0</v>
      </c>
      <c r="R57" s="97">
        <v>0</v>
      </c>
      <c r="S57" s="103">
        <f t="shared" si="4"/>
        <v>1</v>
      </c>
      <c r="T57" s="97">
        <v>0</v>
      </c>
      <c r="U57" s="97">
        <v>0</v>
      </c>
      <c r="V57" s="97">
        <v>1</v>
      </c>
      <c r="W57" s="97">
        <v>0</v>
      </c>
      <c r="X57" s="97">
        <v>3</v>
      </c>
      <c r="Y57" s="97">
        <v>1</v>
      </c>
      <c r="Z57" s="97">
        <v>1</v>
      </c>
      <c r="AA57" s="97">
        <v>0</v>
      </c>
      <c r="AB57" s="97">
        <v>0</v>
      </c>
      <c r="AC57" s="113">
        <f t="shared" si="1"/>
        <v>2.7</v>
      </c>
      <c r="AD57" s="113">
        <f t="shared" si="2"/>
        <v>79.7</v>
      </c>
      <c r="AE57" s="26" t="s">
        <v>55</v>
      </c>
      <c r="AF57" s="18"/>
    </row>
    <row r="58" spans="1:35" s="8" customFormat="1" ht="16.5" customHeight="1">
      <c r="A58" s="22"/>
      <c r="B58" s="25" t="s">
        <v>70</v>
      </c>
      <c r="C58" s="241">
        <f t="shared" si="6"/>
        <v>112</v>
      </c>
      <c r="D58" s="103">
        <f t="shared" si="3"/>
        <v>26</v>
      </c>
      <c r="E58" s="97">
        <v>15</v>
      </c>
      <c r="F58" s="97">
        <v>10</v>
      </c>
      <c r="G58" s="97">
        <v>1</v>
      </c>
      <c r="H58" s="97">
        <v>0</v>
      </c>
      <c r="I58" s="97">
        <v>0</v>
      </c>
      <c r="J58" s="97">
        <v>0</v>
      </c>
      <c r="K58" s="97">
        <v>29</v>
      </c>
      <c r="L58" s="97">
        <v>0</v>
      </c>
      <c r="M58" s="97">
        <v>4</v>
      </c>
      <c r="N58" s="97">
        <v>0</v>
      </c>
      <c r="O58" s="97">
        <v>52</v>
      </c>
      <c r="P58" s="97">
        <v>1</v>
      </c>
      <c r="Q58" s="97">
        <v>0</v>
      </c>
      <c r="R58" s="97">
        <v>0</v>
      </c>
      <c r="S58" s="103">
        <f t="shared" si="4"/>
        <v>1</v>
      </c>
      <c r="T58" s="97">
        <v>0</v>
      </c>
      <c r="U58" s="97">
        <v>0</v>
      </c>
      <c r="V58" s="97">
        <v>1</v>
      </c>
      <c r="W58" s="97">
        <v>0</v>
      </c>
      <c r="X58" s="97">
        <v>5</v>
      </c>
      <c r="Y58" s="97">
        <v>15</v>
      </c>
      <c r="Z58" s="97">
        <v>10</v>
      </c>
      <c r="AA58" s="97">
        <v>1</v>
      </c>
      <c r="AB58" s="97">
        <v>0</v>
      </c>
      <c r="AC58" s="113">
        <f t="shared" si="1"/>
        <v>23.2</v>
      </c>
      <c r="AD58" s="113">
        <f t="shared" si="2"/>
        <v>47.3</v>
      </c>
      <c r="AE58" s="26" t="s">
        <v>70</v>
      </c>
      <c r="AF58" s="18"/>
      <c r="AH58" s="5"/>
      <c r="AI58" s="5"/>
    </row>
    <row r="59" spans="1:32" s="198" customFormat="1" ht="16.5" customHeight="1">
      <c r="A59" s="281" t="s">
        <v>213</v>
      </c>
      <c r="B59" s="289"/>
      <c r="C59" s="110">
        <f t="shared" si="6"/>
        <v>381</v>
      </c>
      <c r="D59" s="242">
        <f t="shared" si="3"/>
        <v>74</v>
      </c>
      <c r="E59" s="111">
        <f aca="true" t="shared" si="15" ref="E59:AB59">SUM(E60:E61)</f>
        <v>50</v>
      </c>
      <c r="F59" s="111">
        <f t="shared" si="15"/>
        <v>24</v>
      </c>
      <c r="G59" s="97">
        <f t="shared" si="15"/>
        <v>0</v>
      </c>
      <c r="H59" s="111">
        <f t="shared" si="15"/>
        <v>0</v>
      </c>
      <c r="I59" s="111">
        <f t="shared" si="15"/>
        <v>0</v>
      </c>
      <c r="J59" s="111">
        <f t="shared" si="15"/>
        <v>0</v>
      </c>
      <c r="K59" s="111">
        <f t="shared" si="15"/>
        <v>108</v>
      </c>
      <c r="L59" s="111">
        <f t="shared" si="15"/>
        <v>0</v>
      </c>
      <c r="M59" s="111">
        <f t="shared" si="15"/>
        <v>9</v>
      </c>
      <c r="N59" s="111">
        <f t="shared" si="15"/>
        <v>10</v>
      </c>
      <c r="O59" s="111">
        <f t="shared" si="15"/>
        <v>173</v>
      </c>
      <c r="P59" s="111">
        <f t="shared" si="15"/>
        <v>4</v>
      </c>
      <c r="Q59" s="111">
        <f t="shared" si="15"/>
        <v>3</v>
      </c>
      <c r="R59" s="111">
        <f t="shared" si="15"/>
        <v>0</v>
      </c>
      <c r="S59" s="242">
        <f t="shared" si="4"/>
        <v>7</v>
      </c>
      <c r="T59" s="111">
        <f t="shared" si="15"/>
        <v>0</v>
      </c>
      <c r="U59" s="111">
        <f t="shared" si="15"/>
        <v>0</v>
      </c>
      <c r="V59" s="111">
        <f t="shared" si="15"/>
        <v>7</v>
      </c>
      <c r="W59" s="111">
        <f t="shared" si="15"/>
        <v>0</v>
      </c>
      <c r="X59" s="111">
        <f t="shared" si="15"/>
        <v>14</v>
      </c>
      <c r="Y59" s="111">
        <f t="shared" si="15"/>
        <v>50</v>
      </c>
      <c r="Z59" s="111">
        <f t="shared" si="15"/>
        <v>24</v>
      </c>
      <c r="AA59" s="111">
        <f t="shared" si="15"/>
        <v>0</v>
      </c>
      <c r="AB59" s="111">
        <f t="shared" si="15"/>
        <v>0</v>
      </c>
      <c r="AC59" s="240">
        <f t="shared" si="1"/>
        <v>19.4</v>
      </c>
      <c r="AD59" s="240">
        <f t="shared" si="2"/>
        <v>47.2</v>
      </c>
      <c r="AE59" s="283" t="s">
        <v>213</v>
      </c>
      <c r="AF59" s="290"/>
    </row>
    <row r="60" spans="1:32" ht="16.5" customHeight="1">
      <c r="A60" s="27"/>
      <c r="B60" s="25" t="s">
        <v>56</v>
      </c>
      <c r="C60" s="241">
        <f t="shared" si="6"/>
        <v>136</v>
      </c>
      <c r="D60" s="103">
        <f t="shared" si="3"/>
        <v>27</v>
      </c>
      <c r="E60" s="97">
        <v>17</v>
      </c>
      <c r="F60" s="97">
        <v>10</v>
      </c>
      <c r="G60" s="97">
        <v>0</v>
      </c>
      <c r="H60" s="97">
        <v>0</v>
      </c>
      <c r="I60" s="97">
        <v>0</v>
      </c>
      <c r="J60" s="97">
        <v>0</v>
      </c>
      <c r="K60" s="97">
        <v>29</v>
      </c>
      <c r="L60" s="97">
        <v>0</v>
      </c>
      <c r="M60" s="97">
        <v>5</v>
      </c>
      <c r="N60" s="97">
        <v>4</v>
      </c>
      <c r="O60" s="97">
        <v>69</v>
      </c>
      <c r="P60" s="97">
        <v>1</v>
      </c>
      <c r="Q60" s="97">
        <v>1</v>
      </c>
      <c r="R60" s="97">
        <v>0</v>
      </c>
      <c r="S60" s="103">
        <f t="shared" si="4"/>
        <v>4</v>
      </c>
      <c r="T60" s="97">
        <v>0</v>
      </c>
      <c r="U60" s="97">
        <v>0</v>
      </c>
      <c r="V60" s="97">
        <v>4</v>
      </c>
      <c r="W60" s="97">
        <v>0</v>
      </c>
      <c r="X60" s="97">
        <v>4</v>
      </c>
      <c r="Y60" s="97">
        <v>17</v>
      </c>
      <c r="Z60" s="97">
        <v>10</v>
      </c>
      <c r="AA60" s="97">
        <v>0</v>
      </c>
      <c r="AB60" s="97">
        <v>0</v>
      </c>
      <c r="AC60" s="113">
        <f t="shared" si="1"/>
        <v>19.9</v>
      </c>
      <c r="AD60" s="113">
        <f t="shared" si="2"/>
        <v>53.7</v>
      </c>
      <c r="AE60" s="26" t="s">
        <v>56</v>
      </c>
      <c r="AF60" s="18"/>
    </row>
    <row r="61" spans="1:32" ht="16.5" customHeight="1">
      <c r="A61" s="27"/>
      <c r="B61" s="25" t="s">
        <v>201</v>
      </c>
      <c r="C61" s="241">
        <f t="shared" si="6"/>
        <v>245</v>
      </c>
      <c r="D61" s="103">
        <f t="shared" si="3"/>
        <v>47</v>
      </c>
      <c r="E61" s="97">
        <v>33</v>
      </c>
      <c r="F61" s="97">
        <v>14</v>
      </c>
      <c r="G61" s="97">
        <v>0</v>
      </c>
      <c r="H61" s="97">
        <v>0</v>
      </c>
      <c r="I61" s="97">
        <v>0</v>
      </c>
      <c r="J61" s="97">
        <v>0</v>
      </c>
      <c r="K61" s="97">
        <v>79</v>
      </c>
      <c r="L61" s="97">
        <v>0</v>
      </c>
      <c r="M61" s="97">
        <v>4</v>
      </c>
      <c r="N61" s="97">
        <v>6</v>
      </c>
      <c r="O61" s="97">
        <v>104</v>
      </c>
      <c r="P61" s="97">
        <v>3</v>
      </c>
      <c r="Q61" s="97">
        <v>2</v>
      </c>
      <c r="R61" s="97">
        <v>0</v>
      </c>
      <c r="S61" s="103">
        <f t="shared" si="4"/>
        <v>3</v>
      </c>
      <c r="T61" s="97">
        <v>0</v>
      </c>
      <c r="U61" s="97">
        <v>0</v>
      </c>
      <c r="V61" s="97">
        <v>3</v>
      </c>
      <c r="W61" s="97">
        <v>0</v>
      </c>
      <c r="X61" s="97">
        <v>10</v>
      </c>
      <c r="Y61" s="97">
        <v>33</v>
      </c>
      <c r="Z61" s="97">
        <v>14</v>
      </c>
      <c r="AA61" s="97">
        <v>0</v>
      </c>
      <c r="AB61" s="97">
        <v>0</v>
      </c>
      <c r="AC61" s="113">
        <f t="shared" si="1"/>
        <v>19.2</v>
      </c>
      <c r="AD61" s="113">
        <f t="shared" si="2"/>
        <v>43.7</v>
      </c>
      <c r="AE61" s="26" t="s">
        <v>201</v>
      </c>
      <c r="AF61" s="18"/>
    </row>
    <row r="62" spans="1:32" s="198" customFormat="1" ht="16.5" customHeight="1">
      <c r="A62" s="281" t="s">
        <v>214</v>
      </c>
      <c r="B62" s="281"/>
      <c r="C62" s="110">
        <f t="shared" si="6"/>
        <v>45</v>
      </c>
      <c r="D62" s="242">
        <f t="shared" si="3"/>
        <v>5</v>
      </c>
      <c r="E62" s="111">
        <f aca="true" t="shared" si="16" ref="E62:AB62">E63</f>
        <v>4</v>
      </c>
      <c r="F62" s="111">
        <f t="shared" si="16"/>
        <v>1</v>
      </c>
      <c r="G62" s="97">
        <f t="shared" si="16"/>
        <v>0</v>
      </c>
      <c r="H62" s="111">
        <f t="shared" si="16"/>
        <v>0</v>
      </c>
      <c r="I62" s="111">
        <f t="shared" si="16"/>
        <v>0</v>
      </c>
      <c r="J62" s="111">
        <f t="shared" si="16"/>
        <v>0</v>
      </c>
      <c r="K62" s="111">
        <f t="shared" si="16"/>
        <v>11</v>
      </c>
      <c r="L62" s="111">
        <f t="shared" si="16"/>
        <v>0</v>
      </c>
      <c r="M62" s="111">
        <f t="shared" si="16"/>
        <v>0</v>
      </c>
      <c r="N62" s="111">
        <f t="shared" si="16"/>
        <v>0</v>
      </c>
      <c r="O62" s="111">
        <f t="shared" si="16"/>
        <v>24</v>
      </c>
      <c r="P62" s="111">
        <f t="shared" si="16"/>
        <v>2</v>
      </c>
      <c r="Q62" s="111">
        <f t="shared" si="16"/>
        <v>3</v>
      </c>
      <c r="R62" s="111">
        <f t="shared" si="16"/>
        <v>0</v>
      </c>
      <c r="S62" s="242">
        <f t="shared" si="4"/>
        <v>0</v>
      </c>
      <c r="T62" s="111">
        <f t="shared" si="16"/>
        <v>0</v>
      </c>
      <c r="U62" s="111">
        <f t="shared" si="16"/>
        <v>0</v>
      </c>
      <c r="V62" s="111">
        <f t="shared" si="16"/>
        <v>0</v>
      </c>
      <c r="W62" s="111">
        <f t="shared" si="16"/>
        <v>0</v>
      </c>
      <c r="X62" s="111">
        <f t="shared" si="16"/>
        <v>0</v>
      </c>
      <c r="Y62" s="111">
        <f t="shared" si="16"/>
        <v>4</v>
      </c>
      <c r="Z62" s="111">
        <f t="shared" si="16"/>
        <v>1</v>
      </c>
      <c r="AA62" s="111">
        <f t="shared" si="16"/>
        <v>0</v>
      </c>
      <c r="AB62" s="111">
        <f t="shared" si="16"/>
        <v>0</v>
      </c>
      <c r="AC62" s="240">
        <f t="shared" si="1"/>
        <v>11.1</v>
      </c>
      <c r="AD62" s="240">
        <f t="shared" si="2"/>
        <v>53.3</v>
      </c>
      <c r="AE62" s="283" t="s">
        <v>214</v>
      </c>
      <c r="AF62" s="286"/>
    </row>
    <row r="63" spans="1:32" ht="16.5" customHeight="1">
      <c r="A63" s="27"/>
      <c r="B63" s="25" t="s">
        <v>57</v>
      </c>
      <c r="C63" s="241">
        <f t="shared" si="6"/>
        <v>45</v>
      </c>
      <c r="D63" s="103">
        <f t="shared" si="3"/>
        <v>5</v>
      </c>
      <c r="E63" s="97">
        <v>4</v>
      </c>
      <c r="F63" s="97">
        <v>1</v>
      </c>
      <c r="G63" s="97">
        <v>0</v>
      </c>
      <c r="H63" s="97">
        <v>0</v>
      </c>
      <c r="I63" s="97">
        <v>0</v>
      </c>
      <c r="J63" s="97">
        <v>0</v>
      </c>
      <c r="K63" s="97">
        <v>11</v>
      </c>
      <c r="L63" s="97">
        <v>0</v>
      </c>
      <c r="M63" s="97">
        <v>0</v>
      </c>
      <c r="N63" s="97">
        <v>0</v>
      </c>
      <c r="O63" s="97">
        <v>24</v>
      </c>
      <c r="P63" s="97">
        <v>2</v>
      </c>
      <c r="Q63" s="97">
        <v>3</v>
      </c>
      <c r="R63" s="97">
        <v>0</v>
      </c>
      <c r="S63" s="103">
        <f t="shared" si="4"/>
        <v>0</v>
      </c>
      <c r="T63" s="97">
        <v>0</v>
      </c>
      <c r="U63" s="97">
        <v>0</v>
      </c>
      <c r="V63" s="97">
        <v>0</v>
      </c>
      <c r="W63" s="97">
        <v>0</v>
      </c>
      <c r="X63" s="97">
        <v>0</v>
      </c>
      <c r="Y63" s="97">
        <v>4</v>
      </c>
      <c r="Z63" s="97">
        <v>1</v>
      </c>
      <c r="AA63" s="97">
        <v>0</v>
      </c>
      <c r="AB63" s="97">
        <v>0</v>
      </c>
      <c r="AC63" s="113">
        <f t="shared" si="1"/>
        <v>11.1</v>
      </c>
      <c r="AD63" s="113">
        <f t="shared" si="2"/>
        <v>53.3</v>
      </c>
      <c r="AE63" s="26" t="s">
        <v>57</v>
      </c>
      <c r="AF63" s="18"/>
    </row>
    <row r="64" spans="1:35" s="203" customFormat="1" ht="16.5" customHeight="1">
      <c r="A64" s="281" t="s">
        <v>215</v>
      </c>
      <c r="B64" s="300"/>
      <c r="C64" s="111">
        <f t="shared" si="6"/>
        <v>131</v>
      </c>
      <c r="D64" s="242">
        <f t="shared" si="3"/>
        <v>31</v>
      </c>
      <c r="E64" s="111">
        <f aca="true" t="shared" si="17" ref="E64:AB64">E65</f>
        <v>25</v>
      </c>
      <c r="F64" s="111">
        <f t="shared" si="17"/>
        <v>6</v>
      </c>
      <c r="G64" s="97">
        <f t="shared" si="17"/>
        <v>0</v>
      </c>
      <c r="H64" s="111">
        <f t="shared" si="17"/>
        <v>0</v>
      </c>
      <c r="I64" s="111">
        <f t="shared" si="17"/>
        <v>0</v>
      </c>
      <c r="J64" s="111">
        <f t="shared" si="17"/>
        <v>0</v>
      </c>
      <c r="K64" s="111">
        <f t="shared" si="17"/>
        <v>39</v>
      </c>
      <c r="L64" s="111">
        <f t="shared" si="17"/>
        <v>0</v>
      </c>
      <c r="M64" s="111">
        <f t="shared" si="17"/>
        <v>4</v>
      </c>
      <c r="N64" s="111">
        <f t="shared" si="17"/>
        <v>3</v>
      </c>
      <c r="O64" s="111">
        <f t="shared" si="17"/>
        <v>52</v>
      </c>
      <c r="P64" s="111">
        <f t="shared" si="17"/>
        <v>2</v>
      </c>
      <c r="Q64" s="111">
        <f t="shared" si="17"/>
        <v>0</v>
      </c>
      <c r="R64" s="111">
        <f t="shared" si="17"/>
        <v>0</v>
      </c>
      <c r="S64" s="242">
        <f t="shared" si="4"/>
        <v>0</v>
      </c>
      <c r="T64" s="111">
        <f t="shared" si="17"/>
        <v>0</v>
      </c>
      <c r="U64" s="111">
        <f t="shared" si="17"/>
        <v>0</v>
      </c>
      <c r="V64" s="111">
        <f t="shared" si="17"/>
        <v>0</v>
      </c>
      <c r="W64" s="111">
        <f t="shared" si="17"/>
        <v>0</v>
      </c>
      <c r="X64" s="111">
        <f t="shared" si="17"/>
        <v>5</v>
      </c>
      <c r="Y64" s="111">
        <f t="shared" si="17"/>
        <v>25</v>
      </c>
      <c r="Z64" s="111">
        <f t="shared" si="17"/>
        <v>6</v>
      </c>
      <c r="AA64" s="111">
        <f t="shared" si="17"/>
        <v>0</v>
      </c>
      <c r="AB64" s="111">
        <f t="shared" si="17"/>
        <v>0</v>
      </c>
      <c r="AC64" s="240">
        <f t="shared" si="1"/>
        <v>23.7</v>
      </c>
      <c r="AD64" s="240">
        <f t="shared" si="2"/>
        <v>39.7</v>
      </c>
      <c r="AE64" s="283" t="s">
        <v>215</v>
      </c>
      <c r="AF64" s="290"/>
      <c r="AH64" s="198"/>
      <c r="AI64" s="198"/>
    </row>
    <row r="65" spans="1:35" s="8" customFormat="1" ht="16.5" customHeight="1">
      <c r="A65" s="27"/>
      <c r="B65" s="28" t="s">
        <v>202</v>
      </c>
      <c r="C65" s="243">
        <f t="shared" si="6"/>
        <v>131</v>
      </c>
      <c r="D65" s="103">
        <f t="shared" si="3"/>
        <v>31</v>
      </c>
      <c r="E65" s="97">
        <v>25</v>
      </c>
      <c r="F65" s="97">
        <v>6</v>
      </c>
      <c r="G65" s="97">
        <v>0</v>
      </c>
      <c r="H65" s="97">
        <v>0</v>
      </c>
      <c r="I65" s="97">
        <v>0</v>
      </c>
      <c r="J65" s="97">
        <v>0</v>
      </c>
      <c r="K65" s="97">
        <v>39</v>
      </c>
      <c r="L65" s="97">
        <v>0</v>
      </c>
      <c r="M65" s="97">
        <v>4</v>
      </c>
      <c r="N65" s="97">
        <v>3</v>
      </c>
      <c r="O65" s="97">
        <v>52</v>
      </c>
      <c r="P65" s="97">
        <v>2</v>
      </c>
      <c r="Q65" s="97">
        <v>0</v>
      </c>
      <c r="R65" s="97">
        <v>0</v>
      </c>
      <c r="S65" s="103">
        <f t="shared" si="4"/>
        <v>0</v>
      </c>
      <c r="T65" s="97">
        <v>0</v>
      </c>
      <c r="U65" s="97">
        <v>0</v>
      </c>
      <c r="V65" s="97">
        <v>0</v>
      </c>
      <c r="W65" s="97">
        <v>0</v>
      </c>
      <c r="X65" s="97">
        <v>5</v>
      </c>
      <c r="Y65" s="97">
        <v>25</v>
      </c>
      <c r="Z65" s="97">
        <v>6</v>
      </c>
      <c r="AA65" s="97">
        <v>0</v>
      </c>
      <c r="AB65" s="97">
        <v>0</v>
      </c>
      <c r="AC65" s="113">
        <f t="shared" si="1"/>
        <v>23.7</v>
      </c>
      <c r="AD65" s="113">
        <f t="shared" si="2"/>
        <v>39.7</v>
      </c>
      <c r="AE65" s="26" t="s">
        <v>202</v>
      </c>
      <c r="AF65" s="18"/>
      <c r="AH65" s="5"/>
      <c r="AI65" s="5"/>
    </row>
    <row r="66" spans="1:32" s="8" customFormat="1" ht="16.5" customHeight="1">
      <c r="A66" s="6"/>
      <c r="B66" s="2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93"/>
      <c r="AD66" s="93"/>
      <c r="AE66" s="30"/>
      <c r="AF66" s="6"/>
    </row>
    <row r="67" spans="2:30" ht="11.25" customHeight="1">
      <c r="B67" s="95"/>
      <c r="C67" s="95"/>
      <c r="D67" s="95"/>
      <c r="E67" s="95"/>
      <c r="F67" s="95"/>
      <c r="G67" s="95"/>
      <c r="H67" s="95"/>
      <c r="I67" s="95"/>
      <c r="J67" s="95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9"/>
      <c r="AD67" s="99"/>
    </row>
    <row r="68" spans="2:10" ht="11.25" customHeight="1">
      <c r="B68" s="95"/>
      <c r="C68" s="95"/>
      <c r="D68" s="8"/>
      <c r="E68" s="8"/>
      <c r="F68" s="8"/>
      <c r="G68" s="8"/>
      <c r="H68" s="8"/>
      <c r="I68" s="8"/>
      <c r="J68" s="8"/>
    </row>
    <row r="69" spans="2:3" ht="11.25" customHeight="1">
      <c r="B69" s="98"/>
      <c r="C69" s="98"/>
    </row>
    <row r="70" spans="2:3" ht="11.25" customHeight="1">
      <c r="B70" s="98"/>
      <c r="C70" s="98"/>
    </row>
    <row r="71" spans="2:3" ht="11.25" customHeight="1">
      <c r="B71" s="98"/>
      <c r="C71" s="98"/>
    </row>
    <row r="72" spans="2:3" ht="11.25" customHeight="1">
      <c r="B72" s="98"/>
      <c r="C72" s="98"/>
    </row>
    <row r="73" spans="2:3" ht="11.25" customHeight="1">
      <c r="B73" s="98"/>
      <c r="C73" s="98"/>
    </row>
    <row r="74" spans="2:3" ht="11.25" customHeight="1">
      <c r="B74" s="98"/>
      <c r="C74" s="98"/>
    </row>
    <row r="75" spans="2:3" ht="11.25" customHeight="1">
      <c r="B75" s="98"/>
      <c r="C75" s="98"/>
    </row>
    <row r="76" spans="2:3" ht="11.25" customHeight="1">
      <c r="B76" s="98"/>
      <c r="C76" s="98"/>
    </row>
    <row r="77" spans="2:3" ht="11.25" customHeight="1">
      <c r="B77" s="98"/>
      <c r="C77" s="98"/>
    </row>
    <row r="78" spans="2:3" ht="11.25" customHeight="1">
      <c r="B78" s="98"/>
      <c r="C78" s="98"/>
    </row>
    <row r="79" spans="2:3" ht="11.25" customHeight="1">
      <c r="B79" s="98"/>
      <c r="C79" s="98"/>
    </row>
    <row r="80" spans="2:3" ht="11.25" customHeight="1">
      <c r="B80" s="98"/>
      <c r="C80" s="98"/>
    </row>
    <row r="81" spans="2:3" ht="11.25" customHeight="1">
      <c r="B81" s="98"/>
      <c r="C81" s="98"/>
    </row>
  </sheetData>
  <sheetProtection/>
  <mergeCells count="55">
    <mergeCell ref="R4:R7"/>
    <mergeCell ref="P4:P7"/>
    <mergeCell ref="L12:L13"/>
    <mergeCell ref="M12:M13"/>
    <mergeCell ref="J5:J7"/>
    <mergeCell ref="E5:E7"/>
    <mergeCell ref="F5:F7"/>
    <mergeCell ref="G5:G7"/>
    <mergeCell ref="M6:M7"/>
    <mergeCell ref="AD4:AD7"/>
    <mergeCell ref="Y4:AB5"/>
    <mergeCell ref="N4:N7"/>
    <mergeCell ref="O4:O7"/>
    <mergeCell ref="Q4:Q7"/>
    <mergeCell ref="AE15:AF15"/>
    <mergeCell ref="AE4:AF7"/>
    <mergeCell ref="AA12:AA13"/>
    <mergeCell ref="AB12:AB13"/>
    <mergeCell ref="AC4:AC7"/>
    <mergeCell ref="AE34:AF34"/>
    <mergeCell ref="AE37:AF37"/>
    <mergeCell ref="AE42:AF42"/>
    <mergeCell ref="AE44:AF44"/>
    <mergeCell ref="AE47:AF47"/>
    <mergeCell ref="A51:B51"/>
    <mergeCell ref="AE51:AF51"/>
    <mergeCell ref="A34:B34"/>
    <mergeCell ref="A37:B37"/>
    <mergeCell ref="A42:B42"/>
    <mergeCell ref="A64:B64"/>
    <mergeCell ref="AE64:AF64"/>
    <mergeCell ref="AE56:AF56"/>
    <mergeCell ref="AE59:AF59"/>
    <mergeCell ref="A62:B62"/>
    <mergeCell ref="A59:B59"/>
    <mergeCell ref="AE62:AF62"/>
    <mergeCell ref="A44:B44"/>
    <mergeCell ref="A47:B47"/>
    <mergeCell ref="A56:B56"/>
    <mergeCell ref="I5:I7"/>
    <mergeCell ref="D5:D7"/>
    <mergeCell ref="L4:M5"/>
    <mergeCell ref="L6:L7"/>
    <mergeCell ref="A4:B7"/>
    <mergeCell ref="A15:B15"/>
    <mergeCell ref="S4:W6"/>
    <mergeCell ref="Y6:Z6"/>
    <mergeCell ref="X4:X7"/>
    <mergeCell ref="X12:X13"/>
    <mergeCell ref="AA6:AB6"/>
    <mergeCell ref="A1:N1"/>
    <mergeCell ref="D4:J4"/>
    <mergeCell ref="C4:C7"/>
    <mergeCell ref="K4:K7"/>
    <mergeCell ref="H5:H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2"/>
  <colBreaks count="1" manualBreakCount="1">
    <brk id="14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I81"/>
  <sheetViews>
    <sheetView showGridLines="0" view="pageBreakPreview" zoomScaleSheetLayoutView="100" zoomScalePageLayoutView="0" workbookViewId="0" topLeftCell="A4">
      <pane xSplit="2" ySplit="4" topLeftCell="C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4" sqref="A4:B7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14" width="7.58203125" style="5" customWidth="1"/>
    <col min="15" max="16" width="6.58203125" style="5" customWidth="1"/>
    <col min="17" max="18" width="5.58203125" style="5" customWidth="1"/>
    <col min="19" max="23" width="4.58203125" style="5" customWidth="1"/>
    <col min="24" max="24" width="7.58203125" style="5" customWidth="1"/>
    <col min="25" max="25" width="7" style="5" bestFit="1" customWidth="1"/>
    <col min="26" max="26" width="5.58203125" style="5" customWidth="1"/>
    <col min="27" max="27" width="7" style="5" bestFit="1" customWidth="1"/>
    <col min="28" max="28" width="5.58203125" style="5" customWidth="1"/>
    <col min="29" max="30" width="7.58203125" style="21" customWidth="1"/>
    <col min="31" max="31" width="8.75" style="5" customWidth="1"/>
    <col min="32" max="32" width="1.328125" style="5" customWidth="1"/>
    <col min="33" max="16384" width="8.75" style="5" customWidth="1"/>
  </cols>
  <sheetData>
    <row r="1" spans="1:30" ht="16.5" customHeight="1">
      <c r="A1" s="245" t="s">
        <v>251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"/>
      <c r="P1" s="2"/>
      <c r="Q1" s="2"/>
      <c r="R1" s="3" t="s">
        <v>14</v>
      </c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4"/>
    </row>
    <row r="2" spans="1:30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</row>
    <row r="3" spans="1:32" ht="16.5" customHeight="1">
      <c r="A3" s="3" t="s">
        <v>96</v>
      </c>
      <c r="C3" s="94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178</v>
      </c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8"/>
      <c r="AF3" s="10" t="s">
        <v>2</v>
      </c>
    </row>
    <row r="4" spans="1:32" ht="16.5" customHeight="1">
      <c r="A4" s="246" t="s">
        <v>266</v>
      </c>
      <c r="B4" s="247"/>
      <c r="C4" s="252" t="s">
        <v>0</v>
      </c>
      <c r="D4" s="255" t="s">
        <v>165</v>
      </c>
      <c r="E4" s="255"/>
      <c r="F4" s="255"/>
      <c r="G4" s="255"/>
      <c r="H4" s="255"/>
      <c r="I4" s="255"/>
      <c r="J4" s="256"/>
      <c r="K4" s="257" t="s">
        <v>166</v>
      </c>
      <c r="L4" s="280" t="s">
        <v>167</v>
      </c>
      <c r="M4" s="258"/>
      <c r="N4" s="257" t="s">
        <v>163</v>
      </c>
      <c r="O4" s="257" t="s">
        <v>164</v>
      </c>
      <c r="P4" s="257" t="s">
        <v>228</v>
      </c>
      <c r="Q4" s="257" t="s">
        <v>168</v>
      </c>
      <c r="R4" s="262" t="s">
        <v>271</v>
      </c>
      <c r="S4" s="246" t="s">
        <v>169</v>
      </c>
      <c r="T4" s="246"/>
      <c r="U4" s="246"/>
      <c r="V4" s="246"/>
      <c r="W4" s="265"/>
      <c r="X4" s="270" t="s">
        <v>92</v>
      </c>
      <c r="Y4" s="276" t="s">
        <v>199</v>
      </c>
      <c r="Z4" s="246"/>
      <c r="AA4" s="246"/>
      <c r="AB4" s="265"/>
      <c r="AC4" s="273" t="s">
        <v>156</v>
      </c>
      <c r="AD4" s="291" t="s">
        <v>290</v>
      </c>
      <c r="AE4" s="276" t="s">
        <v>266</v>
      </c>
      <c r="AF4" s="277"/>
    </row>
    <row r="5" spans="1:32" ht="16.5" customHeight="1">
      <c r="A5" s="248"/>
      <c r="B5" s="249"/>
      <c r="C5" s="253"/>
      <c r="D5" s="257" t="s">
        <v>81</v>
      </c>
      <c r="E5" s="257" t="s">
        <v>87</v>
      </c>
      <c r="F5" s="257" t="s">
        <v>88</v>
      </c>
      <c r="G5" s="257" t="s">
        <v>89</v>
      </c>
      <c r="H5" s="257" t="s">
        <v>90</v>
      </c>
      <c r="I5" s="257" t="s">
        <v>91</v>
      </c>
      <c r="J5" s="257" t="s">
        <v>227</v>
      </c>
      <c r="K5" s="260"/>
      <c r="L5" s="311"/>
      <c r="M5" s="259"/>
      <c r="N5" s="260"/>
      <c r="O5" s="260"/>
      <c r="P5" s="260"/>
      <c r="Q5" s="260"/>
      <c r="R5" s="263"/>
      <c r="S5" s="266"/>
      <c r="T5" s="266"/>
      <c r="U5" s="266"/>
      <c r="V5" s="266"/>
      <c r="W5" s="267"/>
      <c r="X5" s="271"/>
      <c r="Y5" s="313"/>
      <c r="Z5" s="268"/>
      <c r="AA5" s="268"/>
      <c r="AB5" s="269"/>
      <c r="AC5" s="274"/>
      <c r="AD5" s="292"/>
      <c r="AE5" s="278"/>
      <c r="AF5" s="248"/>
    </row>
    <row r="6" spans="1:32" ht="16.5" customHeight="1">
      <c r="A6" s="248"/>
      <c r="B6" s="249"/>
      <c r="C6" s="253"/>
      <c r="D6" s="260"/>
      <c r="E6" s="260"/>
      <c r="F6" s="260"/>
      <c r="G6" s="260"/>
      <c r="H6" s="260"/>
      <c r="I6" s="260"/>
      <c r="J6" s="260"/>
      <c r="K6" s="260"/>
      <c r="L6" s="312" t="s">
        <v>155</v>
      </c>
      <c r="M6" s="260" t="s">
        <v>84</v>
      </c>
      <c r="N6" s="260"/>
      <c r="O6" s="260"/>
      <c r="P6" s="260"/>
      <c r="Q6" s="260"/>
      <c r="R6" s="263"/>
      <c r="S6" s="268"/>
      <c r="T6" s="268"/>
      <c r="U6" s="268"/>
      <c r="V6" s="268"/>
      <c r="W6" s="269"/>
      <c r="X6" s="271"/>
      <c r="Y6" s="296" t="s">
        <v>154</v>
      </c>
      <c r="Z6" s="297"/>
      <c r="AA6" s="314" t="s">
        <v>170</v>
      </c>
      <c r="AB6" s="315"/>
      <c r="AC6" s="274"/>
      <c r="AD6" s="292"/>
      <c r="AE6" s="278"/>
      <c r="AF6" s="248"/>
    </row>
    <row r="7" spans="1:32" ht="16.5" customHeight="1">
      <c r="A7" s="250"/>
      <c r="B7" s="251"/>
      <c r="C7" s="254"/>
      <c r="D7" s="261"/>
      <c r="E7" s="261"/>
      <c r="F7" s="261"/>
      <c r="G7" s="261"/>
      <c r="H7" s="261"/>
      <c r="I7" s="261"/>
      <c r="J7" s="261"/>
      <c r="K7" s="261"/>
      <c r="L7" s="305"/>
      <c r="M7" s="261"/>
      <c r="N7" s="261"/>
      <c r="O7" s="261"/>
      <c r="P7" s="261"/>
      <c r="Q7" s="261"/>
      <c r="R7" s="264"/>
      <c r="S7" s="11" t="s">
        <v>81</v>
      </c>
      <c r="T7" s="12" t="s">
        <v>222</v>
      </c>
      <c r="U7" s="12" t="s">
        <v>223</v>
      </c>
      <c r="V7" s="12" t="s">
        <v>224</v>
      </c>
      <c r="W7" s="12" t="s">
        <v>225</v>
      </c>
      <c r="X7" s="272"/>
      <c r="Y7" s="13" t="s">
        <v>94</v>
      </c>
      <c r="Z7" s="14" t="s">
        <v>95</v>
      </c>
      <c r="AA7" s="13" t="s">
        <v>94</v>
      </c>
      <c r="AB7" s="14" t="s">
        <v>95</v>
      </c>
      <c r="AC7" s="275"/>
      <c r="AD7" s="293"/>
      <c r="AE7" s="279"/>
      <c r="AF7" s="250"/>
    </row>
    <row r="8" spans="1:32" ht="16.5" customHeight="1">
      <c r="A8" s="8"/>
      <c r="B8" s="1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6"/>
      <c r="AD8" s="96"/>
      <c r="AE8" s="16"/>
      <c r="AF8" s="17"/>
    </row>
    <row r="9" spans="1:32" ht="16.5" customHeight="1">
      <c r="A9" s="95"/>
      <c r="B9" s="87" t="s">
        <v>280</v>
      </c>
      <c r="C9" s="115">
        <v>10181</v>
      </c>
      <c r="D9" s="103">
        <v>4748</v>
      </c>
      <c r="E9" s="103">
        <v>4632</v>
      </c>
      <c r="F9" s="103">
        <v>77</v>
      </c>
      <c r="G9" s="103">
        <v>3</v>
      </c>
      <c r="H9" s="103">
        <v>19</v>
      </c>
      <c r="I9" s="103">
        <v>17</v>
      </c>
      <c r="J9" s="103">
        <v>0</v>
      </c>
      <c r="K9" s="103">
        <v>1430</v>
      </c>
      <c r="L9" s="103">
        <v>396</v>
      </c>
      <c r="M9" s="103">
        <v>261</v>
      </c>
      <c r="N9" s="103">
        <v>245</v>
      </c>
      <c r="O9" s="103">
        <v>2684</v>
      </c>
      <c r="P9" s="103">
        <v>95</v>
      </c>
      <c r="Q9" s="103">
        <v>297</v>
      </c>
      <c r="R9" s="103">
        <v>25</v>
      </c>
      <c r="S9" s="103">
        <v>3</v>
      </c>
      <c r="T9" s="103">
        <v>0</v>
      </c>
      <c r="U9" s="103">
        <v>1</v>
      </c>
      <c r="V9" s="103">
        <v>1</v>
      </c>
      <c r="W9" s="103">
        <v>1</v>
      </c>
      <c r="X9" s="103">
        <v>524</v>
      </c>
      <c r="Y9" s="103">
        <v>5506</v>
      </c>
      <c r="Z9" s="103">
        <v>79</v>
      </c>
      <c r="AA9" s="103">
        <v>800</v>
      </c>
      <c r="AB9" s="103">
        <v>6</v>
      </c>
      <c r="AC9" s="114">
        <v>46.6</v>
      </c>
      <c r="AD9" s="114">
        <v>26.4</v>
      </c>
      <c r="AE9" s="24" t="s">
        <v>280</v>
      </c>
      <c r="AF9" s="18"/>
    </row>
    <row r="10" spans="1:32" s="198" customFormat="1" ht="16.5" customHeight="1">
      <c r="A10" s="194"/>
      <c r="B10" s="87" t="s">
        <v>283</v>
      </c>
      <c r="C10" s="110">
        <f>SUM(C15,C34,C37,C42,C44,C47,C51,C56,C59,C62,C64)</f>
        <v>9918</v>
      </c>
      <c r="D10" s="111">
        <f aca="true" t="shared" si="0" ref="D10:AB10">SUM(D15,D34,D37,D42,D44,D47,D51,D56,D59,D62,D64)</f>
        <v>4675</v>
      </c>
      <c r="E10" s="111">
        <f t="shared" si="0"/>
        <v>4565</v>
      </c>
      <c r="F10" s="111">
        <f t="shared" si="0"/>
        <v>94</v>
      </c>
      <c r="G10" s="111">
        <f t="shared" si="0"/>
        <v>0</v>
      </c>
      <c r="H10" s="111">
        <f t="shared" si="0"/>
        <v>0</v>
      </c>
      <c r="I10" s="111">
        <f t="shared" si="0"/>
        <v>16</v>
      </c>
      <c r="J10" s="111">
        <f t="shared" si="0"/>
        <v>0</v>
      </c>
      <c r="K10" s="111">
        <f t="shared" si="0"/>
        <v>1360</v>
      </c>
      <c r="L10" s="111">
        <f t="shared" si="0"/>
        <v>319</v>
      </c>
      <c r="M10" s="111">
        <f t="shared" si="0"/>
        <v>185</v>
      </c>
      <c r="N10" s="111">
        <f t="shared" si="0"/>
        <v>226</v>
      </c>
      <c r="O10" s="111">
        <f t="shared" si="0"/>
        <v>2708</v>
      </c>
      <c r="P10" s="111">
        <f t="shared" si="0"/>
        <v>80</v>
      </c>
      <c r="Q10" s="111">
        <f t="shared" si="0"/>
        <v>363</v>
      </c>
      <c r="R10" s="111">
        <f t="shared" si="0"/>
        <v>2</v>
      </c>
      <c r="S10" s="111">
        <f t="shared" si="0"/>
        <v>5</v>
      </c>
      <c r="T10" s="111">
        <f t="shared" si="0"/>
        <v>0</v>
      </c>
      <c r="U10" s="111">
        <f t="shared" si="0"/>
        <v>1</v>
      </c>
      <c r="V10" s="111">
        <f t="shared" si="0"/>
        <v>4</v>
      </c>
      <c r="W10" s="111">
        <f t="shared" si="0"/>
        <v>0</v>
      </c>
      <c r="X10" s="111">
        <f t="shared" si="0"/>
        <v>439</v>
      </c>
      <c r="Y10" s="111">
        <f t="shared" si="0"/>
        <v>5273</v>
      </c>
      <c r="Z10" s="111">
        <f t="shared" si="0"/>
        <v>95</v>
      </c>
      <c r="AA10" s="111">
        <f t="shared" si="0"/>
        <v>922</v>
      </c>
      <c r="AB10" s="111">
        <f t="shared" si="0"/>
        <v>21</v>
      </c>
      <c r="AC10" s="240">
        <f>ROUND(D10/C10*100,1)</f>
        <v>47.1</v>
      </c>
      <c r="AD10" s="240">
        <f>ROUND((O10+S10)/C10*100,1)</f>
        <v>27.4</v>
      </c>
      <c r="AE10" s="24" t="s">
        <v>283</v>
      </c>
      <c r="AF10" s="197"/>
    </row>
    <row r="11" spans="1:32" ht="16.5" customHeight="1">
      <c r="A11" s="8"/>
      <c r="B11" s="15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112"/>
      <c r="AD11" s="112"/>
      <c r="AE11" s="19"/>
      <c r="AF11" s="18"/>
    </row>
    <row r="12" spans="1:32" ht="16.5" customHeight="1">
      <c r="A12" s="8"/>
      <c r="B12" s="20" t="s">
        <v>82</v>
      </c>
      <c r="C12" s="97">
        <v>7128</v>
      </c>
      <c r="D12" s="97">
        <f>SUM(E12:J12)</f>
        <v>3066</v>
      </c>
      <c r="E12" s="97">
        <v>2990</v>
      </c>
      <c r="F12" s="97">
        <v>61</v>
      </c>
      <c r="G12" s="97">
        <v>0</v>
      </c>
      <c r="H12" s="97">
        <v>0</v>
      </c>
      <c r="I12" s="97">
        <v>15</v>
      </c>
      <c r="J12" s="97">
        <v>0</v>
      </c>
      <c r="K12" s="97">
        <v>906</v>
      </c>
      <c r="L12" s="316">
        <v>319</v>
      </c>
      <c r="M12" s="316">
        <v>185</v>
      </c>
      <c r="N12" s="97">
        <v>171</v>
      </c>
      <c r="O12" s="97">
        <v>2295</v>
      </c>
      <c r="P12" s="97">
        <v>55</v>
      </c>
      <c r="Q12" s="97">
        <v>191</v>
      </c>
      <c r="R12" s="97">
        <v>2</v>
      </c>
      <c r="S12" s="97">
        <f>SUM(T12:W12)</f>
        <v>5</v>
      </c>
      <c r="T12" s="97">
        <v>0</v>
      </c>
      <c r="U12" s="97">
        <v>1</v>
      </c>
      <c r="V12" s="97">
        <v>4</v>
      </c>
      <c r="W12" s="97">
        <v>0</v>
      </c>
      <c r="X12" s="308">
        <v>439</v>
      </c>
      <c r="Y12" s="97">
        <v>3540</v>
      </c>
      <c r="Z12" s="97">
        <v>62</v>
      </c>
      <c r="AA12" s="308">
        <v>922</v>
      </c>
      <c r="AB12" s="308">
        <v>21</v>
      </c>
      <c r="AC12" s="112">
        <f aca="true" t="shared" si="1" ref="AC12:AC65">ROUND(D12/C12*100,1)</f>
        <v>43</v>
      </c>
      <c r="AD12" s="90">
        <f aca="true" t="shared" si="2" ref="AD12:AD65">ROUND((O12+S12)/C12*100,1)</f>
        <v>32.3</v>
      </c>
      <c r="AE12" s="19" t="s">
        <v>85</v>
      </c>
      <c r="AF12" s="18"/>
    </row>
    <row r="13" spans="1:32" ht="16.5" customHeight="1">
      <c r="A13" s="8"/>
      <c r="B13" s="20" t="s">
        <v>83</v>
      </c>
      <c r="C13" s="97">
        <v>2790</v>
      </c>
      <c r="D13" s="97">
        <f aca="true" t="shared" si="3" ref="D13:D65">SUM(E13:J13)</f>
        <v>1609</v>
      </c>
      <c r="E13" s="97">
        <v>1575</v>
      </c>
      <c r="F13" s="97">
        <v>33</v>
      </c>
      <c r="G13" s="97">
        <v>0</v>
      </c>
      <c r="H13" s="97">
        <v>0</v>
      </c>
      <c r="I13" s="97">
        <v>1</v>
      </c>
      <c r="J13" s="97">
        <v>0</v>
      </c>
      <c r="K13" s="97">
        <v>454</v>
      </c>
      <c r="L13" s="316"/>
      <c r="M13" s="316"/>
      <c r="N13" s="97">
        <v>55</v>
      </c>
      <c r="O13" s="97">
        <v>413</v>
      </c>
      <c r="P13" s="97">
        <v>25</v>
      </c>
      <c r="Q13" s="97">
        <v>172</v>
      </c>
      <c r="R13" s="97">
        <v>0</v>
      </c>
      <c r="S13" s="97">
        <f aca="true" t="shared" si="4" ref="S13:S65">SUM(T13:W13)</f>
        <v>0</v>
      </c>
      <c r="T13" s="97">
        <v>0</v>
      </c>
      <c r="U13" s="97">
        <v>0</v>
      </c>
      <c r="V13" s="97">
        <v>0</v>
      </c>
      <c r="W13" s="97">
        <v>0</v>
      </c>
      <c r="X13" s="308"/>
      <c r="Y13" s="97">
        <v>1733</v>
      </c>
      <c r="Z13" s="97">
        <v>33</v>
      </c>
      <c r="AA13" s="308"/>
      <c r="AB13" s="308"/>
      <c r="AC13" s="112">
        <f t="shared" si="1"/>
        <v>57.7</v>
      </c>
      <c r="AD13" s="90">
        <f t="shared" si="2"/>
        <v>14.8</v>
      </c>
      <c r="AE13" s="19" t="s">
        <v>86</v>
      </c>
      <c r="AF13" s="18"/>
    </row>
    <row r="14" spans="1:32" ht="16.5" customHeight="1">
      <c r="A14" s="8"/>
      <c r="B14" s="1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4"/>
      <c r="AD14" s="104"/>
      <c r="AE14" s="19"/>
      <c r="AF14" s="18"/>
    </row>
    <row r="15" spans="1:32" s="198" customFormat="1" ht="16.5" customHeight="1">
      <c r="A15" s="281" t="s">
        <v>216</v>
      </c>
      <c r="B15" s="282"/>
      <c r="C15" s="110">
        <f>SUM(D15,K15,L15,M15,N15,O15,P15,Q15,R15)</f>
        <v>8618</v>
      </c>
      <c r="D15" s="111">
        <f t="shared" si="3"/>
        <v>4333</v>
      </c>
      <c r="E15" s="111">
        <f aca="true" t="shared" si="5" ref="E15:AB15">SUM(E17:E33)</f>
        <v>4238</v>
      </c>
      <c r="F15" s="111">
        <f t="shared" si="5"/>
        <v>79</v>
      </c>
      <c r="G15" s="111">
        <f t="shared" si="5"/>
        <v>0</v>
      </c>
      <c r="H15" s="111">
        <f t="shared" si="5"/>
        <v>0</v>
      </c>
      <c r="I15" s="111">
        <f t="shared" si="5"/>
        <v>16</v>
      </c>
      <c r="J15" s="111">
        <f t="shared" si="5"/>
        <v>0</v>
      </c>
      <c r="K15" s="111">
        <f t="shared" si="5"/>
        <v>1141</v>
      </c>
      <c r="L15" s="111">
        <f t="shared" si="5"/>
        <v>305</v>
      </c>
      <c r="M15" s="111">
        <f t="shared" si="5"/>
        <v>179</v>
      </c>
      <c r="N15" s="111">
        <f t="shared" si="5"/>
        <v>192</v>
      </c>
      <c r="O15" s="111">
        <f t="shared" si="5"/>
        <v>2078</v>
      </c>
      <c r="P15" s="111">
        <f t="shared" si="5"/>
        <v>66</v>
      </c>
      <c r="Q15" s="111">
        <f t="shared" si="5"/>
        <v>322</v>
      </c>
      <c r="R15" s="111">
        <f t="shared" si="5"/>
        <v>2</v>
      </c>
      <c r="S15" s="111">
        <f t="shared" si="4"/>
        <v>4</v>
      </c>
      <c r="T15" s="111">
        <f t="shared" si="5"/>
        <v>0</v>
      </c>
      <c r="U15" s="111">
        <f t="shared" si="5"/>
        <v>1</v>
      </c>
      <c r="V15" s="111">
        <f t="shared" si="5"/>
        <v>3</v>
      </c>
      <c r="W15" s="111">
        <f t="shared" si="5"/>
        <v>0</v>
      </c>
      <c r="X15" s="111">
        <f t="shared" si="5"/>
        <v>363</v>
      </c>
      <c r="Y15" s="111">
        <f t="shared" si="5"/>
        <v>4927</v>
      </c>
      <c r="Z15" s="111">
        <f t="shared" si="5"/>
        <v>80</v>
      </c>
      <c r="AA15" s="111">
        <f t="shared" si="5"/>
        <v>869</v>
      </c>
      <c r="AB15" s="111">
        <f t="shared" si="5"/>
        <v>21</v>
      </c>
      <c r="AC15" s="240">
        <f t="shared" si="1"/>
        <v>50.3</v>
      </c>
      <c r="AD15" s="240">
        <f t="shared" si="2"/>
        <v>24.2</v>
      </c>
      <c r="AE15" s="283" t="s">
        <v>216</v>
      </c>
      <c r="AF15" s="284"/>
    </row>
    <row r="16" spans="1:32" s="198" customFormat="1" ht="16.5" customHeight="1">
      <c r="A16" s="197"/>
      <c r="B16" s="200" t="s">
        <v>161</v>
      </c>
      <c r="C16" s="110">
        <f aca="true" t="shared" si="6" ref="C16:C65">SUM(D16,K16,L16,M16,N16,O16,P16,Q16,R16)</f>
        <v>4997</v>
      </c>
      <c r="D16" s="111">
        <f t="shared" si="3"/>
        <v>2894</v>
      </c>
      <c r="E16" s="111">
        <f aca="true" t="shared" si="7" ref="E16:AB16">SUM(E17:E21)</f>
        <v>2849</v>
      </c>
      <c r="F16" s="111">
        <f t="shared" si="7"/>
        <v>44</v>
      </c>
      <c r="G16" s="111">
        <f t="shared" si="7"/>
        <v>0</v>
      </c>
      <c r="H16" s="111">
        <f t="shared" si="7"/>
        <v>0</v>
      </c>
      <c r="I16" s="111">
        <f t="shared" si="7"/>
        <v>1</v>
      </c>
      <c r="J16" s="111">
        <f t="shared" si="7"/>
        <v>0</v>
      </c>
      <c r="K16" s="111">
        <f t="shared" si="7"/>
        <v>590</v>
      </c>
      <c r="L16" s="111">
        <f t="shared" si="7"/>
        <v>281</v>
      </c>
      <c r="M16" s="111">
        <f t="shared" si="7"/>
        <v>112</v>
      </c>
      <c r="N16" s="111">
        <f t="shared" si="7"/>
        <v>80</v>
      </c>
      <c r="O16" s="111">
        <f t="shared" si="7"/>
        <v>751</v>
      </c>
      <c r="P16" s="111">
        <f t="shared" si="7"/>
        <v>36</v>
      </c>
      <c r="Q16" s="111">
        <f t="shared" si="7"/>
        <v>252</v>
      </c>
      <c r="R16" s="111">
        <f t="shared" si="7"/>
        <v>1</v>
      </c>
      <c r="S16" s="111">
        <f t="shared" si="4"/>
        <v>0</v>
      </c>
      <c r="T16" s="111">
        <f t="shared" si="7"/>
        <v>0</v>
      </c>
      <c r="U16" s="111">
        <f t="shared" si="7"/>
        <v>0</v>
      </c>
      <c r="V16" s="111">
        <f t="shared" si="7"/>
        <v>0</v>
      </c>
      <c r="W16" s="111">
        <f t="shared" si="7"/>
        <v>0</v>
      </c>
      <c r="X16" s="111">
        <f t="shared" si="7"/>
        <v>130</v>
      </c>
      <c r="Y16" s="111">
        <f t="shared" si="7"/>
        <v>3417</v>
      </c>
      <c r="Z16" s="111">
        <f t="shared" si="7"/>
        <v>44</v>
      </c>
      <c r="AA16" s="111">
        <f t="shared" si="7"/>
        <v>717</v>
      </c>
      <c r="AB16" s="111">
        <f t="shared" si="7"/>
        <v>17</v>
      </c>
      <c r="AC16" s="240">
        <f t="shared" si="1"/>
        <v>57.9</v>
      </c>
      <c r="AD16" s="240">
        <f t="shared" si="2"/>
        <v>15</v>
      </c>
      <c r="AE16" s="201" t="s">
        <v>161</v>
      </c>
      <c r="AF16" s="197"/>
    </row>
    <row r="17" spans="1:32" ht="16.5" customHeight="1">
      <c r="A17" s="22"/>
      <c r="B17" s="23" t="s">
        <v>28</v>
      </c>
      <c r="C17" s="241">
        <f t="shared" si="6"/>
        <v>1279</v>
      </c>
      <c r="D17" s="103">
        <f t="shared" si="3"/>
        <v>594</v>
      </c>
      <c r="E17" s="103">
        <v>590</v>
      </c>
      <c r="F17" s="103">
        <v>4</v>
      </c>
      <c r="G17" s="103">
        <v>0</v>
      </c>
      <c r="H17" s="103">
        <v>0</v>
      </c>
      <c r="I17" s="103">
        <v>0</v>
      </c>
      <c r="J17" s="103">
        <v>0</v>
      </c>
      <c r="K17" s="103">
        <v>159</v>
      </c>
      <c r="L17" s="103">
        <v>100</v>
      </c>
      <c r="M17" s="103">
        <v>40</v>
      </c>
      <c r="N17" s="103">
        <v>29</v>
      </c>
      <c r="O17" s="103">
        <v>301</v>
      </c>
      <c r="P17" s="103">
        <v>10</v>
      </c>
      <c r="Q17" s="103">
        <v>46</v>
      </c>
      <c r="R17" s="103">
        <v>0</v>
      </c>
      <c r="S17" s="103">
        <f t="shared" si="4"/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76</v>
      </c>
      <c r="Y17" s="103">
        <v>748</v>
      </c>
      <c r="Z17" s="103">
        <v>4</v>
      </c>
      <c r="AA17" s="103">
        <v>168</v>
      </c>
      <c r="AB17" s="103">
        <v>1</v>
      </c>
      <c r="AC17" s="113">
        <f t="shared" si="1"/>
        <v>46.4</v>
      </c>
      <c r="AD17" s="113">
        <f t="shared" si="2"/>
        <v>23.5</v>
      </c>
      <c r="AE17" s="24" t="s">
        <v>28</v>
      </c>
      <c r="AF17" s="18"/>
    </row>
    <row r="18" spans="1:32" ht="16.5" customHeight="1">
      <c r="A18" s="22"/>
      <c r="B18" s="23" t="s">
        <v>29</v>
      </c>
      <c r="C18" s="241">
        <f t="shared" si="6"/>
        <v>1464</v>
      </c>
      <c r="D18" s="103">
        <f t="shared" si="3"/>
        <v>880</v>
      </c>
      <c r="E18" s="103">
        <v>875</v>
      </c>
      <c r="F18" s="103">
        <v>5</v>
      </c>
      <c r="G18" s="103">
        <v>0</v>
      </c>
      <c r="H18" s="103">
        <v>0</v>
      </c>
      <c r="I18" s="103">
        <v>0</v>
      </c>
      <c r="J18" s="103">
        <v>0</v>
      </c>
      <c r="K18" s="103">
        <v>135</v>
      </c>
      <c r="L18" s="103">
        <v>18</v>
      </c>
      <c r="M18" s="103">
        <v>8</v>
      </c>
      <c r="N18" s="103">
        <v>18</v>
      </c>
      <c r="O18" s="103">
        <v>226</v>
      </c>
      <c r="P18" s="103">
        <v>15</v>
      </c>
      <c r="Q18" s="103">
        <v>163</v>
      </c>
      <c r="R18" s="103">
        <v>1</v>
      </c>
      <c r="S18" s="103">
        <f t="shared" si="4"/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42</v>
      </c>
      <c r="Y18" s="103">
        <v>1046</v>
      </c>
      <c r="Z18" s="103">
        <v>5</v>
      </c>
      <c r="AA18" s="103">
        <v>319</v>
      </c>
      <c r="AB18" s="103">
        <v>1</v>
      </c>
      <c r="AC18" s="113">
        <f t="shared" si="1"/>
        <v>60.1</v>
      </c>
      <c r="AD18" s="113">
        <f t="shared" si="2"/>
        <v>15.4</v>
      </c>
      <c r="AE18" s="24" t="s">
        <v>29</v>
      </c>
      <c r="AF18" s="18"/>
    </row>
    <row r="19" spans="1:32" ht="16.5" customHeight="1">
      <c r="A19" s="22"/>
      <c r="B19" s="23" t="s">
        <v>30</v>
      </c>
      <c r="C19" s="241">
        <f t="shared" si="6"/>
        <v>725</v>
      </c>
      <c r="D19" s="103">
        <f t="shared" si="3"/>
        <v>435</v>
      </c>
      <c r="E19" s="103">
        <v>414</v>
      </c>
      <c r="F19" s="103">
        <v>21</v>
      </c>
      <c r="G19" s="103">
        <v>0</v>
      </c>
      <c r="H19" s="103">
        <v>0</v>
      </c>
      <c r="I19" s="103">
        <v>0</v>
      </c>
      <c r="J19" s="103">
        <v>0</v>
      </c>
      <c r="K19" s="103">
        <v>94</v>
      </c>
      <c r="L19" s="103">
        <v>90</v>
      </c>
      <c r="M19" s="103">
        <v>47</v>
      </c>
      <c r="N19" s="103">
        <v>3</v>
      </c>
      <c r="O19" s="103">
        <v>46</v>
      </c>
      <c r="P19" s="103">
        <v>1</v>
      </c>
      <c r="Q19" s="103">
        <v>9</v>
      </c>
      <c r="R19" s="103">
        <v>0</v>
      </c>
      <c r="S19" s="103">
        <f t="shared" si="4"/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2</v>
      </c>
      <c r="Y19" s="103">
        <v>542</v>
      </c>
      <c r="Z19" s="103">
        <v>21</v>
      </c>
      <c r="AA19" s="103">
        <v>61</v>
      </c>
      <c r="AB19" s="103">
        <v>0</v>
      </c>
      <c r="AC19" s="113">
        <f t="shared" si="1"/>
        <v>60</v>
      </c>
      <c r="AD19" s="113">
        <f t="shared" si="2"/>
        <v>6.3</v>
      </c>
      <c r="AE19" s="24" t="s">
        <v>30</v>
      </c>
      <c r="AF19" s="18"/>
    </row>
    <row r="20" spans="1:32" ht="16.5" customHeight="1">
      <c r="A20" s="22"/>
      <c r="B20" s="23" t="s">
        <v>31</v>
      </c>
      <c r="C20" s="241">
        <f t="shared" si="6"/>
        <v>625</v>
      </c>
      <c r="D20" s="103">
        <f t="shared" si="3"/>
        <v>434</v>
      </c>
      <c r="E20" s="103">
        <v>430</v>
      </c>
      <c r="F20" s="103">
        <v>4</v>
      </c>
      <c r="G20" s="103">
        <v>0</v>
      </c>
      <c r="H20" s="103">
        <v>0</v>
      </c>
      <c r="I20" s="103">
        <v>0</v>
      </c>
      <c r="J20" s="103">
        <v>0</v>
      </c>
      <c r="K20" s="103">
        <v>82</v>
      </c>
      <c r="L20" s="103">
        <v>16</v>
      </c>
      <c r="M20" s="103">
        <v>7</v>
      </c>
      <c r="N20" s="103">
        <v>18</v>
      </c>
      <c r="O20" s="103">
        <v>53</v>
      </c>
      <c r="P20" s="103">
        <v>4</v>
      </c>
      <c r="Q20" s="103">
        <v>11</v>
      </c>
      <c r="R20" s="103">
        <v>0</v>
      </c>
      <c r="S20" s="103">
        <f t="shared" si="4"/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461</v>
      </c>
      <c r="Z20" s="103">
        <v>4</v>
      </c>
      <c r="AA20" s="103">
        <v>66</v>
      </c>
      <c r="AB20" s="103">
        <v>15</v>
      </c>
      <c r="AC20" s="113">
        <f t="shared" si="1"/>
        <v>69.4</v>
      </c>
      <c r="AD20" s="113">
        <f t="shared" si="2"/>
        <v>8.5</v>
      </c>
      <c r="AE20" s="24" t="s">
        <v>31</v>
      </c>
      <c r="AF20" s="18"/>
    </row>
    <row r="21" spans="1:32" ht="16.5" customHeight="1">
      <c r="A21" s="22"/>
      <c r="B21" s="23" t="s">
        <v>32</v>
      </c>
      <c r="C21" s="241">
        <f t="shared" si="6"/>
        <v>904</v>
      </c>
      <c r="D21" s="103">
        <f t="shared" si="3"/>
        <v>551</v>
      </c>
      <c r="E21" s="103">
        <v>540</v>
      </c>
      <c r="F21" s="103">
        <v>10</v>
      </c>
      <c r="G21" s="103">
        <v>0</v>
      </c>
      <c r="H21" s="103">
        <v>0</v>
      </c>
      <c r="I21" s="103">
        <v>1</v>
      </c>
      <c r="J21" s="103">
        <v>0</v>
      </c>
      <c r="K21" s="103">
        <v>120</v>
      </c>
      <c r="L21" s="103">
        <v>57</v>
      </c>
      <c r="M21" s="103">
        <v>10</v>
      </c>
      <c r="N21" s="103">
        <v>12</v>
      </c>
      <c r="O21" s="103">
        <v>125</v>
      </c>
      <c r="P21" s="103">
        <v>6</v>
      </c>
      <c r="Q21" s="103">
        <v>23</v>
      </c>
      <c r="R21" s="103">
        <v>0</v>
      </c>
      <c r="S21" s="103">
        <f t="shared" si="4"/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10</v>
      </c>
      <c r="Y21" s="103">
        <v>620</v>
      </c>
      <c r="Z21" s="103">
        <v>10</v>
      </c>
      <c r="AA21" s="103">
        <v>103</v>
      </c>
      <c r="AB21" s="103">
        <v>0</v>
      </c>
      <c r="AC21" s="113">
        <f t="shared" si="1"/>
        <v>61</v>
      </c>
      <c r="AD21" s="113">
        <f t="shared" si="2"/>
        <v>13.8</v>
      </c>
      <c r="AE21" s="24" t="s">
        <v>32</v>
      </c>
      <c r="AF21" s="18"/>
    </row>
    <row r="22" spans="1:32" ht="16.5" customHeight="1">
      <c r="A22" s="22"/>
      <c r="B22" s="25" t="s">
        <v>33</v>
      </c>
      <c r="C22" s="241">
        <f t="shared" si="6"/>
        <v>711</v>
      </c>
      <c r="D22" s="103">
        <f t="shared" si="3"/>
        <v>261</v>
      </c>
      <c r="E22" s="103">
        <v>246</v>
      </c>
      <c r="F22" s="103">
        <v>6</v>
      </c>
      <c r="G22" s="103">
        <v>0</v>
      </c>
      <c r="H22" s="103">
        <v>0</v>
      </c>
      <c r="I22" s="103">
        <v>9</v>
      </c>
      <c r="J22" s="103">
        <v>0</v>
      </c>
      <c r="K22" s="103">
        <v>78</v>
      </c>
      <c r="L22" s="103">
        <v>7</v>
      </c>
      <c r="M22" s="103">
        <v>9</v>
      </c>
      <c r="N22" s="103">
        <v>12</v>
      </c>
      <c r="O22" s="103">
        <v>338</v>
      </c>
      <c r="P22" s="103">
        <v>0</v>
      </c>
      <c r="Q22" s="103">
        <v>6</v>
      </c>
      <c r="R22" s="103">
        <v>0</v>
      </c>
      <c r="S22" s="103">
        <f t="shared" si="4"/>
        <v>1</v>
      </c>
      <c r="T22" s="103">
        <v>0</v>
      </c>
      <c r="U22" s="103">
        <v>0</v>
      </c>
      <c r="V22" s="103">
        <v>1</v>
      </c>
      <c r="W22" s="103">
        <v>0</v>
      </c>
      <c r="X22" s="103">
        <v>51</v>
      </c>
      <c r="Y22" s="103">
        <v>257</v>
      </c>
      <c r="Z22" s="103">
        <v>7</v>
      </c>
      <c r="AA22" s="103">
        <v>55</v>
      </c>
      <c r="AB22" s="103">
        <v>2</v>
      </c>
      <c r="AC22" s="113">
        <f t="shared" si="1"/>
        <v>36.7</v>
      </c>
      <c r="AD22" s="113">
        <f t="shared" si="2"/>
        <v>47.7</v>
      </c>
      <c r="AE22" s="26" t="s">
        <v>33</v>
      </c>
      <c r="AF22" s="18"/>
    </row>
    <row r="23" spans="1:32" ht="16.5" customHeight="1">
      <c r="A23" s="22"/>
      <c r="B23" s="25" t="s">
        <v>162</v>
      </c>
      <c r="C23" s="241">
        <f t="shared" si="6"/>
        <v>166</v>
      </c>
      <c r="D23" s="103">
        <f t="shared" si="3"/>
        <v>65</v>
      </c>
      <c r="E23" s="103">
        <v>59</v>
      </c>
      <c r="F23" s="103">
        <v>6</v>
      </c>
      <c r="G23" s="103">
        <v>0</v>
      </c>
      <c r="H23" s="103">
        <v>0</v>
      </c>
      <c r="I23" s="103">
        <v>0</v>
      </c>
      <c r="J23" s="103">
        <v>0</v>
      </c>
      <c r="K23" s="103">
        <v>32</v>
      </c>
      <c r="L23" s="103">
        <v>0</v>
      </c>
      <c r="M23" s="103">
        <v>0</v>
      </c>
      <c r="N23" s="103">
        <v>7</v>
      </c>
      <c r="O23" s="103">
        <v>52</v>
      </c>
      <c r="P23" s="103">
        <v>0</v>
      </c>
      <c r="Q23" s="103">
        <v>10</v>
      </c>
      <c r="R23" s="103">
        <v>0</v>
      </c>
      <c r="S23" s="103">
        <f t="shared" si="4"/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10</v>
      </c>
      <c r="Y23" s="103">
        <v>59</v>
      </c>
      <c r="Z23" s="103">
        <v>6</v>
      </c>
      <c r="AA23" s="103">
        <v>0</v>
      </c>
      <c r="AB23" s="103">
        <v>0</v>
      </c>
      <c r="AC23" s="113">
        <f t="shared" si="1"/>
        <v>39.2</v>
      </c>
      <c r="AD23" s="113">
        <f t="shared" si="2"/>
        <v>31.3</v>
      </c>
      <c r="AE23" s="26" t="s">
        <v>162</v>
      </c>
      <c r="AF23" s="18"/>
    </row>
    <row r="24" spans="1:32" ht="16.5" customHeight="1">
      <c r="A24" s="22"/>
      <c r="B24" s="25" t="s">
        <v>34</v>
      </c>
      <c r="C24" s="241">
        <f t="shared" si="6"/>
        <v>390</v>
      </c>
      <c r="D24" s="103">
        <f t="shared" si="3"/>
        <v>147</v>
      </c>
      <c r="E24" s="103">
        <v>137</v>
      </c>
      <c r="F24" s="103">
        <v>4</v>
      </c>
      <c r="G24" s="103">
        <v>0</v>
      </c>
      <c r="H24" s="103">
        <v>0</v>
      </c>
      <c r="I24" s="103">
        <v>6</v>
      </c>
      <c r="J24" s="103">
        <v>0</v>
      </c>
      <c r="K24" s="103">
        <v>72</v>
      </c>
      <c r="L24" s="103">
        <v>0</v>
      </c>
      <c r="M24" s="103">
        <v>2</v>
      </c>
      <c r="N24" s="103">
        <v>19</v>
      </c>
      <c r="O24" s="103">
        <v>134</v>
      </c>
      <c r="P24" s="103">
        <v>6</v>
      </c>
      <c r="Q24" s="103">
        <v>10</v>
      </c>
      <c r="R24" s="103">
        <v>0</v>
      </c>
      <c r="S24" s="103">
        <f t="shared" si="4"/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35</v>
      </c>
      <c r="Y24" s="103">
        <v>147</v>
      </c>
      <c r="Z24" s="103">
        <v>4</v>
      </c>
      <c r="AA24" s="103">
        <v>10</v>
      </c>
      <c r="AB24" s="103">
        <v>2</v>
      </c>
      <c r="AC24" s="113">
        <f t="shared" si="1"/>
        <v>37.7</v>
      </c>
      <c r="AD24" s="113">
        <f t="shared" si="2"/>
        <v>34.4</v>
      </c>
      <c r="AE24" s="26" t="s">
        <v>34</v>
      </c>
      <c r="AF24" s="18"/>
    </row>
    <row r="25" spans="1:32" ht="16.5" customHeight="1">
      <c r="A25" s="22"/>
      <c r="B25" s="25" t="s">
        <v>35</v>
      </c>
      <c r="C25" s="241">
        <f t="shared" si="6"/>
        <v>311</v>
      </c>
      <c r="D25" s="103">
        <f t="shared" si="3"/>
        <v>121</v>
      </c>
      <c r="E25" s="103">
        <v>117</v>
      </c>
      <c r="F25" s="103">
        <v>4</v>
      </c>
      <c r="G25" s="103">
        <v>0</v>
      </c>
      <c r="H25" s="103">
        <v>0</v>
      </c>
      <c r="I25" s="103">
        <v>0</v>
      </c>
      <c r="J25" s="103">
        <v>0</v>
      </c>
      <c r="K25" s="103">
        <v>45</v>
      </c>
      <c r="L25" s="103">
        <v>0</v>
      </c>
      <c r="M25" s="103">
        <v>4</v>
      </c>
      <c r="N25" s="103">
        <v>8</v>
      </c>
      <c r="O25" s="103">
        <v>131</v>
      </c>
      <c r="P25" s="103">
        <v>0</v>
      </c>
      <c r="Q25" s="103">
        <v>2</v>
      </c>
      <c r="R25" s="103">
        <v>0</v>
      </c>
      <c r="S25" s="103">
        <f t="shared" si="4"/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46</v>
      </c>
      <c r="Y25" s="103">
        <v>133</v>
      </c>
      <c r="Z25" s="103">
        <v>4</v>
      </c>
      <c r="AA25" s="103">
        <v>0</v>
      </c>
      <c r="AB25" s="103">
        <v>0</v>
      </c>
      <c r="AC25" s="113">
        <f t="shared" si="1"/>
        <v>38.9</v>
      </c>
      <c r="AD25" s="113">
        <f t="shared" si="2"/>
        <v>42.1</v>
      </c>
      <c r="AE25" s="26" t="s">
        <v>35</v>
      </c>
      <c r="AF25" s="18"/>
    </row>
    <row r="26" spans="1:32" ht="16.5" customHeight="1">
      <c r="A26" s="22"/>
      <c r="B26" s="25" t="s">
        <v>36</v>
      </c>
      <c r="C26" s="241">
        <f t="shared" si="6"/>
        <v>259</v>
      </c>
      <c r="D26" s="103">
        <f t="shared" si="3"/>
        <v>104</v>
      </c>
      <c r="E26" s="103">
        <v>101</v>
      </c>
      <c r="F26" s="103">
        <v>3</v>
      </c>
      <c r="G26" s="103">
        <v>0</v>
      </c>
      <c r="H26" s="103">
        <v>0</v>
      </c>
      <c r="I26" s="103">
        <v>0</v>
      </c>
      <c r="J26" s="103">
        <v>0</v>
      </c>
      <c r="K26" s="103">
        <v>49</v>
      </c>
      <c r="L26" s="103">
        <v>0</v>
      </c>
      <c r="M26" s="103">
        <v>2</v>
      </c>
      <c r="N26" s="103">
        <v>7</v>
      </c>
      <c r="O26" s="103">
        <v>94</v>
      </c>
      <c r="P26" s="103">
        <v>0</v>
      </c>
      <c r="Q26" s="103">
        <v>3</v>
      </c>
      <c r="R26" s="103">
        <v>0</v>
      </c>
      <c r="S26" s="103">
        <f t="shared" si="4"/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11</v>
      </c>
      <c r="Y26" s="103">
        <v>103</v>
      </c>
      <c r="Z26" s="103">
        <v>3</v>
      </c>
      <c r="AA26" s="103">
        <v>5</v>
      </c>
      <c r="AB26" s="103">
        <v>0</v>
      </c>
      <c r="AC26" s="244">
        <f t="shared" si="1"/>
        <v>40.2</v>
      </c>
      <c r="AD26" s="113">
        <f t="shared" si="2"/>
        <v>36.3</v>
      </c>
      <c r="AE26" s="26" t="s">
        <v>36</v>
      </c>
      <c r="AF26" s="18"/>
    </row>
    <row r="27" spans="1:32" ht="16.5" customHeight="1">
      <c r="A27" s="22"/>
      <c r="B27" s="25" t="s">
        <v>37</v>
      </c>
      <c r="C27" s="241">
        <f t="shared" si="6"/>
        <v>101</v>
      </c>
      <c r="D27" s="103">
        <f t="shared" si="3"/>
        <v>74</v>
      </c>
      <c r="E27" s="103">
        <v>74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17</v>
      </c>
      <c r="L27" s="103">
        <v>2</v>
      </c>
      <c r="M27" s="103">
        <v>0</v>
      </c>
      <c r="N27" s="103">
        <v>1</v>
      </c>
      <c r="O27" s="103">
        <v>5</v>
      </c>
      <c r="P27" s="103">
        <v>0</v>
      </c>
      <c r="Q27" s="103">
        <v>2</v>
      </c>
      <c r="R27" s="103">
        <v>0</v>
      </c>
      <c r="S27" s="103">
        <f t="shared" si="4"/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81</v>
      </c>
      <c r="Z27" s="103">
        <v>0</v>
      </c>
      <c r="AA27" s="103">
        <v>2</v>
      </c>
      <c r="AB27" s="103">
        <v>0</v>
      </c>
      <c r="AC27" s="113">
        <f t="shared" si="1"/>
        <v>73.3</v>
      </c>
      <c r="AD27" s="113">
        <f t="shared" si="2"/>
        <v>5</v>
      </c>
      <c r="AE27" s="26" t="s">
        <v>37</v>
      </c>
      <c r="AF27" s="18"/>
    </row>
    <row r="28" spans="1:32" ht="16.5" customHeight="1">
      <c r="A28" s="22"/>
      <c r="B28" s="25" t="s">
        <v>38</v>
      </c>
      <c r="C28" s="241">
        <f t="shared" si="6"/>
        <v>199</v>
      </c>
      <c r="D28" s="103">
        <f t="shared" si="3"/>
        <v>115</v>
      </c>
      <c r="E28" s="103">
        <v>115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42</v>
      </c>
      <c r="L28" s="103">
        <v>0</v>
      </c>
      <c r="M28" s="103">
        <v>1</v>
      </c>
      <c r="N28" s="103">
        <v>6</v>
      </c>
      <c r="O28" s="103">
        <v>20</v>
      </c>
      <c r="P28" s="103">
        <v>7</v>
      </c>
      <c r="Q28" s="103">
        <v>8</v>
      </c>
      <c r="R28" s="103">
        <v>0</v>
      </c>
      <c r="S28" s="103">
        <f t="shared" si="4"/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138</v>
      </c>
      <c r="Z28" s="103">
        <v>0</v>
      </c>
      <c r="AA28" s="103">
        <v>21</v>
      </c>
      <c r="AB28" s="103">
        <v>0</v>
      </c>
      <c r="AC28" s="113">
        <f t="shared" si="1"/>
        <v>57.8</v>
      </c>
      <c r="AD28" s="113">
        <f t="shared" si="2"/>
        <v>10.1</v>
      </c>
      <c r="AE28" s="26" t="s">
        <v>38</v>
      </c>
      <c r="AF28" s="18"/>
    </row>
    <row r="29" spans="1:32" ht="16.5" customHeight="1">
      <c r="A29" s="22"/>
      <c r="B29" s="25" t="s">
        <v>39</v>
      </c>
      <c r="C29" s="241">
        <f t="shared" si="6"/>
        <v>101</v>
      </c>
      <c r="D29" s="103">
        <f t="shared" si="3"/>
        <v>40</v>
      </c>
      <c r="E29" s="103">
        <v>38</v>
      </c>
      <c r="F29" s="103">
        <v>2</v>
      </c>
      <c r="G29" s="103">
        <v>0</v>
      </c>
      <c r="H29" s="103">
        <v>0</v>
      </c>
      <c r="I29" s="103">
        <v>0</v>
      </c>
      <c r="J29" s="103">
        <v>0</v>
      </c>
      <c r="K29" s="103">
        <v>31</v>
      </c>
      <c r="L29" s="103">
        <v>0</v>
      </c>
      <c r="M29" s="103">
        <v>2</v>
      </c>
      <c r="N29" s="103">
        <v>2</v>
      </c>
      <c r="O29" s="103">
        <v>20</v>
      </c>
      <c r="P29" s="103">
        <v>1</v>
      </c>
      <c r="Q29" s="103">
        <v>5</v>
      </c>
      <c r="R29" s="103">
        <v>0</v>
      </c>
      <c r="S29" s="103">
        <f t="shared" si="4"/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4</v>
      </c>
      <c r="Y29" s="103">
        <v>42</v>
      </c>
      <c r="Z29" s="103">
        <v>2</v>
      </c>
      <c r="AA29" s="103">
        <v>1</v>
      </c>
      <c r="AB29" s="103">
        <v>0</v>
      </c>
      <c r="AC29" s="113">
        <f t="shared" si="1"/>
        <v>39.6</v>
      </c>
      <c r="AD29" s="113">
        <f t="shared" si="2"/>
        <v>19.8</v>
      </c>
      <c r="AE29" s="26" t="s">
        <v>39</v>
      </c>
      <c r="AF29" s="18"/>
    </row>
    <row r="30" spans="1:32" ht="16.5" customHeight="1">
      <c r="A30" s="22"/>
      <c r="B30" s="25" t="s">
        <v>74</v>
      </c>
      <c r="C30" s="241">
        <f t="shared" si="6"/>
        <v>301</v>
      </c>
      <c r="D30" s="103">
        <f t="shared" si="3"/>
        <v>93</v>
      </c>
      <c r="E30" s="103">
        <v>89</v>
      </c>
      <c r="F30" s="103">
        <v>4</v>
      </c>
      <c r="G30" s="103">
        <v>0</v>
      </c>
      <c r="H30" s="103">
        <v>0</v>
      </c>
      <c r="I30" s="103">
        <v>0</v>
      </c>
      <c r="J30" s="103">
        <v>0</v>
      </c>
      <c r="K30" s="103">
        <v>35</v>
      </c>
      <c r="L30" s="103">
        <v>0</v>
      </c>
      <c r="M30" s="103">
        <v>20</v>
      </c>
      <c r="N30" s="103">
        <v>16</v>
      </c>
      <c r="O30" s="103">
        <v>134</v>
      </c>
      <c r="P30" s="103">
        <v>2</v>
      </c>
      <c r="Q30" s="103">
        <v>1</v>
      </c>
      <c r="R30" s="103">
        <v>0</v>
      </c>
      <c r="S30" s="103">
        <f t="shared" si="4"/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19</v>
      </c>
      <c r="Y30" s="103">
        <v>108</v>
      </c>
      <c r="Z30" s="103">
        <v>4</v>
      </c>
      <c r="AA30" s="103">
        <v>21</v>
      </c>
      <c r="AB30" s="103">
        <v>0</v>
      </c>
      <c r="AC30" s="113">
        <f t="shared" si="1"/>
        <v>30.9</v>
      </c>
      <c r="AD30" s="113">
        <f t="shared" si="2"/>
        <v>44.5</v>
      </c>
      <c r="AE30" s="26" t="s">
        <v>75</v>
      </c>
      <c r="AF30" s="18"/>
    </row>
    <row r="31" spans="1:32" ht="16.5" customHeight="1">
      <c r="A31" s="22"/>
      <c r="B31" s="25" t="s">
        <v>76</v>
      </c>
      <c r="C31" s="241">
        <f t="shared" si="6"/>
        <v>255</v>
      </c>
      <c r="D31" s="103">
        <f t="shared" si="3"/>
        <v>82</v>
      </c>
      <c r="E31" s="103">
        <v>78</v>
      </c>
      <c r="F31" s="103">
        <v>4</v>
      </c>
      <c r="G31" s="103">
        <v>0</v>
      </c>
      <c r="H31" s="103">
        <v>0</v>
      </c>
      <c r="I31" s="103">
        <v>0</v>
      </c>
      <c r="J31" s="103">
        <v>0</v>
      </c>
      <c r="K31" s="103">
        <v>52</v>
      </c>
      <c r="L31" s="103">
        <v>0</v>
      </c>
      <c r="M31" s="103">
        <v>3</v>
      </c>
      <c r="N31" s="103">
        <v>17</v>
      </c>
      <c r="O31" s="103">
        <v>97</v>
      </c>
      <c r="P31" s="103">
        <v>0</v>
      </c>
      <c r="Q31" s="103">
        <v>3</v>
      </c>
      <c r="R31" s="103">
        <v>1</v>
      </c>
      <c r="S31" s="103">
        <f t="shared" si="4"/>
        <v>3</v>
      </c>
      <c r="T31" s="103">
        <v>0</v>
      </c>
      <c r="U31" s="103">
        <v>1</v>
      </c>
      <c r="V31" s="103">
        <v>2</v>
      </c>
      <c r="W31" s="103">
        <v>0</v>
      </c>
      <c r="X31" s="103">
        <v>13</v>
      </c>
      <c r="Y31" s="103">
        <v>78</v>
      </c>
      <c r="Z31" s="103">
        <v>4</v>
      </c>
      <c r="AA31" s="103">
        <v>0</v>
      </c>
      <c r="AB31" s="103">
        <v>0</v>
      </c>
      <c r="AC31" s="113">
        <f t="shared" si="1"/>
        <v>32.2</v>
      </c>
      <c r="AD31" s="113">
        <f t="shared" si="2"/>
        <v>39.2</v>
      </c>
      <c r="AE31" s="26" t="s">
        <v>77</v>
      </c>
      <c r="AF31" s="18"/>
    </row>
    <row r="32" spans="1:32" ht="16.5" customHeight="1">
      <c r="A32" s="22"/>
      <c r="B32" s="25" t="s">
        <v>78</v>
      </c>
      <c r="C32" s="241">
        <f t="shared" si="6"/>
        <v>95</v>
      </c>
      <c r="D32" s="103">
        <f t="shared" si="3"/>
        <v>52</v>
      </c>
      <c r="E32" s="103">
        <v>52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25</v>
      </c>
      <c r="L32" s="103">
        <v>0</v>
      </c>
      <c r="M32" s="103">
        <v>3</v>
      </c>
      <c r="N32" s="103">
        <v>0</v>
      </c>
      <c r="O32" s="103">
        <v>15</v>
      </c>
      <c r="P32" s="103">
        <v>0</v>
      </c>
      <c r="Q32" s="103">
        <v>0</v>
      </c>
      <c r="R32" s="103">
        <v>0</v>
      </c>
      <c r="S32" s="103">
        <f t="shared" si="4"/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4</v>
      </c>
      <c r="Y32" s="103">
        <v>52</v>
      </c>
      <c r="Z32" s="103">
        <v>0</v>
      </c>
      <c r="AA32" s="103">
        <v>7</v>
      </c>
      <c r="AB32" s="103">
        <v>0</v>
      </c>
      <c r="AC32" s="113">
        <f t="shared" si="1"/>
        <v>54.7</v>
      </c>
      <c r="AD32" s="113">
        <f t="shared" si="2"/>
        <v>15.8</v>
      </c>
      <c r="AE32" s="26" t="s">
        <v>79</v>
      </c>
      <c r="AF32" s="18"/>
    </row>
    <row r="33" spans="1:32" ht="16.5" customHeight="1">
      <c r="A33" s="22"/>
      <c r="B33" s="25" t="s">
        <v>200</v>
      </c>
      <c r="C33" s="241">
        <f t="shared" si="6"/>
        <v>732</v>
      </c>
      <c r="D33" s="103">
        <f t="shared" si="3"/>
        <v>285</v>
      </c>
      <c r="E33" s="103">
        <v>283</v>
      </c>
      <c r="F33" s="103">
        <v>2</v>
      </c>
      <c r="G33" s="103">
        <v>0</v>
      </c>
      <c r="H33" s="103">
        <v>0</v>
      </c>
      <c r="I33" s="103">
        <v>0</v>
      </c>
      <c r="J33" s="103">
        <v>0</v>
      </c>
      <c r="K33" s="103">
        <v>73</v>
      </c>
      <c r="L33" s="103">
        <v>15</v>
      </c>
      <c r="M33" s="103">
        <v>21</v>
      </c>
      <c r="N33" s="103">
        <v>17</v>
      </c>
      <c r="O33" s="103">
        <v>287</v>
      </c>
      <c r="P33" s="103">
        <v>14</v>
      </c>
      <c r="Q33" s="103">
        <v>20</v>
      </c>
      <c r="R33" s="103">
        <v>0</v>
      </c>
      <c r="S33" s="103">
        <f t="shared" si="4"/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40</v>
      </c>
      <c r="Y33" s="103">
        <v>312</v>
      </c>
      <c r="Z33" s="103">
        <v>2</v>
      </c>
      <c r="AA33" s="103">
        <v>30</v>
      </c>
      <c r="AB33" s="103">
        <v>0</v>
      </c>
      <c r="AC33" s="113">
        <f t="shared" si="1"/>
        <v>38.9</v>
      </c>
      <c r="AD33" s="113">
        <f t="shared" si="2"/>
        <v>39.2</v>
      </c>
      <c r="AE33" s="26" t="s">
        <v>200</v>
      </c>
      <c r="AF33" s="18"/>
    </row>
    <row r="34" spans="1:32" s="198" customFormat="1" ht="16.5" customHeight="1">
      <c r="A34" s="285" t="s">
        <v>206</v>
      </c>
      <c r="B34" s="285"/>
      <c r="C34" s="110">
        <f t="shared" si="6"/>
        <v>57</v>
      </c>
      <c r="D34" s="242">
        <f t="shared" si="3"/>
        <v>13</v>
      </c>
      <c r="E34" s="111">
        <f aca="true" t="shared" si="8" ref="E34:AB34">SUM(E35:E36)</f>
        <v>11</v>
      </c>
      <c r="F34" s="111">
        <f t="shared" si="8"/>
        <v>2</v>
      </c>
      <c r="G34" s="111">
        <f t="shared" si="8"/>
        <v>0</v>
      </c>
      <c r="H34" s="111">
        <f t="shared" si="8"/>
        <v>0</v>
      </c>
      <c r="I34" s="111">
        <f t="shared" si="8"/>
        <v>0</v>
      </c>
      <c r="J34" s="111">
        <f t="shared" si="8"/>
        <v>0</v>
      </c>
      <c r="K34" s="111">
        <f t="shared" si="8"/>
        <v>4</v>
      </c>
      <c r="L34" s="111">
        <f t="shared" si="8"/>
        <v>1</v>
      </c>
      <c r="M34" s="111">
        <f t="shared" si="8"/>
        <v>0</v>
      </c>
      <c r="N34" s="111">
        <f t="shared" si="8"/>
        <v>1</v>
      </c>
      <c r="O34" s="111">
        <f t="shared" si="8"/>
        <v>32</v>
      </c>
      <c r="P34" s="111">
        <f t="shared" si="8"/>
        <v>2</v>
      </c>
      <c r="Q34" s="111">
        <f t="shared" si="8"/>
        <v>4</v>
      </c>
      <c r="R34" s="111">
        <f t="shared" si="8"/>
        <v>0</v>
      </c>
      <c r="S34" s="242">
        <f t="shared" si="4"/>
        <v>0</v>
      </c>
      <c r="T34" s="111">
        <f t="shared" si="8"/>
        <v>0</v>
      </c>
      <c r="U34" s="111">
        <f t="shared" si="8"/>
        <v>0</v>
      </c>
      <c r="V34" s="111">
        <f t="shared" si="8"/>
        <v>0</v>
      </c>
      <c r="W34" s="111">
        <f t="shared" si="8"/>
        <v>0</v>
      </c>
      <c r="X34" s="111">
        <f t="shared" si="8"/>
        <v>7</v>
      </c>
      <c r="Y34" s="111">
        <f t="shared" si="8"/>
        <v>11</v>
      </c>
      <c r="Z34" s="111">
        <f t="shared" si="8"/>
        <v>2</v>
      </c>
      <c r="AA34" s="111">
        <f t="shared" si="8"/>
        <v>0</v>
      </c>
      <c r="AB34" s="111">
        <f t="shared" si="8"/>
        <v>0</v>
      </c>
      <c r="AC34" s="240">
        <f t="shared" si="1"/>
        <v>22.8</v>
      </c>
      <c r="AD34" s="240">
        <f t="shared" si="2"/>
        <v>56.1</v>
      </c>
      <c r="AE34" s="283" t="s">
        <v>206</v>
      </c>
      <c r="AF34" s="286"/>
    </row>
    <row r="35" spans="1:32" ht="16.5" customHeight="1">
      <c r="A35" s="22"/>
      <c r="B35" s="25" t="s">
        <v>40</v>
      </c>
      <c r="C35" s="241">
        <f t="shared" si="6"/>
        <v>37</v>
      </c>
      <c r="D35" s="103">
        <f t="shared" si="3"/>
        <v>5</v>
      </c>
      <c r="E35" s="103">
        <v>4</v>
      </c>
      <c r="F35" s="103">
        <v>1</v>
      </c>
      <c r="G35" s="103">
        <v>0</v>
      </c>
      <c r="H35" s="103">
        <v>0</v>
      </c>
      <c r="I35" s="103">
        <v>0</v>
      </c>
      <c r="J35" s="103">
        <v>0</v>
      </c>
      <c r="K35" s="103">
        <v>2</v>
      </c>
      <c r="L35" s="103">
        <v>1</v>
      </c>
      <c r="M35" s="103">
        <v>0</v>
      </c>
      <c r="N35" s="103">
        <v>1</v>
      </c>
      <c r="O35" s="103">
        <v>26</v>
      </c>
      <c r="P35" s="103">
        <v>2</v>
      </c>
      <c r="Q35" s="103">
        <v>0</v>
      </c>
      <c r="R35" s="103">
        <v>0</v>
      </c>
      <c r="S35" s="103">
        <f t="shared" si="4"/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5</v>
      </c>
      <c r="Y35" s="103">
        <v>4</v>
      </c>
      <c r="Z35" s="103">
        <v>1</v>
      </c>
      <c r="AA35" s="103">
        <v>0</v>
      </c>
      <c r="AB35" s="103">
        <v>0</v>
      </c>
      <c r="AC35" s="113">
        <f t="shared" si="1"/>
        <v>13.5</v>
      </c>
      <c r="AD35" s="113">
        <f t="shared" si="2"/>
        <v>70.3</v>
      </c>
      <c r="AE35" s="26" t="s">
        <v>40</v>
      </c>
      <c r="AF35" s="18"/>
    </row>
    <row r="36" spans="1:32" ht="16.5" customHeight="1">
      <c r="A36" s="22"/>
      <c r="B36" s="25" t="s">
        <v>41</v>
      </c>
      <c r="C36" s="241">
        <f t="shared" si="6"/>
        <v>20</v>
      </c>
      <c r="D36" s="103">
        <f t="shared" si="3"/>
        <v>8</v>
      </c>
      <c r="E36" s="103">
        <v>7</v>
      </c>
      <c r="F36" s="103">
        <v>1</v>
      </c>
      <c r="G36" s="103">
        <v>0</v>
      </c>
      <c r="H36" s="103">
        <v>0</v>
      </c>
      <c r="I36" s="103">
        <v>0</v>
      </c>
      <c r="J36" s="103">
        <v>0</v>
      </c>
      <c r="K36" s="103">
        <v>2</v>
      </c>
      <c r="L36" s="103">
        <v>0</v>
      </c>
      <c r="M36" s="103">
        <v>0</v>
      </c>
      <c r="N36" s="103">
        <v>0</v>
      </c>
      <c r="O36" s="103">
        <v>6</v>
      </c>
      <c r="P36" s="103">
        <v>0</v>
      </c>
      <c r="Q36" s="103">
        <v>4</v>
      </c>
      <c r="R36" s="103">
        <v>0</v>
      </c>
      <c r="S36" s="103">
        <f t="shared" si="4"/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2</v>
      </c>
      <c r="Y36" s="103">
        <v>7</v>
      </c>
      <c r="Z36" s="103">
        <v>1</v>
      </c>
      <c r="AA36" s="103">
        <v>0</v>
      </c>
      <c r="AB36" s="103">
        <v>0</v>
      </c>
      <c r="AC36" s="113">
        <f t="shared" si="1"/>
        <v>40</v>
      </c>
      <c r="AD36" s="113">
        <f t="shared" si="2"/>
        <v>30</v>
      </c>
      <c r="AE36" s="26" t="s">
        <v>41</v>
      </c>
      <c r="AF36" s="18"/>
    </row>
    <row r="37" spans="1:32" s="198" customFormat="1" ht="16.5" customHeight="1">
      <c r="A37" s="281" t="s">
        <v>207</v>
      </c>
      <c r="B37" s="281"/>
      <c r="C37" s="110">
        <f t="shared" si="6"/>
        <v>286</v>
      </c>
      <c r="D37" s="242">
        <f t="shared" si="3"/>
        <v>41</v>
      </c>
      <c r="E37" s="111">
        <f aca="true" t="shared" si="9" ref="E37:AB37">SUM(E38:E41)</f>
        <v>37</v>
      </c>
      <c r="F37" s="111">
        <f t="shared" si="9"/>
        <v>4</v>
      </c>
      <c r="G37" s="111">
        <f t="shared" si="9"/>
        <v>0</v>
      </c>
      <c r="H37" s="111">
        <f t="shared" si="9"/>
        <v>0</v>
      </c>
      <c r="I37" s="111">
        <f t="shared" si="9"/>
        <v>0</v>
      </c>
      <c r="J37" s="111">
        <f t="shared" si="9"/>
        <v>0</v>
      </c>
      <c r="K37" s="111">
        <f t="shared" si="9"/>
        <v>47</v>
      </c>
      <c r="L37" s="111">
        <f t="shared" si="9"/>
        <v>1</v>
      </c>
      <c r="M37" s="111">
        <f t="shared" si="9"/>
        <v>1</v>
      </c>
      <c r="N37" s="111">
        <f t="shared" si="9"/>
        <v>8</v>
      </c>
      <c r="O37" s="111">
        <f t="shared" si="9"/>
        <v>174</v>
      </c>
      <c r="P37" s="111">
        <f t="shared" si="9"/>
        <v>5</v>
      </c>
      <c r="Q37" s="111">
        <f t="shared" si="9"/>
        <v>9</v>
      </c>
      <c r="R37" s="111">
        <f t="shared" si="9"/>
        <v>0</v>
      </c>
      <c r="S37" s="242">
        <f t="shared" si="4"/>
        <v>0</v>
      </c>
      <c r="T37" s="111">
        <f t="shared" si="9"/>
        <v>0</v>
      </c>
      <c r="U37" s="111">
        <f t="shared" si="9"/>
        <v>0</v>
      </c>
      <c r="V37" s="111">
        <f t="shared" si="9"/>
        <v>0</v>
      </c>
      <c r="W37" s="111">
        <f t="shared" si="9"/>
        <v>0</v>
      </c>
      <c r="X37" s="111">
        <f t="shared" si="9"/>
        <v>29</v>
      </c>
      <c r="Y37" s="111">
        <f t="shared" si="9"/>
        <v>39</v>
      </c>
      <c r="Z37" s="111">
        <f t="shared" si="9"/>
        <v>4</v>
      </c>
      <c r="AA37" s="111">
        <f t="shared" si="9"/>
        <v>0</v>
      </c>
      <c r="AB37" s="111">
        <f t="shared" si="9"/>
        <v>0</v>
      </c>
      <c r="AC37" s="240">
        <f t="shared" si="1"/>
        <v>14.3</v>
      </c>
      <c r="AD37" s="240">
        <f t="shared" si="2"/>
        <v>60.8</v>
      </c>
      <c r="AE37" s="283" t="s">
        <v>207</v>
      </c>
      <c r="AF37" s="286"/>
    </row>
    <row r="38" spans="1:32" ht="16.5" customHeight="1">
      <c r="A38" s="22"/>
      <c r="B38" s="25" t="s">
        <v>80</v>
      </c>
      <c r="C38" s="241">
        <f t="shared" si="6"/>
        <v>165</v>
      </c>
      <c r="D38" s="103">
        <f t="shared" si="3"/>
        <v>10</v>
      </c>
      <c r="E38" s="103">
        <v>10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27</v>
      </c>
      <c r="L38" s="103">
        <v>0</v>
      </c>
      <c r="M38" s="103">
        <v>1</v>
      </c>
      <c r="N38" s="103">
        <v>4</v>
      </c>
      <c r="O38" s="103">
        <v>117</v>
      </c>
      <c r="P38" s="103">
        <v>1</v>
      </c>
      <c r="Q38" s="103">
        <v>5</v>
      </c>
      <c r="R38" s="103">
        <v>0</v>
      </c>
      <c r="S38" s="103">
        <f t="shared" si="4"/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18</v>
      </c>
      <c r="Y38" s="103">
        <v>12</v>
      </c>
      <c r="Z38" s="103">
        <v>0</v>
      </c>
      <c r="AA38" s="103">
        <v>0</v>
      </c>
      <c r="AB38" s="103">
        <v>0</v>
      </c>
      <c r="AC38" s="113">
        <f t="shared" si="1"/>
        <v>6.1</v>
      </c>
      <c r="AD38" s="113">
        <f t="shared" si="2"/>
        <v>70.9</v>
      </c>
      <c r="AE38" s="26" t="s">
        <v>58</v>
      </c>
      <c r="AF38" s="18"/>
    </row>
    <row r="39" spans="1:32" ht="16.5" customHeight="1">
      <c r="A39" s="22"/>
      <c r="B39" s="25" t="s">
        <v>42</v>
      </c>
      <c r="C39" s="241">
        <f t="shared" si="6"/>
        <v>48</v>
      </c>
      <c r="D39" s="103">
        <f t="shared" si="3"/>
        <v>3</v>
      </c>
      <c r="E39" s="103">
        <v>2</v>
      </c>
      <c r="F39" s="103">
        <v>1</v>
      </c>
      <c r="G39" s="103">
        <v>0</v>
      </c>
      <c r="H39" s="103">
        <v>0</v>
      </c>
      <c r="I39" s="103">
        <v>0</v>
      </c>
      <c r="J39" s="103">
        <v>0</v>
      </c>
      <c r="K39" s="103">
        <v>4</v>
      </c>
      <c r="L39" s="103">
        <v>0</v>
      </c>
      <c r="M39" s="103">
        <v>0</v>
      </c>
      <c r="N39" s="103">
        <v>3</v>
      </c>
      <c r="O39" s="103">
        <v>33</v>
      </c>
      <c r="P39" s="103">
        <v>2</v>
      </c>
      <c r="Q39" s="103">
        <v>3</v>
      </c>
      <c r="R39" s="103">
        <v>0</v>
      </c>
      <c r="S39" s="103">
        <f t="shared" si="4"/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7</v>
      </c>
      <c r="Y39" s="103">
        <v>2</v>
      </c>
      <c r="Z39" s="103">
        <v>1</v>
      </c>
      <c r="AA39" s="103">
        <v>0</v>
      </c>
      <c r="AB39" s="103">
        <v>0</v>
      </c>
      <c r="AC39" s="113">
        <f t="shared" si="1"/>
        <v>6.3</v>
      </c>
      <c r="AD39" s="113">
        <f t="shared" si="2"/>
        <v>68.8</v>
      </c>
      <c r="AE39" s="26" t="s">
        <v>59</v>
      </c>
      <c r="AF39" s="18"/>
    </row>
    <row r="40" spans="1:32" ht="16.5" customHeight="1">
      <c r="A40" s="22"/>
      <c r="B40" s="25" t="s">
        <v>43</v>
      </c>
      <c r="C40" s="241">
        <f t="shared" si="6"/>
        <v>64</v>
      </c>
      <c r="D40" s="103">
        <f t="shared" si="3"/>
        <v>28</v>
      </c>
      <c r="E40" s="103">
        <v>25</v>
      </c>
      <c r="F40" s="103">
        <v>3</v>
      </c>
      <c r="G40" s="103">
        <v>0</v>
      </c>
      <c r="H40" s="103">
        <v>0</v>
      </c>
      <c r="I40" s="103">
        <v>0</v>
      </c>
      <c r="J40" s="103">
        <v>0</v>
      </c>
      <c r="K40" s="103">
        <v>13</v>
      </c>
      <c r="L40" s="103">
        <v>0</v>
      </c>
      <c r="M40" s="103">
        <v>0</v>
      </c>
      <c r="N40" s="103">
        <v>1</v>
      </c>
      <c r="O40" s="103">
        <v>19</v>
      </c>
      <c r="P40" s="103">
        <v>2</v>
      </c>
      <c r="Q40" s="103">
        <v>1</v>
      </c>
      <c r="R40" s="103">
        <v>0</v>
      </c>
      <c r="S40" s="103">
        <f t="shared" si="4"/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1</v>
      </c>
      <c r="Y40" s="103">
        <v>25</v>
      </c>
      <c r="Z40" s="103">
        <v>3</v>
      </c>
      <c r="AA40" s="103">
        <v>0</v>
      </c>
      <c r="AB40" s="103">
        <v>0</v>
      </c>
      <c r="AC40" s="113">
        <f t="shared" si="1"/>
        <v>43.8</v>
      </c>
      <c r="AD40" s="113">
        <f t="shared" si="2"/>
        <v>29.7</v>
      </c>
      <c r="AE40" s="26" t="s">
        <v>60</v>
      </c>
      <c r="AF40" s="18"/>
    </row>
    <row r="41" spans="1:32" ht="16.5" customHeight="1">
      <c r="A41" s="22"/>
      <c r="B41" s="25" t="s">
        <v>44</v>
      </c>
      <c r="C41" s="241">
        <f t="shared" si="6"/>
        <v>9</v>
      </c>
      <c r="D41" s="103">
        <f t="shared" si="3"/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3</v>
      </c>
      <c r="L41" s="103">
        <v>1</v>
      </c>
      <c r="M41" s="103">
        <v>0</v>
      </c>
      <c r="N41" s="103">
        <v>0</v>
      </c>
      <c r="O41" s="103">
        <v>5</v>
      </c>
      <c r="P41" s="103">
        <v>0</v>
      </c>
      <c r="Q41" s="103">
        <v>0</v>
      </c>
      <c r="R41" s="103">
        <v>0</v>
      </c>
      <c r="S41" s="103">
        <f t="shared" si="4"/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3</v>
      </c>
      <c r="Y41" s="103">
        <v>0</v>
      </c>
      <c r="Z41" s="103">
        <v>0</v>
      </c>
      <c r="AA41" s="103">
        <v>0</v>
      </c>
      <c r="AB41" s="103">
        <v>0</v>
      </c>
      <c r="AC41" s="113">
        <f t="shared" si="1"/>
        <v>0</v>
      </c>
      <c r="AD41" s="113">
        <f t="shared" si="2"/>
        <v>55.6</v>
      </c>
      <c r="AE41" s="26" t="s">
        <v>61</v>
      </c>
      <c r="AF41" s="18"/>
    </row>
    <row r="42" spans="1:32" s="198" customFormat="1" ht="16.5" customHeight="1">
      <c r="A42" s="281" t="s">
        <v>208</v>
      </c>
      <c r="B42" s="281"/>
      <c r="C42" s="110">
        <f t="shared" si="6"/>
        <v>63</v>
      </c>
      <c r="D42" s="242">
        <f t="shared" si="3"/>
        <v>2</v>
      </c>
      <c r="E42" s="111">
        <f aca="true" t="shared" si="10" ref="E42:AB42">E43</f>
        <v>2</v>
      </c>
      <c r="F42" s="111">
        <f t="shared" si="10"/>
        <v>0</v>
      </c>
      <c r="G42" s="111">
        <f t="shared" si="10"/>
        <v>0</v>
      </c>
      <c r="H42" s="111">
        <f t="shared" si="10"/>
        <v>0</v>
      </c>
      <c r="I42" s="111">
        <f t="shared" si="10"/>
        <v>0</v>
      </c>
      <c r="J42" s="111">
        <f t="shared" si="10"/>
        <v>0</v>
      </c>
      <c r="K42" s="111">
        <f t="shared" si="10"/>
        <v>0</v>
      </c>
      <c r="L42" s="111">
        <f t="shared" si="10"/>
        <v>10</v>
      </c>
      <c r="M42" s="111">
        <f t="shared" si="10"/>
        <v>0</v>
      </c>
      <c r="N42" s="111">
        <f t="shared" si="10"/>
        <v>0</v>
      </c>
      <c r="O42" s="111">
        <f t="shared" si="10"/>
        <v>51</v>
      </c>
      <c r="P42" s="111">
        <f t="shared" si="10"/>
        <v>0</v>
      </c>
      <c r="Q42" s="111">
        <f t="shared" si="10"/>
        <v>0</v>
      </c>
      <c r="R42" s="111">
        <f t="shared" si="10"/>
        <v>0</v>
      </c>
      <c r="S42" s="242">
        <f t="shared" si="4"/>
        <v>0</v>
      </c>
      <c r="T42" s="111">
        <f t="shared" si="10"/>
        <v>0</v>
      </c>
      <c r="U42" s="111">
        <f t="shared" si="10"/>
        <v>0</v>
      </c>
      <c r="V42" s="111">
        <f t="shared" si="10"/>
        <v>0</v>
      </c>
      <c r="W42" s="111">
        <f t="shared" si="10"/>
        <v>0</v>
      </c>
      <c r="X42" s="111">
        <f t="shared" si="10"/>
        <v>14</v>
      </c>
      <c r="Y42" s="111">
        <f t="shared" si="10"/>
        <v>2</v>
      </c>
      <c r="Z42" s="111">
        <f t="shared" si="10"/>
        <v>0</v>
      </c>
      <c r="AA42" s="111">
        <f t="shared" si="10"/>
        <v>0</v>
      </c>
      <c r="AB42" s="111">
        <f t="shared" si="10"/>
        <v>0</v>
      </c>
      <c r="AC42" s="240">
        <f t="shared" si="1"/>
        <v>3.2</v>
      </c>
      <c r="AD42" s="240">
        <f t="shared" si="2"/>
        <v>81</v>
      </c>
      <c r="AE42" s="287" t="s">
        <v>62</v>
      </c>
      <c r="AF42" s="288"/>
    </row>
    <row r="43" spans="1:32" ht="16.5" customHeight="1">
      <c r="A43" s="22"/>
      <c r="B43" s="25" t="s">
        <v>45</v>
      </c>
      <c r="C43" s="241">
        <f t="shared" si="6"/>
        <v>63</v>
      </c>
      <c r="D43" s="103">
        <f t="shared" si="3"/>
        <v>2</v>
      </c>
      <c r="E43" s="103">
        <v>2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10</v>
      </c>
      <c r="M43" s="103">
        <v>0</v>
      </c>
      <c r="N43" s="103">
        <v>0</v>
      </c>
      <c r="O43" s="103">
        <v>51</v>
      </c>
      <c r="P43" s="103">
        <v>0</v>
      </c>
      <c r="Q43" s="103">
        <v>0</v>
      </c>
      <c r="R43" s="103">
        <v>0</v>
      </c>
      <c r="S43" s="103">
        <f t="shared" si="4"/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14</v>
      </c>
      <c r="Y43" s="103">
        <v>2</v>
      </c>
      <c r="Z43" s="103">
        <v>0</v>
      </c>
      <c r="AA43" s="103">
        <v>0</v>
      </c>
      <c r="AB43" s="103">
        <v>0</v>
      </c>
      <c r="AC43" s="113">
        <f t="shared" si="1"/>
        <v>3.2</v>
      </c>
      <c r="AD43" s="113">
        <f t="shared" si="2"/>
        <v>81</v>
      </c>
      <c r="AE43" s="26" t="s">
        <v>45</v>
      </c>
      <c r="AF43" s="18"/>
    </row>
    <row r="44" spans="1:32" s="198" customFormat="1" ht="16.5" customHeight="1">
      <c r="A44" s="281" t="s">
        <v>209</v>
      </c>
      <c r="B44" s="281"/>
      <c r="C44" s="110">
        <f t="shared" si="6"/>
        <v>71</v>
      </c>
      <c r="D44" s="242">
        <f t="shared" si="3"/>
        <v>9</v>
      </c>
      <c r="E44" s="242">
        <f aca="true" t="shared" si="11" ref="E44:AB44">SUM(E45:E46)</f>
        <v>8</v>
      </c>
      <c r="F44" s="111">
        <f t="shared" si="11"/>
        <v>1</v>
      </c>
      <c r="G44" s="111">
        <f t="shared" si="11"/>
        <v>0</v>
      </c>
      <c r="H44" s="111">
        <f t="shared" si="11"/>
        <v>0</v>
      </c>
      <c r="I44" s="111">
        <f t="shared" si="11"/>
        <v>0</v>
      </c>
      <c r="J44" s="111">
        <f t="shared" si="11"/>
        <v>0</v>
      </c>
      <c r="K44" s="111">
        <f t="shared" si="11"/>
        <v>16</v>
      </c>
      <c r="L44" s="111">
        <f t="shared" si="11"/>
        <v>1</v>
      </c>
      <c r="M44" s="111">
        <f t="shared" si="11"/>
        <v>0</v>
      </c>
      <c r="N44" s="111">
        <f t="shared" si="11"/>
        <v>7</v>
      </c>
      <c r="O44" s="111">
        <f t="shared" si="11"/>
        <v>37</v>
      </c>
      <c r="P44" s="111">
        <f t="shared" si="11"/>
        <v>1</v>
      </c>
      <c r="Q44" s="111">
        <f t="shared" si="11"/>
        <v>0</v>
      </c>
      <c r="R44" s="111">
        <f t="shared" si="11"/>
        <v>0</v>
      </c>
      <c r="S44" s="242">
        <f t="shared" si="4"/>
        <v>0</v>
      </c>
      <c r="T44" s="111">
        <f t="shared" si="11"/>
        <v>0</v>
      </c>
      <c r="U44" s="111">
        <f t="shared" si="11"/>
        <v>0</v>
      </c>
      <c r="V44" s="111">
        <f t="shared" si="11"/>
        <v>0</v>
      </c>
      <c r="W44" s="111">
        <f t="shared" si="11"/>
        <v>0</v>
      </c>
      <c r="X44" s="111">
        <f t="shared" si="11"/>
        <v>3</v>
      </c>
      <c r="Y44" s="111">
        <f t="shared" si="11"/>
        <v>8</v>
      </c>
      <c r="Z44" s="111">
        <f t="shared" si="11"/>
        <v>1</v>
      </c>
      <c r="AA44" s="111">
        <f t="shared" si="11"/>
        <v>3</v>
      </c>
      <c r="AB44" s="111">
        <f t="shared" si="11"/>
        <v>0</v>
      </c>
      <c r="AC44" s="240">
        <f t="shared" si="1"/>
        <v>12.7</v>
      </c>
      <c r="AD44" s="240">
        <f t="shared" si="2"/>
        <v>52.1</v>
      </c>
      <c r="AE44" s="283" t="s">
        <v>209</v>
      </c>
      <c r="AF44" s="286"/>
    </row>
    <row r="45" spans="1:32" ht="16.5" customHeight="1">
      <c r="A45" s="22"/>
      <c r="B45" s="25" t="s">
        <v>46</v>
      </c>
      <c r="C45" s="241">
        <f t="shared" si="6"/>
        <v>71</v>
      </c>
      <c r="D45" s="103">
        <f t="shared" si="3"/>
        <v>9</v>
      </c>
      <c r="E45" s="103">
        <v>8</v>
      </c>
      <c r="F45" s="103">
        <v>1</v>
      </c>
      <c r="G45" s="103">
        <v>0</v>
      </c>
      <c r="H45" s="103">
        <v>0</v>
      </c>
      <c r="I45" s="103">
        <v>0</v>
      </c>
      <c r="J45" s="103">
        <v>0</v>
      </c>
      <c r="K45" s="103">
        <v>16</v>
      </c>
      <c r="L45" s="103">
        <v>1</v>
      </c>
      <c r="M45" s="103">
        <v>0</v>
      </c>
      <c r="N45" s="103">
        <v>7</v>
      </c>
      <c r="O45" s="103">
        <v>37</v>
      </c>
      <c r="P45" s="103">
        <v>1</v>
      </c>
      <c r="Q45" s="103">
        <v>0</v>
      </c>
      <c r="R45" s="103">
        <v>0</v>
      </c>
      <c r="S45" s="103">
        <f t="shared" si="4"/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3</v>
      </c>
      <c r="Y45" s="103">
        <v>8</v>
      </c>
      <c r="Z45" s="103">
        <v>1</v>
      </c>
      <c r="AA45" s="103">
        <v>3</v>
      </c>
      <c r="AB45" s="103">
        <v>0</v>
      </c>
      <c r="AC45" s="113">
        <f t="shared" si="1"/>
        <v>12.7</v>
      </c>
      <c r="AD45" s="113">
        <f t="shared" si="2"/>
        <v>52.1</v>
      </c>
      <c r="AE45" s="26" t="s">
        <v>46</v>
      </c>
      <c r="AF45" s="18"/>
    </row>
    <row r="46" spans="1:32" ht="16.5" customHeight="1">
      <c r="A46" s="22"/>
      <c r="B46" s="25" t="s">
        <v>47</v>
      </c>
      <c r="C46" s="241">
        <f t="shared" si="6"/>
        <v>0</v>
      </c>
      <c r="D46" s="103">
        <f t="shared" si="3"/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f t="shared" si="4"/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14">
        <v>0</v>
      </c>
      <c r="AD46" s="114">
        <v>0</v>
      </c>
      <c r="AE46" s="26" t="s">
        <v>47</v>
      </c>
      <c r="AF46" s="18"/>
    </row>
    <row r="47" spans="1:32" s="198" customFormat="1" ht="16.5" customHeight="1">
      <c r="A47" s="281" t="s">
        <v>210</v>
      </c>
      <c r="B47" s="281"/>
      <c r="C47" s="110">
        <f t="shared" si="6"/>
        <v>201</v>
      </c>
      <c r="D47" s="242">
        <f t="shared" si="3"/>
        <v>98</v>
      </c>
      <c r="E47" s="111">
        <f aca="true" t="shared" si="12" ref="E47:AB47">SUM(E48:E50)</f>
        <v>97</v>
      </c>
      <c r="F47" s="111">
        <f t="shared" si="12"/>
        <v>1</v>
      </c>
      <c r="G47" s="111">
        <f t="shared" si="12"/>
        <v>0</v>
      </c>
      <c r="H47" s="111">
        <f t="shared" si="12"/>
        <v>0</v>
      </c>
      <c r="I47" s="111">
        <f t="shared" si="12"/>
        <v>0</v>
      </c>
      <c r="J47" s="111">
        <f t="shared" si="12"/>
        <v>0</v>
      </c>
      <c r="K47" s="111">
        <f t="shared" si="12"/>
        <v>31</v>
      </c>
      <c r="L47" s="111">
        <f t="shared" si="12"/>
        <v>0</v>
      </c>
      <c r="M47" s="111">
        <f t="shared" si="12"/>
        <v>2</v>
      </c>
      <c r="N47" s="111">
        <f t="shared" si="12"/>
        <v>3</v>
      </c>
      <c r="O47" s="111">
        <f t="shared" si="12"/>
        <v>49</v>
      </c>
      <c r="P47" s="111">
        <f t="shared" si="12"/>
        <v>3</v>
      </c>
      <c r="Q47" s="111">
        <f t="shared" si="12"/>
        <v>15</v>
      </c>
      <c r="R47" s="111">
        <f t="shared" si="12"/>
        <v>0</v>
      </c>
      <c r="S47" s="242">
        <f t="shared" si="4"/>
        <v>0</v>
      </c>
      <c r="T47" s="111">
        <f t="shared" si="12"/>
        <v>0</v>
      </c>
      <c r="U47" s="111">
        <f t="shared" si="12"/>
        <v>0</v>
      </c>
      <c r="V47" s="111">
        <f t="shared" si="12"/>
        <v>0</v>
      </c>
      <c r="W47" s="111">
        <f t="shared" si="12"/>
        <v>0</v>
      </c>
      <c r="X47" s="111">
        <f t="shared" si="12"/>
        <v>5</v>
      </c>
      <c r="Y47" s="111">
        <f t="shared" si="12"/>
        <v>111</v>
      </c>
      <c r="Z47" s="111">
        <f t="shared" si="12"/>
        <v>1</v>
      </c>
      <c r="AA47" s="111">
        <f t="shared" si="12"/>
        <v>0</v>
      </c>
      <c r="AB47" s="111">
        <f t="shared" si="12"/>
        <v>0</v>
      </c>
      <c r="AC47" s="240">
        <f t="shared" si="1"/>
        <v>48.8</v>
      </c>
      <c r="AD47" s="240">
        <f t="shared" si="2"/>
        <v>24.4</v>
      </c>
      <c r="AE47" s="283" t="s">
        <v>210</v>
      </c>
      <c r="AF47" s="286"/>
    </row>
    <row r="48" spans="1:32" ht="16.5" customHeight="1">
      <c r="A48" s="22"/>
      <c r="B48" s="25" t="s">
        <v>48</v>
      </c>
      <c r="C48" s="241">
        <f t="shared" si="6"/>
        <v>65</v>
      </c>
      <c r="D48" s="103">
        <f t="shared" si="3"/>
        <v>8</v>
      </c>
      <c r="E48" s="103">
        <v>8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15</v>
      </c>
      <c r="L48" s="103">
        <v>0</v>
      </c>
      <c r="M48" s="103">
        <v>2</v>
      </c>
      <c r="N48" s="103">
        <v>1</v>
      </c>
      <c r="O48" s="103">
        <v>35</v>
      </c>
      <c r="P48" s="103">
        <v>3</v>
      </c>
      <c r="Q48" s="103">
        <v>1</v>
      </c>
      <c r="R48" s="103">
        <v>0</v>
      </c>
      <c r="S48" s="103">
        <f t="shared" si="4"/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3</v>
      </c>
      <c r="Y48" s="103">
        <v>8</v>
      </c>
      <c r="Z48" s="103">
        <v>0</v>
      </c>
      <c r="AA48" s="103">
        <v>0</v>
      </c>
      <c r="AB48" s="103">
        <v>0</v>
      </c>
      <c r="AC48" s="113">
        <f t="shared" si="1"/>
        <v>12.3</v>
      </c>
      <c r="AD48" s="113">
        <f t="shared" si="2"/>
        <v>53.8</v>
      </c>
      <c r="AE48" s="26" t="s">
        <v>48</v>
      </c>
      <c r="AF48" s="18"/>
    </row>
    <row r="49" spans="1:32" ht="16.5" customHeight="1">
      <c r="A49" s="22"/>
      <c r="B49" s="25" t="s">
        <v>49</v>
      </c>
      <c r="C49" s="241">
        <f t="shared" si="6"/>
        <v>0</v>
      </c>
      <c r="D49" s="103">
        <f t="shared" si="3"/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f t="shared" si="4"/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14">
        <v>0</v>
      </c>
      <c r="AD49" s="114">
        <v>0</v>
      </c>
      <c r="AE49" s="26" t="s">
        <v>49</v>
      </c>
      <c r="AF49" s="18"/>
    </row>
    <row r="50" spans="1:32" ht="16.5" customHeight="1">
      <c r="A50" s="22"/>
      <c r="B50" s="25" t="s">
        <v>50</v>
      </c>
      <c r="C50" s="241">
        <f t="shared" si="6"/>
        <v>136</v>
      </c>
      <c r="D50" s="103">
        <f t="shared" si="3"/>
        <v>90</v>
      </c>
      <c r="E50" s="103">
        <v>89</v>
      </c>
      <c r="F50" s="103">
        <v>1</v>
      </c>
      <c r="G50" s="103">
        <v>0</v>
      </c>
      <c r="H50" s="103">
        <v>0</v>
      </c>
      <c r="I50" s="103">
        <v>0</v>
      </c>
      <c r="J50" s="103">
        <v>0</v>
      </c>
      <c r="K50" s="103">
        <v>16</v>
      </c>
      <c r="L50" s="103">
        <v>0</v>
      </c>
      <c r="M50" s="103">
        <v>0</v>
      </c>
      <c r="N50" s="103">
        <v>2</v>
      </c>
      <c r="O50" s="103">
        <v>14</v>
      </c>
      <c r="P50" s="103">
        <v>0</v>
      </c>
      <c r="Q50" s="103">
        <v>14</v>
      </c>
      <c r="R50" s="103">
        <v>0</v>
      </c>
      <c r="S50" s="103">
        <f t="shared" si="4"/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2</v>
      </c>
      <c r="Y50" s="103">
        <v>103</v>
      </c>
      <c r="Z50" s="103">
        <v>1</v>
      </c>
      <c r="AA50" s="103">
        <v>0</v>
      </c>
      <c r="AB50" s="103">
        <v>0</v>
      </c>
      <c r="AC50" s="113">
        <f t="shared" si="1"/>
        <v>66.2</v>
      </c>
      <c r="AD50" s="113">
        <f t="shared" si="2"/>
        <v>10.3</v>
      </c>
      <c r="AE50" s="26" t="s">
        <v>50</v>
      </c>
      <c r="AF50" s="18"/>
    </row>
    <row r="51" spans="1:32" s="198" customFormat="1" ht="16.5" customHeight="1">
      <c r="A51" s="281" t="s">
        <v>211</v>
      </c>
      <c r="B51" s="281"/>
      <c r="C51" s="110">
        <f t="shared" si="6"/>
        <v>251</v>
      </c>
      <c r="D51" s="242">
        <f t="shared" si="3"/>
        <v>127</v>
      </c>
      <c r="E51" s="111">
        <f aca="true" t="shared" si="13" ref="E51:AB51">SUM(E52:E55)</f>
        <v>123</v>
      </c>
      <c r="F51" s="111">
        <f t="shared" si="13"/>
        <v>4</v>
      </c>
      <c r="G51" s="111">
        <f t="shared" si="13"/>
        <v>0</v>
      </c>
      <c r="H51" s="111">
        <f t="shared" si="13"/>
        <v>0</v>
      </c>
      <c r="I51" s="111">
        <f t="shared" si="13"/>
        <v>0</v>
      </c>
      <c r="J51" s="111">
        <f t="shared" si="13"/>
        <v>0</v>
      </c>
      <c r="K51" s="111">
        <f t="shared" si="13"/>
        <v>29</v>
      </c>
      <c r="L51" s="111">
        <f t="shared" si="13"/>
        <v>0</v>
      </c>
      <c r="M51" s="111">
        <f t="shared" si="13"/>
        <v>0</v>
      </c>
      <c r="N51" s="111">
        <f t="shared" si="13"/>
        <v>1</v>
      </c>
      <c r="O51" s="111">
        <f t="shared" si="13"/>
        <v>83</v>
      </c>
      <c r="P51" s="111">
        <f t="shared" si="13"/>
        <v>0</v>
      </c>
      <c r="Q51" s="111">
        <f t="shared" si="13"/>
        <v>11</v>
      </c>
      <c r="R51" s="111">
        <f t="shared" si="13"/>
        <v>0</v>
      </c>
      <c r="S51" s="242">
        <f t="shared" si="4"/>
        <v>0</v>
      </c>
      <c r="T51" s="111">
        <f t="shared" si="13"/>
        <v>0</v>
      </c>
      <c r="U51" s="111">
        <f t="shared" si="13"/>
        <v>0</v>
      </c>
      <c r="V51" s="111">
        <f t="shared" si="13"/>
        <v>0</v>
      </c>
      <c r="W51" s="111">
        <f t="shared" si="13"/>
        <v>0</v>
      </c>
      <c r="X51" s="111">
        <f t="shared" si="13"/>
        <v>5</v>
      </c>
      <c r="Y51" s="111">
        <f t="shared" si="13"/>
        <v>126</v>
      </c>
      <c r="Z51" s="111">
        <f t="shared" si="13"/>
        <v>4</v>
      </c>
      <c r="AA51" s="111">
        <f t="shared" si="13"/>
        <v>49</v>
      </c>
      <c r="AB51" s="111">
        <f t="shared" si="13"/>
        <v>0</v>
      </c>
      <c r="AC51" s="240">
        <f t="shared" si="1"/>
        <v>50.6</v>
      </c>
      <c r="AD51" s="240">
        <f t="shared" si="2"/>
        <v>33.1</v>
      </c>
      <c r="AE51" s="283" t="s">
        <v>211</v>
      </c>
      <c r="AF51" s="286"/>
    </row>
    <row r="52" spans="1:32" ht="16.5" customHeight="1">
      <c r="A52" s="22"/>
      <c r="B52" s="25" t="s">
        <v>51</v>
      </c>
      <c r="C52" s="241">
        <f t="shared" si="6"/>
        <v>125</v>
      </c>
      <c r="D52" s="103">
        <f t="shared" si="3"/>
        <v>24</v>
      </c>
      <c r="E52" s="103">
        <v>21</v>
      </c>
      <c r="F52" s="103">
        <v>3</v>
      </c>
      <c r="G52" s="103">
        <v>0</v>
      </c>
      <c r="H52" s="103">
        <v>0</v>
      </c>
      <c r="I52" s="103">
        <v>0</v>
      </c>
      <c r="J52" s="103">
        <v>0</v>
      </c>
      <c r="K52" s="103">
        <v>16</v>
      </c>
      <c r="L52" s="103">
        <v>0</v>
      </c>
      <c r="M52" s="103">
        <v>0</v>
      </c>
      <c r="N52" s="103">
        <v>1</v>
      </c>
      <c r="O52" s="103">
        <v>81</v>
      </c>
      <c r="P52" s="103">
        <v>0</v>
      </c>
      <c r="Q52" s="103">
        <v>3</v>
      </c>
      <c r="R52" s="103">
        <v>0</v>
      </c>
      <c r="S52" s="103">
        <f t="shared" si="4"/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4</v>
      </c>
      <c r="Y52" s="103">
        <v>24</v>
      </c>
      <c r="Z52" s="103">
        <v>3</v>
      </c>
      <c r="AA52" s="103">
        <v>46</v>
      </c>
      <c r="AB52" s="103">
        <v>0</v>
      </c>
      <c r="AC52" s="113">
        <f t="shared" si="1"/>
        <v>19.2</v>
      </c>
      <c r="AD52" s="113">
        <f t="shared" si="2"/>
        <v>64.8</v>
      </c>
      <c r="AE52" s="26" t="s">
        <v>51</v>
      </c>
      <c r="AF52" s="18"/>
    </row>
    <row r="53" spans="1:32" ht="16.5" customHeight="1">
      <c r="A53" s="22"/>
      <c r="B53" s="25" t="s">
        <v>52</v>
      </c>
      <c r="C53" s="241">
        <f t="shared" si="6"/>
        <v>0</v>
      </c>
      <c r="D53" s="103">
        <f t="shared" si="3"/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f t="shared" si="4"/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14">
        <v>0</v>
      </c>
      <c r="AD53" s="114">
        <v>0</v>
      </c>
      <c r="AE53" s="26" t="s">
        <v>52</v>
      </c>
      <c r="AF53" s="18"/>
    </row>
    <row r="54" spans="1:32" ht="16.5" customHeight="1">
      <c r="A54" s="22"/>
      <c r="B54" s="25" t="s">
        <v>53</v>
      </c>
      <c r="C54" s="241">
        <f t="shared" si="6"/>
        <v>126</v>
      </c>
      <c r="D54" s="103">
        <f t="shared" si="3"/>
        <v>103</v>
      </c>
      <c r="E54" s="103">
        <v>102</v>
      </c>
      <c r="F54" s="103">
        <v>1</v>
      </c>
      <c r="G54" s="103">
        <v>0</v>
      </c>
      <c r="H54" s="103">
        <v>0</v>
      </c>
      <c r="I54" s="103">
        <v>0</v>
      </c>
      <c r="J54" s="103">
        <v>0</v>
      </c>
      <c r="K54" s="103">
        <v>13</v>
      </c>
      <c r="L54" s="103">
        <v>0</v>
      </c>
      <c r="M54" s="103">
        <v>0</v>
      </c>
      <c r="N54" s="103">
        <v>0</v>
      </c>
      <c r="O54" s="103">
        <v>2</v>
      </c>
      <c r="P54" s="103">
        <v>0</v>
      </c>
      <c r="Q54" s="103">
        <v>8</v>
      </c>
      <c r="R54" s="103">
        <v>0</v>
      </c>
      <c r="S54" s="103">
        <f t="shared" si="4"/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1</v>
      </c>
      <c r="Y54" s="103">
        <v>102</v>
      </c>
      <c r="Z54" s="103">
        <v>1</v>
      </c>
      <c r="AA54" s="103">
        <v>3</v>
      </c>
      <c r="AB54" s="103">
        <v>0</v>
      </c>
      <c r="AC54" s="113">
        <f t="shared" si="1"/>
        <v>81.7</v>
      </c>
      <c r="AD54" s="113">
        <f t="shared" si="2"/>
        <v>1.6</v>
      </c>
      <c r="AE54" s="26" t="s">
        <v>53</v>
      </c>
      <c r="AF54" s="18"/>
    </row>
    <row r="55" spans="1:32" ht="16.5" customHeight="1">
      <c r="A55" s="22"/>
      <c r="B55" s="25" t="s">
        <v>54</v>
      </c>
      <c r="C55" s="241">
        <f t="shared" si="6"/>
        <v>0</v>
      </c>
      <c r="D55" s="103">
        <f t="shared" si="3"/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f t="shared" si="4"/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14">
        <v>0</v>
      </c>
      <c r="AD55" s="114">
        <v>0</v>
      </c>
      <c r="AE55" s="26" t="s">
        <v>54</v>
      </c>
      <c r="AF55" s="18"/>
    </row>
    <row r="56" spans="1:35" s="203" customFormat="1" ht="16.5" customHeight="1">
      <c r="A56" s="281" t="s">
        <v>212</v>
      </c>
      <c r="B56" s="281"/>
      <c r="C56" s="110">
        <f t="shared" si="6"/>
        <v>83</v>
      </c>
      <c r="D56" s="242">
        <f t="shared" si="3"/>
        <v>8</v>
      </c>
      <c r="E56" s="111">
        <f aca="true" t="shared" si="14" ref="E56:AB56">SUM(E57:E58)</f>
        <v>8</v>
      </c>
      <c r="F56" s="111">
        <f t="shared" si="14"/>
        <v>0</v>
      </c>
      <c r="G56" s="111">
        <f t="shared" si="14"/>
        <v>0</v>
      </c>
      <c r="H56" s="111">
        <f t="shared" si="14"/>
        <v>0</v>
      </c>
      <c r="I56" s="111">
        <f t="shared" si="14"/>
        <v>0</v>
      </c>
      <c r="J56" s="111">
        <f t="shared" si="14"/>
        <v>0</v>
      </c>
      <c r="K56" s="111">
        <f t="shared" si="14"/>
        <v>17</v>
      </c>
      <c r="L56" s="111">
        <f t="shared" si="14"/>
        <v>1</v>
      </c>
      <c r="M56" s="111">
        <f t="shared" si="14"/>
        <v>0</v>
      </c>
      <c r="N56" s="111">
        <f t="shared" si="14"/>
        <v>1</v>
      </c>
      <c r="O56" s="111">
        <f t="shared" si="14"/>
        <v>54</v>
      </c>
      <c r="P56" s="111">
        <f t="shared" si="14"/>
        <v>2</v>
      </c>
      <c r="Q56" s="111">
        <f t="shared" si="14"/>
        <v>0</v>
      </c>
      <c r="R56" s="111">
        <f t="shared" si="14"/>
        <v>0</v>
      </c>
      <c r="S56" s="242">
        <f t="shared" si="4"/>
        <v>0</v>
      </c>
      <c r="T56" s="111">
        <f t="shared" si="14"/>
        <v>0</v>
      </c>
      <c r="U56" s="111">
        <f t="shared" si="14"/>
        <v>0</v>
      </c>
      <c r="V56" s="111">
        <f t="shared" si="14"/>
        <v>0</v>
      </c>
      <c r="W56" s="111">
        <f t="shared" si="14"/>
        <v>0</v>
      </c>
      <c r="X56" s="111">
        <f t="shared" si="14"/>
        <v>4</v>
      </c>
      <c r="Y56" s="111">
        <f t="shared" si="14"/>
        <v>8</v>
      </c>
      <c r="Z56" s="111">
        <f t="shared" si="14"/>
        <v>0</v>
      </c>
      <c r="AA56" s="111">
        <f t="shared" si="14"/>
        <v>1</v>
      </c>
      <c r="AB56" s="111">
        <f t="shared" si="14"/>
        <v>0</v>
      </c>
      <c r="AC56" s="240">
        <f t="shared" si="1"/>
        <v>9.6</v>
      </c>
      <c r="AD56" s="240">
        <f t="shared" si="2"/>
        <v>65.1</v>
      </c>
      <c r="AE56" s="283" t="s">
        <v>212</v>
      </c>
      <c r="AF56" s="286"/>
      <c r="AH56" s="198"/>
      <c r="AI56" s="198"/>
    </row>
    <row r="57" spans="1:32" ht="16.5" customHeight="1">
      <c r="A57" s="22"/>
      <c r="B57" s="25" t="s">
        <v>55</v>
      </c>
      <c r="C57" s="241">
        <f t="shared" si="6"/>
        <v>46</v>
      </c>
      <c r="D57" s="103">
        <f t="shared" si="3"/>
        <v>1</v>
      </c>
      <c r="E57" s="103">
        <v>1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6</v>
      </c>
      <c r="L57" s="103">
        <v>1</v>
      </c>
      <c r="M57" s="103">
        <v>0</v>
      </c>
      <c r="N57" s="103">
        <v>1</v>
      </c>
      <c r="O57" s="103">
        <v>36</v>
      </c>
      <c r="P57" s="103">
        <v>1</v>
      </c>
      <c r="Q57" s="103">
        <v>0</v>
      </c>
      <c r="R57" s="103">
        <v>0</v>
      </c>
      <c r="S57" s="103">
        <f t="shared" si="4"/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2</v>
      </c>
      <c r="Y57" s="103">
        <v>1</v>
      </c>
      <c r="Z57" s="103">
        <v>0</v>
      </c>
      <c r="AA57" s="103">
        <v>0</v>
      </c>
      <c r="AB57" s="103">
        <v>0</v>
      </c>
      <c r="AC57" s="113">
        <f t="shared" si="1"/>
        <v>2.2</v>
      </c>
      <c r="AD57" s="113">
        <f t="shared" si="2"/>
        <v>78.3</v>
      </c>
      <c r="AE57" s="26" t="s">
        <v>55</v>
      </c>
      <c r="AF57" s="18"/>
    </row>
    <row r="58" spans="1:35" s="8" customFormat="1" ht="16.5" customHeight="1">
      <c r="A58" s="22"/>
      <c r="B58" s="25" t="s">
        <v>70</v>
      </c>
      <c r="C58" s="241">
        <f t="shared" si="6"/>
        <v>37</v>
      </c>
      <c r="D58" s="103">
        <f t="shared" si="3"/>
        <v>7</v>
      </c>
      <c r="E58" s="103">
        <v>7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11</v>
      </c>
      <c r="L58" s="103">
        <v>0</v>
      </c>
      <c r="M58" s="103">
        <v>0</v>
      </c>
      <c r="N58" s="103">
        <v>0</v>
      </c>
      <c r="O58" s="103">
        <v>18</v>
      </c>
      <c r="P58" s="103">
        <v>1</v>
      </c>
      <c r="Q58" s="103">
        <v>0</v>
      </c>
      <c r="R58" s="103">
        <v>0</v>
      </c>
      <c r="S58" s="103">
        <f t="shared" si="4"/>
        <v>0</v>
      </c>
      <c r="T58" s="103">
        <v>0</v>
      </c>
      <c r="U58" s="103">
        <v>0</v>
      </c>
      <c r="V58" s="103">
        <v>0</v>
      </c>
      <c r="W58" s="103">
        <v>0</v>
      </c>
      <c r="X58" s="103">
        <v>2</v>
      </c>
      <c r="Y58" s="103">
        <v>7</v>
      </c>
      <c r="Z58" s="103">
        <v>0</v>
      </c>
      <c r="AA58" s="103">
        <v>1</v>
      </c>
      <c r="AB58" s="103">
        <v>0</v>
      </c>
      <c r="AC58" s="113">
        <f t="shared" si="1"/>
        <v>18.9</v>
      </c>
      <c r="AD58" s="113">
        <f t="shared" si="2"/>
        <v>48.6</v>
      </c>
      <c r="AE58" s="26" t="s">
        <v>70</v>
      </c>
      <c r="AF58" s="18"/>
      <c r="AH58" s="5"/>
      <c r="AI58" s="5"/>
    </row>
    <row r="59" spans="1:32" s="198" customFormat="1" ht="16.5" customHeight="1">
      <c r="A59" s="281" t="s">
        <v>213</v>
      </c>
      <c r="B59" s="289"/>
      <c r="C59" s="110">
        <f t="shared" si="6"/>
        <v>193</v>
      </c>
      <c r="D59" s="242">
        <f t="shared" si="3"/>
        <v>28</v>
      </c>
      <c r="E59" s="111">
        <f aca="true" t="shared" si="15" ref="E59:AB59">SUM(E60:E61)</f>
        <v>27</v>
      </c>
      <c r="F59" s="111">
        <f t="shared" si="15"/>
        <v>1</v>
      </c>
      <c r="G59" s="111">
        <f t="shared" si="15"/>
        <v>0</v>
      </c>
      <c r="H59" s="111">
        <f t="shared" si="15"/>
        <v>0</v>
      </c>
      <c r="I59" s="111">
        <f t="shared" si="15"/>
        <v>0</v>
      </c>
      <c r="J59" s="111">
        <f t="shared" si="15"/>
        <v>0</v>
      </c>
      <c r="K59" s="111">
        <f t="shared" si="15"/>
        <v>53</v>
      </c>
      <c r="L59" s="111">
        <f t="shared" si="15"/>
        <v>0</v>
      </c>
      <c r="M59" s="111">
        <f t="shared" si="15"/>
        <v>2</v>
      </c>
      <c r="N59" s="111">
        <f t="shared" si="15"/>
        <v>10</v>
      </c>
      <c r="O59" s="111">
        <f t="shared" si="15"/>
        <v>98</v>
      </c>
      <c r="P59" s="111">
        <f t="shared" si="15"/>
        <v>1</v>
      </c>
      <c r="Q59" s="111">
        <f t="shared" si="15"/>
        <v>1</v>
      </c>
      <c r="R59" s="111">
        <f t="shared" si="15"/>
        <v>0</v>
      </c>
      <c r="S59" s="242">
        <f t="shared" si="4"/>
        <v>1</v>
      </c>
      <c r="T59" s="111">
        <f t="shared" si="15"/>
        <v>0</v>
      </c>
      <c r="U59" s="111">
        <f t="shared" si="15"/>
        <v>0</v>
      </c>
      <c r="V59" s="111">
        <f t="shared" si="15"/>
        <v>1</v>
      </c>
      <c r="W59" s="111">
        <f t="shared" si="15"/>
        <v>0</v>
      </c>
      <c r="X59" s="111">
        <f t="shared" si="15"/>
        <v>5</v>
      </c>
      <c r="Y59" s="111">
        <f t="shared" si="15"/>
        <v>27</v>
      </c>
      <c r="Z59" s="111">
        <f t="shared" si="15"/>
        <v>1</v>
      </c>
      <c r="AA59" s="111">
        <f t="shared" si="15"/>
        <v>0</v>
      </c>
      <c r="AB59" s="111">
        <f t="shared" si="15"/>
        <v>0</v>
      </c>
      <c r="AC59" s="240">
        <f t="shared" si="1"/>
        <v>14.5</v>
      </c>
      <c r="AD59" s="240">
        <f t="shared" si="2"/>
        <v>51.3</v>
      </c>
      <c r="AE59" s="283" t="s">
        <v>213</v>
      </c>
      <c r="AF59" s="290"/>
    </row>
    <row r="60" spans="1:32" ht="16.5" customHeight="1">
      <c r="A60" s="27"/>
      <c r="B60" s="25" t="s">
        <v>56</v>
      </c>
      <c r="C60" s="241">
        <f t="shared" si="6"/>
        <v>55</v>
      </c>
      <c r="D60" s="103">
        <f t="shared" si="3"/>
        <v>7</v>
      </c>
      <c r="E60" s="103">
        <v>7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13</v>
      </c>
      <c r="L60" s="103">
        <v>0</v>
      </c>
      <c r="M60" s="103">
        <v>2</v>
      </c>
      <c r="N60" s="103">
        <v>4</v>
      </c>
      <c r="O60" s="103">
        <v>29</v>
      </c>
      <c r="P60" s="103">
        <v>0</v>
      </c>
      <c r="Q60" s="103">
        <v>0</v>
      </c>
      <c r="R60" s="103">
        <v>0</v>
      </c>
      <c r="S60" s="103">
        <f t="shared" si="4"/>
        <v>1</v>
      </c>
      <c r="T60" s="103">
        <v>0</v>
      </c>
      <c r="U60" s="103">
        <v>0</v>
      </c>
      <c r="V60" s="103">
        <v>1</v>
      </c>
      <c r="W60" s="103">
        <v>0</v>
      </c>
      <c r="X60" s="103">
        <v>1</v>
      </c>
      <c r="Y60" s="103">
        <v>7</v>
      </c>
      <c r="Z60" s="103">
        <v>0</v>
      </c>
      <c r="AA60" s="103">
        <v>0</v>
      </c>
      <c r="AB60" s="103">
        <v>0</v>
      </c>
      <c r="AC60" s="113">
        <f t="shared" si="1"/>
        <v>12.7</v>
      </c>
      <c r="AD60" s="113">
        <f t="shared" si="2"/>
        <v>54.5</v>
      </c>
      <c r="AE60" s="26" t="s">
        <v>56</v>
      </c>
      <c r="AF60" s="18"/>
    </row>
    <row r="61" spans="1:32" ht="16.5" customHeight="1">
      <c r="A61" s="27"/>
      <c r="B61" s="25" t="s">
        <v>201</v>
      </c>
      <c r="C61" s="241">
        <f t="shared" si="6"/>
        <v>138</v>
      </c>
      <c r="D61" s="103">
        <f t="shared" si="3"/>
        <v>21</v>
      </c>
      <c r="E61" s="103">
        <v>20</v>
      </c>
      <c r="F61" s="103">
        <v>1</v>
      </c>
      <c r="G61" s="103">
        <v>0</v>
      </c>
      <c r="H61" s="103">
        <v>0</v>
      </c>
      <c r="I61" s="103">
        <v>0</v>
      </c>
      <c r="J61" s="103">
        <v>0</v>
      </c>
      <c r="K61" s="103">
        <v>40</v>
      </c>
      <c r="L61" s="103">
        <v>0</v>
      </c>
      <c r="M61" s="103">
        <v>0</v>
      </c>
      <c r="N61" s="103">
        <v>6</v>
      </c>
      <c r="O61" s="103">
        <v>69</v>
      </c>
      <c r="P61" s="103">
        <v>1</v>
      </c>
      <c r="Q61" s="103">
        <v>1</v>
      </c>
      <c r="R61" s="103">
        <v>0</v>
      </c>
      <c r="S61" s="103">
        <f t="shared" si="4"/>
        <v>0</v>
      </c>
      <c r="T61" s="103">
        <v>0</v>
      </c>
      <c r="U61" s="103">
        <v>0</v>
      </c>
      <c r="V61" s="103">
        <v>0</v>
      </c>
      <c r="W61" s="103">
        <v>0</v>
      </c>
      <c r="X61" s="103">
        <v>4</v>
      </c>
      <c r="Y61" s="103">
        <v>20</v>
      </c>
      <c r="Z61" s="103">
        <v>1</v>
      </c>
      <c r="AA61" s="103">
        <v>0</v>
      </c>
      <c r="AB61" s="103">
        <v>0</v>
      </c>
      <c r="AC61" s="113">
        <f t="shared" si="1"/>
        <v>15.2</v>
      </c>
      <c r="AD61" s="113">
        <f t="shared" si="2"/>
        <v>50</v>
      </c>
      <c r="AE61" s="26" t="s">
        <v>201</v>
      </c>
      <c r="AF61" s="18"/>
    </row>
    <row r="62" spans="1:32" s="198" customFormat="1" ht="16.5" customHeight="1">
      <c r="A62" s="281" t="s">
        <v>214</v>
      </c>
      <c r="B62" s="281"/>
      <c r="C62" s="110">
        <f t="shared" si="6"/>
        <v>30</v>
      </c>
      <c r="D62" s="242">
        <f t="shared" si="3"/>
        <v>5</v>
      </c>
      <c r="E62" s="111">
        <f aca="true" t="shared" si="16" ref="E62:AB62">E63</f>
        <v>4</v>
      </c>
      <c r="F62" s="111">
        <f t="shared" si="16"/>
        <v>1</v>
      </c>
      <c r="G62" s="111">
        <f t="shared" si="16"/>
        <v>0</v>
      </c>
      <c r="H62" s="111">
        <f t="shared" si="16"/>
        <v>0</v>
      </c>
      <c r="I62" s="111">
        <f t="shared" si="16"/>
        <v>0</v>
      </c>
      <c r="J62" s="111">
        <f t="shared" si="16"/>
        <v>0</v>
      </c>
      <c r="K62" s="111">
        <f t="shared" si="16"/>
        <v>5</v>
      </c>
      <c r="L62" s="111">
        <f t="shared" si="16"/>
        <v>0</v>
      </c>
      <c r="M62" s="111">
        <f t="shared" si="16"/>
        <v>0</v>
      </c>
      <c r="N62" s="111">
        <f t="shared" si="16"/>
        <v>0</v>
      </c>
      <c r="O62" s="111">
        <f t="shared" si="16"/>
        <v>19</v>
      </c>
      <c r="P62" s="111">
        <f t="shared" si="16"/>
        <v>0</v>
      </c>
      <c r="Q62" s="111">
        <f t="shared" si="16"/>
        <v>1</v>
      </c>
      <c r="R62" s="111">
        <f t="shared" si="16"/>
        <v>0</v>
      </c>
      <c r="S62" s="242">
        <f t="shared" si="4"/>
        <v>0</v>
      </c>
      <c r="T62" s="111">
        <f t="shared" si="16"/>
        <v>0</v>
      </c>
      <c r="U62" s="111">
        <f t="shared" si="16"/>
        <v>0</v>
      </c>
      <c r="V62" s="111">
        <f t="shared" si="16"/>
        <v>0</v>
      </c>
      <c r="W62" s="111">
        <f t="shared" si="16"/>
        <v>0</v>
      </c>
      <c r="X62" s="111">
        <f t="shared" si="16"/>
        <v>0</v>
      </c>
      <c r="Y62" s="111">
        <f t="shared" si="16"/>
        <v>4</v>
      </c>
      <c r="Z62" s="111">
        <f t="shared" si="16"/>
        <v>1</v>
      </c>
      <c r="AA62" s="111">
        <f t="shared" si="16"/>
        <v>0</v>
      </c>
      <c r="AB62" s="111">
        <f t="shared" si="16"/>
        <v>0</v>
      </c>
      <c r="AC62" s="240">
        <f t="shared" si="1"/>
        <v>16.7</v>
      </c>
      <c r="AD62" s="240">
        <f t="shared" si="2"/>
        <v>63.3</v>
      </c>
      <c r="AE62" s="283" t="s">
        <v>214</v>
      </c>
      <c r="AF62" s="286"/>
    </row>
    <row r="63" spans="1:32" ht="16.5" customHeight="1">
      <c r="A63" s="27"/>
      <c r="B63" s="25" t="s">
        <v>57</v>
      </c>
      <c r="C63" s="241">
        <f t="shared" si="6"/>
        <v>30</v>
      </c>
      <c r="D63" s="103">
        <f t="shared" si="3"/>
        <v>5</v>
      </c>
      <c r="E63" s="103">
        <v>4</v>
      </c>
      <c r="F63" s="103">
        <v>1</v>
      </c>
      <c r="G63" s="103">
        <v>0</v>
      </c>
      <c r="H63" s="103">
        <v>0</v>
      </c>
      <c r="I63" s="103">
        <v>0</v>
      </c>
      <c r="J63" s="103">
        <v>0</v>
      </c>
      <c r="K63" s="103">
        <v>5</v>
      </c>
      <c r="L63" s="103">
        <v>0</v>
      </c>
      <c r="M63" s="103">
        <v>0</v>
      </c>
      <c r="N63" s="103">
        <v>0</v>
      </c>
      <c r="O63" s="103">
        <v>19</v>
      </c>
      <c r="P63" s="103">
        <v>0</v>
      </c>
      <c r="Q63" s="103">
        <v>1</v>
      </c>
      <c r="R63" s="103">
        <v>0</v>
      </c>
      <c r="S63" s="103">
        <f t="shared" si="4"/>
        <v>0</v>
      </c>
      <c r="T63" s="103"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4</v>
      </c>
      <c r="Z63" s="103">
        <v>1</v>
      </c>
      <c r="AA63" s="103">
        <v>0</v>
      </c>
      <c r="AB63" s="103">
        <v>0</v>
      </c>
      <c r="AC63" s="113">
        <f t="shared" si="1"/>
        <v>16.7</v>
      </c>
      <c r="AD63" s="113">
        <f t="shared" si="2"/>
        <v>63.3</v>
      </c>
      <c r="AE63" s="26" t="s">
        <v>57</v>
      </c>
      <c r="AF63" s="18"/>
    </row>
    <row r="64" spans="1:35" s="203" customFormat="1" ht="16.5" customHeight="1">
      <c r="A64" s="281" t="s">
        <v>215</v>
      </c>
      <c r="B64" s="300"/>
      <c r="C64" s="111">
        <f t="shared" si="6"/>
        <v>65</v>
      </c>
      <c r="D64" s="242">
        <f t="shared" si="3"/>
        <v>11</v>
      </c>
      <c r="E64" s="111">
        <f aca="true" t="shared" si="17" ref="E64:AB64">E65</f>
        <v>10</v>
      </c>
      <c r="F64" s="111">
        <f t="shared" si="17"/>
        <v>1</v>
      </c>
      <c r="G64" s="111">
        <f t="shared" si="17"/>
        <v>0</v>
      </c>
      <c r="H64" s="111">
        <f t="shared" si="17"/>
        <v>0</v>
      </c>
      <c r="I64" s="111">
        <f t="shared" si="17"/>
        <v>0</v>
      </c>
      <c r="J64" s="111">
        <f t="shared" si="17"/>
        <v>0</v>
      </c>
      <c r="K64" s="111">
        <f t="shared" si="17"/>
        <v>17</v>
      </c>
      <c r="L64" s="111">
        <f t="shared" si="17"/>
        <v>0</v>
      </c>
      <c r="M64" s="111">
        <f t="shared" si="17"/>
        <v>1</v>
      </c>
      <c r="N64" s="111">
        <f t="shared" si="17"/>
        <v>3</v>
      </c>
      <c r="O64" s="111">
        <f t="shared" si="17"/>
        <v>33</v>
      </c>
      <c r="P64" s="111">
        <f t="shared" si="17"/>
        <v>0</v>
      </c>
      <c r="Q64" s="111">
        <f t="shared" si="17"/>
        <v>0</v>
      </c>
      <c r="R64" s="111">
        <f t="shared" si="17"/>
        <v>0</v>
      </c>
      <c r="S64" s="242">
        <f t="shared" si="4"/>
        <v>0</v>
      </c>
      <c r="T64" s="111">
        <f t="shared" si="17"/>
        <v>0</v>
      </c>
      <c r="U64" s="111">
        <f t="shared" si="17"/>
        <v>0</v>
      </c>
      <c r="V64" s="111">
        <f t="shared" si="17"/>
        <v>0</v>
      </c>
      <c r="W64" s="111">
        <f t="shared" si="17"/>
        <v>0</v>
      </c>
      <c r="X64" s="111">
        <f t="shared" si="17"/>
        <v>4</v>
      </c>
      <c r="Y64" s="111">
        <f t="shared" si="17"/>
        <v>10</v>
      </c>
      <c r="Z64" s="111">
        <f t="shared" si="17"/>
        <v>1</v>
      </c>
      <c r="AA64" s="111">
        <f t="shared" si="17"/>
        <v>0</v>
      </c>
      <c r="AB64" s="111">
        <f t="shared" si="17"/>
        <v>0</v>
      </c>
      <c r="AC64" s="240">
        <f t="shared" si="1"/>
        <v>16.9</v>
      </c>
      <c r="AD64" s="240">
        <f t="shared" si="2"/>
        <v>50.8</v>
      </c>
      <c r="AE64" s="283" t="s">
        <v>215</v>
      </c>
      <c r="AF64" s="290"/>
      <c r="AH64" s="198"/>
      <c r="AI64" s="198"/>
    </row>
    <row r="65" spans="1:35" s="8" customFormat="1" ht="16.5" customHeight="1">
      <c r="A65" s="27"/>
      <c r="B65" s="28" t="s">
        <v>202</v>
      </c>
      <c r="C65" s="243">
        <f t="shared" si="6"/>
        <v>65</v>
      </c>
      <c r="D65" s="103">
        <f t="shared" si="3"/>
        <v>11</v>
      </c>
      <c r="E65" s="103">
        <v>10</v>
      </c>
      <c r="F65" s="103">
        <v>1</v>
      </c>
      <c r="G65" s="103">
        <v>0</v>
      </c>
      <c r="H65" s="103">
        <v>0</v>
      </c>
      <c r="I65" s="103">
        <v>0</v>
      </c>
      <c r="J65" s="103">
        <v>0</v>
      </c>
      <c r="K65" s="103">
        <v>17</v>
      </c>
      <c r="L65" s="103">
        <v>0</v>
      </c>
      <c r="M65" s="103">
        <v>1</v>
      </c>
      <c r="N65" s="103">
        <v>3</v>
      </c>
      <c r="O65" s="103">
        <v>33</v>
      </c>
      <c r="P65" s="103">
        <v>0</v>
      </c>
      <c r="Q65" s="103">
        <v>0</v>
      </c>
      <c r="R65" s="103">
        <v>0</v>
      </c>
      <c r="S65" s="103">
        <f t="shared" si="4"/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4</v>
      </c>
      <c r="Y65" s="103">
        <v>10</v>
      </c>
      <c r="Z65" s="103">
        <v>1</v>
      </c>
      <c r="AA65" s="103">
        <v>0</v>
      </c>
      <c r="AB65" s="103">
        <v>0</v>
      </c>
      <c r="AC65" s="113">
        <f t="shared" si="1"/>
        <v>16.9</v>
      </c>
      <c r="AD65" s="113">
        <f t="shared" si="2"/>
        <v>50.8</v>
      </c>
      <c r="AE65" s="26" t="s">
        <v>202</v>
      </c>
      <c r="AF65" s="18"/>
      <c r="AH65" s="5"/>
      <c r="AI65" s="5"/>
    </row>
    <row r="66" spans="1:32" s="8" customFormat="1" ht="16.5" customHeight="1">
      <c r="A66" s="6"/>
      <c r="B66" s="2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93"/>
      <c r="AD66" s="93"/>
      <c r="AE66" s="30"/>
      <c r="AF66" s="6"/>
    </row>
    <row r="67" spans="2:30" ht="11.25" customHeight="1">
      <c r="B67" s="95"/>
      <c r="C67" s="95"/>
      <c r="D67" s="95"/>
      <c r="E67" s="95"/>
      <c r="F67" s="95"/>
      <c r="G67" s="95"/>
      <c r="H67" s="95"/>
      <c r="I67" s="95"/>
      <c r="J67" s="95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9"/>
      <c r="AD67" s="99"/>
    </row>
    <row r="68" spans="2:10" ht="11.25" customHeight="1">
      <c r="B68" s="95"/>
      <c r="C68" s="95"/>
      <c r="D68" s="8"/>
      <c r="E68" s="8"/>
      <c r="F68" s="8"/>
      <c r="G68" s="8"/>
      <c r="H68" s="8"/>
      <c r="I68" s="8"/>
      <c r="J68" s="8"/>
    </row>
    <row r="69" spans="2:3" ht="11.25" customHeight="1">
      <c r="B69" s="98"/>
      <c r="C69" s="98"/>
    </row>
    <row r="70" spans="2:3" ht="11.25" customHeight="1">
      <c r="B70" s="98"/>
      <c r="C70" s="98"/>
    </row>
    <row r="71" spans="2:3" ht="11.25" customHeight="1">
      <c r="B71" s="98"/>
      <c r="C71" s="98"/>
    </row>
    <row r="72" spans="2:3" ht="11.25" customHeight="1">
      <c r="B72" s="98"/>
      <c r="C72" s="98"/>
    </row>
    <row r="73" spans="2:3" ht="11.25" customHeight="1">
      <c r="B73" s="98"/>
      <c r="C73" s="98"/>
    </row>
    <row r="74" spans="2:3" ht="11.25" customHeight="1">
      <c r="B74" s="98"/>
      <c r="C74" s="98"/>
    </row>
    <row r="75" spans="2:3" ht="11.25" customHeight="1">
      <c r="B75" s="98"/>
      <c r="C75" s="98"/>
    </row>
    <row r="76" spans="2:3" ht="11.25" customHeight="1">
      <c r="B76" s="98"/>
      <c r="C76" s="98"/>
    </row>
    <row r="77" spans="2:3" ht="11.25" customHeight="1">
      <c r="B77" s="98"/>
      <c r="C77" s="98"/>
    </row>
    <row r="78" spans="2:3" ht="11.25" customHeight="1">
      <c r="B78" s="98"/>
      <c r="C78" s="98"/>
    </row>
    <row r="79" spans="2:3" ht="11.25" customHeight="1">
      <c r="B79" s="98"/>
      <c r="C79" s="98"/>
    </row>
    <row r="80" spans="2:3" ht="11.25" customHeight="1">
      <c r="B80" s="98"/>
      <c r="C80" s="98"/>
    </row>
    <row r="81" spans="2:3" ht="11.25" customHeight="1">
      <c r="B81" s="98"/>
      <c r="C81" s="98"/>
    </row>
  </sheetData>
  <sheetProtection/>
  <mergeCells count="55">
    <mergeCell ref="X12:X13"/>
    <mergeCell ref="AA12:AA13"/>
    <mergeCell ref="L12:L13"/>
    <mergeCell ref="A42:B42"/>
    <mergeCell ref="AB12:AB13"/>
    <mergeCell ref="A47:B47"/>
    <mergeCell ref="N4:N7"/>
    <mergeCell ref="O4:O7"/>
    <mergeCell ref="L4:M5"/>
    <mergeCell ref="A15:B15"/>
    <mergeCell ref="A34:B34"/>
    <mergeCell ref="A44:B44"/>
    <mergeCell ref="A37:B37"/>
    <mergeCell ref="F5:F7"/>
    <mergeCell ref="M12:M13"/>
    <mergeCell ref="A1:N1"/>
    <mergeCell ref="D4:J4"/>
    <mergeCell ref="C4:C7"/>
    <mergeCell ref="K4:K7"/>
    <mergeCell ref="H5:H7"/>
    <mergeCell ref="I5:I7"/>
    <mergeCell ref="D5:D7"/>
    <mergeCell ref="A4:B7"/>
    <mergeCell ref="J5:J7"/>
    <mergeCell ref="E5:E7"/>
    <mergeCell ref="AE44:AF44"/>
    <mergeCell ref="A64:B64"/>
    <mergeCell ref="AE64:AF64"/>
    <mergeCell ref="AE56:AF56"/>
    <mergeCell ref="AE59:AF59"/>
    <mergeCell ref="A62:B62"/>
    <mergeCell ref="A59:B59"/>
    <mergeCell ref="AE62:AF62"/>
    <mergeCell ref="A56:B56"/>
    <mergeCell ref="A51:B51"/>
    <mergeCell ref="AE4:AF7"/>
    <mergeCell ref="Q4:Q7"/>
    <mergeCell ref="R4:R7"/>
    <mergeCell ref="P4:P7"/>
    <mergeCell ref="AE51:AF51"/>
    <mergeCell ref="AE15:AF15"/>
    <mergeCell ref="AE34:AF34"/>
    <mergeCell ref="AE37:AF37"/>
    <mergeCell ref="AE42:AF42"/>
    <mergeCell ref="AE47:AF47"/>
    <mergeCell ref="AD4:AD7"/>
    <mergeCell ref="S4:W6"/>
    <mergeCell ref="G5:G7"/>
    <mergeCell ref="AC4:AC7"/>
    <mergeCell ref="L6:L7"/>
    <mergeCell ref="M6:M7"/>
    <mergeCell ref="Y6:Z6"/>
    <mergeCell ref="X4:X7"/>
    <mergeCell ref="Y4:AB5"/>
    <mergeCell ref="AA6:AB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I81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14" width="7.58203125" style="5" customWidth="1"/>
    <col min="15" max="16" width="6.58203125" style="5" customWidth="1"/>
    <col min="17" max="18" width="5.58203125" style="5" customWidth="1"/>
    <col min="19" max="23" width="4.58203125" style="5" customWidth="1"/>
    <col min="24" max="24" width="7.58203125" style="5" customWidth="1"/>
    <col min="25" max="25" width="7" style="5" bestFit="1" customWidth="1"/>
    <col min="26" max="26" width="8" style="5" bestFit="1" customWidth="1"/>
    <col min="27" max="28" width="5.58203125" style="5" customWidth="1"/>
    <col min="29" max="30" width="7.58203125" style="21" customWidth="1"/>
    <col min="31" max="31" width="8.75" style="5" customWidth="1"/>
    <col min="32" max="32" width="1.328125" style="5" customWidth="1"/>
    <col min="33" max="16384" width="8.75" style="5" customWidth="1"/>
  </cols>
  <sheetData>
    <row r="1" spans="1:30" ht="16.5" customHeight="1">
      <c r="A1" s="245" t="s">
        <v>252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"/>
      <c r="P1" s="2"/>
      <c r="Q1" s="2"/>
      <c r="R1" s="3" t="s">
        <v>14</v>
      </c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4"/>
    </row>
    <row r="2" spans="1:30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</row>
    <row r="3" spans="1:32" ht="16.5" customHeight="1">
      <c r="A3" s="3" t="s">
        <v>97</v>
      </c>
      <c r="C3" s="94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178</v>
      </c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8"/>
      <c r="AF3" s="10" t="s">
        <v>2</v>
      </c>
    </row>
    <row r="4" spans="1:32" ht="16.5" customHeight="1">
      <c r="A4" s="246" t="s">
        <v>266</v>
      </c>
      <c r="B4" s="247"/>
      <c r="C4" s="252" t="s">
        <v>0</v>
      </c>
      <c r="D4" s="255" t="s">
        <v>165</v>
      </c>
      <c r="E4" s="255"/>
      <c r="F4" s="255"/>
      <c r="G4" s="255"/>
      <c r="H4" s="255"/>
      <c r="I4" s="255"/>
      <c r="J4" s="256"/>
      <c r="K4" s="257" t="s">
        <v>166</v>
      </c>
      <c r="L4" s="280" t="s">
        <v>167</v>
      </c>
      <c r="M4" s="258"/>
      <c r="N4" s="257" t="s">
        <v>163</v>
      </c>
      <c r="O4" s="257" t="s">
        <v>164</v>
      </c>
      <c r="P4" s="257" t="s">
        <v>228</v>
      </c>
      <c r="Q4" s="257" t="s">
        <v>168</v>
      </c>
      <c r="R4" s="262" t="s">
        <v>271</v>
      </c>
      <c r="S4" s="246" t="s">
        <v>169</v>
      </c>
      <c r="T4" s="246"/>
      <c r="U4" s="246"/>
      <c r="V4" s="246"/>
      <c r="W4" s="265"/>
      <c r="X4" s="270" t="s">
        <v>92</v>
      </c>
      <c r="Y4" s="276" t="s">
        <v>199</v>
      </c>
      <c r="Z4" s="246"/>
      <c r="AA4" s="246"/>
      <c r="AB4" s="265"/>
      <c r="AC4" s="273" t="s">
        <v>156</v>
      </c>
      <c r="AD4" s="291" t="s">
        <v>290</v>
      </c>
      <c r="AE4" s="276" t="s">
        <v>266</v>
      </c>
      <c r="AF4" s="277"/>
    </row>
    <row r="5" spans="1:32" ht="16.5" customHeight="1">
      <c r="A5" s="248"/>
      <c r="B5" s="249"/>
      <c r="C5" s="253"/>
      <c r="D5" s="257" t="s">
        <v>81</v>
      </c>
      <c r="E5" s="257" t="s">
        <v>87</v>
      </c>
      <c r="F5" s="257" t="s">
        <v>88</v>
      </c>
      <c r="G5" s="257" t="s">
        <v>89</v>
      </c>
      <c r="H5" s="257" t="s">
        <v>90</v>
      </c>
      <c r="I5" s="257" t="s">
        <v>91</v>
      </c>
      <c r="J5" s="257" t="s">
        <v>227</v>
      </c>
      <c r="K5" s="260"/>
      <c r="L5" s="311"/>
      <c r="M5" s="259"/>
      <c r="N5" s="260"/>
      <c r="O5" s="260"/>
      <c r="P5" s="260"/>
      <c r="Q5" s="260"/>
      <c r="R5" s="263"/>
      <c r="S5" s="266"/>
      <c r="T5" s="266"/>
      <c r="U5" s="266"/>
      <c r="V5" s="266"/>
      <c r="W5" s="267"/>
      <c r="X5" s="271"/>
      <c r="Y5" s="313"/>
      <c r="Z5" s="268"/>
      <c r="AA5" s="268"/>
      <c r="AB5" s="269"/>
      <c r="AC5" s="274"/>
      <c r="AD5" s="292"/>
      <c r="AE5" s="278"/>
      <c r="AF5" s="248"/>
    </row>
    <row r="6" spans="1:32" ht="16.5" customHeight="1">
      <c r="A6" s="248"/>
      <c r="B6" s="249"/>
      <c r="C6" s="253"/>
      <c r="D6" s="260"/>
      <c r="E6" s="260"/>
      <c r="F6" s="260"/>
      <c r="G6" s="260"/>
      <c r="H6" s="260"/>
      <c r="I6" s="260"/>
      <c r="J6" s="260"/>
      <c r="K6" s="260"/>
      <c r="L6" s="312" t="s">
        <v>155</v>
      </c>
      <c r="M6" s="260" t="s">
        <v>84</v>
      </c>
      <c r="N6" s="260"/>
      <c r="O6" s="260"/>
      <c r="P6" s="260"/>
      <c r="Q6" s="260"/>
      <c r="R6" s="263"/>
      <c r="S6" s="268"/>
      <c r="T6" s="268"/>
      <c r="U6" s="268"/>
      <c r="V6" s="268"/>
      <c r="W6" s="269"/>
      <c r="X6" s="271"/>
      <c r="Y6" s="296" t="s">
        <v>154</v>
      </c>
      <c r="Z6" s="297"/>
      <c r="AA6" s="314" t="s">
        <v>170</v>
      </c>
      <c r="AB6" s="315"/>
      <c r="AC6" s="274"/>
      <c r="AD6" s="292"/>
      <c r="AE6" s="278"/>
      <c r="AF6" s="248"/>
    </row>
    <row r="7" spans="1:32" ht="16.5" customHeight="1">
      <c r="A7" s="250"/>
      <c r="B7" s="251"/>
      <c r="C7" s="254"/>
      <c r="D7" s="261"/>
      <c r="E7" s="261"/>
      <c r="F7" s="261"/>
      <c r="G7" s="261"/>
      <c r="H7" s="261"/>
      <c r="I7" s="261"/>
      <c r="J7" s="261"/>
      <c r="K7" s="261"/>
      <c r="L7" s="305"/>
      <c r="M7" s="261"/>
      <c r="N7" s="261"/>
      <c r="O7" s="261"/>
      <c r="P7" s="261"/>
      <c r="Q7" s="261"/>
      <c r="R7" s="264"/>
      <c r="S7" s="11" t="s">
        <v>81</v>
      </c>
      <c r="T7" s="12" t="s">
        <v>222</v>
      </c>
      <c r="U7" s="12" t="s">
        <v>223</v>
      </c>
      <c r="V7" s="12" t="s">
        <v>224</v>
      </c>
      <c r="W7" s="12" t="s">
        <v>225</v>
      </c>
      <c r="X7" s="272"/>
      <c r="Y7" s="13" t="s">
        <v>94</v>
      </c>
      <c r="Z7" s="14" t="s">
        <v>95</v>
      </c>
      <c r="AA7" s="13" t="s">
        <v>94</v>
      </c>
      <c r="AB7" s="14" t="s">
        <v>95</v>
      </c>
      <c r="AC7" s="275"/>
      <c r="AD7" s="293"/>
      <c r="AE7" s="279"/>
      <c r="AF7" s="250"/>
    </row>
    <row r="8" spans="1:32" ht="16.5" customHeight="1">
      <c r="A8" s="8"/>
      <c r="B8" s="1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6"/>
      <c r="AD8" s="96"/>
      <c r="AE8" s="16"/>
      <c r="AF8" s="17"/>
    </row>
    <row r="9" spans="1:32" ht="16.5" customHeight="1">
      <c r="A9" s="95"/>
      <c r="B9" s="87" t="s">
        <v>280</v>
      </c>
      <c r="C9" s="115">
        <v>10073</v>
      </c>
      <c r="D9" s="103">
        <v>4970</v>
      </c>
      <c r="E9" s="103">
        <v>4263</v>
      </c>
      <c r="F9" s="103">
        <v>661</v>
      </c>
      <c r="G9" s="103">
        <v>6</v>
      </c>
      <c r="H9" s="103">
        <v>4</v>
      </c>
      <c r="I9" s="103">
        <v>36</v>
      </c>
      <c r="J9" s="103">
        <v>0</v>
      </c>
      <c r="K9" s="103">
        <v>2169</v>
      </c>
      <c r="L9" s="103">
        <v>268</v>
      </c>
      <c r="M9" s="103">
        <v>248</v>
      </c>
      <c r="N9" s="103">
        <v>10</v>
      </c>
      <c r="O9" s="103">
        <v>1998</v>
      </c>
      <c r="P9" s="103">
        <v>159</v>
      </c>
      <c r="Q9" s="103">
        <v>226</v>
      </c>
      <c r="R9" s="103">
        <v>25</v>
      </c>
      <c r="S9" s="103">
        <v>31</v>
      </c>
      <c r="T9" s="103">
        <v>3</v>
      </c>
      <c r="U9" s="103">
        <v>5</v>
      </c>
      <c r="V9" s="103">
        <v>23</v>
      </c>
      <c r="W9" s="103">
        <v>0</v>
      </c>
      <c r="X9" s="103">
        <v>225</v>
      </c>
      <c r="Y9" s="103">
        <v>4733</v>
      </c>
      <c r="Z9" s="103">
        <v>674</v>
      </c>
      <c r="AA9" s="103">
        <v>492</v>
      </c>
      <c r="AB9" s="103">
        <v>40</v>
      </c>
      <c r="AC9" s="114">
        <v>49.3</v>
      </c>
      <c r="AD9" s="114">
        <v>20.1</v>
      </c>
      <c r="AE9" s="24" t="s">
        <v>280</v>
      </c>
      <c r="AF9" s="18"/>
    </row>
    <row r="10" spans="1:32" s="198" customFormat="1" ht="16.5" customHeight="1">
      <c r="A10" s="194"/>
      <c r="B10" s="87" t="s">
        <v>283</v>
      </c>
      <c r="C10" s="110">
        <f>SUM(C15,C34,C37,C42,C44,C47,C51,C56,C59,C62,C64)</f>
        <v>9739</v>
      </c>
      <c r="D10" s="111">
        <f aca="true" t="shared" si="0" ref="D10:AB10">SUM(D15,D34,D37,D42,D44,D47,D51,D56,D59,D62,D64)</f>
        <v>4824</v>
      </c>
      <c r="E10" s="111">
        <f t="shared" si="0"/>
        <v>4147</v>
      </c>
      <c r="F10" s="111">
        <f t="shared" si="0"/>
        <v>635</v>
      </c>
      <c r="G10" s="111">
        <f t="shared" si="0"/>
        <v>3</v>
      </c>
      <c r="H10" s="111">
        <f t="shared" si="0"/>
        <v>0</v>
      </c>
      <c r="I10" s="111">
        <f t="shared" si="0"/>
        <v>39</v>
      </c>
      <c r="J10" s="111">
        <f t="shared" si="0"/>
        <v>0</v>
      </c>
      <c r="K10" s="111">
        <f t="shared" si="0"/>
        <v>2005</v>
      </c>
      <c r="L10" s="111">
        <f t="shared" si="0"/>
        <v>289</v>
      </c>
      <c r="M10" s="111">
        <f t="shared" si="0"/>
        <v>205</v>
      </c>
      <c r="N10" s="111">
        <f t="shared" si="0"/>
        <v>17</v>
      </c>
      <c r="O10" s="111">
        <f t="shared" si="0"/>
        <v>1985</v>
      </c>
      <c r="P10" s="111">
        <f t="shared" si="0"/>
        <v>168</v>
      </c>
      <c r="Q10" s="111">
        <f t="shared" si="0"/>
        <v>243</v>
      </c>
      <c r="R10" s="111">
        <f t="shared" si="0"/>
        <v>3</v>
      </c>
      <c r="S10" s="111">
        <f t="shared" si="0"/>
        <v>29</v>
      </c>
      <c r="T10" s="111">
        <f t="shared" si="0"/>
        <v>3</v>
      </c>
      <c r="U10" s="111">
        <f t="shared" si="0"/>
        <v>2</v>
      </c>
      <c r="V10" s="111">
        <f t="shared" si="0"/>
        <v>24</v>
      </c>
      <c r="W10" s="111">
        <f t="shared" si="0"/>
        <v>0</v>
      </c>
      <c r="X10" s="111">
        <f t="shared" si="0"/>
        <v>252</v>
      </c>
      <c r="Y10" s="111">
        <f t="shared" si="0"/>
        <v>4477</v>
      </c>
      <c r="Z10" s="111">
        <f t="shared" si="0"/>
        <v>645</v>
      </c>
      <c r="AA10" s="111">
        <f t="shared" si="0"/>
        <v>407</v>
      </c>
      <c r="AB10" s="111">
        <f t="shared" si="0"/>
        <v>18</v>
      </c>
      <c r="AC10" s="240">
        <f>ROUND(D10/C10*100,1)</f>
        <v>49.5</v>
      </c>
      <c r="AD10" s="240">
        <f>ROUND((O10+S10)/C10*100,1)</f>
        <v>20.7</v>
      </c>
      <c r="AE10" s="24" t="s">
        <v>283</v>
      </c>
      <c r="AF10" s="197"/>
    </row>
    <row r="11" spans="1:32" ht="16.5" customHeight="1">
      <c r="A11" s="8"/>
      <c r="B11" s="15"/>
      <c r="C11" s="110"/>
      <c r="D11" s="111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112"/>
      <c r="AD11" s="112"/>
      <c r="AE11" s="19"/>
      <c r="AF11" s="18"/>
    </row>
    <row r="12" spans="1:32" ht="16.5" customHeight="1">
      <c r="A12" s="8"/>
      <c r="B12" s="20" t="s">
        <v>82</v>
      </c>
      <c r="C12" s="97">
        <v>7478</v>
      </c>
      <c r="D12" s="97">
        <f>SUM(E12:J12)</f>
        <v>3566</v>
      </c>
      <c r="E12" s="97">
        <v>3050</v>
      </c>
      <c r="F12" s="97">
        <v>475</v>
      </c>
      <c r="G12" s="97">
        <v>2</v>
      </c>
      <c r="H12" s="97">
        <v>0</v>
      </c>
      <c r="I12" s="97">
        <v>39</v>
      </c>
      <c r="J12" s="97">
        <v>0</v>
      </c>
      <c r="K12" s="97">
        <v>1588</v>
      </c>
      <c r="L12" s="316">
        <v>289</v>
      </c>
      <c r="M12" s="308">
        <v>205</v>
      </c>
      <c r="N12" s="97">
        <v>16</v>
      </c>
      <c r="O12" s="97">
        <v>1698</v>
      </c>
      <c r="P12" s="97">
        <v>129</v>
      </c>
      <c r="Q12" s="97">
        <v>136</v>
      </c>
      <c r="R12" s="97">
        <v>3</v>
      </c>
      <c r="S12" s="97">
        <f>SUM(T12:W12)</f>
        <v>29</v>
      </c>
      <c r="T12" s="97">
        <v>3</v>
      </c>
      <c r="U12" s="97">
        <v>2</v>
      </c>
      <c r="V12" s="97">
        <v>24</v>
      </c>
      <c r="W12" s="97">
        <v>0</v>
      </c>
      <c r="X12" s="308">
        <v>252</v>
      </c>
      <c r="Y12" s="97">
        <v>3323</v>
      </c>
      <c r="Z12" s="97">
        <v>484</v>
      </c>
      <c r="AA12" s="308">
        <v>492</v>
      </c>
      <c r="AB12" s="308">
        <v>40</v>
      </c>
      <c r="AC12" s="112">
        <f aca="true" t="shared" si="1" ref="AC12:AC65">ROUND(D12/C12*100,1)</f>
        <v>47.7</v>
      </c>
      <c r="AD12" s="90">
        <f aca="true" t="shared" si="2" ref="AD12:AD65">ROUND((O12+S12)/C12*100,1)</f>
        <v>23.1</v>
      </c>
      <c r="AE12" s="19" t="s">
        <v>85</v>
      </c>
      <c r="AF12" s="18"/>
    </row>
    <row r="13" spans="1:32" ht="16.5" customHeight="1">
      <c r="A13" s="8"/>
      <c r="B13" s="20" t="s">
        <v>83</v>
      </c>
      <c r="C13" s="97">
        <v>2261</v>
      </c>
      <c r="D13" s="97">
        <f aca="true" t="shared" si="3" ref="D13:D65">SUM(E13:J13)</f>
        <v>1258</v>
      </c>
      <c r="E13" s="97">
        <v>1097</v>
      </c>
      <c r="F13" s="97">
        <v>160</v>
      </c>
      <c r="G13" s="97">
        <v>1</v>
      </c>
      <c r="H13" s="97">
        <v>0</v>
      </c>
      <c r="I13" s="97">
        <v>0</v>
      </c>
      <c r="J13" s="97">
        <v>0</v>
      </c>
      <c r="K13" s="97">
        <v>417</v>
      </c>
      <c r="L13" s="316"/>
      <c r="M13" s="308"/>
      <c r="N13" s="97">
        <v>1</v>
      </c>
      <c r="O13" s="97">
        <v>287</v>
      </c>
      <c r="P13" s="97">
        <v>39</v>
      </c>
      <c r="Q13" s="97">
        <v>107</v>
      </c>
      <c r="R13" s="97">
        <v>0</v>
      </c>
      <c r="S13" s="97">
        <f aca="true" t="shared" si="4" ref="S13:S65">SUM(T13:W13)</f>
        <v>0</v>
      </c>
      <c r="T13" s="97">
        <v>0</v>
      </c>
      <c r="U13" s="97">
        <v>0</v>
      </c>
      <c r="V13" s="97">
        <v>0</v>
      </c>
      <c r="W13" s="97">
        <v>0</v>
      </c>
      <c r="X13" s="308"/>
      <c r="Y13" s="97">
        <v>1154</v>
      </c>
      <c r="Z13" s="97">
        <v>161</v>
      </c>
      <c r="AA13" s="308"/>
      <c r="AB13" s="308"/>
      <c r="AC13" s="112">
        <f t="shared" si="1"/>
        <v>55.6</v>
      </c>
      <c r="AD13" s="90">
        <f t="shared" si="2"/>
        <v>12.7</v>
      </c>
      <c r="AE13" s="19" t="s">
        <v>86</v>
      </c>
      <c r="AF13" s="18"/>
    </row>
    <row r="14" spans="1:32" ht="16.5" customHeight="1">
      <c r="A14" s="8"/>
      <c r="B14" s="1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4"/>
      <c r="AD14" s="104"/>
      <c r="AE14" s="19"/>
      <c r="AF14" s="18"/>
    </row>
    <row r="15" spans="1:32" s="198" customFormat="1" ht="16.5" customHeight="1">
      <c r="A15" s="281" t="s">
        <v>216</v>
      </c>
      <c r="B15" s="282"/>
      <c r="C15" s="110">
        <f>SUM(D15,K15,L15,M15,N15,O15,P15,Q15,R15)</f>
        <v>8360</v>
      </c>
      <c r="D15" s="111">
        <f t="shared" si="3"/>
        <v>4465</v>
      </c>
      <c r="E15" s="111">
        <f aca="true" t="shared" si="5" ref="E15:AB15">SUM(E17:E33)</f>
        <v>3896</v>
      </c>
      <c r="F15" s="111">
        <f t="shared" si="5"/>
        <v>528</v>
      </c>
      <c r="G15" s="111">
        <f t="shared" si="5"/>
        <v>2</v>
      </c>
      <c r="H15" s="111">
        <f t="shared" si="5"/>
        <v>0</v>
      </c>
      <c r="I15" s="111">
        <f t="shared" si="5"/>
        <v>39</v>
      </c>
      <c r="J15" s="111">
        <f t="shared" si="5"/>
        <v>0</v>
      </c>
      <c r="K15" s="111">
        <f t="shared" si="5"/>
        <v>1634</v>
      </c>
      <c r="L15" s="111">
        <f t="shared" si="5"/>
        <v>274</v>
      </c>
      <c r="M15" s="111">
        <f t="shared" si="5"/>
        <v>179</v>
      </c>
      <c r="N15" s="111">
        <f t="shared" si="5"/>
        <v>17</v>
      </c>
      <c r="O15" s="111">
        <f t="shared" si="5"/>
        <v>1435</v>
      </c>
      <c r="P15" s="111">
        <f t="shared" si="5"/>
        <v>133</v>
      </c>
      <c r="Q15" s="111">
        <f t="shared" si="5"/>
        <v>221</v>
      </c>
      <c r="R15" s="111">
        <f t="shared" si="5"/>
        <v>2</v>
      </c>
      <c r="S15" s="111">
        <f t="shared" si="4"/>
        <v>21</v>
      </c>
      <c r="T15" s="111">
        <f t="shared" si="5"/>
        <v>3</v>
      </c>
      <c r="U15" s="111">
        <f t="shared" si="5"/>
        <v>2</v>
      </c>
      <c r="V15" s="111">
        <f t="shared" si="5"/>
        <v>16</v>
      </c>
      <c r="W15" s="111">
        <f t="shared" si="5"/>
        <v>0</v>
      </c>
      <c r="X15" s="111">
        <f t="shared" si="5"/>
        <v>177</v>
      </c>
      <c r="Y15" s="111">
        <f t="shared" si="5"/>
        <v>4225</v>
      </c>
      <c r="Z15" s="111">
        <f t="shared" si="5"/>
        <v>535</v>
      </c>
      <c r="AA15" s="111">
        <f t="shared" si="5"/>
        <v>390</v>
      </c>
      <c r="AB15" s="111">
        <f t="shared" si="5"/>
        <v>8</v>
      </c>
      <c r="AC15" s="240">
        <f t="shared" si="1"/>
        <v>53.4</v>
      </c>
      <c r="AD15" s="240">
        <f t="shared" si="2"/>
        <v>17.4</v>
      </c>
      <c r="AE15" s="283" t="s">
        <v>216</v>
      </c>
      <c r="AF15" s="284"/>
    </row>
    <row r="16" spans="1:32" s="198" customFormat="1" ht="16.5" customHeight="1">
      <c r="A16" s="197"/>
      <c r="B16" s="200" t="s">
        <v>161</v>
      </c>
      <c r="C16" s="110">
        <f aca="true" t="shared" si="6" ref="C16:C65">SUM(D16,K16,L16,M16,N16,O16,P16,Q16,R16)</f>
        <v>4893</v>
      </c>
      <c r="D16" s="111">
        <f t="shared" si="3"/>
        <v>3001</v>
      </c>
      <c r="E16" s="111">
        <f aca="true" t="shared" si="7" ref="E16:AB16">SUM(E17:E21)</f>
        <v>2729</v>
      </c>
      <c r="F16" s="111">
        <f t="shared" si="7"/>
        <v>270</v>
      </c>
      <c r="G16" s="111">
        <f t="shared" si="7"/>
        <v>2</v>
      </c>
      <c r="H16" s="111">
        <f t="shared" si="7"/>
        <v>0</v>
      </c>
      <c r="I16" s="111">
        <f t="shared" si="7"/>
        <v>0</v>
      </c>
      <c r="J16" s="111">
        <f t="shared" si="7"/>
        <v>0</v>
      </c>
      <c r="K16" s="111">
        <f t="shared" si="7"/>
        <v>793</v>
      </c>
      <c r="L16" s="111">
        <f t="shared" si="7"/>
        <v>263</v>
      </c>
      <c r="M16" s="111">
        <f t="shared" si="7"/>
        <v>117</v>
      </c>
      <c r="N16" s="111">
        <f t="shared" si="7"/>
        <v>5</v>
      </c>
      <c r="O16" s="111">
        <f t="shared" si="7"/>
        <v>503</v>
      </c>
      <c r="P16" s="111">
        <f t="shared" si="7"/>
        <v>58</v>
      </c>
      <c r="Q16" s="111">
        <f t="shared" si="7"/>
        <v>153</v>
      </c>
      <c r="R16" s="111">
        <f t="shared" si="7"/>
        <v>0</v>
      </c>
      <c r="S16" s="111">
        <f t="shared" si="4"/>
        <v>0</v>
      </c>
      <c r="T16" s="111">
        <f t="shared" si="7"/>
        <v>0</v>
      </c>
      <c r="U16" s="111">
        <f t="shared" si="7"/>
        <v>0</v>
      </c>
      <c r="V16" s="111">
        <f t="shared" si="7"/>
        <v>0</v>
      </c>
      <c r="W16" s="111">
        <f t="shared" si="7"/>
        <v>0</v>
      </c>
      <c r="X16" s="111">
        <f t="shared" si="7"/>
        <v>49</v>
      </c>
      <c r="Y16" s="111">
        <f t="shared" si="7"/>
        <v>3006</v>
      </c>
      <c r="Z16" s="111">
        <f t="shared" si="7"/>
        <v>274</v>
      </c>
      <c r="AA16" s="111">
        <f t="shared" si="7"/>
        <v>329</v>
      </c>
      <c r="AB16" s="111">
        <f t="shared" si="7"/>
        <v>3</v>
      </c>
      <c r="AC16" s="240">
        <f t="shared" si="1"/>
        <v>61.3</v>
      </c>
      <c r="AD16" s="240">
        <f t="shared" si="2"/>
        <v>10.3</v>
      </c>
      <c r="AE16" s="201" t="s">
        <v>161</v>
      </c>
      <c r="AF16" s="197"/>
    </row>
    <row r="17" spans="1:32" ht="16.5" customHeight="1">
      <c r="A17" s="22"/>
      <c r="B17" s="23" t="s">
        <v>28</v>
      </c>
      <c r="C17" s="241">
        <f t="shared" si="6"/>
        <v>1675</v>
      </c>
      <c r="D17" s="103">
        <f t="shared" si="3"/>
        <v>927</v>
      </c>
      <c r="E17" s="103">
        <v>823</v>
      </c>
      <c r="F17" s="103">
        <v>104</v>
      </c>
      <c r="G17" s="103">
        <v>0</v>
      </c>
      <c r="H17" s="103">
        <v>0</v>
      </c>
      <c r="I17" s="103">
        <v>0</v>
      </c>
      <c r="J17" s="103">
        <v>0</v>
      </c>
      <c r="K17" s="103">
        <v>258</v>
      </c>
      <c r="L17" s="103">
        <v>154</v>
      </c>
      <c r="M17" s="103">
        <v>55</v>
      </c>
      <c r="N17" s="103">
        <v>4</v>
      </c>
      <c r="O17" s="103">
        <v>199</v>
      </c>
      <c r="P17" s="103">
        <v>18</v>
      </c>
      <c r="Q17" s="103">
        <v>60</v>
      </c>
      <c r="R17" s="103">
        <v>0</v>
      </c>
      <c r="S17" s="103">
        <f t="shared" si="4"/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32</v>
      </c>
      <c r="Y17" s="103">
        <v>954</v>
      </c>
      <c r="Z17" s="103">
        <v>104</v>
      </c>
      <c r="AA17" s="103">
        <v>157</v>
      </c>
      <c r="AB17" s="103">
        <v>2</v>
      </c>
      <c r="AC17" s="113">
        <f t="shared" si="1"/>
        <v>55.3</v>
      </c>
      <c r="AD17" s="113">
        <f t="shared" si="2"/>
        <v>11.9</v>
      </c>
      <c r="AE17" s="24" t="s">
        <v>28</v>
      </c>
      <c r="AF17" s="18"/>
    </row>
    <row r="18" spans="1:32" ht="16.5" customHeight="1">
      <c r="A18" s="22"/>
      <c r="B18" s="23" t="s">
        <v>29</v>
      </c>
      <c r="C18" s="241">
        <f t="shared" si="6"/>
        <v>594</v>
      </c>
      <c r="D18" s="103">
        <f t="shared" si="3"/>
        <v>396</v>
      </c>
      <c r="E18" s="103">
        <v>383</v>
      </c>
      <c r="F18" s="103">
        <v>12</v>
      </c>
      <c r="G18" s="103">
        <v>1</v>
      </c>
      <c r="H18" s="103">
        <v>0</v>
      </c>
      <c r="I18" s="103">
        <v>0</v>
      </c>
      <c r="J18" s="103">
        <v>0</v>
      </c>
      <c r="K18" s="103">
        <v>82</v>
      </c>
      <c r="L18" s="103">
        <v>9</v>
      </c>
      <c r="M18" s="103">
        <v>12</v>
      </c>
      <c r="N18" s="103">
        <v>0</v>
      </c>
      <c r="O18" s="103">
        <v>38</v>
      </c>
      <c r="P18" s="103">
        <v>12</v>
      </c>
      <c r="Q18" s="103">
        <v>45</v>
      </c>
      <c r="R18" s="103">
        <v>0</v>
      </c>
      <c r="S18" s="103">
        <f t="shared" si="4"/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3</v>
      </c>
      <c r="Y18" s="103">
        <v>430</v>
      </c>
      <c r="Z18" s="103">
        <v>13</v>
      </c>
      <c r="AA18" s="103">
        <v>36</v>
      </c>
      <c r="AB18" s="103">
        <v>1</v>
      </c>
      <c r="AC18" s="113">
        <f t="shared" si="1"/>
        <v>66.7</v>
      </c>
      <c r="AD18" s="113">
        <f t="shared" si="2"/>
        <v>6.4</v>
      </c>
      <c r="AE18" s="24" t="s">
        <v>29</v>
      </c>
      <c r="AF18" s="18"/>
    </row>
    <row r="19" spans="1:32" ht="16.5" customHeight="1">
      <c r="A19" s="22"/>
      <c r="B19" s="23" t="s">
        <v>30</v>
      </c>
      <c r="C19" s="241">
        <f t="shared" si="6"/>
        <v>864</v>
      </c>
      <c r="D19" s="103">
        <f t="shared" si="3"/>
        <v>565</v>
      </c>
      <c r="E19" s="103">
        <v>505</v>
      </c>
      <c r="F19" s="103">
        <v>60</v>
      </c>
      <c r="G19" s="103">
        <v>0</v>
      </c>
      <c r="H19" s="103">
        <v>0</v>
      </c>
      <c r="I19" s="103">
        <v>0</v>
      </c>
      <c r="J19" s="103">
        <v>0</v>
      </c>
      <c r="K19" s="103">
        <v>134</v>
      </c>
      <c r="L19" s="103">
        <v>54</v>
      </c>
      <c r="M19" s="103">
        <v>33</v>
      </c>
      <c r="N19" s="103">
        <v>0</v>
      </c>
      <c r="O19" s="103">
        <v>57</v>
      </c>
      <c r="P19" s="103">
        <v>5</v>
      </c>
      <c r="Q19" s="103">
        <v>16</v>
      </c>
      <c r="R19" s="103">
        <v>0</v>
      </c>
      <c r="S19" s="103">
        <f t="shared" si="4"/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7</v>
      </c>
      <c r="Y19" s="103">
        <v>539</v>
      </c>
      <c r="Z19" s="103">
        <v>60</v>
      </c>
      <c r="AA19" s="103">
        <v>38</v>
      </c>
      <c r="AB19" s="103">
        <v>0</v>
      </c>
      <c r="AC19" s="113">
        <f t="shared" si="1"/>
        <v>65.4</v>
      </c>
      <c r="AD19" s="113">
        <f t="shared" si="2"/>
        <v>6.6</v>
      </c>
      <c r="AE19" s="24" t="s">
        <v>30</v>
      </c>
      <c r="AF19" s="18"/>
    </row>
    <row r="20" spans="1:32" ht="16.5" customHeight="1">
      <c r="A20" s="22"/>
      <c r="B20" s="23" t="s">
        <v>31</v>
      </c>
      <c r="C20" s="241">
        <f t="shared" si="6"/>
        <v>676</v>
      </c>
      <c r="D20" s="103">
        <f t="shared" si="3"/>
        <v>485</v>
      </c>
      <c r="E20" s="103">
        <v>455</v>
      </c>
      <c r="F20" s="103">
        <v>30</v>
      </c>
      <c r="G20" s="103">
        <v>0</v>
      </c>
      <c r="H20" s="103">
        <v>0</v>
      </c>
      <c r="I20" s="103">
        <v>0</v>
      </c>
      <c r="J20" s="103">
        <v>0</v>
      </c>
      <c r="K20" s="103">
        <v>139</v>
      </c>
      <c r="L20" s="103">
        <v>3</v>
      </c>
      <c r="M20" s="103">
        <v>6</v>
      </c>
      <c r="N20" s="103">
        <v>1</v>
      </c>
      <c r="O20" s="103">
        <v>30</v>
      </c>
      <c r="P20" s="103">
        <v>6</v>
      </c>
      <c r="Q20" s="103">
        <v>6</v>
      </c>
      <c r="R20" s="103">
        <v>0</v>
      </c>
      <c r="S20" s="103">
        <f t="shared" si="4"/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3</v>
      </c>
      <c r="Y20" s="103">
        <v>470</v>
      </c>
      <c r="Z20" s="103">
        <v>33</v>
      </c>
      <c r="AA20" s="103">
        <v>29</v>
      </c>
      <c r="AB20" s="103">
        <v>0</v>
      </c>
      <c r="AC20" s="113">
        <f t="shared" si="1"/>
        <v>71.7</v>
      </c>
      <c r="AD20" s="113">
        <f t="shared" si="2"/>
        <v>4.4</v>
      </c>
      <c r="AE20" s="24" t="s">
        <v>31</v>
      </c>
      <c r="AF20" s="18"/>
    </row>
    <row r="21" spans="1:32" ht="16.5" customHeight="1">
      <c r="A21" s="22"/>
      <c r="B21" s="23" t="s">
        <v>32</v>
      </c>
      <c r="C21" s="241">
        <f t="shared" si="6"/>
        <v>1084</v>
      </c>
      <c r="D21" s="103">
        <f t="shared" si="3"/>
        <v>628</v>
      </c>
      <c r="E21" s="103">
        <v>563</v>
      </c>
      <c r="F21" s="103">
        <v>64</v>
      </c>
      <c r="G21" s="103">
        <v>1</v>
      </c>
      <c r="H21" s="103">
        <v>0</v>
      </c>
      <c r="I21" s="103">
        <v>0</v>
      </c>
      <c r="J21" s="103">
        <v>0</v>
      </c>
      <c r="K21" s="103">
        <v>180</v>
      </c>
      <c r="L21" s="103">
        <v>43</v>
      </c>
      <c r="M21" s="103">
        <v>11</v>
      </c>
      <c r="N21" s="103">
        <v>0</v>
      </c>
      <c r="O21" s="103">
        <v>179</v>
      </c>
      <c r="P21" s="103">
        <v>17</v>
      </c>
      <c r="Q21" s="103">
        <v>26</v>
      </c>
      <c r="R21" s="103">
        <v>0</v>
      </c>
      <c r="S21" s="103">
        <f t="shared" si="4"/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4</v>
      </c>
      <c r="Y21" s="103">
        <v>613</v>
      </c>
      <c r="Z21" s="103">
        <v>64</v>
      </c>
      <c r="AA21" s="103">
        <v>69</v>
      </c>
      <c r="AB21" s="103">
        <v>0</v>
      </c>
      <c r="AC21" s="113">
        <f t="shared" si="1"/>
        <v>57.9</v>
      </c>
      <c r="AD21" s="113">
        <f t="shared" si="2"/>
        <v>16.5</v>
      </c>
      <c r="AE21" s="24" t="s">
        <v>32</v>
      </c>
      <c r="AF21" s="18"/>
    </row>
    <row r="22" spans="1:32" ht="16.5" customHeight="1">
      <c r="A22" s="22"/>
      <c r="B22" s="25" t="s">
        <v>33</v>
      </c>
      <c r="C22" s="241">
        <f t="shared" si="6"/>
        <v>696</v>
      </c>
      <c r="D22" s="103">
        <f t="shared" si="3"/>
        <v>269</v>
      </c>
      <c r="E22" s="103">
        <v>222</v>
      </c>
      <c r="F22" s="103">
        <v>47</v>
      </c>
      <c r="G22" s="103">
        <v>0</v>
      </c>
      <c r="H22" s="103">
        <v>0</v>
      </c>
      <c r="I22" s="103">
        <v>0</v>
      </c>
      <c r="J22" s="103">
        <v>0</v>
      </c>
      <c r="K22" s="103">
        <v>165</v>
      </c>
      <c r="L22" s="103">
        <v>5</v>
      </c>
      <c r="M22" s="103">
        <v>15</v>
      </c>
      <c r="N22" s="103">
        <v>0</v>
      </c>
      <c r="O22" s="103">
        <v>215</v>
      </c>
      <c r="P22" s="103">
        <v>17</v>
      </c>
      <c r="Q22" s="103">
        <v>10</v>
      </c>
      <c r="R22" s="103">
        <v>0</v>
      </c>
      <c r="S22" s="103">
        <f t="shared" si="4"/>
        <v>9</v>
      </c>
      <c r="T22" s="103">
        <v>1</v>
      </c>
      <c r="U22" s="103">
        <v>0</v>
      </c>
      <c r="V22" s="103">
        <v>8</v>
      </c>
      <c r="W22" s="103">
        <v>0</v>
      </c>
      <c r="X22" s="103">
        <v>20</v>
      </c>
      <c r="Y22" s="103">
        <v>233</v>
      </c>
      <c r="Z22" s="103">
        <v>48</v>
      </c>
      <c r="AA22" s="103">
        <v>12</v>
      </c>
      <c r="AB22" s="103">
        <v>0</v>
      </c>
      <c r="AC22" s="113">
        <f t="shared" si="1"/>
        <v>38.6</v>
      </c>
      <c r="AD22" s="113">
        <f t="shared" si="2"/>
        <v>32.2</v>
      </c>
      <c r="AE22" s="26" t="s">
        <v>33</v>
      </c>
      <c r="AF22" s="18"/>
    </row>
    <row r="23" spans="1:32" ht="16.5" customHeight="1">
      <c r="A23" s="22"/>
      <c r="B23" s="25" t="s">
        <v>162</v>
      </c>
      <c r="C23" s="241">
        <f t="shared" si="6"/>
        <v>226</v>
      </c>
      <c r="D23" s="103">
        <f t="shared" si="3"/>
        <v>71</v>
      </c>
      <c r="E23" s="103">
        <v>50</v>
      </c>
      <c r="F23" s="103">
        <v>21</v>
      </c>
      <c r="G23" s="103">
        <v>0</v>
      </c>
      <c r="H23" s="103">
        <v>0</v>
      </c>
      <c r="I23" s="103">
        <v>0</v>
      </c>
      <c r="J23" s="103">
        <v>0</v>
      </c>
      <c r="K23" s="103">
        <v>69</v>
      </c>
      <c r="L23" s="103">
        <v>0</v>
      </c>
      <c r="M23" s="103">
        <v>0</v>
      </c>
      <c r="N23" s="103">
        <v>1</v>
      </c>
      <c r="O23" s="103">
        <v>81</v>
      </c>
      <c r="P23" s="103">
        <v>0</v>
      </c>
      <c r="Q23" s="103">
        <v>4</v>
      </c>
      <c r="R23" s="103">
        <v>0</v>
      </c>
      <c r="S23" s="103">
        <f t="shared" si="4"/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8</v>
      </c>
      <c r="Y23" s="103">
        <v>50</v>
      </c>
      <c r="Z23" s="103">
        <v>21</v>
      </c>
      <c r="AA23" s="103">
        <v>0</v>
      </c>
      <c r="AB23" s="103">
        <v>0</v>
      </c>
      <c r="AC23" s="113">
        <f t="shared" si="1"/>
        <v>31.4</v>
      </c>
      <c r="AD23" s="113">
        <f t="shared" si="2"/>
        <v>35.8</v>
      </c>
      <c r="AE23" s="26" t="s">
        <v>162</v>
      </c>
      <c r="AF23" s="18"/>
    </row>
    <row r="24" spans="1:32" ht="16.5" customHeight="1">
      <c r="A24" s="22"/>
      <c r="B24" s="25" t="s">
        <v>34</v>
      </c>
      <c r="C24" s="241">
        <f t="shared" si="6"/>
        <v>319</v>
      </c>
      <c r="D24" s="103">
        <f t="shared" si="3"/>
        <v>121</v>
      </c>
      <c r="E24" s="103">
        <v>98</v>
      </c>
      <c r="F24" s="103">
        <v>23</v>
      </c>
      <c r="G24" s="103">
        <v>0</v>
      </c>
      <c r="H24" s="103">
        <v>0</v>
      </c>
      <c r="I24" s="103">
        <v>0</v>
      </c>
      <c r="J24" s="103">
        <v>0</v>
      </c>
      <c r="K24" s="103">
        <v>94</v>
      </c>
      <c r="L24" s="103">
        <v>1</v>
      </c>
      <c r="M24" s="103">
        <v>9</v>
      </c>
      <c r="N24" s="103">
        <v>4</v>
      </c>
      <c r="O24" s="103">
        <v>84</v>
      </c>
      <c r="P24" s="103">
        <v>2</v>
      </c>
      <c r="Q24" s="103">
        <v>4</v>
      </c>
      <c r="R24" s="103">
        <v>0</v>
      </c>
      <c r="S24" s="103">
        <f t="shared" si="4"/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22</v>
      </c>
      <c r="Y24" s="103">
        <v>102</v>
      </c>
      <c r="Z24" s="103">
        <v>23</v>
      </c>
      <c r="AA24" s="103">
        <v>7</v>
      </c>
      <c r="AB24" s="103">
        <v>1</v>
      </c>
      <c r="AC24" s="113">
        <f t="shared" si="1"/>
        <v>37.9</v>
      </c>
      <c r="AD24" s="113">
        <f t="shared" si="2"/>
        <v>26.3</v>
      </c>
      <c r="AE24" s="26" t="s">
        <v>34</v>
      </c>
      <c r="AF24" s="18"/>
    </row>
    <row r="25" spans="1:32" ht="16.5" customHeight="1">
      <c r="A25" s="22"/>
      <c r="B25" s="25" t="s">
        <v>35</v>
      </c>
      <c r="C25" s="241">
        <f t="shared" si="6"/>
        <v>197</v>
      </c>
      <c r="D25" s="103">
        <f t="shared" si="3"/>
        <v>132</v>
      </c>
      <c r="E25" s="103">
        <v>85</v>
      </c>
      <c r="F25" s="103">
        <v>8</v>
      </c>
      <c r="G25" s="103">
        <v>0</v>
      </c>
      <c r="H25" s="103">
        <v>0</v>
      </c>
      <c r="I25" s="103">
        <v>39</v>
      </c>
      <c r="J25" s="103">
        <v>0</v>
      </c>
      <c r="K25" s="103">
        <v>34</v>
      </c>
      <c r="L25" s="103">
        <v>0</v>
      </c>
      <c r="M25" s="103">
        <v>1</v>
      </c>
      <c r="N25" s="103">
        <v>0</v>
      </c>
      <c r="O25" s="103">
        <v>27</v>
      </c>
      <c r="P25" s="103">
        <v>0</v>
      </c>
      <c r="Q25" s="103">
        <v>3</v>
      </c>
      <c r="R25" s="103">
        <v>0</v>
      </c>
      <c r="S25" s="103">
        <f t="shared" si="4"/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10</v>
      </c>
      <c r="Y25" s="103">
        <v>97</v>
      </c>
      <c r="Z25" s="103">
        <v>8</v>
      </c>
      <c r="AA25" s="103">
        <v>0</v>
      </c>
      <c r="AB25" s="103">
        <v>0</v>
      </c>
      <c r="AC25" s="113">
        <f t="shared" si="1"/>
        <v>67</v>
      </c>
      <c r="AD25" s="113">
        <f t="shared" si="2"/>
        <v>13.7</v>
      </c>
      <c r="AE25" s="26" t="s">
        <v>35</v>
      </c>
      <c r="AF25" s="18"/>
    </row>
    <row r="26" spans="1:32" ht="16.5" customHeight="1">
      <c r="A26" s="22"/>
      <c r="B26" s="25" t="s">
        <v>36</v>
      </c>
      <c r="C26" s="241">
        <f t="shared" si="6"/>
        <v>248</v>
      </c>
      <c r="D26" s="103">
        <f t="shared" si="3"/>
        <v>92</v>
      </c>
      <c r="E26" s="103">
        <v>69</v>
      </c>
      <c r="F26" s="103">
        <v>23</v>
      </c>
      <c r="G26" s="103">
        <v>0</v>
      </c>
      <c r="H26" s="103">
        <v>0</v>
      </c>
      <c r="I26" s="103">
        <v>0</v>
      </c>
      <c r="J26" s="103">
        <v>0</v>
      </c>
      <c r="K26" s="103">
        <v>74</v>
      </c>
      <c r="L26" s="103">
        <v>0</v>
      </c>
      <c r="M26" s="103">
        <v>2</v>
      </c>
      <c r="N26" s="103">
        <v>0</v>
      </c>
      <c r="O26" s="103">
        <v>74</v>
      </c>
      <c r="P26" s="103">
        <v>5</v>
      </c>
      <c r="Q26" s="103">
        <v>1</v>
      </c>
      <c r="R26" s="103">
        <v>0</v>
      </c>
      <c r="S26" s="103">
        <f t="shared" si="4"/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15</v>
      </c>
      <c r="Y26" s="103">
        <v>70</v>
      </c>
      <c r="Z26" s="103">
        <v>23</v>
      </c>
      <c r="AA26" s="103">
        <v>2</v>
      </c>
      <c r="AB26" s="103">
        <v>0</v>
      </c>
      <c r="AC26" s="113">
        <f t="shared" si="1"/>
        <v>37.1</v>
      </c>
      <c r="AD26" s="113">
        <f t="shared" si="2"/>
        <v>29.8</v>
      </c>
      <c r="AE26" s="26" t="s">
        <v>36</v>
      </c>
      <c r="AF26" s="18"/>
    </row>
    <row r="27" spans="1:32" ht="16.5" customHeight="1">
      <c r="A27" s="22"/>
      <c r="B27" s="25" t="s">
        <v>37</v>
      </c>
      <c r="C27" s="241">
        <f t="shared" si="6"/>
        <v>82</v>
      </c>
      <c r="D27" s="103">
        <f t="shared" si="3"/>
        <v>36</v>
      </c>
      <c r="E27" s="103">
        <v>30</v>
      </c>
      <c r="F27" s="103">
        <v>6</v>
      </c>
      <c r="G27" s="103">
        <v>0</v>
      </c>
      <c r="H27" s="103">
        <v>0</v>
      </c>
      <c r="I27" s="103">
        <v>0</v>
      </c>
      <c r="J27" s="103">
        <v>0</v>
      </c>
      <c r="K27" s="103">
        <v>32</v>
      </c>
      <c r="L27" s="103">
        <v>1</v>
      </c>
      <c r="M27" s="103">
        <v>2</v>
      </c>
      <c r="N27" s="103">
        <v>0</v>
      </c>
      <c r="O27" s="103">
        <v>10</v>
      </c>
      <c r="P27" s="103">
        <v>0</v>
      </c>
      <c r="Q27" s="103">
        <v>1</v>
      </c>
      <c r="R27" s="103">
        <v>0</v>
      </c>
      <c r="S27" s="103">
        <f t="shared" si="4"/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2</v>
      </c>
      <c r="Y27" s="103">
        <v>30</v>
      </c>
      <c r="Z27" s="103">
        <v>6</v>
      </c>
      <c r="AA27" s="103">
        <v>2</v>
      </c>
      <c r="AB27" s="103">
        <v>1</v>
      </c>
      <c r="AC27" s="113">
        <f t="shared" si="1"/>
        <v>43.9</v>
      </c>
      <c r="AD27" s="113">
        <f t="shared" si="2"/>
        <v>12.2</v>
      </c>
      <c r="AE27" s="26" t="s">
        <v>37</v>
      </c>
      <c r="AF27" s="18"/>
    </row>
    <row r="28" spans="1:32" ht="16.5" customHeight="1">
      <c r="A28" s="22"/>
      <c r="B28" s="25" t="s">
        <v>38</v>
      </c>
      <c r="C28" s="241">
        <f t="shared" si="6"/>
        <v>165</v>
      </c>
      <c r="D28" s="103">
        <f t="shared" si="3"/>
        <v>95</v>
      </c>
      <c r="E28" s="103">
        <v>87</v>
      </c>
      <c r="F28" s="103">
        <v>8</v>
      </c>
      <c r="G28" s="103">
        <v>0</v>
      </c>
      <c r="H28" s="103">
        <v>0</v>
      </c>
      <c r="I28" s="103">
        <v>0</v>
      </c>
      <c r="J28" s="103">
        <v>0</v>
      </c>
      <c r="K28" s="103">
        <v>32</v>
      </c>
      <c r="L28" s="103">
        <v>0</v>
      </c>
      <c r="M28" s="103">
        <v>0</v>
      </c>
      <c r="N28" s="103">
        <v>0</v>
      </c>
      <c r="O28" s="103">
        <v>17</v>
      </c>
      <c r="P28" s="103">
        <v>16</v>
      </c>
      <c r="Q28" s="103">
        <v>5</v>
      </c>
      <c r="R28" s="103">
        <v>0</v>
      </c>
      <c r="S28" s="103">
        <f t="shared" si="4"/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92</v>
      </c>
      <c r="Z28" s="103">
        <v>8</v>
      </c>
      <c r="AA28" s="103">
        <v>8</v>
      </c>
      <c r="AB28" s="103">
        <v>0</v>
      </c>
      <c r="AC28" s="113">
        <f t="shared" si="1"/>
        <v>57.6</v>
      </c>
      <c r="AD28" s="113">
        <f t="shared" si="2"/>
        <v>10.3</v>
      </c>
      <c r="AE28" s="26" t="s">
        <v>38</v>
      </c>
      <c r="AF28" s="18"/>
    </row>
    <row r="29" spans="1:32" ht="16.5" customHeight="1">
      <c r="A29" s="22"/>
      <c r="B29" s="25" t="s">
        <v>39</v>
      </c>
      <c r="C29" s="241">
        <f t="shared" si="6"/>
        <v>185</v>
      </c>
      <c r="D29" s="103">
        <f t="shared" si="3"/>
        <v>46</v>
      </c>
      <c r="E29" s="103">
        <v>28</v>
      </c>
      <c r="F29" s="103">
        <v>18</v>
      </c>
      <c r="G29" s="103">
        <v>0</v>
      </c>
      <c r="H29" s="103">
        <v>0</v>
      </c>
      <c r="I29" s="103">
        <v>0</v>
      </c>
      <c r="J29" s="103">
        <v>0</v>
      </c>
      <c r="K29" s="103">
        <v>52</v>
      </c>
      <c r="L29" s="103">
        <v>0</v>
      </c>
      <c r="M29" s="103">
        <v>4</v>
      </c>
      <c r="N29" s="103">
        <v>0</v>
      </c>
      <c r="O29" s="103">
        <v>62</v>
      </c>
      <c r="P29" s="103">
        <v>2</v>
      </c>
      <c r="Q29" s="103">
        <v>19</v>
      </c>
      <c r="R29" s="103">
        <v>0</v>
      </c>
      <c r="S29" s="103">
        <f t="shared" si="4"/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6</v>
      </c>
      <c r="Y29" s="103">
        <v>30</v>
      </c>
      <c r="Z29" s="103">
        <v>19</v>
      </c>
      <c r="AA29" s="103">
        <v>0</v>
      </c>
      <c r="AB29" s="103">
        <v>0</v>
      </c>
      <c r="AC29" s="113">
        <f t="shared" si="1"/>
        <v>24.9</v>
      </c>
      <c r="AD29" s="113">
        <f t="shared" si="2"/>
        <v>33.5</v>
      </c>
      <c r="AE29" s="26" t="s">
        <v>39</v>
      </c>
      <c r="AF29" s="18"/>
    </row>
    <row r="30" spans="1:32" ht="16.5" customHeight="1">
      <c r="A30" s="22"/>
      <c r="B30" s="25" t="s">
        <v>74</v>
      </c>
      <c r="C30" s="241">
        <f t="shared" si="6"/>
        <v>270</v>
      </c>
      <c r="D30" s="103">
        <f t="shared" si="3"/>
        <v>118</v>
      </c>
      <c r="E30" s="103">
        <v>92</v>
      </c>
      <c r="F30" s="103">
        <v>26</v>
      </c>
      <c r="G30" s="103">
        <v>0</v>
      </c>
      <c r="H30" s="103">
        <v>0</v>
      </c>
      <c r="I30" s="103">
        <v>0</v>
      </c>
      <c r="J30" s="103">
        <v>0</v>
      </c>
      <c r="K30" s="103">
        <v>58</v>
      </c>
      <c r="L30" s="103">
        <v>0</v>
      </c>
      <c r="M30" s="103">
        <v>3</v>
      </c>
      <c r="N30" s="103">
        <v>2</v>
      </c>
      <c r="O30" s="103">
        <v>82</v>
      </c>
      <c r="P30" s="103">
        <v>3</v>
      </c>
      <c r="Q30" s="103">
        <v>4</v>
      </c>
      <c r="R30" s="103">
        <v>0</v>
      </c>
      <c r="S30" s="103">
        <f t="shared" si="4"/>
        <v>1</v>
      </c>
      <c r="T30" s="103">
        <v>1</v>
      </c>
      <c r="U30" s="103">
        <v>0</v>
      </c>
      <c r="V30" s="103">
        <v>0</v>
      </c>
      <c r="W30" s="103">
        <v>0</v>
      </c>
      <c r="X30" s="103">
        <v>12</v>
      </c>
      <c r="Y30" s="103">
        <v>94</v>
      </c>
      <c r="Z30" s="103">
        <v>26</v>
      </c>
      <c r="AA30" s="103">
        <v>11</v>
      </c>
      <c r="AB30" s="103">
        <v>0</v>
      </c>
      <c r="AC30" s="113">
        <f t="shared" si="1"/>
        <v>43.7</v>
      </c>
      <c r="AD30" s="113">
        <f t="shared" si="2"/>
        <v>30.7</v>
      </c>
      <c r="AE30" s="26" t="s">
        <v>75</v>
      </c>
      <c r="AF30" s="18"/>
    </row>
    <row r="31" spans="1:32" ht="16.5" customHeight="1">
      <c r="A31" s="22"/>
      <c r="B31" s="25" t="s">
        <v>76</v>
      </c>
      <c r="C31" s="241">
        <f t="shared" si="6"/>
        <v>290</v>
      </c>
      <c r="D31" s="103">
        <f t="shared" si="3"/>
        <v>100</v>
      </c>
      <c r="E31" s="103">
        <v>63</v>
      </c>
      <c r="F31" s="103">
        <v>37</v>
      </c>
      <c r="G31" s="103">
        <v>0</v>
      </c>
      <c r="H31" s="103">
        <v>0</v>
      </c>
      <c r="I31" s="103">
        <v>0</v>
      </c>
      <c r="J31" s="103">
        <v>0</v>
      </c>
      <c r="K31" s="103">
        <v>96</v>
      </c>
      <c r="L31" s="103">
        <v>1</v>
      </c>
      <c r="M31" s="103">
        <v>7</v>
      </c>
      <c r="N31" s="103">
        <v>0</v>
      </c>
      <c r="O31" s="103">
        <v>79</v>
      </c>
      <c r="P31" s="103">
        <v>3</v>
      </c>
      <c r="Q31" s="103">
        <v>3</v>
      </c>
      <c r="R31" s="103">
        <v>1</v>
      </c>
      <c r="S31" s="103">
        <f t="shared" si="4"/>
        <v>6</v>
      </c>
      <c r="T31" s="103">
        <v>0</v>
      </c>
      <c r="U31" s="103">
        <v>1</v>
      </c>
      <c r="V31" s="103">
        <v>5</v>
      </c>
      <c r="W31" s="103">
        <v>0</v>
      </c>
      <c r="X31" s="103">
        <v>13</v>
      </c>
      <c r="Y31" s="103">
        <v>63</v>
      </c>
      <c r="Z31" s="103">
        <v>37</v>
      </c>
      <c r="AA31" s="103">
        <v>0</v>
      </c>
      <c r="AB31" s="103">
        <v>0</v>
      </c>
      <c r="AC31" s="113">
        <f t="shared" si="1"/>
        <v>34.5</v>
      </c>
      <c r="AD31" s="113">
        <f t="shared" si="2"/>
        <v>29.3</v>
      </c>
      <c r="AE31" s="26" t="s">
        <v>77</v>
      </c>
      <c r="AF31" s="18"/>
    </row>
    <row r="32" spans="1:32" ht="16.5" customHeight="1">
      <c r="A32" s="22"/>
      <c r="B32" s="25" t="s">
        <v>78</v>
      </c>
      <c r="C32" s="241">
        <f t="shared" si="6"/>
        <v>152</v>
      </c>
      <c r="D32" s="103">
        <f t="shared" si="3"/>
        <v>58</v>
      </c>
      <c r="E32" s="103">
        <v>49</v>
      </c>
      <c r="F32" s="103">
        <v>9</v>
      </c>
      <c r="G32" s="103">
        <v>0</v>
      </c>
      <c r="H32" s="103">
        <v>0</v>
      </c>
      <c r="I32" s="103">
        <v>0</v>
      </c>
      <c r="J32" s="103">
        <v>0</v>
      </c>
      <c r="K32" s="103">
        <v>45</v>
      </c>
      <c r="L32" s="103">
        <v>0</v>
      </c>
      <c r="M32" s="103">
        <v>6</v>
      </c>
      <c r="N32" s="103">
        <v>0</v>
      </c>
      <c r="O32" s="103">
        <v>30</v>
      </c>
      <c r="P32" s="103">
        <v>10</v>
      </c>
      <c r="Q32" s="103">
        <v>3</v>
      </c>
      <c r="R32" s="103">
        <v>0</v>
      </c>
      <c r="S32" s="103">
        <f t="shared" si="4"/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2</v>
      </c>
      <c r="Y32" s="103">
        <v>49</v>
      </c>
      <c r="Z32" s="103">
        <v>9</v>
      </c>
      <c r="AA32" s="103">
        <v>2</v>
      </c>
      <c r="AB32" s="103">
        <v>0</v>
      </c>
      <c r="AC32" s="113">
        <f t="shared" si="1"/>
        <v>38.2</v>
      </c>
      <c r="AD32" s="113">
        <f t="shared" si="2"/>
        <v>19.7</v>
      </c>
      <c r="AE32" s="26" t="s">
        <v>79</v>
      </c>
      <c r="AF32" s="18"/>
    </row>
    <row r="33" spans="1:32" ht="16.5" customHeight="1">
      <c r="A33" s="22"/>
      <c r="B33" s="25" t="s">
        <v>200</v>
      </c>
      <c r="C33" s="241">
        <f t="shared" si="6"/>
        <v>637</v>
      </c>
      <c r="D33" s="103">
        <f t="shared" si="3"/>
        <v>326</v>
      </c>
      <c r="E33" s="103">
        <v>294</v>
      </c>
      <c r="F33" s="103">
        <v>32</v>
      </c>
      <c r="G33" s="103">
        <v>0</v>
      </c>
      <c r="H33" s="103">
        <v>0</v>
      </c>
      <c r="I33" s="103">
        <v>0</v>
      </c>
      <c r="J33" s="103">
        <v>0</v>
      </c>
      <c r="K33" s="103">
        <v>90</v>
      </c>
      <c r="L33" s="103">
        <v>3</v>
      </c>
      <c r="M33" s="103">
        <v>13</v>
      </c>
      <c r="N33" s="103">
        <v>5</v>
      </c>
      <c r="O33" s="103">
        <v>171</v>
      </c>
      <c r="P33" s="103">
        <v>17</v>
      </c>
      <c r="Q33" s="103">
        <v>11</v>
      </c>
      <c r="R33" s="103">
        <v>1</v>
      </c>
      <c r="S33" s="103">
        <f t="shared" si="4"/>
        <v>5</v>
      </c>
      <c r="T33" s="103">
        <v>1</v>
      </c>
      <c r="U33" s="103">
        <v>1</v>
      </c>
      <c r="V33" s="103">
        <v>3</v>
      </c>
      <c r="W33" s="103">
        <v>0</v>
      </c>
      <c r="X33" s="103">
        <v>18</v>
      </c>
      <c r="Y33" s="103">
        <v>309</v>
      </c>
      <c r="Z33" s="103">
        <v>33</v>
      </c>
      <c r="AA33" s="103">
        <v>17</v>
      </c>
      <c r="AB33" s="103">
        <v>3</v>
      </c>
      <c r="AC33" s="113">
        <f t="shared" si="1"/>
        <v>51.2</v>
      </c>
      <c r="AD33" s="113">
        <f t="shared" si="2"/>
        <v>27.6</v>
      </c>
      <c r="AE33" s="26" t="s">
        <v>200</v>
      </c>
      <c r="AF33" s="18"/>
    </row>
    <row r="34" spans="1:32" s="198" customFormat="1" ht="16.5" customHeight="1">
      <c r="A34" s="285" t="s">
        <v>206</v>
      </c>
      <c r="B34" s="285"/>
      <c r="C34" s="110">
        <f t="shared" si="6"/>
        <v>40</v>
      </c>
      <c r="D34" s="242">
        <f t="shared" si="3"/>
        <v>9</v>
      </c>
      <c r="E34" s="111">
        <f aca="true" t="shared" si="8" ref="E34:AB34">SUM(E35:E36)</f>
        <v>5</v>
      </c>
      <c r="F34" s="111">
        <f t="shared" si="8"/>
        <v>4</v>
      </c>
      <c r="G34" s="111">
        <f t="shared" si="8"/>
        <v>0</v>
      </c>
      <c r="H34" s="111">
        <f t="shared" si="8"/>
        <v>0</v>
      </c>
      <c r="I34" s="111">
        <f t="shared" si="8"/>
        <v>0</v>
      </c>
      <c r="J34" s="111">
        <f t="shared" si="8"/>
        <v>0</v>
      </c>
      <c r="K34" s="111">
        <f t="shared" si="8"/>
        <v>10</v>
      </c>
      <c r="L34" s="111">
        <f t="shared" si="8"/>
        <v>0</v>
      </c>
      <c r="M34" s="111">
        <f t="shared" si="8"/>
        <v>0</v>
      </c>
      <c r="N34" s="111">
        <f t="shared" si="8"/>
        <v>0</v>
      </c>
      <c r="O34" s="111">
        <f t="shared" si="8"/>
        <v>19</v>
      </c>
      <c r="P34" s="111">
        <f t="shared" si="8"/>
        <v>0</v>
      </c>
      <c r="Q34" s="111">
        <f t="shared" si="8"/>
        <v>1</v>
      </c>
      <c r="R34" s="111">
        <f t="shared" si="8"/>
        <v>1</v>
      </c>
      <c r="S34" s="242">
        <f t="shared" si="4"/>
        <v>0</v>
      </c>
      <c r="T34" s="111">
        <f t="shared" si="8"/>
        <v>0</v>
      </c>
      <c r="U34" s="111">
        <f t="shared" si="8"/>
        <v>0</v>
      </c>
      <c r="V34" s="111">
        <f t="shared" si="8"/>
        <v>0</v>
      </c>
      <c r="W34" s="111">
        <f t="shared" si="8"/>
        <v>0</v>
      </c>
      <c r="X34" s="111">
        <f t="shared" si="8"/>
        <v>2</v>
      </c>
      <c r="Y34" s="111">
        <f t="shared" si="8"/>
        <v>5</v>
      </c>
      <c r="Z34" s="111">
        <f t="shared" si="8"/>
        <v>4</v>
      </c>
      <c r="AA34" s="111">
        <f t="shared" si="8"/>
        <v>1</v>
      </c>
      <c r="AB34" s="111">
        <f t="shared" si="8"/>
        <v>0</v>
      </c>
      <c r="AC34" s="240">
        <f t="shared" si="1"/>
        <v>22.5</v>
      </c>
      <c r="AD34" s="240">
        <f t="shared" si="2"/>
        <v>47.5</v>
      </c>
      <c r="AE34" s="283" t="s">
        <v>206</v>
      </c>
      <c r="AF34" s="286"/>
    </row>
    <row r="35" spans="1:32" ht="16.5" customHeight="1">
      <c r="A35" s="22"/>
      <c r="B35" s="25" t="s">
        <v>40</v>
      </c>
      <c r="C35" s="241">
        <f t="shared" si="6"/>
        <v>33</v>
      </c>
      <c r="D35" s="103">
        <f t="shared" si="3"/>
        <v>6</v>
      </c>
      <c r="E35" s="103">
        <v>3</v>
      </c>
      <c r="F35" s="103">
        <v>3</v>
      </c>
      <c r="G35" s="103">
        <v>0</v>
      </c>
      <c r="H35" s="103">
        <v>0</v>
      </c>
      <c r="I35" s="103">
        <v>0</v>
      </c>
      <c r="J35" s="103">
        <v>0</v>
      </c>
      <c r="K35" s="103">
        <v>9</v>
      </c>
      <c r="L35" s="103">
        <v>0</v>
      </c>
      <c r="M35" s="103">
        <v>0</v>
      </c>
      <c r="N35" s="103">
        <v>0</v>
      </c>
      <c r="O35" s="103">
        <v>17</v>
      </c>
      <c r="P35" s="103">
        <v>0</v>
      </c>
      <c r="Q35" s="103">
        <v>0</v>
      </c>
      <c r="R35" s="103">
        <v>1</v>
      </c>
      <c r="S35" s="103">
        <f t="shared" si="4"/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1</v>
      </c>
      <c r="Y35" s="103">
        <v>3</v>
      </c>
      <c r="Z35" s="103">
        <v>3</v>
      </c>
      <c r="AA35" s="103">
        <v>1</v>
      </c>
      <c r="AB35" s="103">
        <v>0</v>
      </c>
      <c r="AC35" s="113">
        <f t="shared" si="1"/>
        <v>18.2</v>
      </c>
      <c r="AD35" s="113">
        <f t="shared" si="2"/>
        <v>51.5</v>
      </c>
      <c r="AE35" s="26" t="s">
        <v>40</v>
      </c>
      <c r="AF35" s="18"/>
    </row>
    <row r="36" spans="1:32" ht="16.5" customHeight="1">
      <c r="A36" s="22"/>
      <c r="B36" s="25" t="s">
        <v>41</v>
      </c>
      <c r="C36" s="241">
        <f t="shared" si="6"/>
        <v>7</v>
      </c>
      <c r="D36" s="103">
        <f t="shared" si="3"/>
        <v>3</v>
      </c>
      <c r="E36" s="103">
        <v>2</v>
      </c>
      <c r="F36" s="103">
        <v>1</v>
      </c>
      <c r="G36" s="103">
        <v>0</v>
      </c>
      <c r="H36" s="103">
        <v>0</v>
      </c>
      <c r="I36" s="103">
        <v>0</v>
      </c>
      <c r="J36" s="103">
        <v>0</v>
      </c>
      <c r="K36" s="103">
        <v>1</v>
      </c>
      <c r="L36" s="103">
        <v>0</v>
      </c>
      <c r="M36" s="103">
        <v>0</v>
      </c>
      <c r="N36" s="103">
        <v>0</v>
      </c>
      <c r="O36" s="103">
        <v>2</v>
      </c>
      <c r="P36" s="103">
        <v>0</v>
      </c>
      <c r="Q36" s="103">
        <v>1</v>
      </c>
      <c r="R36" s="103">
        <v>0</v>
      </c>
      <c r="S36" s="103">
        <f t="shared" si="4"/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1</v>
      </c>
      <c r="Y36" s="103">
        <v>2</v>
      </c>
      <c r="Z36" s="103">
        <v>1</v>
      </c>
      <c r="AA36" s="103">
        <v>0</v>
      </c>
      <c r="AB36" s="103">
        <v>0</v>
      </c>
      <c r="AC36" s="113">
        <f t="shared" si="1"/>
        <v>42.9</v>
      </c>
      <c r="AD36" s="113">
        <f t="shared" si="2"/>
        <v>28.6</v>
      </c>
      <c r="AE36" s="26" t="s">
        <v>41</v>
      </c>
      <c r="AF36" s="18"/>
    </row>
    <row r="37" spans="1:32" s="198" customFormat="1" ht="16.5" customHeight="1">
      <c r="A37" s="281" t="s">
        <v>207</v>
      </c>
      <c r="B37" s="281"/>
      <c r="C37" s="110">
        <f t="shared" si="6"/>
        <v>338</v>
      </c>
      <c r="D37" s="242">
        <f t="shared" si="3"/>
        <v>62</v>
      </c>
      <c r="E37" s="111">
        <f aca="true" t="shared" si="9" ref="E37:AB37">SUM(E38:E41)</f>
        <v>38</v>
      </c>
      <c r="F37" s="111">
        <f t="shared" si="9"/>
        <v>24</v>
      </c>
      <c r="G37" s="111">
        <f t="shared" si="9"/>
        <v>0</v>
      </c>
      <c r="H37" s="111">
        <f t="shared" si="9"/>
        <v>0</v>
      </c>
      <c r="I37" s="111">
        <f t="shared" si="9"/>
        <v>0</v>
      </c>
      <c r="J37" s="111">
        <f t="shared" si="9"/>
        <v>0</v>
      </c>
      <c r="K37" s="111">
        <f t="shared" si="9"/>
        <v>84</v>
      </c>
      <c r="L37" s="111">
        <f t="shared" si="9"/>
        <v>1</v>
      </c>
      <c r="M37" s="111">
        <f t="shared" si="9"/>
        <v>3</v>
      </c>
      <c r="N37" s="111">
        <f t="shared" si="9"/>
        <v>0</v>
      </c>
      <c r="O37" s="111">
        <f t="shared" si="9"/>
        <v>176</v>
      </c>
      <c r="P37" s="111">
        <f t="shared" si="9"/>
        <v>4</v>
      </c>
      <c r="Q37" s="111">
        <f t="shared" si="9"/>
        <v>8</v>
      </c>
      <c r="R37" s="111">
        <f t="shared" si="9"/>
        <v>0</v>
      </c>
      <c r="S37" s="242">
        <f t="shared" si="4"/>
        <v>0</v>
      </c>
      <c r="T37" s="111">
        <f t="shared" si="9"/>
        <v>0</v>
      </c>
      <c r="U37" s="111">
        <f t="shared" si="9"/>
        <v>0</v>
      </c>
      <c r="V37" s="111">
        <f t="shared" si="9"/>
        <v>0</v>
      </c>
      <c r="W37" s="111">
        <f t="shared" si="9"/>
        <v>0</v>
      </c>
      <c r="X37" s="111">
        <f t="shared" si="9"/>
        <v>37</v>
      </c>
      <c r="Y37" s="111">
        <f t="shared" si="9"/>
        <v>38</v>
      </c>
      <c r="Z37" s="111">
        <f t="shared" si="9"/>
        <v>24</v>
      </c>
      <c r="AA37" s="111">
        <f t="shared" si="9"/>
        <v>0</v>
      </c>
      <c r="AB37" s="111">
        <f t="shared" si="9"/>
        <v>0</v>
      </c>
      <c r="AC37" s="240">
        <f t="shared" si="1"/>
        <v>18.3</v>
      </c>
      <c r="AD37" s="240">
        <f t="shared" si="2"/>
        <v>52.1</v>
      </c>
      <c r="AE37" s="283" t="s">
        <v>207</v>
      </c>
      <c r="AF37" s="286"/>
    </row>
    <row r="38" spans="1:32" ht="16.5" customHeight="1">
      <c r="A38" s="22"/>
      <c r="B38" s="25" t="s">
        <v>80</v>
      </c>
      <c r="C38" s="241">
        <f t="shared" si="6"/>
        <v>187</v>
      </c>
      <c r="D38" s="103">
        <f t="shared" si="3"/>
        <v>18</v>
      </c>
      <c r="E38" s="103">
        <v>8</v>
      </c>
      <c r="F38" s="103">
        <v>10</v>
      </c>
      <c r="G38" s="103">
        <v>0</v>
      </c>
      <c r="H38" s="103">
        <v>0</v>
      </c>
      <c r="I38" s="103">
        <v>0</v>
      </c>
      <c r="J38" s="103">
        <v>0</v>
      </c>
      <c r="K38" s="103">
        <v>37</v>
      </c>
      <c r="L38" s="103">
        <v>0</v>
      </c>
      <c r="M38" s="103">
        <v>1</v>
      </c>
      <c r="N38" s="103">
        <v>0</v>
      </c>
      <c r="O38" s="103">
        <v>122</v>
      </c>
      <c r="P38" s="103">
        <v>4</v>
      </c>
      <c r="Q38" s="103">
        <v>5</v>
      </c>
      <c r="R38" s="103">
        <v>0</v>
      </c>
      <c r="S38" s="103">
        <f t="shared" si="4"/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25</v>
      </c>
      <c r="Y38" s="103">
        <v>8</v>
      </c>
      <c r="Z38" s="103">
        <v>10</v>
      </c>
      <c r="AA38" s="103">
        <v>0</v>
      </c>
      <c r="AB38" s="103">
        <v>0</v>
      </c>
      <c r="AC38" s="113">
        <f t="shared" si="1"/>
        <v>9.6</v>
      </c>
      <c r="AD38" s="113">
        <f t="shared" si="2"/>
        <v>65.2</v>
      </c>
      <c r="AE38" s="26" t="s">
        <v>58</v>
      </c>
      <c r="AF38" s="18"/>
    </row>
    <row r="39" spans="1:32" ht="16.5" customHeight="1">
      <c r="A39" s="22"/>
      <c r="B39" s="25" t="s">
        <v>42</v>
      </c>
      <c r="C39" s="241">
        <f t="shared" si="6"/>
        <v>60</v>
      </c>
      <c r="D39" s="103">
        <f t="shared" si="3"/>
        <v>9</v>
      </c>
      <c r="E39" s="103">
        <v>6</v>
      </c>
      <c r="F39" s="103">
        <v>3</v>
      </c>
      <c r="G39" s="103">
        <v>0</v>
      </c>
      <c r="H39" s="103">
        <v>0</v>
      </c>
      <c r="I39" s="103">
        <v>0</v>
      </c>
      <c r="J39" s="103">
        <v>0</v>
      </c>
      <c r="K39" s="103">
        <v>18</v>
      </c>
      <c r="L39" s="103">
        <v>0</v>
      </c>
      <c r="M39" s="103">
        <v>1</v>
      </c>
      <c r="N39" s="103">
        <v>0</v>
      </c>
      <c r="O39" s="103">
        <v>30</v>
      </c>
      <c r="P39" s="103">
        <v>0</v>
      </c>
      <c r="Q39" s="103">
        <v>2</v>
      </c>
      <c r="R39" s="103">
        <v>0</v>
      </c>
      <c r="S39" s="103">
        <f t="shared" si="4"/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6</v>
      </c>
      <c r="Y39" s="103">
        <v>6</v>
      </c>
      <c r="Z39" s="103">
        <v>3</v>
      </c>
      <c r="AA39" s="103">
        <v>0</v>
      </c>
      <c r="AB39" s="103">
        <v>0</v>
      </c>
      <c r="AC39" s="113">
        <f t="shared" si="1"/>
        <v>15</v>
      </c>
      <c r="AD39" s="113">
        <f t="shared" si="2"/>
        <v>50</v>
      </c>
      <c r="AE39" s="26" t="s">
        <v>59</v>
      </c>
      <c r="AF39" s="18"/>
    </row>
    <row r="40" spans="1:32" ht="16.5" customHeight="1">
      <c r="A40" s="22"/>
      <c r="B40" s="25" t="s">
        <v>43</v>
      </c>
      <c r="C40" s="241">
        <f t="shared" si="6"/>
        <v>74</v>
      </c>
      <c r="D40" s="103">
        <f t="shared" si="3"/>
        <v>32</v>
      </c>
      <c r="E40" s="103">
        <v>22</v>
      </c>
      <c r="F40" s="103">
        <v>10</v>
      </c>
      <c r="G40" s="103">
        <v>0</v>
      </c>
      <c r="H40" s="103">
        <v>0</v>
      </c>
      <c r="I40" s="103">
        <v>0</v>
      </c>
      <c r="J40" s="103">
        <v>0</v>
      </c>
      <c r="K40" s="103">
        <v>23</v>
      </c>
      <c r="L40" s="103">
        <v>0</v>
      </c>
      <c r="M40" s="103">
        <v>1</v>
      </c>
      <c r="N40" s="103">
        <v>0</v>
      </c>
      <c r="O40" s="103">
        <v>18</v>
      </c>
      <c r="P40" s="103">
        <v>0</v>
      </c>
      <c r="Q40" s="103">
        <v>0</v>
      </c>
      <c r="R40" s="103">
        <v>0</v>
      </c>
      <c r="S40" s="103">
        <f t="shared" si="4"/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5</v>
      </c>
      <c r="Y40" s="103">
        <v>22</v>
      </c>
      <c r="Z40" s="103">
        <v>10</v>
      </c>
      <c r="AA40" s="103">
        <v>0</v>
      </c>
      <c r="AB40" s="103">
        <v>0</v>
      </c>
      <c r="AC40" s="113">
        <f t="shared" si="1"/>
        <v>43.2</v>
      </c>
      <c r="AD40" s="113">
        <f t="shared" si="2"/>
        <v>24.3</v>
      </c>
      <c r="AE40" s="26" t="s">
        <v>60</v>
      </c>
      <c r="AF40" s="18"/>
    </row>
    <row r="41" spans="1:32" ht="16.5" customHeight="1">
      <c r="A41" s="22"/>
      <c r="B41" s="25" t="s">
        <v>44</v>
      </c>
      <c r="C41" s="241">
        <f t="shared" si="6"/>
        <v>17</v>
      </c>
      <c r="D41" s="103">
        <f t="shared" si="3"/>
        <v>3</v>
      </c>
      <c r="E41" s="103">
        <v>2</v>
      </c>
      <c r="F41" s="103">
        <v>1</v>
      </c>
      <c r="G41" s="103">
        <v>0</v>
      </c>
      <c r="H41" s="103">
        <v>0</v>
      </c>
      <c r="I41" s="103">
        <v>0</v>
      </c>
      <c r="J41" s="103">
        <v>0</v>
      </c>
      <c r="K41" s="103">
        <v>6</v>
      </c>
      <c r="L41" s="103">
        <v>1</v>
      </c>
      <c r="M41" s="103">
        <v>0</v>
      </c>
      <c r="N41" s="103">
        <v>0</v>
      </c>
      <c r="O41" s="103">
        <v>6</v>
      </c>
      <c r="P41" s="103">
        <v>0</v>
      </c>
      <c r="Q41" s="103">
        <v>1</v>
      </c>
      <c r="R41" s="103">
        <v>0</v>
      </c>
      <c r="S41" s="103">
        <f t="shared" si="4"/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1</v>
      </c>
      <c r="Y41" s="103">
        <v>2</v>
      </c>
      <c r="Z41" s="103">
        <v>1</v>
      </c>
      <c r="AA41" s="103">
        <v>0</v>
      </c>
      <c r="AB41" s="103">
        <v>0</v>
      </c>
      <c r="AC41" s="113">
        <f t="shared" si="1"/>
        <v>17.6</v>
      </c>
      <c r="AD41" s="113">
        <f t="shared" si="2"/>
        <v>35.3</v>
      </c>
      <c r="AE41" s="26" t="s">
        <v>61</v>
      </c>
      <c r="AF41" s="18"/>
    </row>
    <row r="42" spans="1:32" s="198" customFormat="1" ht="16.5" customHeight="1">
      <c r="A42" s="281" t="s">
        <v>208</v>
      </c>
      <c r="B42" s="281"/>
      <c r="C42" s="110">
        <f t="shared" si="6"/>
        <v>38</v>
      </c>
      <c r="D42" s="242">
        <f t="shared" si="3"/>
        <v>1</v>
      </c>
      <c r="E42" s="111">
        <f aca="true" t="shared" si="10" ref="E42:AB42">E43</f>
        <v>0</v>
      </c>
      <c r="F42" s="111">
        <f t="shared" si="10"/>
        <v>1</v>
      </c>
      <c r="G42" s="111">
        <f t="shared" si="10"/>
        <v>0</v>
      </c>
      <c r="H42" s="111">
        <f t="shared" si="10"/>
        <v>0</v>
      </c>
      <c r="I42" s="111">
        <f t="shared" si="10"/>
        <v>0</v>
      </c>
      <c r="J42" s="111">
        <f t="shared" si="10"/>
        <v>0</v>
      </c>
      <c r="K42" s="111">
        <f t="shared" si="10"/>
        <v>0</v>
      </c>
      <c r="L42" s="111">
        <f t="shared" si="10"/>
        <v>10</v>
      </c>
      <c r="M42" s="111">
        <f t="shared" si="10"/>
        <v>0</v>
      </c>
      <c r="N42" s="111">
        <f t="shared" si="10"/>
        <v>0</v>
      </c>
      <c r="O42" s="111">
        <f t="shared" si="10"/>
        <v>27</v>
      </c>
      <c r="P42" s="111">
        <f t="shared" si="10"/>
        <v>0</v>
      </c>
      <c r="Q42" s="111">
        <f t="shared" si="10"/>
        <v>0</v>
      </c>
      <c r="R42" s="111">
        <f t="shared" si="10"/>
        <v>0</v>
      </c>
      <c r="S42" s="242">
        <f t="shared" si="4"/>
        <v>0</v>
      </c>
      <c r="T42" s="111">
        <f t="shared" si="10"/>
        <v>0</v>
      </c>
      <c r="U42" s="111">
        <f t="shared" si="10"/>
        <v>0</v>
      </c>
      <c r="V42" s="111">
        <f t="shared" si="10"/>
        <v>0</v>
      </c>
      <c r="W42" s="111">
        <f t="shared" si="10"/>
        <v>0</v>
      </c>
      <c r="X42" s="111">
        <f t="shared" si="10"/>
        <v>8</v>
      </c>
      <c r="Y42" s="111">
        <f t="shared" si="10"/>
        <v>0</v>
      </c>
      <c r="Z42" s="111">
        <f t="shared" si="10"/>
        <v>1</v>
      </c>
      <c r="AA42" s="111">
        <f t="shared" si="10"/>
        <v>0</v>
      </c>
      <c r="AB42" s="111">
        <f t="shared" si="10"/>
        <v>0</v>
      </c>
      <c r="AC42" s="240">
        <f t="shared" si="1"/>
        <v>2.6</v>
      </c>
      <c r="AD42" s="240">
        <f t="shared" si="2"/>
        <v>71.1</v>
      </c>
      <c r="AE42" s="287" t="s">
        <v>62</v>
      </c>
      <c r="AF42" s="288"/>
    </row>
    <row r="43" spans="1:32" ht="16.5" customHeight="1">
      <c r="A43" s="22"/>
      <c r="B43" s="25" t="s">
        <v>45</v>
      </c>
      <c r="C43" s="241">
        <f t="shared" si="6"/>
        <v>38</v>
      </c>
      <c r="D43" s="103">
        <f t="shared" si="3"/>
        <v>1</v>
      </c>
      <c r="E43" s="103">
        <v>0</v>
      </c>
      <c r="F43" s="103">
        <v>1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10</v>
      </c>
      <c r="M43" s="103">
        <v>0</v>
      </c>
      <c r="N43" s="103">
        <v>0</v>
      </c>
      <c r="O43" s="103">
        <v>27</v>
      </c>
      <c r="P43" s="103">
        <v>0</v>
      </c>
      <c r="Q43" s="103">
        <v>0</v>
      </c>
      <c r="R43" s="103">
        <v>0</v>
      </c>
      <c r="S43" s="103">
        <f t="shared" si="4"/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8</v>
      </c>
      <c r="Y43" s="103">
        <v>0</v>
      </c>
      <c r="Z43" s="103">
        <v>1</v>
      </c>
      <c r="AA43" s="103">
        <v>0</v>
      </c>
      <c r="AB43" s="103">
        <v>0</v>
      </c>
      <c r="AC43" s="113">
        <f t="shared" si="1"/>
        <v>2.6</v>
      </c>
      <c r="AD43" s="113">
        <f t="shared" si="2"/>
        <v>71.1</v>
      </c>
      <c r="AE43" s="26" t="s">
        <v>45</v>
      </c>
      <c r="AF43" s="18"/>
    </row>
    <row r="44" spans="1:32" s="198" customFormat="1" ht="16.5" customHeight="1">
      <c r="A44" s="281" t="s">
        <v>209</v>
      </c>
      <c r="B44" s="281"/>
      <c r="C44" s="110">
        <f t="shared" si="6"/>
        <v>86</v>
      </c>
      <c r="D44" s="242">
        <f t="shared" si="3"/>
        <v>7</v>
      </c>
      <c r="E44" s="111">
        <f aca="true" t="shared" si="11" ref="E44:AB44">SUM(E45:E46)</f>
        <v>5</v>
      </c>
      <c r="F44" s="111">
        <f t="shared" si="11"/>
        <v>2</v>
      </c>
      <c r="G44" s="111">
        <f t="shared" si="11"/>
        <v>0</v>
      </c>
      <c r="H44" s="111">
        <f t="shared" si="11"/>
        <v>0</v>
      </c>
      <c r="I44" s="111">
        <f t="shared" si="11"/>
        <v>0</v>
      </c>
      <c r="J44" s="111">
        <f t="shared" si="11"/>
        <v>0</v>
      </c>
      <c r="K44" s="111">
        <f t="shared" si="11"/>
        <v>17</v>
      </c>
      <c r="L44" s="111">
        <f t="shared" si="11"/>
        <v>4</v>
      </c>
      <c r="M44" s="111">
        <f t="shared" si="11"/>
        <v>0</v>
      </c>
      <c r="N44" s="111">
        <f t="shared" si="11"/>
        <v>0</v>
      </c>
      <c r="O44" s="111">
        <f t="shared" si="11"/>
        <v>48</v>
      </c>
      <c r="P44" s="111">
        <f t="shared" si="11"/>
        <v>9</v>
      </c>
      <c r="Q44" s="111">
        <f t="shared" si="11"/>
        <v>1</v>
      </c>
      <c r="R44" s="111">
        <f t="shared" si="11"/>
        <v>0</v>
      </c>
      <c r="S44" s="242">
        <f t="shared" si="4"/>
        <v>0</v>
      </c>
      <c r="T44" s="111">
        <f t="shared" si="11"/>
        <v>0</v>
      </c>
      <c r="U44" s="111">
        <f t="shared" si="11"/>
        <v>0</v>
      </c>
      <c r="V44" s="111">
        <f t="shared" si="11"/>
        <v>0</v>
      </c>
      <c r="W44" s="111">
        <f t="shared" si="11"/>
        <v>0</v>
      </c>
      <c r="X44" s="111">
        <f t="shared" si="11"/>
        <v>5</v>
      </c>
      <c r="Y44" s="111">
        <f t="shared" si="11"/>
        <v>6</v>
      </c>
      <c r="Z44" s="111">
        <f t="shared" si="11"/>
        <v>3</v>
      </c>
      <c r="AA44" s="111">
        <f t="shared" si="11"/>
        <v>0</v>
      </c>
      <c r="AB44" s="111">
        <f t="shared" si="11"/>
        <v>0</v>
      </c>
      <c r="AC44" s="240">
        <f t="shared" si="1"/>
        <v>8.1</v>
      </c>
      <c r="AD44" s="240">
        <f t="shared" si="2"/>
        <v>55.8</v>
      </c>
      <c r="AE44" s="283" t="s">
        <v>209</v>
      </c>
      <c r="AF44" s="286"/>
    </row>
    <row r="45" spans="1:32" ht="16.5" customHeight="1">
      <c r="A45" s="22"/>
      <c r="B45" s="25" t="s">
        <v>46</v>
      </c>
      <c r="C45" s="241">
        <f t="shared" si="6"/>
        <v>86</v>
      </c>
      <c r="D45" s="103">
        <f t="shared" si="3"/>
        <v>7</v>
      </c>
      <c r="E45" s="103">
        <v>5</v>
      </c>
      <c r="F45" s="103">
        <v>2</v>
      </c>
      <c r="G45" s="103">
        <v>0</v>
      </c>
      <c r="H45" s="103">
        <v>0</v>
      </c>
      <c r="I45" s="103">
        <v>0</v>
      </c>
      <c r="J45" s="103">
        <v>0</v>
      </c>
      <c r="K45" s="103">
        <v>17</v>
      </c>
      <c r="L45" s="103">
        <v>4</v>
      </c>
      <c r="M45" s="103">
        <v>0</v>
      </c>
      <c r="N45" s="103">
        <v>0</v>
      </c>
      <c r="O45" s="103">
        <v>48</v>
      </c>
      <c r="P45" s="103">
        <v>9</v>
      </c>
      <c r="Q45" s="103">
        <v>1</v>
      </c>
      <c r="R45" s="103">
        <v>0</v>
      </c>
      <c r="S45" s="103">
        <f t="shared" si="4"/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5</v>
      </c>
      <c r="Y45" s="103">
        <v>6</v>
      </c>
      <c r="Z45" s="103">
        <v>3</v>
      </c>
      <c r="AA45" s="103">
        <v>0</v>
      </c>
      <c r="AB45" s="103">
        <v>0</v>
      </c>
      <c r="AC45" s="113">
        <f t="shared" si="1"/>
        <v>8.1</v>
      </c>
      <c r="AD45" s="113">
        <f t="shared" si="2"/>
        <v>55.8</v>
      </c>
      <c r="AE45" s="26" t="s">
        <v>46</v>
      </c>
      <c r="AF45" s="18"/>
    </row>
    <row r="46" spans="1:32" ht="16.5" customHeight="1">
      <c r="A46" s="22"/>
      <c r="B46" s="25" t="s">
        <v>47</v>
      </c>
      <c r="C46" s="241">
        <f t="shared" si="6"/>
        <v>0</v>
      </c>
      <c r="D46" s="103">
        <f t="shared" si="3"/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f t="shared" si="4"/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14">
        <v>0</v>
      </c>
      <c r="AD46" s="114">
        <v>0</v>
      </c>
      <c r="AE46" s="26" t="s">
        <v>47</v>
      </c>
      <c r="AF46" s="18"/>
    </row>
    <row r="47" spans="1:32" s="198" customFormat="1" ht="16.5" customHeight="1">
      <c r="A47" s="281" t="s">
        <v>210</v>
      </c>
      <c r="B47" s="281"/>
      <c r="C47" s="110">
        <f t="shared" si="6"/>
        <v>261</v>
      </c>
      <c r="D47" s="242">
        <f t="shared" si="3"/>
        <v>79</v>
      </c>
      <c r="E47" s="111">
        <f aca="true" t="shared" si="12" ref="E47:AB47">SUM(E48:E50)</f>
        <v>56</v>
      </c>
      <c r="F47" s="111">
        <f t="shared" si="12"/>
        <v>23</v>
      </c>
      <c r="G47" s="111">
        <f t="shared" si="12"/>
        <v>0</v>
      </c>
      <c r="H47" s="111">
        <f t="shared" si="12"/>
        <v>0</v>
      </c>
      <c r="I47" s="111">
        <f t="shared" si="12"/>
        <v>0</v>
      </c>
      <c r="J47" s="111">
        <f t="shared" si="12"/>
        <v>0</v>
      </c>
      <c r="K47" s="111">
        <f t="shared" si="12"/>
        <v>97</v>
      </c>
      <c r="L47" s="111">
        <f t="shared" si="12"/>
        <v>0</v>
      </c>
      <c r="M47" s="111">
        <f t="shared" si="12"/>
        <v>5</v>
      </c>
      <c r="N47" s="111">
        <f t="shared" si="12"/>
        <v>0</v>
      </c>
      <c r="O47" s="111">
        <f t="shared" si="12"/>
        <v>65</v>
      </c>
      <c r="P47" s="111">
        <f t="shared" si="12"/>
        <v>13</v>
      </c>
      <c r="Q47" s="111">
        <f t="shared" si="12"/>
        <v>2</v>
      </c>
      <c r="R47" s="111">
        <f t="shared" si="12"/>
        <v>0</v>
      </c>
      <c r="S47" s="242">
        <f t="shared" si="4"/>
        <v>0</v>
      </c>
      <c r="T47" s="111">
        <f t="shared" si="12"/>
        <v>0</v>
      </c>
      <c r="U47" s="111">
        <f t="shared" si="12"/>
        <v>0</v>
      </c>
      <c r="V47" s="111">
        <f t="shared" si="12"/>
        <v>0</v>
      </c>
      <c r="W47" s="111">
        <f t="shared" si="12"/>
        <v>0</v>
      </c>
      <c r="X47" s="111">
        <f t="shared" si="12"/>
        <v>8</v>
      </c>
      <c r="Y47" s="111">
        <f t="shared" si="12"/>
        <v>56</v>
      </c>
      <c r="Z47" s="111">
        <f t="shared" si="12"/>
        <v>23</v>
      </c>
      <c r="AA47" s="111">
        <f t="shared" si="12"/>
        <v>0</v>
      </c>
      <c r="AB47" s="111">
        <f t="shared" si="12"/>
        <v>0</v>
      </c>
      <c r="AC47" s="240">
        <f t="shared" si="1"/>
        <v>30.3</v>
      </c>
      <c r="AD47" s="240">
        <f t="shared" si="2"/>
        <v>24.9</v>
      </c>
      <c r="AE47" s="283" t="s">
        <v>210</v>
      </c>
      <c r="AF47" s="286"/>
    </row>
    <row r="48" spans="1:32" ht="16.5" customHeight="1">
      <c r="A48" s="22"/>
      <c r="B48" s="25" t="s">
        <v>48</v>
      </c>
      <c r="C48" s="241">
        <f t="shared" si="6"/>
        <v>123</v>
      </c>
      <c r="D48" s="103">
        <f t="shared" si="3"/>
        <v>17</v>
      </c>
      <c r="E48" s="103">
        <v>9</v>
      </c>
      <c r="F48" s="103">
        <v>8</v>
      </c>
      <c r="G48" s="103">
        <v>0</v>
      </c>
      <c r="H48" s="103">
        <v>0</v>
      </c>
      <c r="I48" s="103">
        <v>0</v>
      </c>
      <c r="J48" s="103">
        <v>0</v>
      </c>
      <c r="K48" s="103">
        <v>43</v>
      </c>
      <c r="L48" s="103">
        <v>0</v>
      </c>
      <c r="M48" s="103">
        <v>3</v>
      </c>
      <c r="N48" s="103">
        <v>0</v>
      </c>
      <c r="O48" s="103">
        <v>46</v>
      </c>
      <c r="P48" s="103">
        <v>12</v>
      </c>
      <c r="Q48" s="103">
        <v>2</v>
      </c>
      <c r="R48" s="103">
        <v>0</v>
      </c>
      <c r="S48" s="103">
        <f t="shared" si="4"/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5</v>
      </c>
      <c r="Y48" s="103">
        <v>9</v>
      </c>
      <c r="Z48" s="103">
        <v>8</v>
      </c>
      <c r="AA48" s="103">
        <v>0</v>
      </c>
      <c r="AB48" s="103">
        <v>0</v>
      </c>
      <c r="AC48" s="113">
        <f t="shared" si="1"/>
        <v>13.8</v>
      </c>
      <c r="AD48" s="113">
        <f t="shared" si="2"/>
        <v>37.4</v>
      </c>
      <c r="AE48" s="26" t="s">
        <v>48</v>
      </c>
      <c r="AF48" s="18"/>
    </row>
    <row r="49" spans="1:32" ht="16.5" customHeight="1">
      <c r="A49" s="22"/>
      <c r="B49" s="25" t="s">
        <v>49</v>
      </c>
      <c r="C49" s="241">
        <f t="shared" si="6"/>
        <v>0</v>
      </c>
      <c r="D49" s="103">
        <f t="shared" si="3"/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f t="shared" si="4"/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14">
        <v>0</v>
      </c>
      <c r="AD49" s="114">
        <v>0</v>
      </c>
      <c r="AE49" s="26" t="s">
        <v>49</v>
      </c>
      <c r="AF49" s="18"/>
    </row>
    <row r="50" spans="1:32" ht="16.5" customHeight="1">
      <c r="A50" s="22"/>
      <c r="B50" s="25" t="s">
        <v>50</v>
      </c>
      <c r="C50" s="241">
        <f t="shared" si="6"/>
        <v>138</v>
      </c>
      <c r="D50" s="103">
        <f t="shared" si="3"/>
        <v>62</v>
      </c>
      <c r="E50" s="103">
        <v>47</v>
      </c>
      <c r="F50" s="103">
        <v>15</v>
      </c>
      <c r="G50" s="103">
        <v>0</v>
      </c>
      <c r="H50" s="103">
        <v>0</v>
      </c>
      <c r="I50" s="103">
        <v>0</v>
      </c>
      <c r="J50" s="103">
        <v>0</v>
      </c>
      <c r="K50" s="103">
        <v>54</v>
      </c>
      <c r="L50" s="103">
        <v>0</v>
      </c>
      <c r="M50" s="103">
        <v>2</v>
      </c>
      <c r="N50" s="103">
        <v>0</v>
      </c>
      <c r="O50" s="103">
        <v>19</v>
      </c>
      <c r="P50" s="103">
        <v>1</v>
      </c>
      <c r="Q50" s="103">
        <v>0</v>
      </c>
      <c r="R50" s="103">
        <v>0</v>
      </c>
      <c r="S50" s="103">
        <f t="shared" si="4"/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3</v>
      </c>
      <c r="Y50" s="103">
        <v>47</v>
      </c>
      <c r="Z50" s="103">
        <v>15</v>
      </c>
      <c r="AA50" s="103">
        <v>0</v>
      </c>
      <c r="AB50" s="103">
        <v>0</v>
      </c>
      <c r="AC50" s="113">
        <f t="shared" si="1"/>
        <v>44.9</v>
      </c>
      <c r="AD50" s="113">
        <f t="shared" si="2"/>
        <v>13.8</v>
      </c>
      <c r="AE50" s="26" t="s">
        <v>50</v>
      </c>
      <c r="AF50" s="18"/>
    </row>
    <row r="51" spans="1:32" s="198" customFormat="1" ht="16.5" customHeight="1">
      <c r="A51" s="281" t="s">
        <v>211</v>
      </c>
      <c r="B51" s="281"/>
      <c r="C51" s="110">
        <f t="shared" si="6"/>
        <v>244</v>
      </c>
      <c r="D51" s="242">
        <f t="shared" si="3"/>
        <v>115</v>
      </c>
      <c r="E51" s="111">
        <f aca="true" t="shared" si="13" ref="E51:AB51">SUM(E52:E55)</f>
        <v>101</v>
      </c>
      <c r="F51" s="111">
        <f t="shared" si="13"/>
        <v>14</v>
      </c>
      <c r="G51" s="111">
        <f t="shared" si="13"/>
        <v>0</v>
      </c>
      <c r="H51" s="111">
        <f t="shared" si="13"/>
        <v>0</v>
      </c>
      <c r="I51" s="111">
        <f t="shared" si="13"/>
        <v>0</v>
      </c>
      <c r="J51" s="111">
        <f t="shared" si="13"/>
        <v>0</v>
      </c>
      <c r="K51" s="111">
        <f t="shared" si="13"/>
        <v>58</v>
      </c>
      <c r="L51" s="111">
        <f t="shared" si="13"/>
        <v>0</v>
      </c>
      <c r="M51" s="111">
        <f t="shared" si="13"/>
        <v>3</v>
      </c>
      <c r="N51" s="111">
        <f t="shared" si="13"/>
        <v>0</v>
      </c>
      <c r="O51" s="111">
        <f t="shared" si="13"/>
        <v>60</v>
      </c>
      <c r="P51" s="111">
        <f t="shared" si="13"/>
        <v>2</v>
      </c>
      <c r="Q51" s="111">
        <f t="shared" si="13"/>
        <v>6</v>
      </c>
      <c r="R51" s="111">
        <f t="shared" si="13"/>
        <v>0</v>
      </c>
      <c r="S51" s="242">
        <f t="shared" si="4"/>
        <v>0</v>
      </c>
      <c r="T51" s="111">
        <f t="shared" si="13"/>
        <v>0</v>
      </c>
      <c r="U51" s="111">
        <f t="shared" si="13"/>
        <v>0</v>
      </c>
      <c r="V51" s="111">
        <f t="shared" si="13"/>
        <v>0</v>
      </c>
      <c r="W51" s="111">
        <f t="shared" si="13"/>
        <v>0</v>
      </c>
      <c r="X51" s="111">
        <f t="shared" si="13"/>
        <v>1</v>
      </c>
      <c r="Y51" s="111">
        <f t="shared" si="13"/>
        <v>101</v>
      </c>
      <c r="Z51" s="111">
        <f t="shared" si="13"/>
        <v>16</v>
      </c>
      <c r="AA51" s="111">
        <f t="shared" si="13"/>
        <v>16</v>
      </c>
      <c r="AB51" s="111">
        <f t="shared" si="13"/>
        <v>10</v>
      </c>
      <c r="AC51" s="240">
        <f t="shared" si="1"/>
        <v>47.1</v>
      </c>
      <c r="AD51" s="240">
        <f t="shared" si="2"/>
        <v>24.6</v>
      </c>
      <c r="AE51" s="283" t="s">
        <v>211</v>
      </c>
      <c r="AF51" s="286"/>
    </row>
    <row r="52" spans="1:32" ht="16.5" customHeight="1">
      <c r="A52" s="22"/>
      <c r="B52" s="25" t="s">
        <v>51</v>
      </c>
      <c r="C52" s="241">
        <f t="shared" si="6"/>
        <v>97</v>
      </c>
      <c r="D52" s="103">
        <f t="shared" si="3"/>
        <v>12</v>
      </c>
      <c r="E52" s="103">
        <v>8</v>
      </c>
      <c r="F52" s="103">
        <v>4</v>
      </c>
      <c r="G52" s="103">
        <v>0</v>
      </c>
      <c r="H52" s="103">
        <v>0</v>
      </c>
      <c r="I52" s="103">
        <v>0</v>
      </c>
      <c r="J52" s="103">
        <v>0</v>
      </c>
      <c r="K52" s="103">
        <v>19</v>
      </c>
      <c r="L52" s="103">
        <v>0</v>
      </c>
      <c r="M52" s="103">
        <v>3</v>
      </c>
      <c r="N52" s="103">
        <v>0</v>
      </c>
      <c r="O52" s="103">
        <v>58</v>
      </c>
      <c r="P52" s="103">
        <v>2</v>
      </c>
      <c r="Q52" s="103">
        <v>3</v>
      </c>
      <c r="R52" s="103">
        <v>0</v>
      </c>
      <c r="S52" s="103">
        <f t="shared" si="4"/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8</v>
      </c>
      <c r="Z52" s="103">
        <v>6</v>
      </c>
      <c r="AA52" s="103">
        <v>9</v>
      </c>
      <c r="AB52" s="103">
        <v>10</v>
      </c>
      <c r="AC52" s="113">
        <f t="shared" si="1"/>
        <v>12.4</v>
      </c>
      <c r="AD52" s="113">
        <f t="shared" si="2"/>
        <v>59.8</v>
      </c>
      <c r="AE52" s="26" t="s">
        <v>51</v>
      </c>
      <c r="AF52" s="18"/>
    </row>
    <row r="53" spans="1:32" ht="16.5" customHeight="1">
      <c r="A53" s="22"/>
      <c r="B53" s="25" t="s">
        <v>52</v>
      </c>
      <c r="C53" s="241">
        <f t="shared" si="6"/>
        <v>0</v>
      </c>
      <c r="D53" s="103">
        <f t="shared" si="3"/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f t="shared" si="4"/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14">
        <v>0</v>
      </c>
      <c r="AD53" s="113">
        <v>0</v>
      </c>
      <c r="AE53" s="26" t="s">
        <v>52</v>
      </c>
      <c r="AF53" s="18"/>
    </row>
    <row r="54" spans="1:32" ht="16.5" customHeight="1">
      <c r="A54" s="22"/>
      <c r="B54" s="25" t="s">
        <v>53</v>
      </c>
      <c r="C54" s="241">
        <f t="shared" si="6"/>
        <v>147</v>
      </c>
      <c r="D54" s="103">
        <f t="shared" si="3"/>
        <v>103</v>
      </c>
      <c r="E54" s="103">
        <v>93</v>
      </c>
      <c r="F54" s="103">
        <v>10</v>
      </c>
      <c r="G54" s="103">
        <v>0</v>
      </c>
      <c r="H54" s="103">
        <v>0</v>
      </c>
      <c r="I54" s="103">
        <v>0</v>
      </c>
      <c r="J54" s="103">
        <v>0</v>
      </c>
      <c r="K54" s="103">
        <v>39</v>
      </c>
      <c r="L54" s="103">
        <v>0</v>
      </c>
      <c r="M54" s="103">
        <v>0</v>
      </c>
      <c r="N54" s="103">
        <v>0</v>
      </c>
      <c r="O54" s="103">
        <v>2</v>
      </c>
      <c r="P54" s="103">
        <v>0</v>
      </c>
      <c r="Q54" s="103">
        <v>3</v>
      </c>
      <c r="R54" s="103">
        <v>0</v>
      </c>
      <c r="S54" s="103">
        <f t="shared" si="4"/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1</v>
      </c>
      <c r="Y54" s="103">
        <v>93</v>
      </c>
      <c r="Z54" s="103">
        <v>10</v>
      </c>
      <c r="AA54" s="103">
        <v>7</v>
      </c>
      <c r="AB54" s="103">
        <v>0</v>
      </c>
      <c r="AC54" s="113">
        <f t="shared" si="1"/>
        <v>70.1</v>
      </c>
      <c r="AD54" s="113">
        <f t="shared" si="2"/>
        <v>1.4</v>
      </c>
      <c r="AE54" s="26" t="s">
        <v>53</v>
      </c>
      <c r="AF54" s="18"/>
    </row>
    <row r="55" spans="1:32" ht="16.5" customHeight="1">
      <c r="A55" s="22"/>
      <c r="B55" s="25" t="s">
        <v>54</v>
      </c>
      <c r="C55" s="241">
        <f t="shared" si="6"/>
        <v>0</v>
      </c>
      <c r="D55" s="103">
        <f t="shared" si="3"/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f t="shared" si="4"/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14">
        <v>0</v>
      </c>
      <c r="AD55" s="114">
        <v>0</v>
      </c>
      <c r="AE55" s="26" t="s">
        <v>54</v>
      </c>
      <c r="AF55" s="18"/>
    </row>
    <row r="56" spans="1:35" s="203" customFormat="1" ht="16.5" customHeight="1">
      <c r="A56" s="281" t="s">
        <v>212</v>
      </c>
      <c r="B56" s="281"/>
      <c r="C56" s="110">
        <f t="shared" si="6"/>
        <v>103</v>
      </c>
      <c r="D56" s="242">
        <f t="shared" si="3"/>
        <v>20</v>
      </c>
      <c r="E56" s="111">
        <f aca="true" t="shared" si="14" ref="E56:AB56">SUM(E57:E58)</f>
        <v>8</v>
      </c>
      <c r="F56" s="111">
        <f t="shared" si="14"/>
        <v>11</v>
      </c>
      <c r="G56" s="111">
        <f t="shared" si="14"/>
        <v>1</v>
      </c>
      <c r="H56" s="111">
        <f t="shared" si="14"/>
        <v>0</v>
      </c>
      <c r="I56" s="111">
        <f t="shared" si="14"/>
        <v>0</v>
      </c>
      <c r="J56" s="111">
        <f t="shared" si="14"/>
        <v>0</v>
      </c>
      <c r="K56" s="111">
        <f t="shared" si="14"/>
        <v>22</v>
      </c>
      <c r="L56" s="111">
        <f t="shared" si="14"/>
        <v>0</v>
      </c>
      <c r="M56" s="111">
        <f t="shared" si="14"/>
        <v>5</v>
      </c>
      <c r="N56" s="111">
        <f t="shared" si="14"/>
        <v>0</v>
      </c>
      <c r="O56" s="111">
        <f t="shared" si="14"/>
        <v>56</v>
      </c>
      <c r="P56" s="111">
        <f t="shared" si="14"/>
        <v>0</v>
      </c>
      <c r="Q56" s="111">
        <f t="shared" si="14"/>
        <v>0</v>
      </c>
      <c r="R56" s="111">
        <f t="shared" si="14"/>
        <v>0</v>
      </c>
      <c r="S56" s="242">
        <f t="shared" si="4"/>
        <v>2</v>
      </c>
      <c r="T56" s="111">
        <f t="shared" si="14"/>
        <v>0</v>
      </c>
      <c r="U56" s="111">
        <f t="shared" si="14"/>
        <v>0</v>
      </c>
      <c r="V56" s="111">
        <f t="shared" si="14"/>
        <v>2</v>
      </c>
      <c r="W56" s="111">
        <f t="shared" si="14"/>
        <v>0</v>
      </c>
      <c r="X56" s="111">
        <f t="shared" si="14"/>
        <v>4</v>
      </c>
      <c r="Y56" s="111">
        <f t="shared" si="14"/>
        <v>8</v>
      </c>
      <c r="Z56" s="111">
        <f t="shared" si="14"/>
        <v>11</v>
      </c>
      <c r="AA56" s="111">
        <f t="shared" si="14"/>
        <v>0</v>
      </c>
      <c r="AB56" s="111">
        <f t="shared" si="14"/>
        <v>0</v>
      </c>
      <c r="AC56" s="240">
        <f t="shared" si="1"/>
        <v>19.4</v>
      </c>
      <c r="AD56" s="240">
        <f t="shared" si="2"/>
        <v>56.3</v>
      </c>
      <c r="AE56" s="283" t="s">
        <v>212</v>
      </c>
      <c r="AF56" s="286"/>
      <c r="AH56" s="198"/>
      <c r="AI56" s="198"/>
    </row>
    <row r="57" spans="1:32" ht="16.5" customHeight="1">
      <c r="A57" s="22"/>
      <c r="B57" s="25" t="s">
        <v>55</v>
      </c>
      <c r="C57" s="241">
        <f t="shared" si="6"/>
        <v>28</v>
      </c>
      <c r="D57" s="103">
        <f t="shared" si="3"/>
        <v>1</v>
      </c>
      <c r="E57" s="103">
        <v>0</v>
      </c>
      <c r="F57" s="103">
        <v>1</v>
      </c>
      <c r="G57" s="103">
        <v>0</v>
      </c>
      <c r="H57" s="103">
        <v>0</v>
      </c>
      <c r="I57" s="103">
        <v>0</v>
      </c>
      <c r="J57" s="103">
        <v>0</v>
      </c>
      <c r="K57" s="103">
        <v>4</v>
      </c>
      <c r="L57" s="103">
        <v>0</v>
      </c>
      <c r="M57" s="103">
        <v>1</v>
      </c>
      <c r="N57" s="103">
        <v>0</v>
      </c>
      <c r="O57" s="103">
        <v>22</v>
      </c>
      <c r="P57" s="103">
        <v>0</v>
      </c>
      <c r="Q57" s="103">
        <v>0</v>
      </c>
      <c r="R57" s="103">
        <v>0</v>
      </c>
      <c r="S57" s="103">
        <f t="shared" si="4"/>
        <v>1</v>
      </c>
      <c r="T57" s="103">
        <v>0</v>
      </c>
      <c r="U57" s="103">
        <v>0</v>
      </c>
      <c r="V57" s="103">
        <v>1</v>
      </c>
      <c r="W57" s="103">
        <v>0</v>
      </c>
      <c r="X57" s="103">
        <v>1</v>
      </c>
      <c r="Y57" s="103">
        <v>0</v>
      </c>
      <c r="Z57" s="103">
        <v>1</v>
      </c>
      <c r="AA57" s="103">
        <v>0</v>
      </c>
      <c r="AB57" s="103">
        <v>0</v>
      </c>
      <c r="AC57" s="113">
        <f t="shared" si="1"/>
        <v>3.6</v>
      </c>
      <c r="AD57" s="113">
        <f t="shared" si="2"/>
        <v>82.1</v>
      </c>
      <c r="AE57" s="26" t="s">
        <v>55</v>
      </c>
      <c r="AF57" s="18"/>
    </row>
    <row r="58" spans="1:35" s="8" customFormat="1" ht="16.5" customHeight="1">
      <c r="A58" s="22"/>
      <c r="B58" s="25" t="s">
        <v>70</v>
      </c>
      <c r="C58" s="241">
        <f t="shared" si="6"/>
        <v>75</v>
      </c>
      <c r="D58" s="103">
        <f t="shared" si="3"/>
        <v>19</v>
      </c>
      <c r="E58" s="103">
        <v>8</v>
      </c>
      <c r="F58" s="103">
        <v>10</v>
      </c>
      <c r="G58" s="103">
        <v>1</v>
      </c>
      <c r="H58" s="103">
        <v>0</v>
      </c>
      <c r="I58" s="103">
        <v>0</v>
      </c>
      <c r="J58" s="103">
        <v>0</v>
      </c>
      <c r="K58" s="103">
        <v>18</v>
      </c>
      <c r="L58" s="103">
        <v>0</v>
      </c>
      <c r="M58" s="103">
        <v>4</v>
      </c>
      <c r="N58" s="103">
        <v>0</v>
      </c>
      <c r="O58" s="103">
        <v>34</v>
      </c>
      <c r="P58" s="103">
        <v>0</v>
      </c>
      <c r="Q58" s="103">
        <v>0</v>
      </c>
      <c r="R58" s="103">
        <v>0</v>
      </c>
      <c r="S58" s="103">
        <f t="shared" si="4"/>
        <v>1</v>
      </c>
      <c r="T58" s="103">
        <v>0</v>
      </c>
      <c r="U58" s="103">
        <v>0</v>
      </c>
      <c r="V58" s="103">
        <v>1</v>
      </c>
      <c r="W58" s="103">
        <v>0</v>
      </c>
      <c r="X58" s="103">
        <v>3</v>
      </c>
      <c r="Y58" s="103">
        <v>8</v>
      </c>
      <c r="Z58" s="103">
        <v>10</v>
      </c>
      <c r="AA58" s="103">
        <v>0</v>
      </c>
      <c r="AB58" s="103">
        <v>0</v>
      </c>
      <c r="AC58" s="113">
        <f t="shared" si="1"/>
        <v>25.3</v>
      </c>
      <c r="AD58" s="113">
        <f t="shared" si="2"/>
        <v>46.7</v>
      </c>
      <c r="AE58" s="26" t="s">
        <v>70</v>
      </c>
      <c r="AF58" s="18"/>
      <c r="AH58" s="5"/>
      <c r="AI58" s="5"/>
    </row>
    <row r="59" spans="1:32" s="198" customFormat="1" ht="16.5" customHeight="1">
      <c r="A59" s="281" t="s">
        <v>213</v>
      </c>
      <c r="B59" s="289"/>
      <c r="C59" s="110">
        <f t="shared" si="6"/>
        <v>188</v>
      </c>
      <c r="D59" s="242">
        <f t="shared" si="3"/>
        <v>46</v>
      </c>
      <c r="E59" s="111">
        <f aca="true" t="shared" si="15" ref="E59:AB59">SUM(E60:E61)</f>
        <v>23</v>
      </c>
      <c r="F59" s="111">
        <f t="shared" si="15"/>
        <v>23</v>
      </c>
      <c r="G59" s="111">
        <f t="shared" si="15"/>
        <v>0</v>
      </c>
      <c r="H59" s="111">
        <f t="shared" si="15"/>
        <v>0</v>
      </c>
      <c r="I59" s="111">
        <f t="shared" si="15"/>
        <v>0</v>
      </c>
      <c r="J59" s="111">
        <f t="shared" si="15"/>
        <v>0</v>
      </c>
      <c r="K59" s="111">
        <f t="shared" si="15"/>
        <v>55</v>
      </c>
      <c r="L59" s="111">
        <f t="shared" si="15"/>
        <v>0</v>
      </c>
      <c r="M59" s="111">
        <f t="shared" si="15"/>
        <v>7</v>
      </c>
      <c r="N59" s="111">
        <f t="shared" si="15"/>
        <v>0</v>
      </c>
      <c r="O59" s="111">
        <f t="shared" si="15"/>
        <v>75</v>
      </c>
      <c r="P59" s="111">
        <f t="shared" si="15"/>
        <v>3</v>
      </c>
      <c r="Q59" s="111">
        <f t="shared" si="15"/>
        <v>2</v>
      </c>
      <c r="R59" s="111">
        <f t="shared" si="15"/>
        <v>0</v>
      </c>
      <c r="S59" s="242">
        <f t="shared" si="4"/>
        <v>6</v>
      </c>
      <c r="T59" s="111">
        <f t="shared" si="15"/>
        <v>0</v>
      </c>
      <c r="U59" s="111">
        <f t="shared" si="15"/>
        <v>0</v>
      </c>
      <c r="V59" s="111">
        <f t="shared" si="15"/>
        <v>6</v>
      </c>
      <c r="W59" s="111">
        <f t="shared" si="15"/>
        <v>0</v>
      </c>
      <c r="X59" s="111">
        <f t="shared" si="15"/>
        <v>9</v>
      </c>
      <c r="Y59" s="111">
        <f t="shared" si="15"/>
        <v>23</v>
      </c>
      <c r="Z59" s="111">
        <f t="shared" si="15"/>
        <v>23</v>
      </c>
      <c r="AA59" s="111">
        <f t="shared" si="15"/>
        <v>0</v>
      </c>
      <c r="AB59" s="111">
        <f t="shared" si="15"/>
        <v>0</v>
      </c>
      <c r="AC59" s="240">
        <f t="shared" si="1"/>
        <v>24.5</v>
      </c>
      <c r="AD59" s="240">
        <f t="shared" si="2"/>
        <v>43.1</v>
      </c>
      <c r="AE59" s="283" t="s">
        <v>213</v>
      </c>
      <c r="AF59" s="290"/>
    </row>
    <row r="60" spans="1:32" ht="16.5" customHeight="1">
      <c r="A60" s="27"/>
      <c r="B60" s="25" t="s">
        <v>56</v>
      </c>
      <c r="C60" s="241">
        <f t="shared" si="6"/>
        <v>81</v>
      </c>
      <c r="D60" s="103">
        <f t="shared" si="3"/>
        <v>20</v>
      </c>
      <c r="E60" s="103">
        <v>10</v>
      </c>
      <c r="F60" s="103">
        <v>10</v>
      </c>
      <c r="G60" s="103">
        <v>0</v>
      </c>
      <c r="H60" s="103">
        <v>0</v>
      </c>
      <c r="I60" s="103">
        <v>0</v>
      </c>
      <c r="J60" s="103">
        <v>0</v>
      </c>
      <c r="K60" s="103">
        <v>16</v>
      </c>
      <c r="L60" s="103">
        <v>0</v>
      </c>
      <c r="M60" s="103">
        <v>3</v>
      </c>
      <c r="N60" s="103">
        <v>0</v>
      </c>
      <c r="O60" s="103">
        <v>40</v>
      </c>
      <c r="P60" s="103">
        <v>1</v>
      </c>
      <c r="Q60" s="103">
        <v>1</v>
      </c>
      <c r="R60" s="103">
        <v>0</v>
      </c>
      <c r="S60" s="103">
        <f t="shared" si="4"/>
        <v>3</v>
      </c>
      <c r="T60" s="103">
        <v>0</v>
      </c>
      <c r="U60" s="103">
        <v>0</v>
      </c>
      <c r="V60" s="103">
        <v>3</v>
      </c>
      <c r="W60" s="103">
        <v>0</v>
      </c>
      <c r="X60" s="103">
        <v>3</v>
      </c>
      <c r="Y60" s="103">
        <v>10</v>
      </c>
      <c r="Z60" s="103">
        <v>10</v>
      </c>
      <c r="AA60" s="103">
        <v>0</v>
      </c>
      <c r="AB60" s="103">
        <v>0</v>
      </c>
      <c r="AC60" s="113">
        <f t="shared" si="1"/>
        <v>24.7</v>
      </c>
      <c r="AD60" s="113">
        <f t="shared" si="2"/>
        <v>53.1</v>
      </c>
      <c r="AE60" s="26" t="s">
        <v>56</v>
      </c>
      <c r="AF60" s="18"/>
    </row>
    <row r="61" spans="1:32" ht="16.5" customHeight="1">
      <c r="A61" s="27"/>
      <c r="B61" s="25" t="s">
        <v>201</v>
      </c>
      <c r="C61" s="241">
        <f t="shared" si="6"/>
        <v>107</v>
      </c>
      <c r="D61" s="103">
        <f t="shared" si="3"/>
        <v>26</v>
      </c>
      <c r="E61" s="103">
        <v>13</v>
      </c>
      <c r="F61" s="103">
        <v>13</v>
      </c>
      <c r="G61" s="103">
        <v>0</v>
      </c>
      <c r="H61" s="103">
        <v>0</v>
      </c>
      <c r="I61" s="103">
        <v>0</v>
      </c>
      <c r="J61" s="103">
        <v>0</v>
      </c>
      <c r="K61" s="103">
        <v>39</v>
      </c>
      <c r="L61" s="103">
        <v>0</v>
      </c>
      <c r="M61" s="103">
        <v>4</v>
      </c>
      <c r="N61" s="103">
        <v>0</v>
      </c>
      <c r="O61" s="103">
        <v>35</v>
      </c>
      <c r="P61" s="103">
        <v>2</v>
      </c>
      <c r="Q61" s="103">
        <v>1</v>
      </c>
      <c r="R61" s="103">
        <v>0</v>
      </c>
      <c r="S61" s="103">
        <f t="shared" si="4"/>
        <v>3</v>
      </c>
      <c r="T61" s="103">
        <v>0</v>
      </c>
      <c r="U61" s="103">
        <v>0</v>
      </c>
      <c r="V61" s="103">
        <v>3</v>
      </c>
      <c r="W61" s="103">
        <v>0</v>
      </c>
      <c r="X61" s="103">
        <v>6</v>
      </c>
      <c r="Y61" s="103">
        <v>13</v>
      </c>
      <c r="Z61" s="103">
        <v>13</v>
      </c>
      <c r="AA61" s="103">
        <v>0</v>
      </c>
      <c r="AB61" s="103">
        <v>0</v>
      </c>
      <c r="AC61" s="113">
        <f t="shared" si="1"/>
        <v>24.3</v>
      </c>
      <c r="AD61" s="113">
        <f t="shared" si="2"/>
        <v>35.5</v>
      </c>
      <c r="AE61" s="26" t="s">
        <v>201</v>
      </c>
      <c r="AF61" s="18"/>
    </row>
    <row r="62" spans="1:32" s="198" customFormat="1" ht="16.5" customHeight="1">
      <c r="A62" s="281" t="s">
        <v>214</v>
      </c>
      <c r="B62" s="281"/>
      <c r="C62" s="110">
        <f t="shared" si="6"/>
        <v>15</v>
      </c>
      <c r="D62" s="242">
        <f t="shared" si="3"/>
        <v>0</v>
      </c>
      <c r="E62" s="111">
        <f aca="true" t="shared" si="16" ref="E62:AB62">E63</f>
        <v>0</v>
      </c>
      <c r="F62" s="111">
        <f t="shared" si="16"/>
        <v>0</v>
      </c>
      <c r="G62" s="111">
        <f t="shared" si="16"/>
        <v>0</v>
      </c>
      <c r="H62" s="111">
        <f t="shared" si="16"/>
        <v>0</v>
      </c>
      <c r="I62" s="111">
        <f t="shared" si="16"/>
        <v>0</v>
      </c>
      <c r="J62" s="111">
        <f t="shared" si="16"/>
        <v>0</v>
      </c>
      <c r="K62" s="111">
        <f t="shared" si="16"/>
        <v>6</v>
      </c>
      <c r="L62" s="111">
        <f t="shared" si="16"/>
        <v>0</v>
      </c>
      <c r="M62" s="111">
        <f t="shared" si="16"/>
        <v>0</v>
      </c>
      <c r="N62" s="111">
        <f t="shared" si="16"/>
        <v>0</v>
      </c>
      <c r="O62" s="111">
        <f t="shared" si="16"/>
        <v>5</v>
      </c>
      <c r="P62" s="111">
        <f t="shared" si="16"/>
        <v>2</v>
      </c>
      <c r="Q62" s="111">
        <f t="shared" si="16"/>
        <v>2</v>
      </c>
      <c r="R62" s="111">
        <f t="shared" si="16"/>
        <v>0</v>
      </c>
      <c r="S62" s="242">
        <f t="shared" si="4"/>
        <v>0</v>
      </c>
      <c r="T62" s="111">
        <f t="shared" si="16"/>
        <v>0</v>
      </c>
      <c r="U62" s="111">
        <f t="shared" si="16"/>
        <v>0</v>
      </c>
      <c r="V62" s="111">
        <f t="shared" si="16"/>
        <v>0</v>
      </c>
      <c r="W62" s="111">
        <f t="shared" si="16"/>
        <v>0</v>
      </c>
      <c r="X62" s="111">
        <f t="shared" si="16"/>
        <v>0</v>
      </c>
      <c r="Y62" s="111">
        <f t="shared" si="16"/>
        <v>0</v>
      </c>
      <c r="Z62" s="111">
        <f t="shared" si="16"/>
        <v>0</v>
      </c>
      <c r="AA62" s="111">
        <f t="shared" si="16"/>
        <v>0</v>
      </c>
      <c r="AB62" s="111">
        <f t="shared" si="16"/>
        <v>0</v>
      </c>
      <c r="AC62" s="240">
        <f t="shared" si="1"/>
        <v>0</v>
      </c>
      <c r="AD62" s="240">
        <f t="shared" si="2"/>
        <v>33.3</v>
      </c>
      <c r="AE62" s="283" t="s">
        <v>214</v>
      </c>
      <c r="AF62" s="286"/>
    </row>
    <row r="63" spans="1:32" ht="16.5" customHeight="1">
      <c r="A63" s="27"/>
      <c r="B63" s="25" t="s">
        <v>57</v>
      </c>
      <c r="C63" s="241">
        <f t="shared" si="6"/>
        <v>15</v>
      </c>
      <c r="D63" s="103">
        <f t="shared" si="3"/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6</v>
      </c>
      <c r="L63" s="103">
        <v>0</v>
      </c>
      <c r="M63" s="103">
        <v>0</v>
      </c>
      <c r="N63" s="103">
        <v>0</v>
      </c>
      <c r="O63" s="103">
        <v>5</v>
      </c>
      <c r="P63" s="103">
        <v>2</v>
      </c>
      <c r="Q63" s="103">
        <v>2</v>
      </c>
      <c r="R63" s="103">
        <v>0</v>
      </c>
      <c r="S63" s="103">
        <f t="shared" si="4"/>
        <v>0</v>
      </c>
      <c r="T63" s="103"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13">
        <f t="shared" si="1"/>
        <v>0</v>
      </c>
      <c r="AD63" s="113">
        <f t="shared" si="2"/>
        <v>33.3</v>
      </c>
      <c r="AE63" s="26" t="s">
        <v>57</v>
      </c>
      <c r="AF63" s="18"/>
    </row>
    <row r="64" spans="1:35" s="203" customFormat="1" ht="16.5" customHeight="1">
      <c r="A64" s="281" t="s">
        <v>215</v>
      </c>
      <c r="B64" s="300"/>
      <c r="C64" s="111">
        <f t="shared" si="6"/>
        <v>66</v>
      </c>
      <c r="D64" s="242">
        <f t="shared" si="3"/>
        <v>20</v>
      </c>
      <c r="E64" s="111">
        <f aca="true" t="shared" si="17" ref="E64:AB64">E65</f>
        <v>15</v>
      </c>
      <c r="F64" s="111">
        <f t="shared" si="17"/>
        <v>5</v>
      </c>
      <c r="G64" s="111">
        <f t="shared" si="17"/>
        <v>0</v>
      </c>
      <c r="H64" s="111">
        <f t="shared" si="17"/>
        <v>0</v>
      </c>
      <c r="I64" s="111">
        <f t="shared" si="17"/>
        <v>0</v>
      </c>
      <c r="J64" s="111">
        <f t="shared" si="17"/>
        <v>0</v>
      </c>
      <c r="K64" s="111">
        <f t="shared" si="17"/>
        <v>22</v>
      </c>
      <c r="L64" s="111">
        <f t="shared" si="17"/>
        <v>0</v>
      </c>
      <c r="M64" s="111">
        <f t="shared" si="17"/>
        <v>3</v>
      </c>
      <c r="N64" s="111">
        <f t="shared" si="17"/>
        <v>0</v>
      </c>
      <c r="O64" s="111">
        <f t="shared" si="17"/>
        <v>19</v>
      </c>
      <c r="P64" s="111">
        <f t="shared" si="17"/>
        <v>2</v>
      </c>
      <c r="Q64" s="111">
        <f t="shared" si="17"/>
        <v>0</v>
      </c>
      <c r="R64" s="111">
        <f t="shared" si="17"/>
        <v>0</v>
      </c>
      <c r="S64" s="242">
        <f t="shared" si="4"/>
        <v>0</v>
      </c>
      <c r="T64" s="111">
        <f t="shared" si="17"/>
        <v>0</v>
      </c>
      <c r="U64" s="111">
        <f t="shared" si="17"/>
        <v>0</v>
      </c>
      <c r="V64" s="111">
        <f t="shared" si="17"/>
        <v>0</v>
      </c>
      <c r="W64" s="111">
        <f t="shared" si="17"/>
        <v>0</v>
      </c>
      <c r="X64" s="111">
        <f t="shared" si="17"/>
        <v>1</v>
      </c>
      <c r="Y64" s="111">
        <f t="shared" si="17"/>
        <v>15</v>
      </c>
      <c r="Z64" s="111">
        <f t="shared" si="17"/>
        <v>5</v>
      </c>
      <c r="AA64" s="111">
        <f t="shared" si="17"/>
        <v>0</v>
      </c>
      <c r="AB64" s="111">
        <f t="shared" si="17"/>
        <v>0</v>
      </c>
      <c r="AC64" s="240">
        <f t="shared" si="1"/>
        <v>30.3</v>
      </c>
      <c r="AD64" s="240">
        <f t="shared" si="2"/>
        <v>28.8</v>
      </c>
      <c r="AE64" s="283" t="s">
        <v>215</v>
      </c>
      <c r="AF64" s="290"/>
      <c r="AH64" s="198"/>
      <c r="AI64" s="198"/>
    </row>
    <row r="65" spans="1:35" s="8" customFormat="1" ht="16.5" customHeight="1">
      <c r="A65" s="27"/>
      <c r="B65" s="28" t="s">
        <v>202</v>
      </c>
      <c r="C65" s="243">
        <f t="shared" si="6"/>
        <v>66</v>
      </c>
      <c r="D65" s="103">
        <f t="shared" si="3"/>
        <v>20</v>
      </c>
      <c r="E65" s="103">
        <v>15</v>
      </c>
      <c r="F65" s="103">
        <v>5</v>
      </c>
      <c r="G65" s="103">
        <v>0</v>
      </c>
      <c r="H65" s="103">
        <v>0</v>
      </c>
      <c r="I65" s="103">
        <v>0</v>
      </c>
      <c r="J65" s="103">
        <v>0</v>
      </c>
      <c r="K65" s="103">
        <v>22</v>
      </c>
      <c r="L65" s="103">
        <v>0</v>
      </c>
      <c r="M65" s="103">
        <v>3</v>
      </c>
      <c r="N65" s="103">
        <v>0</v>
      </c>
      <c r="O65" s="103">
        <v>19</v>
      </c>
      <c r="P65" s="103">
        <v>2</v>
      </c>
      <c r="Q65" s="103">
        <v>0</v>
      </c>
      <c r="R65" s="103">
        <v>0</v>
      </c>
      <c r="S65" s="103">
        <f t="shared" si="4"/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1</v>
      </c>
      <c r="Y65" s="103">
        <v>15</v>
      </c>
      <c r="Z65" s="103">
        <v>5</v>
      </c>
      <c r="AA65" s="103">
        <v>0</v>
      </c>
      <c r="AB65" s="103">
        <v>0</v>
      </c>
      <c r="AC65" s="113">
        <f t="shared" si="1"/>
        <v>30.3</v>
      </c>
      <c r="AD65" s="113">
        <f t="shared" si="2"/>
        <v>28.8</v>
      </c>
      <c r="AE65" s="26" t="s">
        <v>202</v>
      </c>
      <c r="AF65" s="18"/>
      <c r="AH65" s="5"/>
      <c r="AI65" s="5"/>
    </row>
    <row r="66" spans="1:32" s="8" customFormat="1" ht="16.5" customHeight="1">
      <c r="A66" s="6"/>
      <c r="B66" s="2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93"/>
      <c r="AD66" s="93"/>
      <c r="AE66" s="30"/>
      <c r="AF66" s="6"/>
    </row>
    <row r="67" spans="2:30" ht="11.25" customHeight="1">
      <c r="B67" s="95"/>
      <c r="C67" s="95"/>
      <c r="D67" s="95"/>
      <c r="E67" s="95"/>
      <c r="F67" s="95"/>
      <c r="G67" s="95"/>
      <c r="H67" s="95"/>
      <c r="I67" s="95"/>
      <c r="J67" s="95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9"/>
      <c r="AD67" s="99"/>
    </row>
    <row r="68" spans="2:10" ht="11.25" customHeight="1">
      <c r="B68" s="95"/>
      <c r="C68" s="95"/>
      <c r="D68" s="8"/>
      <c r="E68" s="8"/>
      <c r="F68" s="8"/>
      <c r="G68" s="8"/>
      <c r="H68" s="8"/>
      <c r="I68" s="8"/>
      <c r="J68" s="8"/>
    </row>
    <row r="69" spans="2:3" ht="11.25" customHeight="1">
      <c r="B69" s="98"/>
      <c r="C69" s="98"/>
    </row>
    <row r="70" spans="2:3" ht="11.25" customHeight="1">
      <c r="B70" s="98"/>
      <c r="C70" s="98"/>
    </row>
    <row r="71" spans="2:3" ht="11.25" customHeight="1">
      <c r="B71" s="98"/>
      <c r="C71" s="98"/>
    </row>
    <row r="72" spans="2:3" ht="11.25" customHeight="1">
      <c r="B72" s="98"/>
      <c r="C72" s="98"/>
    </row>
    <row r="73" spans="2:3" ht="11.25" customHeight="1">
      <c r="B73" s="98"/>
      <c r="C73" s="98"/>
    </row>
    <row r="74" spans="2:3" ht="11.25" customHeight="1">
      <c r="B74" s="98"/>
      <c r="C74" s="98"/>
    </row>
    <row r="75" spans="2:3" ht="11.25" customHeight="1">
      <c r="B75" s="98"/>
      <c r="C75" s="98"/>
    </row>
    <row r="76" spans="2:3" ht="11.25" customHeight="1">
      <c r="B76" s="98"/>
      <c r="C76" s="98"/>
    </row>
    <row r="77" spans="2:3" ht="11.25" customHeight="1">
      <c r="B77" s="98"/>
      <c r="C77" s="98"/>
    </row>
    <row r="78" spans="2:3" ht="11.25" customHeight="1">
      <c r="B78" s="98"/>
      <c r="C78" s="98"/>
    </row>
    <row r="79" spans="2:3" ht="11.25" customHeight="1">
      <c r="B79" s="98"/>
      <c r="C79" s="98"/>
    </row>
    <row r="80" spans="2:3" ht="11.25" customHeight="1">
      <c r="B80" s="98"/>
      <c r="C80" s="98"/>
    </row>
    <row r="81" spans="2:3" ht="11.25" customHeight="1">
      <c r="B81" s="98"/>
      <c r="C81" s="98"/>
    </row>
  </sheetData>
  <sheetProtection/>
  <mergeCells count="55">
    <mergeCell ref="A59:B59"/>
    <mergeCell ref="AD4:AD7"/>
    <mergeCell ref="AE62:AF62"/>
    <mergeCell ref="AE51:AF51"/>
    <mergeCell ref="AE15:AF15"/>
    <mergeCell ref="AE34:AF34"/>
    <mergeCell ref="AE37:AF37"/>
    <mergeCell ref="AE42:AF42"/>
    <mergeCell ref="AE44:AF44"/>
    <mergeCell ref="AE47:AF47"/>
    <mergeCell ref="AE64:AF64"/>
    <mergeCell ref="AE56:AF56"/>
    <mergeCell ref="AE59:AF59"/>
    <mergeCell ref="A42:B42"/>
    <mergeCell ref="A44:B44"/>
    <mergeCell ref="A47:B47"/>
    <mergeCell ref="A51:B51"/>
    <mergeCell ref="A56:B56"/>
    <mergeCell ref="A64:B64"/>
    <mergeCell ref="A62:B62"/>
    <mergeCell ref="X12:X13"/>
    <mergeCell ref="A34:B34"/>
    <mergeCell ref="A37:B37"/>
    <mergeCell ref="Q4:Q7"/>
    <mergeCell ref="R4:R7"/>
    <mergeCell ref="S4:W6"/>
    <mergeCell ref="N4:N7"/>
    <mergeCell ref="A15:B15"/>
    <mergeCell ref="F5:F7"/>
    <mergeCell ref="A4:B7"/>
    <mergeCell ref="L12:L13"/>
    <mergeCell ref="M12:M13"/>
    <mergeCell ref="A1:N1"/>
    <mergeCell ref="D4:J4"/>
    <mergeCell ref="C4:C7"/>
    <mergeCell ref="K4:K7"/>
    <mergeCell ref="H5:H7"/>
    <mergeCell ref="I5:I7"/>
    <mergeCell ref="D5:D7"/>
    <mergeCell ref="E5:E7"/>
    <mergeCell ref="M6:M7"/>
    <mergeCell ref="J5:J7"/>
    <mergeCell ref="AE4:AF7"/>
    <mergeCell ref="G5:G7"/>
    <mergeCell ref="P4:P7"/>
    <mergeCell ref="L4:M5"/>
    <mergeCell ref="L6:L7"/>
    <mergeCell ref="O4:O7"/>
    <mergeCell ref="X4:X7"/>
    <mergeCell ref="AA12:AA13"/>
    <mergeCell ref="AB12:AB13"/>
    <mergeCell ref="AC4:AC7"/>
    <mergeCell ref="AA6:AB6"/>
    <mergeCell ref="Y4:AB5"/>
    <mergeCell ref="Y6:Z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4:AV74"/>
  <sheetViews>
    <sheetView showGridLines="0" view="pageBreakPreview" zoomScaleSheetLayoutView="100" zoomScalePageLayoutView="0" workbookViewId="0" topLeftCell="A40">
      <pane xSplit="1" ySplit="7" topLeftCell="B47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40" sqref="A40"/>
    </sheetView>
  </sheetViews>
  <sheetFormatPr defaultColWidth="8.66015625" defaultRowHeight="15" customHeight="1"/>
  <cols>
    <col min="1" max="1" width="9.5" style="135" customWidth="1"/>
    <col min="2" max="4" width="6.33203125" style="135" customWidth="1"/>
    <col min="5" max="5" width="7.08203125" style="135" bestFit="1" customWidth="1"/>
    <col min="6" max="31" width="6" style="135" customWidth="1"/>
    <col min="32" max="32" width="5.58203125" style="135" customWidth="1"/>
    <col min="33" max="16384" width="8.58203125" style="135" customWidth="1"/>
  </cols>
  <sheetData>
    <row r="4" spans="1:25" s="117" customFormat="1" ht="12" customHeight="1">
      <c r="A4" s="353" t="s">
        <v>253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116"/>
      <c r="R4" s="116"/>
      <c r="S4" s="116"/>
      <c r="T4" s="116"/>
      <c r="U4" s="116"/>
      <c r="V4" s="116"/>
      <c r="W4" s="116"/>
      <c r="Y4" s="116"/>
    </row>
    <row r="5" spans="1:31" s="117" customFormat="1" ht="12" customHeight="1">
      <c r="A5" s="118" t="s">
        <v>179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 t="s">
        <v>180</v>
      </c>
      <c r="N5" s="77"/>
      <c r="O5" s="77"/>
      <c r="P5" s="77"/>
      <c r="Q5" s="77" t="s">
        <v>181</v>
      </c>
      <c r="R5" s="77"/>
      <c r="S5" s="77"/>
      <c r="T5" s="77"/>
      <c r="U5" s="77"/>
      <c r="V5" s="77"/>
      <c r="W5" s="77"/>
      <c r="X5" s="77"/>
      <c r="Y5" s="77"/>
      <c r="Z5" s="77"/>
      <c r="AA5" s="119"/>
      <c r="AB5" s="120"/>
      <c r="AC5" s="120"/>
      <c r="AD5" s="120"/>
      <c r="AE5" s="120" t="s">
        <v>2</v>
      </c>
    </row>
    <row r="6" spans="1:31" s="117" customFormat="1" ht="12" customHeight="1">
      <c r="A6" s="121"/>
      <c r="B6" s="320" t="s">
        <v>0</v>
      </c>
      <c r="C6" s="321"/>
      <c r="D6" s="322"/>
      <c r="E6" s="358" t="s">
        <v>174</v>
      </c>
      <c r="F6" s="341"/>
      <c r="G6" s="359"/>
      <c r="H6" s="320" t="s">
        <v>182</v>
      </c>
      <c r="I6" s="321"/>
      <c r="J6" s="322"/>
      <c r="K6" s="332" t="s">
        <v>183</v>
      </c>
      <c r="L6" s="333"/>
      <c r="M6" s="334"/>
      <c r="N6" s="329" t="s">
        <v>171</v>
      </c>
      <c r="O6" s="330"/>
      <c r="P6" s="331"/>
      <c r="Q6" s="320" t="s">
        <v>184</v>
      </c>
      <c r="R6" s="321"/>
      <c r="S6" s="322"/>
      <c r="T6" s="335" t="s">
        <v>172</v>
      </c>
      <c r="U6" s="321"/>
      <c r="V6" s="322"/>
      <c r="W6" s="320" t="s">
        <v>173</v>
      </c>
      <c r="X6" s="321"/>
      <c r="Y6" s="322"/>
      <c r="Z6" s="340" t="s">
        <v>272</v>
      </c>
      <c r="AA6" s="341"/>
      <c r="AB6" s="341"/>
      <c r="AC6" s="336" t="s">
        <v>226</v>
      </c>
      <c r="AD6" s="337"/>
      <c r="AE6" s="337"/>
    </row>
    <row r="7" spans="1:31" s="117" customFormat="1" ht="12" customHeight="1">
      <c r="A7" s="122" t="s">
        <v>267</v>
      </c>
      <c r="B7" s="323"/>
      <c r="C7" s="324"/>
      <c r="D7" s="325"/>
      <c r="E7" s="360"/>
      <c r="F7" s="361"/>
      <c r="G7" s="362"/>
      <c r="H7" s="323" t="s">
        <v>185</v>
      </c>
      <c r="I7" s="324"/>
      <c r="J7" s="325"/>
      <c r="K7" s="126" t="s">
        <v>158</v>
      </c>
      <c r="L7" s="127"/>
      <c r="M7" s="128"/>
      <c r="N7" s="343" t="s">
        <v>157</v>
      </c>
      <c r="O7" s="344"/>
      <c r="P7" s="345"/>
      <c r="Q7" s="323"/>
      <c r="R7" s="324"/>
      <c r="S7" s="325"/>
      <c r="T7" s="323"/>
      <c r="U7" s="324"/>
      <c r="V7" s="325"/>
      <c r="W7" s="323"/>
      <c r="X7" s="324"/>
      <c r="Y7" s="325"/>
      <c r="Z7" s="342"/>
      <c r="AA7" s="342"/>
      <c r="AB7" s="342"/>
      <c r="AC7" s="338"/>
      <c r="AD7" s="339"/>
      <c r="AE7" s="339"/>
    </row>
    <row r="8" spans="1:31" ht="12" customHeight="1">
      <c r="A8" s="129"/>
      <c r="B8" s="123" t="s">
        <v>0</v>
      </c>
      <c r="C8" s="130" t="s">
        <v>8</v>
      </c>
      <c r="D8" s="124" t="s">
        <v>1</v>
      </c>
      <c r="E8" s="123" t="s">
        <v>0</v>
      </c>
      <c r="F8" s="130" t="s">
        <v>8</v>
      </c>
      <c r="G8" s="125" t="s">
        <v>1</v>
      </c>
      <c r="H8" s="124" t="s">
        <v>0</v>
      </c>
      <c r="I8" s="130" t="s">
        <v>8</v>
      </c>
      <c r="J8" s="124" t="s">
        <v>1</v>
      </c>
      <c r="K8" s="123" t="s">
        <v>0</v>
      </c>
      <c r="L8" s="130" t="s">
        <v>8</v>
      </c>
      <c r="M8" s="125" t="s">
        <v>1</v>
      </c>
      <c r="N8" s="124" t="s">
        <v>0</v>
      </c>
      <c r="O8" s="130" t="s">
        <v>8</v>
      </c>
      <c r="P8" s="124" t="s">
        <v>1</v>
      </c>
      <c r="Q8" s="123" t="s">
        <v>0</v>
      </c>
      <c r="R8" s="130" t="s">
        <v>8</v>
      </c>
      <c r="S8" s="125" t="s">
        <v>1</v>
      </c>
      <c r="T8" s="124" t="s">
        <v>0</v>
      </c>
      <c r="U8" s="130" t="s">
        <v>8</v>
      </c>
      <c r="V8" s="124" t="s">
        <v>1</v>
      </c>
      <c r="W8" s="130" t="s">
        <v>0</v>
      </c>
      <c r="X8" s="124" t="s">
        <v>8</v>
      </c>
      <c r="Y8" s="130" t="s">
        <v>1</v>
      </c>
      <c r="Z8" s="131" t="s">
        <v>0</v>
      </c>
      <c r="AA8" s="130" t="s">
        <v>8</v>
      </c>
      <c r="AB8" s="132" t="s">
        <v>1</v>
      </c>
      <c r="AC8" s="133" t="s">
        <v>81</v>
      </c>
      <c r="AD8" s="130" t="s">
        <v>72</v>
      </c>
      <c r="AE8" s="134" t="s">
        <v>73</v>
      </c>
    </row>
    <row r="9" spans="1:31" ht="12" customHeight="1">
      <c r="A9" s="136"/>
      <c r="B9" s="137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</row>
    <row r="10" spans="1:31" ht="12" customHeight="1">
      <c r="A10" s="87" t="s">
        <v>280</v>
      </c>
      <c r="B10" s="225">
        <v>20254</v>
      </c>
      <c r="C10" s="226">
        <v>10181</v>
      </c>
      <c r="D10" s="226">
        <v>10073</v>
      </c>
      <c r="E10" s="226">
        <v>9718</v>
      </c>
      <c r="F10" s="226">
        <v>4748</v>
      </c>
      <c r="G10" s="226">
        <v>4970</v>
      </c>
      <c r="H10" s="226">
        <v>3599</v>
      </c>
      <c r="I10" s="226">
        <v>1430</v>
      </c>
      <c r="J10" s="226">
        <v>2169</v>
      </c>
      <c r="K10" s="226">
        <v>1173</v>
      </c>
      <c r="L10" s="226">
        <v>657</v>
      </c>
      <c r="M10" s="226">
        <v>516</v>
      </c>
      <c r="N10" s="226">
        <v>255</v>
      </c>
      <c r="O10" s="226">
        <v>245</v>
      </c>
      <c r="P10" s="226">
        <v>10</v>
      </c>
      <c r="Q10" s="226">
        <v>4682</v>
      </c>
      <c r="R10" s="226">
        <v>2684</v>
      </c>
      <c r="S10" s="226">
        <v>1998</v>
      </c>
      <c r="T10" s="227">
        <v>254</v>
      </c>
      <c r="U10" s="227">
        <v>95</v>
      </c>
      <c r="V10" s="227">
        <v>159</v>
      </c>
      <c r="W10" s="226">
        <v>523</v>
      </c>
      <c r="X10" s="226">
        <v>297</v>
      </c>
      <c r="Y10" s="226">
        <v>226</v>
      </c>
      <c r="Z10" s="226">
        <v>50</v>
      </c>
      <c r="AA10" s="226">
        <v>25</v>
      </c>
      <c r="AB10" s="226">
        <v>25</v>
      </c>
      <c r="AC10" s="226">
        <v>34</v>
      </c>
      <c r="AD10" s="226">
        <v>3</v>
      </c>
      <c r="AE10" s="226">
        <v>31</v>
      </c>
    </row>
    <row r="11" spans="1:31" s="230" customFormat="1" ht="12" customHeight="1">
      <c r="A11" s="87" t="s">
        <v>285</v>
      </c>
      <c r="B11" s="228">
        <f>SUM(B13,B26)</f>
        <v>19657</v>
      </c>
      <c r="C11" s="229">
        <f aca="true" t="shared" si="0" ref="C11:AE11">SUM(C13,C26)</f>
        <v>9918</v>
      </c>
      <c r="D11" s="229">
        <f t="shared" si="0"/>
        <v>9739</v>
      </c>
      <c r="E11" s="229">
        <f t="shared" si="0"/>
        <v>9499</v>
      </c>
      <c r="F11" s="229">
        <f t="shared" si="0"/>
        <v>4675</v>
      </c>
      <c r="G11" s="229">
        <f t="shared" si="0"/>
        <v>4824</v>
      </c>
      <c r="H11" s="229">
        <f t="shared" si="0"/>
        <v>3365</v>
      </c>
      <c r="I11" s="229">
        <f t="shared" si="0"/>
        <v>1360</v>
      </c>
      <c r="J11" s="229">
        <f t="shared" si="0"/>
        <v>2005</v>
      </c>
      <c r="K11" s="229">
        <f t="shared" si="0"/>
        <v>998</v>
      </c>
      <c r="L11" s="229">
        <f t="shared" si="0"/>
        <v>504</v>
      </c>
      <c r="M11" s="229">
        <f t="shared" si="0"/>
        <v>494</v>
      </c>
      <c r="N11" s="229">
        <f t="shared" si="0"/>
        <v>243</v>
      </c>
      <c r="O11" s="229">
        <f t="shared" si="0"/>
        <v>226</v>
      </c>
      <c r="P11" s="229">
        <f t="shared" si="0"/>
        <v>17</v>
      </c>
      <c r="Q11" s="229">
        <f t="shared" si="0"/>
        <v>4693</v>
      </c>
      <c r="R11" s="229">
        <f t="shared" si="0"/>
        <v>2708</v>
      </c>
      <c r="S11" s="229">
        <f t="shared" si="0"/>
        <v>1985</v>
      </c>
      <c r="T11" s="229">
        <f t="shared" si="0"/>
        <v>248</v>
      </c>
      <c r="U11" s="229">
        <f t="shared" si="0"/>
        <v>80</v>
      </c>
      <c r="V11" s="229">
        <f t="shared" si="0"/>
        <v>168</v>
      </c>
      <c r="W11" s="229">
        <f t="shared" si="0"/>
        <v>606</v>
      </c>
      <c r="X11" s="229">
        <f t="shared" si="0"/>
        <v>363</v>
      </c>
      <c r="Y11" s="229">
        <f t="shared" si="0"/>
        <v>243</v>
      </c>
      <c r="Z11" s="229">
        <f t="shared" si="0"/>
        <v>5</v>
      </c>
      <c r="AA11" s="229">
        <f t="shared" si="0"/>
        <v>2</v>
      </c>
      <c r="AB11" s="229">
        <f t="shared" si="0"/>
        <v>3</v>
      </c>
      <c r="AC11" s="229">
        <f t="shared" si="0"/>
        <v>34</v>
      </c>
      <c r="AD11" s="229">
        <f t="shared" si="0"/>
        <v>5</v>
      </c>
      <c r="AE11" s="229">
        <f t="shared" si="0"/>
        <v>29</v>
      </c>
    </row>
    <row r="12" spans="1:31" ht="12" customHeight="1">
      <c r="A12" s="136"/>
      <c r="B12" s="138" t="s">
        <v>282</v>
      </c>
      <c r="C12" s="139" t="s">
        <v>282</v>
      </c>
      <c r="D12" s="139" t="s">
        <v>282</v>
      </c>
      <c r="E12" s="139" t="s">
        <v>282</v>
      </c>
      <c r="F12" s="139" t="s">
        <v>282</v>
      </c>
      <c r="G12" s="139" t="s">
        <v>282</v>
      </c>
      <c r="H12" s="139" t="s">
        <v>282</v>
      </c>
      <c r="I12" s="139" t="s">
        <v>282</v>
      </c>
      <c r="J12" s="139" t="s">
        <v>282</v>
      </c>
      <c r="K12" s="139" t="s">
        <v>282</v>
      </c>
      <c r="L12" s="139" t="s">
        <v>282</v>
      </c>
      <c r="M12" s="139" t="s">
        <v>282</v>
      </c>
      <c r="N12" s="139" t="s">
        <v>282</v>
      </c>
      <c r="O12" s="139" t="s">
        <v>282</v>
      </c>
      <c r="P12" s="139" t="s">
        <v>282</v>
      </c>
      <c r="Q12" s="139" t="s">
        <v>282</v>
      </c>
      <c r="R12" s="139" t="s">
        <v>282</v>
      </c>
      <c r="S12" s="139" t="s">
        <v>282</v>
      </c>
      <c r="T12" s="139" t="s">
        <v>282</v>
      </c>
      <c r="U12" s="139" t="s">
        <v>282</v>
      </c>
      <c r="V12" s="139" t="s">
        <v>282</v>
      </c>
      <c r="W12" s="139" t="s">
        <v>282</v>
      </c>
      <c r="X12" s="139" t="s">
        <v>282</v>
      </c>
      <c r="Y12" s="139" t="s">
        <v>282</v>
      </c>
      <c r="Z12" s="139" t="s">
        <v>282</v>
      </c>
      <c r="AA12" s="139" t="s">
        <v>282</v>
      </c>
      <c r="AB12" s="139" t="s">
        <v>282</v>
      </c>
      <c r="AC12" s="139" t="s">
        <v>282</v>
      </c>
      <c r="AD12" s="139" t="s">
        <v>282</v>
      </c>
      <c r="AE12" s="139" t="s">
        <v>282</v>
      </c>
    </row>
    <row r="13" spans="1:31" ht="12" customHeight="1">
      <c r="A13" s="231" t="s">
        <v>186</v>
      </c>
      <c r="B13" s="225">
        <f>C13+D13</f>
        <v>19216</v>
      </c>
      <c r="C13" s="226">
        <f>SUM(F13,I13,L13,O13,R13,U13,X13,AA13)</f>
        <v>9671</v>
      </c>
      <c r="D13" s="226">
        <f>SUM(G13,J13,M13,P13,S13,V13,Y13,AB13)</f>
        <v>9545</v>
      </c>
      <c r="E13" s="226">
        <f>F13+G13</f>
        <v>9467</v>
      </c>
      <c r="F13" s="226">
        <f aca="true" t="shared" si="1" ref="F13:AE13">SUM(F14:F24)</f>
        <v>4656</v>
      </c>
      <c r="G13" s="226">
        <f t="shared" si="1"/>
        <v>4811</v>
      </c>
      <c r="H13" s="226">
        <f>I13+J13</f>
        <v>3316</v>
      </c>
      <c r="I13" s="226">
        <f t="shared" si="1"/>
        <v>1333</v>
      </c>
      <c r="J13" s="226">
        <f t="shared" si="1"/>
        <v>1983</v>
      </c>
      <c r="K13" s="226">
        <f>L13+M13</f>
        <v>988</v>
      </c>
      <c r="L13" s="226">
        <f t="shared" si="1"/>
        <v>499</v>
      </c>
      <c r="M13" s="226">
        <f t="shared" si="1"/>
        <v>489</v>
      </c>
      <c r="N13" s="226">
        <f>O13+P13</f>
        <v>224</v>
      </c>
      <c r="O13" s="226">
        <f t="shared" si="1"/>
        <v>208</v>
      </c>
      <c r="P13" s="226">
        <f t="shared" si="1"/>
        <v>16</v>
      </c>
      <c r="Q13" s="226">
        <f>R13+S13</f>
        <v>4473</v>
      </c>
      <c r="R13" s="226">
        <f t="shared" si="1"/>
        <v>2579</v>
      </c>
      <c r="S13" s="226">
        <f t="shared" si="1"/>
        <v>1894</v>
      </c>
      <c r="T13" s="226">
        <f>U13+V13</f>
        <v>166</v>
      </c>
      <c r="U13" s="226">
        <f t="shared" si="1"/>
        <v>49</v>
      </c>
      <c r="V13" s="226">
        <f t="shared" si="1"/>
        <v>117</v>
      </c>
      <c r="W13" s="226">
        <f>X13+Y13</f>
        <v>578</v>
      </c>
      <c r="X13" s="226">
        <f t="shared" si="1"/>
        <v>346</v>
      </c>
      <c r="Y13" s="226">
        <f t="shared" si="1"/>
        <v>232</v>
      </c>
      <c r="Z13" s="226">
        <f>AA13+AB13</f>
        <v>4</v>
      </c>
      <c r="AA13" s="226">
        <f t="shared" si="1"/>
        <v>1</v>
      </c>
      <c r="AB13" s="226">
        <f t="shared" si="1"/>
        <v>3</v>
      </c>
      <c r="AC13" s="226">
        <f>AD13+AE13</f>
        <v>33</v>
      </c>
      <c r="AD13" s="226">
        <f t="shared" si="1"/>
        <v>5</v>
      </c>
      <c r="AE13" s="226">
        <f t="shared" si="1"/>
        <v>28</v>
      </c>
    </row>
    <row r="14" spans="1:31" ht="12" customHeight="1">
      <c r="A14" s="140" t="s">
        <v>19</v>
      </c>
      <c r="B14" s="225">
        <f aca="true" t="shared" si="2" ref="B14:B30">C14+D14</f>
        <v>14014</v>
      </c>
      <c r="C14" s="226">
        <f aca="true" t="shared" si="3" ref="C14:C30">SUM(F14,I14,L14,O14,R14,U14,X14,AA14)</f>
        <v>6527</v>
      </c>
      <c r="D14" s="226">
        <f>SUM(G14,J14,M14,P14,S14,V14,Y14,AB14)</f>
        <v>7487</v>
      </c>
      <c r="E14" s="226">
        <f aca="true" t="shared" si="4" ref="E14:E30">F14+G14</f>
        <v>8305</v>
      </c>
      <c r="F14" s="141">
        <v>4001</v>
      </c>
      <c r="G14" s="141">
        <v>4304</v>
      </c>
      <c r="H14" s="226">
        <f aca="true" t="shared" si="5" ref="H14:H30">I14+J14</f>
        <v>2426</v>
      </c>
      <c r="I14" s="141">
        <v>886</v>
      </c>
      <c r="J14" s="141">
        <v>1540</v>
      </c>
      <c r="K14" s="226">
        <f aca="true" t="shared" si="6" ref="K14:K30">L14+M14</f>
        <v>860</v>
      </c>
      <c r="L14" s="141">
        <v>450</v>
      </c>
      <c r="M14" s="141">
        <v>410</v>
      </c>
      <c r="N14" s="226">
        <f aca="true" t="shared" si="7" ref="N14:N30">O14+P14</f>
        <v>100</v>
      </c>
      <c r="O14" s="141">
        <v>91</v>
      </c>
      <c r="P14" s="141">
        <v>9</v>
      </c>
      <c r="Q14" s="226">
        <f aca="true" t="shared" si="8" ref="Q14:Q30">R14+S14</f>
        <v>1701</v>
      </c>
      <c r="R14" s="141">
        <v>759</v>
      </c>
      <c r="S14" s="141">
        <v>942</v>
      </c>
      <c r="T14" s="226">
        <f aca="true" t="shared" si="9" ref="T14:T30">U14+V14</f>
        <v>117</v>
      </c>
      <c r="U14" s="141">
        <v>38</v>
      </c>
      <c r="V14" s="141">
        <v>79</v>
      </c>
      <c r="W14" s="226">
        <f aca="true" t="shared" si="10" ref="W14:W30">X14+Y14</f>
        <v>502</v>
      </c>
      <c r="X14" s="141">
        <v>301</v>
      </c>
      <c r="Y14" s="141">
        <v>201</v>
      </c>
      <c r="Z14" s="226">
        <f aca="true" t="shared" si="11" ref="Z14:Z30">AA14+AB14</f>
        <v>3</v>
      </c>
      <c r="AA14" s="141">
        <v>1</v>
      </c>
      <c r="AB14" s="141">
        <v>2</v>
      </c>
      <c r="AC14" s="141">
        <f aca="true" t="shared" si="12" ref="AC14:AC30">AD14+AE14</f>
        <v>16</v>
      </c>
      <c r="AD14" s="141">
        <v>2</v>
      </c>
      <c r="AE14" s="141">
        <v>14</v>
      </c>
    </row>
    <row r="15" spans="1:31" ht="12" customHeight="1">
      <c r="A15" s="140" t="s">
        <v>20</v>
      </c>
      <c r="B15" s="225">
        <f t="shared" si="2"/>
        <v>601</v>
      </c>
      <c r="C15" s="226">
        <f t="shared" si="3"/>
        <v>398</v>
      </c>
      <c r="D15" s="226">
        <f aca="true" t="shared" si="13" ref="D15:D30">SUM(G15,J15,M15,P15,S15,V15,Y15,AB15)</f>
        <v>203</v>
      </c>
      <c r="E15" s="226">
        <f t="shared" si="4"/>
        <v>44</v>
      </c>
      <c r="F15" s="141">
        <v>29</v>
      </c>
      <c r="G15" s="141">
        <v>15</v>
      </c>
      <c r="H15" s="226">
        <f t="shared" si="5"/>
        <v>119</v>
      </c>
      <c r="I15" s="141">
        <v>72</v>
      </c>
      <c r="J15" s="141">
        <v>47</v>
      </c>
      <c r="K15" s="226">
        <f t="shared" si="6"/>
        <v>5</v>
      </c>
      <c r="L15" s="141">
        <v>3</v>
      </c>
      <c r="M15" s="141">
        <v>2</v>
      </c>
      <c r="N15" s="226">
        <f t="shared" si="7"/>
        <v>15</v>
      </c>
      <c r="O15" s="141">
        <v>15</v>
      </c>
      <c r="P15" s="141">
        <v>0</v>
      </c>
      <c r="Q15" s="226">
        <f t="shared" si="8"/>
        <v>404</v>
      </c>
      <c r="R15" s="141">
        <v>273</v>
      </c>
      <c r="S15" s="141">
        <v>131</v>
      </c>
      <c r="T15" s="226">
        <f t="shared" si="9"/>
        <v>10</v>
      </c>
      <c r="U15" s="141">
        <v>3</v>
      </c>
      <c r="V15" s="141">
        <v>7</v>
      </c>
      <c r="W15" s="226">
        <f t="shared" si="10"/>
        <v>4</v>
      </c>
      <c r="X15" s="141">
        <v>3</v>
      </c>
      <c r="Y15" s="141">
        <v>1</v>
      </c>
      <c r="Z15" s="226">
        <f t="shared" si="11"/>
        <v>0</v>
      </c>
      <c r="AA15" s="141">
        <v>0</v>
      </c>
      <c r="AB15" s="141">
        <v>0</v>
      </c>
      <c r="AC15" s="141">
        <f t="shared" si="12"/>
        <v>1</v>
      </c>
      <c r="AD15" s="141">
        <v>0</v>
      </c>
      <c r="AE15" s="141">
        <v>1</v>
      </c>
    </row>
    <row r="16" spans="1:31" ht="12" customHeight="1">
      <c r="A16" s="140" t="s">
        <v>21</v>
      </c>
      <c r="B16" s="225">
        <f t="shared" si="2"/>
        <v>1624</v>
      </c>
      <c r="C16" s="226">
        <f t="shared" si="3"/>
        <v>1375</v>
      </c>
      <c r="D16" s="226">
        <f t="shared" si="13"/>
        <v>249</v>
      </c>
      <c r="E16" s="226">
        <f t="shared" si="4"/>
        <v>324</v>
      </c>
      <c r="F16" s="141">
        <v>283</v>
      </c>
      <c r="G16" s="141">
        <v>41</v>
      </c>
      <c r="H16" s="226">
        <f t="shared" si="5"/>
        <v>198</v>
      </c>
      <c r="I16" s="141">
        <v>153</v>
      </c>
      <c r="J16" s="141">
        <v>45</v>
      </c>
      <c r="K16" s="226">
        <f t="shared" si="6"/>
        <v>13</v>
      </c>
      <c r="L16" s="141">
        <v>7</v>
      </c>
      <c r="M16" s="141">
        <v>6</v>
      </c>
      <c r="N16" s="226">
        <f t="shared" si="7"/>
        <v>54</v>
      </c>
      <c r="O16" s="141">
        <v>51</v>
      </c>
      <c r="P16" s="141">
        <v>3</v>
      </c>
      <c r="Q16" s="226">
        <f t="shared" si="8"/>
        <v>1023</v>
      </c>
      <c r="R16" s="141">
        <v>873</v>
      </c>
      <c r="S16" s="141">
        <v>150</v>
      </c>
      <c r="T16" s="226">
        <f t="shared" si="9"/>
        <v>5</v>
      </c>
      <c r="U16" s="141">
        <v>3</v>
      </c>
      <c r="V16" s="141">
        <v>2</v>
      </c>
      <c r="W16" s="226">
        <f t="shared" si="10"/>
        <v>7</v>
      </c>
      <c r="X16" s="141">
        <v>5</v>
      </c>
      <c r="Y16" s="141">
        <v>2</v>
      </c>
      <c r="Z16" s="226">
        <f t="shared" si="11"/>
        <v>0</v>
      </c>
      <c r="AA16" s="141">
        <v>0</v>
      </c>
      <c r="AB16" s="141">
        <v>0</v>
      </c>
      <c r="AC16" s="141">
        <f t="shared" si="12"/>
        <v>2</v>
      </c>
      <c r="AD16" s="141">
        <v>0</v>
      </c>
      <c r="AE16" s="141">
        <v>2</v>
      </c>
    </row>
    <row r="17" spans="1:31" ht="12" customHeight="1">
      <c r="A17" s="140" t="s">
        <v>22</v>
      </c>
      <c r="B17" s="225">
        <f t="shared" si="2"/>
        <v>1202</v>
      </c>
      <c r="C17" s="226">
        <f t="shared" si="3"/>
        <v>538</v>
      </c>
      <c r="D17" s="226">
        <f t="shared" si="13"/>
        <v>664</v>
      </c>
      <c r="E17" s="226">
        <f t="shared" si="4"/>
        <v>202</v>
      </c>
      <c r="F17" s="141">
        <v>114</v>
      </c>
      <c r="G17" s="141">
        <v>88</v>
      </c>
      <c r="H17" s="226">
        <f t="shared" si="5"/>
        <v>266</v>
      </c>
      <c r="I17" s="141">
        <v>112</v>
      </c>
      <c r="J17" s="141">
        <v>154</v>
      </c>
      <c r="K17" s="226">
        <f t="shared" si="6"/>
        <v>7</v>
      </c>
      <c r="L17" s="141">
        <v>1</v>
      </c>
      <c r="M17" s="141">
        <v>6</v>
      </c>
      <c r="N17" s="226">
        <f t="shared" si="7"/>
        <v>24</v>
      </c>
      <c r="O17" s="141">
        <v>24</v>
      </c>
      <c r="P17" s="141">
        <v>0</v>
      </c>
      <c r="Q17" s="226">
        <f t="shared" si="8"/>
        <v>670</v>
      </c>
      <c r="R17" s="141">
        <v>279</v>
      </c>
      <c r="S17" s="141">
        <v>391</v>
      </c>
      <c r="T17" s="226">
        <f t="shared" si="9"/>
        <v>19</v>
      </c>
      <c r="U17" s="141">
        <v>2</v>
      </c>
      <c r="V17" s="141">
        <v>17</v>
      </c>
      <c r="W17" s="226">
        <f t="shared" si="10"/>
        <v>13</v>
      </c>
      <c r="X17" s="141">
        <v>6</v>
      </c>
      <c r="Y17" s="141">
        <v>7</v>
      </c>
      <c r="Z17" s="226">
        <f t="shared" si="11"/>
        <v>1</v>
      </c>
      <c r="AA17" s="141">
        <v>0</v>
      </c>
      <c r="AB17" s="141">
        <v>1</v>
      </c>
      <c r="AC17" s="141">
        <f t="shared" si="12"/>
        <v>5</v>
      </c>
      <c r="AD17" s="141">
        <v>1</v>
      </c>
      <c r="AE17" s="141">
        <v>4</v>
      </c>
    </row>
    <row r="18" spans="1:31" ht="12" customHeight="1">
      <c r="A18" s="140" t="s">
        <v>23</v>
      </c>
      <c r="B18" s="225">
        <f t="shared" si="2"/>
        <v>213</v>
      </c>
      <c r="C18" s="226">
        <f t="shared" si="3"/>
        <v>169</v>
      </c>
      <c r="D18" s="226">
        <f t="shared" si="13"/>
        <v>44</v>
      </c>
      <c r="E18" s="226">
        <f t="shared" si="4"/>
        <v>28</v>
      </c>
      <c r="F18" s="141">
        <v>26</v>
      </c>
      <c r="G18" s="141">
        <v>2</v>
      </c>
      <c r="H18" s="226">
        <f t="shared" si="5"/>
        <v>35</v>
      </c>
      <c r="I18" s="141">
        <v>20</v>
      </c>
      <c r="J18" s="141">
        <v>15</v>
      </c>
      <c r="K18" s="226">
        <f t="shared" si="6"/>
        <v>1</v>
      </c>
      <c r="L18" s="141">
        <v>0</v>
      </c>
      <c r="M18" s="141">
        <v>1</v>
      </c>
      <c r="N18" s="226">
        <f t="shared" si="7"/>
        <v>11</v>
      </c>
      <c r="O18" s="141">
        <v>10</v>
      </c>
      <c r="P18" s="141">
        <v>1</v>
      </c>
      <c r="Q18" s="226">
        <f t="shared" si="8"/>
        <v>137</v>
      </c>
      <c r="R18" s="141">
        <v>112</v>
      </c>
      <c r="S18" s="141">
        <v>25</v>
      </c>
      <c r="T18" s="226">
        <f t="shared" si="9"/>
        <v>0</v>
      </c>
      <c r="U18" s="141">
        <v>0</v>
      </c>
      <c r="V18" s="141">
        <v>0</v>
      </c>
      <c r="W18" s="226">
        <f t="shared" si="10"/>
        <v>1</v>
      </c>
      <c r="X18" s="141">
        <v>1</v>
      </c>
      <c r="Y18" s="141">
        <v>0</v>
      </c>
      <c r="Z18" s="226">
        <f t="shared" si="11"/>
        <v>0</v>
      </c>
      <c r="AA18" s="141">
        <v>0</v>
      </c>
      <c r="AB18" s="141">
        <v>0</v>
      </c>
      <c r="AC18" s="141">
        <f t="shared" si="12"/>
        <v>0</v>
      </c>
      <c r="AD18" s="141">
        <v>0</v>
      </c>
      <c r="AE18" s="141">
        <v>0</v>
      </c>
    </row>
    <row r="19" spans="1:31" ht="12" customHeight="1">
      <c r="A19" s="140" t="s">
        <v>24</v>
      </c>
      <c r="B19" s="225">
        <f t="shared" si="2"/>
        <v>164</v>
      </c>
      <c r="C19" s="226">
        <f t="shared" si="3"/>
        <v>44</v>
      </c>
      <c r="D19" s="226">
        <f t="shared" si="13"/>
        <v>120</v>
      </c>
      <c r="E19" s="226">
        <f t="shared" si="4"/>
        <v>21</v>
      </c>
      <c r="F19" s="141">
        <v>2</v>
      </c>
      <c r="G19" s="141">
        <v>19</v>
      </c>
      <c r="H19" s="226">
        <f t="shared" si="5"/>
        <v>33</v>
      </c>
      <c r="I19" s="141">
        <v>6</v>
      </c>
      <c r="J19" s="141">
        <v>27</v>
      </c>
      <c r="K19" s="226">
        <f t="shared" si="6"/>
        <v>6</v>
      </c>
      <c r="L19" s="141">
        <v>0</v>
      </c>
      <c r="M19" s="141">
        <v>6</v>
      </c>
      <c r="N19" s="226">
        <f t="shared" si="7"/>
        <v>1</v>
      </c>
      <c r="O19" s="141">
        <v>1</v>
      </c>
      <c r="P19" s="141">
        <v>0</v>
      </c>
      <c r="Q19" s="226">
        <f t="shared" si="8"/>
        <v>91</v>
      </c>
      <c r="R19" s="141">
        <v>33</v>
      </c>
      <c r="S19" s="141">
        <v>58</v>
      </c>
      <c r="T19" s="226">
        <f t="shared" si="9"/>
        <v>6</v>
      </c>
      <c r="U19" s="141">
        <v>1</v>
      </c>
      <c r="V19" s="141">
        <v>5</v>
      </c>
      <c r="W19" s="226">
        <f t="shared" si="10"/>
        <v>6</v>
      </c>
      <c r="X19" s="141">
        <v>1</v>
      </c>
      <c r="Y19" s="141">
        <v>5</v>
      </c>
      <c r="Z19" s="226">
        <f t="shared" si="11"/>
        <v>0</v>
      </c>
      <c r="AA19" s="141">
        <v>0</v>
      </c>
      <c r="AB19" s="141">
        <v>0</v>
      </c>
      <c r="AC19" s="141">
        <f t="shared" si="12"/>
        <v>0</v>
      </c>
      <c r="AD19" s="141">
        <v>0</v>
      </c>
      <c r="AE19" s="141">
        <v>0</v>
      </c>
    </row>
    <row r="20" spans="1:31" ht="12" customHeight="1">
      <c r="A20" s="140" t="s">
        <v>25</v>
      </c>
      <c r="B20" s="225">
        <f t="shared" si="2"/>
        <v>40</v>
      </c>
      <c r="C20" s="226">
        <f t="shared" si="3"/>
        <v>0</v>
      </c>
      <c r="D20" s="226">
        <f t="shared" si="13"/>
        <v>40</v>
      </c>
      <c r="E20" s="226">
        <f t="shared" si="4"/>
        <v>39</v>
      </c>
      <c r="F20" s="141">
        <v>0</v>
      </c>
      <c r="G20" s="141">
        <v>39</v>
      </c>
      <c r="H20" s="226">
        <f t="shared" si="5"/>
        <v>1</v>
      </c>
      <c r="I20" s="141">
        <v>0</v>
      </c>
      <c r="J20" s="141">
        <v>1</v>
      </c>
      <c r="K20" s="226">
        <f t="shared" si="6"/>
        <v>0</v>
      </c>
      <c r="L20" s="141">
        <v>0</v>
      </c>
      <c r="M20" s="141">
        <v>0</v>
      </c>
      <c r="N20" s="226">
        <f t="shared" si="7"/>
        <v>0</v>
      </c>
      <c r="O20" s="141">
        <v>0</v>
      </c>
      <c r="P20" s="141">
        <v>0</v>
      </c>
      <c r="Q20" s="226">
        <f t="shared" si="8"/>
        <v>0</v>
      </c>
      <c r="R20" s="141">
        <v>0</v>
      </c>
      <c r="S20" s="141">
        <v>0</v>
      </c>
      <c r="T20" s="226">
        <f t="shared" si="9"/>
        <v>0</v>
      </c>
      <c r="U20" s="141">
        <v>0</v>
      </c>
      <c r="V20" s="141">
        <v>0</v>
      </c>
      <c r="W20" s="226">
        <f t="shared" si="10"/>
        <v>0</v>
      </c>
      <c r="X20" s="141">
        <v>0</v>
      </c>
      <c r="Y20" s="141">
        <v>0</v>
      </c>
      <c r="Z20" s="226">
        <f t="shared" si="11"/>
        <v>0</v>
      </c>
      <c r="AA20" s="141">
        <v>0</v>
      </c>
      <c r="AB20" s="141">
        <v>0</v>
      </c>
      <c r="AC20" s="141">
        <f t="shared" si="12"/>
        <v>0</v>
      </c>
      <c r="AD20" s="141">
        <v>0</v>
      </c>
      <c r="AE20" s="141">
        <v>0</v>
      </c>
    </row>
    <row r="21" spans="1:31" ht="12" customHeight="1">
      <c r="A21" s="140" t="s">
        <v>204</v>
      </c>
      <c r="B21" s="225">
        <f t="shared" si="2"/>
        <v>0</v>
      </c>
      <c r="C21" s="226">
        <f t="shared" si="3"/>
        <v>0</v>
      </c>
      <c r="D21" s="226">
        <f t="shared" si="13"/>
        <v>0</v>
      </c>
      <c r="E21" s="226">
        <f t="shared" si="4"/>
        <v>0</v>
      </c>
      <c r="F21" s="141">
        <v>0</v>
      </c>
      <c r="G21" s="141">
        <v>0</v>
      </c>
      <c r="H21" s="226">
        <f t="shared" si="5"/>
        <v>0</v>
      </c>
      <c r="I21" s="141">
        <v>0</v>
      </c>
      <c r="J21" s="141">
        <v>0</v>
      </c>
      <c r="K21" s="226">
        <f t="shared" si="6"/>
        <v>0</v>
      </c>
      <c r="L21" s="141">
        <v>0</v>
      </c>
      <c r="M21" s="141">
        <v>0</v>
      </c>
      <c r="N21" s="226">
        <f t="shared" si="7"/>
        <v>0</v>
      </c>
      <c r="O21" s="141">
        <v>0</v>
      </c>
      <c r="P21" s="141">
        <v>0</v>
      </c>
      <c r="Q21" s="226">
        <f t="shared" si="8"/>
        <v>0</v>
      </c>
      <c r="R21" s="141">
        <v>0</v>
      </c>
      <c r="S21" s="141">
        <v>0</v>
      </c>
      <c r="T21" s="226">
        <f t="shared" si="9"/>
        <v>0</v>
      </c>
      <c r="U21" s="141">
        <v>0</v>
      </c>
      <c r="V21" s="141">
        <v>0</v>
      </c>
      <c r="W21" s="226">
        <f t="shared" si="10"/>
        <v>0</v>
      </c>
      <c r="X21" s="141">
        <v>0</v>
      </c>
      <c r="Y21" s="141">
        <v>0</v>
      </c>
      <c r="Z21" s="226">
        <f t="shared" si="11"/>
        <v>0</v>
      </c>
      <c r="AA21" s="141">
        <v>0</v>
      </c>
      <c r="AB21" s="141">
        <v>0</v>
      </c>
      <c r="AC21" s="141">
        <f t="shared" si="12"/>
        <v>0</v>
      </c>
      <c r="AD21" s="141">
        <v>0</v>
      </c>
      <c r="AE21" s="141">
        <v>0</v>
      </c>
    </row>
    <row r="22" spans="1:31" ht="12" customHeight="1">
      <c r="A22" s="140" t="s">
        <v>205</v>
      </c>
      <c r="B22" s="225">
        <f t="shared" si="2"/>
        <v>24</v>
      </c>
      <c r="C22" s="226">
        <f t="shared" si="3"/>
        <v>9</v>
      </c>
      <c r="D22" s="226">
        <f t="shared" si="13"/>
        <v>15</v>
      </c>
      <c r="E22" s="226">
        <f t="shared" si="4"/>
        <v>7</v>
      </c>
      <c r="F22" s="141">
        <v>3</v>
      </c>
      <c r="G22" s="141">
        <v>4</v>
      </c>
      <c r="H22" s="226">
        <f t="shared" si="5"/>
        <v>4</v>
      </c>
      <c r="I22" s="141">
        <v>2</v>
      </c>
      <c r="J22" s="141">
        <v>2</v>
      </c>
      <c r="K22" s="226">
        <f t="shared" si="6"/>
        <v>0</v>
      </c>
      <c r="L22" s="141">
        <v>0</v>
      </c>
      <c r="M22" s="141">
        <v>0</v>
      </c>
      <c r="N22" s="226">
        <f t="shared" si="7"/>
        <v>0</v>
      </c>
      <c r="O22" s="141">
        <v>0</v>
      </c>
      <c r="P22" s="141">
        <v>0</v>
      </c>
      <c r="Q22" s="226">
        <f t="shared" si="8"/>
        <v>13</v>
      </c>
      <c r="R22" s="141">
        <v>4</v>
      </c>
      <c r="S22" s="141">
        <v>9</v>
      </c>
      <c r="T22" s="226">
        <f t="shared" si="9"/>
        <v>0</v>
      </c>
      <c r="U22" s="141">
        <v>0</v>
      </c>
      <c r="V22" s="141">
        <v>0</v>
      </c>
      <c r="W22" s="226">
        <f t="shared" si="10"/>
        <v>0</v>
      </c>
      <c r="X22" s="141">
        <v>0</v>
      </c>
      <c r="Y22" s="141">
        <v>0</v>
      </c>
      <c r="Z22" s="226">
        <f t="shared" si="11"/>
        <v>0</v>
      </c>
      <c r="AA22" s="141">
        <v>0</v>
      </c>
      <c r="AB22" s="141">
        <v>0</v>
      </c>
      <c r="AC22" s="141">
        <f t="shared" si="12"/>
        <v>0</v>
      </c>
      <c r="AD22" s="141">
        <v>0</v>
      </c>
      <c r="AE22" s="141">
        <v>0</v>
      </c>
    </row>
    <row r="23" spans="1:31" ht="12" customHeight="1">
      <c r="A23" s="140" t="s">
        <v>26</v>
      </c>
      <c r="B23" s="225">
        <f t="shared" si="2"/>
        <v>444</v>
      </c>
      <c r="C23" s="226">
        <f t="shared" si="3"/>
        <v>208</v>
      </c>
      <c r="D23" s="226">
        <f t="shared" si="13"/>
        <v>236</v>
      </c>
      <c r="E23" s="226">
        <f t="shared" si="4"/>
        <v>295</v>
      </c>
      <c r="F23" s="141">
        <v>136</v>
      </c>
      <c r="G23" s="141">
        <v>159</v>
      </c>
      <c r="H23" s="226">
        <f t="shared" si="5"/>
        <v>42</v>
      </c>
      <c r="I23" s="141">
        <v>12</v>
      </c>
      <c r="J23" s="141">
        <v>30</v>
      </c>
      <c r="K23" s="226">
        <f t="shared" si="6"/>
        <v>46</v>
      </c>
      <c r="L23" s="141">
        <v>18</v>
      </c>
      <c r="M23" s="141">
        <v>28</v>
      </c>
      <c r="N23" s="226">
        <f t="shared" si="7"/>
        <v>2</v>
      </c>
      <c r="O23" s="141">
        <v>1</v>
      </c>
      <c r="P23" s="141">
        <v>1</v>
      </c>
      <c r="Q23" s="226">
        <f t="shared" si="8"/>
        <v>27</v>
      </c>
      <c r="R23" s="141">
        <v>18</v>
      </c>
      <c r="S23" s="141">
        <v>9</v>
      </c>
      <c r="T23" s="226">
        <f t="shared" si="9"/>
        <v>0</v>
      </c>
      <c r="U23" s="141">
        <v>0</v>
      </c>
      <c r="V23" s="141">
        <v>0</v>
      </c>
      <c r="W23" s="226">
        <f t="shared" si="10"/>
        <v>32</v>
      </c>
      <c r="X23" s="141">
        <v>23</v>
      </c>
      <c r="Y23" s="141">
        <v>9</v>
      </c>
      <c r="Z23" s="226">
        <f t="shared" si="11"/>
        <v>0</v>
      </c>
      <c r="AA23" s="141">
        <v>0</v>
      </c>
      <c r="AB23" s="141">
        <v>0</v>
      </c>
      <c r="AC23" s="141">
        <f t="shared" si="12"/>
        <v>0</v>
      </c>
      <c r="AD23" s="141">
        <v>0</v>
      </c>
      <c r="AE23" s="141">
        <v>0</v>
      </c>
    </row>
    <row r="24" spans="1:31" ht="12" customHeight="1">
      <c r="A24" s="140" t="s">
        <v>27</v>
      </c>
      <c r="B24" s="225">
        <f t="shared" si="2"/>
        <v>890</v>
      </c>
      <c r="C24" s="226">
        <f t="shared" si="3"/>
        <v>403</v>
      </c>
      <c r="D24" s="226">
        <f t="shared" si="13"/>
        <v>487</v>
      </c>
      <c r="E24" s="226">
        <f t="shared" si="4"/>
        <v>202</v>
      </c>
      <c r="F24" s="141">
        <v>62</v>
      </c>
      <c r="G24" s="141">
        <v>140</v>
      </c>
      <c r="H24" s="226">
        <f t="shared" si="5"/>
        <v>192</v>
      </c>
      <c r="I24" s="141">
        <v>70</v>
      </c>
      <c r="J24" s="141">
        <v>122</v>
      </c>
      <c r="K24" s="226">
        <f t="shared" si="6"/>
        <v>50</v>
      </c>
      <c r="L24" s="141">
        <v>20</v>
      </c>
      <c r="M24" s="141">
        <v>30</v>
      </c>
      <c r="N24" s="226">
        <f t="shared" si="7"/>
        <v>17</v>
      </c>
      <c r="O24" s="141">
        <v>15</v>
      </c>
      <c r="P24" s="141">
        <v>2</v>
      </c>
      <c r="Q24" s="226">
        <f t="shared" si="8"/>
        <v>407</v>
      </c>
      <c r="R24" s="141">
        <v>228</v>
      </c>
      <c r="S24" s="141">
        <v>179</v>
      </c>
      <c r="T24" s="226">
        <f t="shared" si="9"/>
        <v>9</v>
      </c>
      <c r="U24" s="141">
        <v>2</v>
      </c>
      <c r="V24" s="141">
        <v>7</v>
      </c>
      <c r="W24" s="226">
        <f t="shared" si="10"/>
        <v>13</v>
      </c>
      <c r="X24" s="141">
        <v>6</v>
      </c>
      <c r="Y24" s="141">
        <v>7</v>
      </c>
      <c r="Z24" s="226">
        <f t="shared" si="11"/>
        <v>0</v>
      </c>
      <c r="AA24" s="141">
        <v>0</v>
      </c>
      <c r="AB24" s="141">
        <v>0</v>
      </c>
      <c r="AC24" s="141">
        <f t="shared" si="12"/>
        <v>9</v>
      </c>
      <c r="AD24" s="141">
        <v>2</v>
      </c>
      <c r="AE24" s="141">
        <v>7</v>
      </c>
    </row>
    <row r="25" spans="1:31" ht="12" customHeight="1">
      <c r="A25" s="136"/>
      <c r="B25" s="137">
        <f t="shared" si="2"/>
        <v>0</v>
      </c>
      <c r="C25" s="136">
        <f t="shared" si="3"/>
        <v>0</v>
      </c>
      <c r="D25" s="136">
        <f t="shared" si="13"/>
        <v>0</v>
      </c>
      <c r="E25" s="136">
        <f t="shared" si="4"/>
        <v>0</v>
      </c>
      <c r="F25" s="160" t="s">
        <v>10</v>
      </c>
      <c r="G25" s="141"/>
      <c r="H25" s="136">
        <f t="shared" si="5"/>
        <v>0</v>
      </c>
      <c r="I25" s="141"/>
      <c r="J25" s="141"/>
      <c r="K25" s="136">
        <f t="shared" si="6"/>
        <v>0</v>
      </c>
      <c r="L25" s="136"/>
      <c r="M25" s="141"/>
      <c r="N25" s="136">
        <f t="shared" si="7"/>
        <v>0</v>
      </c>
      <c r="O25" s="141"/>
      <c r="P25" s="141"/>
      <c r="Q25" s="136">
        <f t="shared" si="8"/>
        <v>0</v>
      </c>
      <c r="R25" s="141"/>
      <c r="S25" s="141"/>
      <c r="T25" s="226">
        <f t="shared" si="9"/>
        <v>0</v>
      </c>
      <c r="U25" s="141"/>
      <c r="V25" s="141"/>
      <c r="W25" s="136">
        <f t="shared" si="10"/>
        <v>0</v>
      </c>
      <c r="X25" s="141"/>
      <c r="Y25" s="141"/>
      <c r="Z25" s="136">
        <f t="shared" si="11"/>
        <v>0</v>
      </c>
      <c r="AA25" s="141"/>
      <c r="AB25" s="141"/>
      <c r="AC25" s="141">
        <f t="shared" si="12"/>
        <v>0</v>
      </c>
      <c r="AD25" s="141"/>
      <c r="AE25" s="141"/>
    </row>
    <row r="26" spans="1:31" ht="12" customHeight="1">
      <c r="A26" s="231" t="s">
        <v>217</v>
      </c>
      <c r="B26" s="225">
        <f t="shared" si="2"/>
        <v>441</v>
      </c>
      <c r="C26" s="226">
        <f t="shared" si="3"/>
        <v>247</v>
      </c>
      <c r="D26" s="226">
        <f t="shared" si="13"/>
        <v>194</v>
      </c>
      <c r="E26" s="226">
        <f t="shared" si="4"/>
        <v>32</v>
      </c>
      <c r="F26" s="226">
        <f aca="true" t="shared" si="14" ref="F26:AE26">SUM(F27:F30)</f>
        <v>19</v>
      </c>
      <c r="G26" s="226">
        <f t="shared" si="14"/>
        <v>13</v>
      </c>
      <c r="H26" s="226">
        <f t="shared" si="5"/>
        <v>49</v>
      </c>
      <c r="I26" s="226">
        <f t="shared" si="14"/>
        <v>27</v>
      </c>
      <c r="J26" s="226">
        <f t="shared" si="14"/>
        <v>22</v>
      </c>
      <c r="K26" s="226">
        <f t="shared" si="6"/>
        <v>10</v>
      </c>
      <c r="L26" s="226">
        <f t="shared" si="14"/>
        <v>5</v>
      </c>
      <c r="M26" s="226">
        <f t="shared" si="14"/>
        <v>5</v>
      </c>
      <c r="N26" s="226">
        <f t="shared" si="7"/>
        <v>19</v>
      </c>
      <c r="O26" s="226">
        <f t="shared" si="14"/>
        <v>18</v>
      </c>
      <c r="P26" s="226">
        <f t="shared" si="14"/>
        <v>1</v>
      </c>
      <c r="Q26" s="226">
        <f t="shared" si="8"/>
        <v>220</v>
      </c>
      <c r="R26" s="226">
        <f t="shared" si="14"/>
        <v>129</v>
      </c>
      <c r="S26" s="226">
        <f t="shared" si="14"/>
        <v>91</v>
      </c>
      <c r="T26" s="226">
        <f t="shared" si="9"/>
        <v>82</v>
      </c>
      <c r="U26" s="226">
        <f t="shared" si="14"/>
        <v>31</v>
      </c>
      <c r="V26" s="226">
        <f t="shared" si="14"/>
        <v>51</v>
      </c>
      <c r="W26" s="226">
        <f t="shared" si="10"/>
        <v>28</v>
      </c>
      <c r="X26" s="226">
        <f t="shared" si="14"/>
        <v>17</v>
      </c>
      <c r="Y26" s="226">
        <f t="shared" si="14"/>
        <v>11</v>
      </c>
      <c r="Z26" s="226">
        <f t="shared" si="11"/>
        <v>1</v>
      </c>
      <c r="AA26" s="226">
        <f t="shared" si="14"/>
        <v>1</v>
      </c>
      <c r="AB26" s="226">
        <f t="shared" si="14"/>
        <v>0</v>
      </c>
      <c r="AC26" s="226">
        <f t="shared" si="12"/>
        <v>1</v>
      </c>
      <c r="AD26" s="226">
        <f t="shared" si="14"/>
        <v>0</v>
      </c>
      <c r="AE26" s="226">
        <f t="shared" si="14"/>
        <v>1</v>
      </c>
    </row>
    <row r="27" spans="1:31" ht="12" customHeight="1">
      <c r="A27" s="140" t="s">
        <v>19</v>
      </c>
      <c r="B27" s="225">
        <f t="shared" si="2"/>
        <v>373</v>
      </c>
      <c r="C27" s="226">
        <f t="shared" si="3"/>
        <v>183</v>
      </c>
      <c r="D27" s="226">
        <f t="shared" si="13"/>
        <v>190</v>
      </c>
      <c r="E27" s="226">
        <f t="shared" si="4"/>
        <v>31</v>
      </c>
      <c r="F27" s="141">
        <v>18</v>
      </c>
      <c r="G27" s="141">
        <v>13</v>
      </c>
      <c r="H27" s="226">
        <f t="shared" si="5"/>
        <v>49</v>
      </c>
      <c r="I27" s="141">
        <v>27</v>
      </c>
      <c r="J27" s="141">
        <v>22</v>
      </c>
      <c r="K27" s="226">
        <f t="shared" si="6"/>
        <v>8</v>
      </c>
      <c r="L27" s="141">
        <v>3</v>
      </c>
      <c r="M27" s="141">
        <v>5</v>
      </c>
      <c r="N27" s="226">
        <f t="shared" si="7"/>
        <v>11</v>
      </c>
      <c r="O27" s="141">
        <v>10</v>
      </c>
      <c r="P27" s="141">
        <v>1</v>
      </c>
      <c r="Q27" s="226">
        <f t="shared" si="8"/>
        <v>169</v>
      </c>
      <c r="R27" s="141">
        <v>81</v>
      </c>
      <c r="S27" s="141">
        <v>88</v>
      </c>
      <c r="T27" s="226">
        <f t="shared" si="9"/>
        <v>76</v>
      </c>
      <c r="U27" s="141">
        <v>26</v>
      </c>
      <c r="V27" s="141">
        <v>50</v>
      </c>
      <c r="W27" s="226">
        <f t="shared" si="10"/>
        <v>28</v>
      </c>
      <c r="X27" s="141">
        <v>17</v>
      </c>
      <c r="Y27" s="141">
        <v>11</v>
      </c>
      <c r="Z27" s="226">
        <f t="shared" si="11"/>
        <v>1</v>
      </c>
      <c r="AA27" s="141">
        <v>1</v>
      </c>
      <c r="AB27" s="141">
        <v>0</v>
      </c>
      <c r="AC27" s="141">
        <f t="shared" si="12"/>
        <v>1</v>
      </c>
      <c r="AD27" s="141">
        <v>0</v>
      </c>
      <c r="AE27" s="141">
        <v>1</v>
      </c>
    </row>
    <row r="28" spans="1:31" ht="12" customHeight="1">
      <c r="A28" s="140" t="s">
        <v>20</v>
      </c>
      <c r="B28" s="225">
        <f t="shared" si="2"/>
        <v>0</v>
      </c>
      <c r="C28" s="226">
        <f t="shared" si="3"/>
        <v>0</v>
      </c>
      <c r="D28" s="226">
        <f t="shared" si="13"/>
        <v>0</v>
      </c>
      <c r="E28" s="226">
        <f t="shared" si="4"/>
        <v>0</v>
      </c>
      <c r="F28" s="141">
        <v>0</v>
      </c>
      <c r="G28" s="141">
        <v>0</v>
      </c>
      <c r="H28" s="226">
        <f t="shared" si="5"/>
        <v>0</v>
      </c>
      <c r="I28" s="141">
        <v>0</v>
      </c>
      <c r="J28" s="141">
        <v>0</v>
      </c>
      <c r="K28" s="226">
        <f t="shared" si="6"/>
        <v>0</v>
      </c>
      <c r="L28" s="141">
        <v>0</v>
      </c>
      <c r="M28" s="141">
        <v>0</v>
      </c>
      <c r="N28" s="226">
        <f t="shared" si="7"/>
        <v>0</v>
      </c>
      <c r="O28" s="141">
        <v>0</v>
      </c>
      <c r="P28" s="141">
        <v>0</v>
      </c>
      <c r="Q28" s="226">
        <f t="shared" si="8"/>
        <v>0</v>
      </c>
      <c r="R28" s="141">
        <v>0</v>
      </c>
      <c r="S28" s="141">
        <v>0</v>
      </c>
      <c r="T28" s="226">
        <f t="shared" si="9"/>
        <v>0</v>
      </c>
      <c r="U28" s="141">
        <v>0</v>
      </c>
      <c r="V28" s="141">
        <v>0</v>
      </c>
      <c r="W28" s="226">
        <f t="shared" si="10"/>
        <v>0</v>
      </c>
      <c r="X28" s="141">
        <v>0</v>
      </c>
      <c r="Y28" s="141">
        <v>0</v>
      </c>
      <c r="Z28" s="226">
        <f t="shared" si="11"/>
        <v>0</v>
      </c>
      <c r="AA28" s="141">
        <v>0</v>
      </c>
      <c r="AB28" s="141">
        <v>0</v>
      </c>
      <c r="AC28" s="141">
        <f t="shared" si="12"/>
        <v>0</v>
      </c>
      <c r="AD28" s="141">
        <v>0</v>
      </c>
      <c r="AE28" s="141">
        <v>0</v>
      </c>
    </row>
    <row r="29" spans="1:31" ht="12" customHeight="1">
      <c r="A29" s="140" t="s">
        <v>21</v>
      </c>
      <c r="B29" s="225">
        <f t="shared" si="2"/>
        <v>68</v>
      </c>
      <c r="C29" s="226">
        <f t="shared" si="3"/>
        <v>64</v>
      </c>
      <c r="D29" s="226">
        <f t="shared" si="13"/>
        <v>4</v>
      </c>
      <c r="E29" s="226">
        <f t="shared" si="4"/>
        <v>1</v>
      </c>
      <c r="F29" s="141">
        <v>1</v>
      </c>
      <c r="G29" s="141">
        <v>0</v>
      </c>
      <c r="H29" s="226">
        <f t="shared" si="5"/>
        <v>0</v>
      </c>
      <c r="I29" s="141">
        <v>0</v>
      </c>
      <c r="J29" s="141">
        <v>0</v>
      </c>
      <c r="K29" s="226">
        <f t="shared" si="6"/>
        <v>2</v>
      </c>
      <c r="L29" s="141">
        <v>2</v>
      </c>
      <c r="M29" s="141">
        <v>0</v>
      </c>
      <c r="N29" s="226">
        <f t="shared" si="7"/>
        <v>8</v>
      </c>
      <c r="O29" s="141">
        <v>8</v>
      </c>
      <c r="P29" s="141">
        <v>0</v>
      </c>
      <c r="Q29" s="226">
        <f t="shared" si="8"/>
        <v>51</v>
      </c>
      <c r="R29" s="141">
        <v>48</v>
      </c>
      <c r="S29" s="141">
        <v>3</v>
      </c>
      <c r="T29" s="226">
        <f t="shared" si="9"/>
        <v>6</v>
      </c>
      <c r="U29" s="141">
        <v>5</v>
      </c>
      <c r="V29" s="141">
        <v>1</v>
      </c>
      <c r="W29" s="226">
        <f t="shared" si="10"/>
        <v>0</v>
      </c>
      <c r="X29" s="141">
        <v>0</v>
      </c>
      <c r="Y29" s="141">
        <v>0</v>
      </c>
      <c r="Z29" s="226">
        <f t="shared" si="11"/>
        <v>0</v>
      </c>
      <c r="AA29" s="141">
        <v>0</v>
      </c>
      <c r="AB29" s="141">
        <v>0</v>
      </c>
      <c r="AC29" s="141">
        <f t="shared" si="12"/>
        <v>0</v>
      </c>
      <c r="AD29" s="141">
        <v>0</v>
      </c>
      <c r="AE29" s="141">
        <v>0</v>
      </c>
    </row>
    <row r="30" spans="1:31" ht="12" customHeight="1">
      <c r="A30" s="140" t="s">
        <v>22</v>
      </c>
      <c r="B30" s="225">
        <f t="shared" si="2"/>
        <v>0</v>
      </c>
      <c r="C30" s="226">
        <f t="shared" si="3"/>
        <v>0</v>
      </c>
      <c r="D30" s="226">
        <f t="shared" si="13"/>
        <v>0</v>
      </c>
      <c r="E30" s="226">
        <f t="shared" si="4"/>
        <v>0</v>
      </c>
      <c r="F30" s="141">
        <v>0</v>
      </c>
      <c r="G30" s="141">
        <v>0</v>
      </c>
      <c r="H30" s="226">
        <f t="shared" si="5"/>
        <v>0</v>
      </c>
      <c r="I30" s="141">
        <v>0</v>
      </c>
      <c r="J30" s="141">
        <v>0</v>
      </c>
      <c r="K30" s="226">
        <f t="shared" si="6"/>
        <v>0</v>
      </c>
      <c r="L30" s="141">
        <v>0</v>
      </c>
      <c r="M30" s="141">
        <v>0</v>
      </c>
      <c r="N30" s="226">
        <f t="shared" si="7"/>
        <v>0</v>
      </c>
      <c r="O30" s="141">
        <v>0</v>
      </c>
      <c r="P30" s="141">
        <v>0</v>
      </c>
      <c r="Q30" s="226">
        <f t="shared" si="8"/>
        <v>0</v>
      </c>
      <c r="R30" s="141">
        <v>0</v>
      </c>
      <c r="S30" s="141">
        <v>0</v>
      </c>
      <c r="T30" s="226">
        <f t="shared" si="9"/>
        <v>0</v>
      </c>
      <c r="U30" s="141">
        <v>0</v>
      </c>
      <c r="V30" s="141">
        <v>0</v>
      </c>
      <c r="W30" s="226">
        <f t="shared" si="10"/>
        <v>0</v>
      </c>
      <c r="X30" s="141">
        <v>0</v>
      </c>
      <c r="Y30" s="141">
        <v>0</v>
      </c>
      <c r="Z30" s="226">
        <f t="shared" si="11"/>
        <v>0</v>
      </c>
      <c r="AA30" s="141">
        <v>0</v>
      </c>
      <c r="AB30" s="141">
        <v>0</v>
      </c>
      <c r="AC30" s="141">
        <f t="shared" si="12"/>
        <v>0</v>
      </c>
      <c r="AD30" s="141">
        <v>0</v>
      </c>
      <c r="AE30" s="141">
        <v>0</v>
      </c>
    </row>
    <row r="31" spans="1:31" ht="12" customHeight="1">
      <c r="A31" s="142"/>
      <c r="B31" s="143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ht="15" customHeight="1">
      <c r="A32" s="136"/>
    </row>
    <row r="33" ht="15" customHeight="1">
      <c r="A33" s="136"/>
    </row>
    <row r="34" ht="15" customHeight="1">
      <c r="A34" s="136"/>
    </row>
    <row r="35" ht="18.75" customHeight="1">
      <c r="A35" s="136"/>
    </row>
    <row r="36" spans="1:32" s="159" customFormat="1" ht="18.75" customHeight="1">
      <c r="A36" s="158"/>
      <c r="B36" s="161">
        <v>20254</v>
      </c>
      <c r="C36" s="161">
        <v>10181</v>
      </c>
      <c r="D36" s="161">
        <v>10073</v>
      </c>
      <c r="E36" s="161">
        <v>9718</v>
      </c>
      <c r="F36" s="161">
        <v>4748</v>
      </c>
      <c r="G36" s="161">
        <v>4970</v>
      </c>
      <c r="H36" s="161">
        <v>3599</v>
      </c>
      <c r="I36" s="161">
        <v>1430</v>
      </c>
      <c r="J36" s="161">
        <v>2169</v>
      </c>
      <c r="K36" s="161">
        <v>1173</v>
      </c>
      <c r="L36" s="161">
        <v>657</v>
      </c>
      <c r="M36" s="161">
        <v>516</v>
      </c>
      <c r="N36" s="161">
        <v>255</v>
      </c>
      <c r="O36" s="161">
        <v>245</v>
      </c>
      <c r="P36" s="161">
        <v>10</v>
      </c>
      <c r="Q36" s="161">
        <v>4682</v>
      </c>
      <c r="R36" s="161">
        <v>2684</v>
      </c>
      <c r="S36" s="161">
        <v>1998</v>
      </c>
      <c r="T36" s="161">
        <v>254</v>
      </c>
      <c r="U36" s="161">
        <v>95</v>
      </c>
      <c r="V36" s="161">
        <v>159</v>
      </c>
      <c r="W36" s="161">
        <v>523</v>
      </c>
      <c r="X36" s="161">
        <v>297</v>
      </c>
      <c r="Y36" s="161">
        <v>226</v>
      </c>
      <c r="Z36" s="161">
        <v>50</v>
      </c>
      <c r="AA36" s="161">
        <v>25</v>
      </c>
      <c r="AB36" s="161">
        <v>25</v>
      </c>
      <c r="AC36" s="161">
        <v>34</v>
      </c>
      <c r="AD36" s="161">
        <v>3</v>
      </c>
      <c r="AE36" s="161">
        <v>31</v>
      </c>
      <c r="AF36" s="79"/>
    </row>
    <row r="37" ht="15" customHeight="1">
      <c r="A37" s="136"/>
    </row>
    <row r="38" ht="15" customHeight="1">
      <c r="A38" s="136"/>
    </row>
    <row r="41" spans="1:32" ht="15" customHeight="1">
      <c r="A41" s="354" t="s">
        <v>254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7"/>
      <c r="AB41" s="146"/>
      <c r="AC41" s="147"/>
      <c r="AD41" s="147"/>
      <c r="AE41" s="147"/>
      <c r="AF41" s="147"/>
    </row>
    <row r="42" spans="1:31" ht="15" customHeight="1">
      <c r="A42" s="148" t="s">
        <v>4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 t="s">
        <v>181</v>
      </c>
      <c r="R42" s="139"/>
      <c r="S42" s="139"/>
      <c r="T42" s="139"/>
      <c r="U42" s="139"/>
      <c r="V42" s="139"/>
      <c r="W42" s="139"/>
      <c r="X42" s="139"/>
      <c r="Y42" s="139"/>
      <c r="Z42" s="139"/>
      <c r="AA42" s="148"/>
      <c r="AB42" s="149"/>
      <c r="AC42" s="149"/>
      <c r="AD42" s="147"/>
      <c r="AE42" s="149" t="s">
        <v>2</v>
      </c>
    </row>
    <row r="43" spans="1:34" ht="15" customHeight="1">
      <c r="A43" s="317" t="s">
        <v>17</v>
      </c>
      <c r="B43" s="355" t="s">
        <v>175</v>
      </c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0" t="s">
        <v>176</v>
      </c>
      <c r="R43" s="351"/>
      <c r="S43" s="351"/>
      <c r="T43" s="351"/>
      <c r="U43" s="351"/>
      <c r="V43" s="351"/>
      <c r="W43" s="352"/>
      <c r="X43" s="364" t="s">
        <v>15</v>
      </c>
      <c r="Y43" s="364"/>
      <c r="Z43" s="364"/>
      <c r="AA43" s="364"/>
      <c r="AB43" s="364"/>
      <c r="AC43" s="364"/>
      <c r="AD43" s="364"/>
      <c r="AE43" s="364"/>
      <c r="AF43" s="150"/>
      <c r="AG43" s="150"/>
      <c r="AH43" s="150"/>
    </row>
    <row r="44" spans="1:34" ht="18" customHeight="1">
      <c r="A44" s="318"/>
      <c r="B44" s="363" t="s">
        <v>0</v>
      </c>
      <c r="C44" s="364"/>
      <c r="D44" s="317"/>
      <c r="E44" s="363" t="s">
        <v>187</v>
      </c>
      <c r="F44" s="317"/>
      <c r="G44" s="357" t="s">
        <v>188</v>
      </c>
      <c r="H44" s="357"/>
      <c r="I44" s="379" t="s">
        <v>16</v>
      </c>
      <c r="J44" s="380"/>
      <c r="K44" s="379" t="s">
        <v>16</v>
      </c>
      <c r="L44" s="380"/>
      <c r="M44" s="363" t="s">
        <v>189</v>
      </c>
      <c r="N44" s="317"/>
      <c r="O44" s="346" t="s">
        <v>229</v>
      </c>
      <c r="P44" s="347"/>
      <c r="Q44" s="363" t="s">
        <v>81</v>
      </c>
      <c r="R44" s="364"/>
      <c r="S44" s="317"/>
      <c r="T44" s="350" t="s">
        <v>159</v>
      </c>
      <c r="U44" s="381"/>
      <c r="V44" s="375" t="s">
        <v>84</v>
      </c>
      <c r="W44" s="376"/>
      <c r="X44" s="366" t="s">
        <v>99</v>
      </c>
      <c r="Y44" s="367"/>
      <c r="Z44" s="367"/>
      <c r="AA44" s="368"/>
      <c r="AB44" s="372" t="s">
        <v>177</v>
      </c>
      <c r="AC44" s="373"/>
      <c r="AD44" s="373"/>
      <c r="AE44" s="374"/>
      <c r="AF44" s="136"/>
      <c r="AG44" s="136"/>
      <c r="AH44" s="136"/>
    </row>
    <row r="45" spans="1:31" ht="18" customHeight="1">
      <c r="A45" s="318"/>
      <c r="B45" s="328"/>
      <c r="C45" s="365"/>
      <c r="D45" s="319"/>
      <c r="E45" s="328" t="s">
        <v>190</v>
      </c>
      <c r="F45" s="319"/>
      <c r="G45" s="357" t="s">
        <v>191</v>
      </c>
      <c r="H45" s="357"/>
      <c r="I45" s="328" t="s">
        <v>192</v>
      </c>
      <c r="J45" s="319"/>
      <c r="K45" s="357" t="s">
        <v>193</v>
      </c>
      <c r="L45" s="357"/>
      <c r="M45" s="328" t="s">
        <v>194</v>
      </c>
      <c r="N45" s="319"/>
      <c r="O45" s="348"/>
      <c r="P45" s="349"/>
      <c r="Q45" s="328"/>
      <c r="R45" s="365"/>
      <c r="S45" s="319"/>
      <c r="T45" s="377"/>
      <c r="U45" s="382"/>
      <c r="V45" s="377"/>
      <c r="W45" s="378"/>
      <c r="X45" s="369" t="s">
        <v>98</v>
      </c>
      <c r="Y45" s="371"/>
      <c r="Z45" s="369" t="s">
        <v>160</v>
      </c>
      <c r="AA45" s="370"/>
      <c r="AB45" s="369" t="s">
        <v>98</v>
      </c>
      <c r="AC45" s="371"/>
      <c r="AD45" s="369" t="s">
        <v>160</v>
      </c>
      <c r="AE45" s="371"/>
    </row>
    <row r="46" spans="1:36" ht="15" customHeight="1">
      <c r="A46" s="319"/>
      <c r="B46" s="151" t="s">
        <v>0</v>
      </c>
      <c r="C46" s="155" t="s">
        <v>8</v>
      </c>
      <c r="D46" s="152" t="s">
        <v>1</v>
      </c>
      <c r="E46" s="155" t="s">
        <v>8</v>
      </c>
      <c r="F46" s="152" t="s">
        <v>1</v>
      </c>
      <c r="G46" s="154" t="s">
        <v>8</v>
      </c>
      <c r="H46" s="155" t="s">
        <v>1</v>
      </c>
      <c r="I46" s="152" t="s">
        <v>8</v>
      </c>
      <c r="J46" s="155" t="s">
        <v>1</v>
      </c>
      <c r="K46" s="154" t="s">
        <v>8</v>
      </c>
      <c r="L46" s="155" t="s">
        <v>1</v>
      </c>
      <c r="M46" s="152" t="s">
        <v>8</v>
      </c>
      <c r="N46" s="155" t="s">
        <v>1</v>
      </c>
      <c r="O46" s="154" t="s">
        <v>8</v>
      </c>
      <c r="P46" s="155" t="s">
        <v>1</v>
      </c>
      <c r="Q46" s="151" t="s">
        <v>0</v>
      </c>
      <c r="R46" s="155" t="s">
        <v>8</v>
      </c>
      <c r="S46" s="152" t="s">
        <v>1</v>
      </c>
      <c r="T46" s="155" t="s">
        <v>8</v>
      </c>
      <c r="U46" s="152" t="s">
        <v>1</v>
      </c>
      <c r="V46" s="155" t="s">
        <v>8</v>
      </c>
      <c r="W46" s="153" t="s">
        <v>1</v>
      </c>
      <c r="X46" s="152" t="s">
        <v>8</v>
      </c>
      <c r="Y46" s="155" t="s">
        <v>1</v>
      </c>
      <c r="Z46" s="151" t="s">
        <v>8</v>
      </c>
      <c r="AA46" s="155" t="s">
        <v>1</v>
      </c>
      <c r="AB46" s="151" t="s">
        <v>8</v>
      </c>
      <c r="AC46" s="154" t="s">
        <v>1</v>
      </c>
      <c r="AD46" s="155" t="s">
        <v>8</v>
      </c>
      <c r="AE46" s="152" t="s">
        <v>1</v>
      </c>
      <c r="AG46" s="326"/>
      <c r="AH46" s="326"/>
      <c r="AI46" s="326"/>
      <c r="AJ46" s="326"/>
    </row>
    <row r="47" spans="1:44" ht="15" customHeight="1">
      <c r="A47" s="144"/>
      <c r="B47" s="156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</row>
    <row r="48" spans="1:48" ht="15" customHeight="1">
      <c r="A48" s="87" t="s">
        <v>280</v>
      </c>
      <c r="B48" s="232">
        <v>9718</v>
      </c>
      <c r="C48" s="233">
        <v>4748</v>
      </c>
      <c r="D48" s="233">
        <v>4970</v>
      </c>
      <c r="E48" s="233">
        <v>4632</v>
      </c>
      <c r="F48" s="233">
        <v>4263</v>
      </c>
      <c r="G48" s="233">
        <v>77</v>
      </c>
      <c r="H48" s="233">
        <v>661</v>
      </c>
      <c r="I48" s="233">
        <v>3</v>
      </c>
      <c r="J48" s="233">
        <v>6</v>
      </c>
      <c r="K48" s="233">
        <v>19</v>
      </c>
      <c r="L48" s="233">
        <v>4</v>
      </c>
      <c r="M48" s="233">
        <v>17</v>
      </c>
      <c r="N48" s="233">
        <v>36</v>
      </c>
      <c r="O48" s="233">
        <v>0</v>
      </c>
      <c r="P48" s="233">
        <v>0</v>
      </c>
      <c r="Q48" s="233">
        <v>1173</v>
      </c>
      <c r="R48" s="233">
        <v>657</v>
      </c>
      <c r="S48" s="233">
        <v>516</v>
      </c>
      <c r="T48" s="233">
        <v>396</v>
      </c>
      <c r="U48" s="233">
        <v>268</v>
      </c>
      <c r="V48" s="233">
        <v>261</v>
      </c>
      <c r="W48" s="233">
        <v>248</v>
      </c>
      <c r="X48" s="233">
        <v>5506</v>
      </c>
      <c r="Y48" s="233">
        <v>4733</v>
      </c>
      <c r="Z48" s="233">
        <v>79</v>
      </c>
      <c r="AA48" s="233">
        <v>674</v>
      </c>
      <c r="AB48" s="144">
        <v>800</v>
      </c>
      <c r="AC48" s="144">
        <v>492</v>
      </c>
      <c r="AD48" s="144">
        <v>6</v>
      </c>
      <c r="AE48" s="144">
        <v>40</v>
      </c>
      <c r="AG48" s="326"/>
      <c r="AH48" s="326"/>
      <c r="AI48" s="326"/>
      <c r="AJ48" s="326"/>
      <c r="AK48" s="327"/>
      <c r="AL48" s="327"/>
      <c r="AM48" s="327"/>
      <c r="AN48" s="327"/>
      <c r="AO48" s="327"/>
      <c r="AP48" s="327"/>
      <c r="AQ48" s="327"/>
      <c r="AR48" s="327"/>
      <c r="AS48" s="234"/>
      <c r="AU48" s="234"/>
      <c r="AV48" s="234"/>
    </row>
    <row r="49" spans="1:44" s="230" customFormat="1" ht="15" customHeight="1">
      <c r="A49" s="87" t="s">
        <v>285</v>
      </c>
      <c r="B49" s="235">
        <f>SUM(B51,B64)</f>
        <v>9499</v>
      </c>
      <c r="C49" s="236">
        <f aca="true" t="shared" si="15" ref="C49:AE49">SUM(C51,C64)</f>
        <v>4675</v>
      </c>
      <c r="D49" s="236">
        <f t="shared" si="15"/>
        <v>4824</v>
      </c>
      <c r="E49" s="236">
        <f t="shared" si="15"/>
        <v>4565</v>
      </c>
      <c r="F49" s="236">
        <f t="shared" si="15"/>
        <v>4147</v>
      </c>
      <c r="G49" s="236">
        <f t="shared" si="15"/>
        <v>94</v>
      </c>
      <c r="H49" s="236">
        <f t="shared" si="15"/>
        <v>635</v>
      </c>
      <c r="I49" s="236">
        <f t="shared" si="15"/>
        <v>0</v>
      </c>
      <c r="J49" s="236">
        <f t="shared" si="15"/>
        <v>3</v>
      </c>
      <c r="K49" s="236">
        <f t="shared" si="15"/>
        <v>0</v>
      </c>
      <c r="L49" s="236">
        <f t="shared" si="15"/>
        <v>0</v>
      </c>
      <c r="M49" s="236">
        <f t="shared" si="15"/>
        <v>16</v>
      </c>
      <c r="N49" s="236">
        <f t="shared" si="15"/>
        <v>39</v>
      </c>
      <c r="O49" s="236">
        <f t="shared" si="15"/>
        <v>0</v>
      </c>
      <c r="P49" s="236">
        <f t="shared" si="15"/>
        <v>0</v>
      </c>
      <c r="Q49" s="236">
        <f t="shared" si="15"/>
        <v>998</v>
      </c>
      <c r="R49" s="236">
        <f t="shared" si="15"/>
        <v>504</v>
      </c>
      <c r="S49" s="236">
        <f t="shared" si="15"/>
        <v>494</v>
      </c>
      <c r="T49" s="236">
        <f t="shared" si="15"/>
        <v>319</v>
      </c>
      <c r="U49" s="236">
        <f t="shared" si="15"/>
        <v>289</v>
      </c>
      <c r="V49" s="236">
        <f t="shared" si="15"/>
        <v>185</v>
      </c>
      <c r="W49" s="236">
        <f t="shared" si="15"/>
        <v>205</v>
      </c>
      <c r="X49" s="236">
        <f t="shared" si="15"/>
        <v>5273</v>
      </c>
      <c r="Y49" s="236">
        <f t="shared" si="15"/>
        <v>4477</v>
      </c>
      <c r="Z49" s="236">
        <f t="shared" si="15"/>
        <v>95</v>
      </c>
      <c r="AA49" s="236">
        <f t="shared" si="15"/>
        <v>645</v>
      </c>
      <c r="AB49" s="236">
        <f t="shared" si="15"/>
        <v>922</v>
      </c>
      <c r="AC49" s="236">
        <f t="shared" si="15"/>
        <v>407</v>
      </c>
      <c r="AD49" s="236">
        <f t="shared" si="15"/>
        <v>21</v>
      </c>
      <c r="AE49" s="236">
        <f t="shared" si="15"/>
        <v>22</v>
      </c>
      <c r="AG49" s="237"/>
      <c r="AH49" s="237"/>
      <c r="AI49" s="237"/>
      <c r="AJ49" s="237"/>
      <c r="AK49" s="238"/>
      <c r="AL49" s="238"/>
      <c r="AM49" s="238"/>
      <c r="AN49" s="238"/>
      <c r="AO49" s="238"/>
      <c r="AP49" s="238"/>
      <c r="AQ49" s="238"/>
      <c r="AR49" s="238"/>
    </row>
    <row r="50" spans="1:31" ht="15" customHeight="1">
      <c r="A50" s="144"/>
      <c r="B50" s="138" t="s">
        <v>282</v>
      </c>
      <c r="C50" s="144" t="s">
        <v>282</v>
      </c>
      <c r="D50" s="144" t="s">
        <v>282</v>
      </c>
      <c r="E50" s="144" t="s">
        <v>282</v>
      </c>
      <c r="F50" s="144" t="s">
        <v>282</v>
      </c>
      <c r="G50" s="144" t="s">
        <v>282</v>
      </c>
      <c r="H50" s="144" t="s">
        <v>282</v>
      </c>
      <c r="I50" s="144" t="s">
        <v>282</v>
      </c>
      <c r="J50" s="144" t="s">
        <v>282</v>
      </c>
      <c r="K50" s="144" t="s">
        <v>282</v>
      </c>
      <c r="L50" s="144" t="s">
        <v>282</v>
      </c>
      <c r="M50" s="144" t="s">
        <v>282</v>
      </c>
      <c r="N50" s="144" t="s">
        <v>282</v>
      </c>
      <c r="O50" s="144" t="s">
        <v>282</v>
      </c>
      <c r="P50" s="144" t="s">
        <v>282</v>
      </c>
      <c r="Q50" s="144" t="s">
        <v>282</v>
      </c>
      <c r="R50" s="144" t="s">
        <v>282</v>
      </c>
      <c r="S50" s="144" t="s">
        <v>282</v>
      </c>
      <c r="T50" s="144" t="s">
        <v>282</v>
      </c>
      <c r="U50" s="144" t="s">
        <v>282</v>
      </c>
      <c r="V50" s="144" t="s">
        <v>282</v>
      </c>
      <c r="W50" s="144" t="s">
        <v>282</v>
      </c>
      <c r="X50" s="144" t="s">
        <v>282</v>
      </c>
      <c r="Y50" s="144" t="s">
        <v>282</v>
      </c>
      <c r="Z50" s="144" t="s">
        <v>282</v>
      </c>
      <c r="AA50" s="144" t="s">
        <v>282</v>
      </c>
      <c r="AB50" s="144" t="s">
        <v>282</v>
      </c>
      <c r="AC50" s="144" t="s">
        <v>282</v>
      </c>
      <c r="AD50" s="144" t="s">
        <v>282</v>
      </c>
      <c r="AE50" s="144" t="s">
        <v>282</v>
      </c>
    </row>
    <row r="51" spans="1:31" ht="15" customHeight="1">
      <c r="A51" s="239" t="s">
        <v>18</v>
      </c>
      <c r="B51" s="232">
        <f>C51+D51</f>
        <v>9467</v>
      </c>
      <c r="C51" s="233">
        <f>SUM(E51,G51,I51,K51,M51,O51)</f>
        <v>4656</v>
      </c>
      <c r="D51" s="233">
        <f>SUM(F51,H51,J51,L51,N51,P51)</f>
        <v>4811</v>
      </c>
      <c r="E51" s="233">
        <f aca="true" t="shared" si="16" ref="E51:AE51">SUM(E52:E62)</f>
        <v>4547</v>
      </c>
      <c r="F51" s="233">
        <f t="shared" si="16"/>
        <v>4139</v>
      </c>
      <c r="G51" s="233">
        <f t="shared" si="16"/>
        <v>93</v>
      </c>
      <c r="H51" s="233">
        <f t="shared" si="16"/>
        <v>631</v>
      </c>
      <c r="I51" s="233">
        <f t="shared" si="16"/>
        <v>0</v>
      </c>
      <c r="J51" s="233">
        <f t="shared" si="16"/>
        <v>2</v>
      </c>
      <c r="K51" s="233">
        <f t="shared" si="16"/>
        <v>0</v>
      </c>
      <c r="L51" s="233">
        <f t="shared" si="16"/>
        <v>0</v>
      </c>
      <c r="M51" s="233">
        <f t="shared" si="16"/>
        <v>16</v>
      </c>
      <c r="N51" s="233">
        <f t="shared" si="16"/>
        <v>39</v>
      </c>
      <c r="O51" s="233">
        <f t="shared" si="16"/>
        <v>0</v>
      </c>
      <c r="P51" s="233">
        <f t="shared" si="16"/>
        <v>0</v>
      </c>
      <c r="Q51" s="233">
        <f>R51+S51</f>
        <v>988</v>
      </c>
      <c r="R51" s="233">
        <f>SUM(T51,V51)</f>
        <v>499</v>
      </c>
      <c r="S51" s="233">
        <f>SUM(U51,W51)</f>
        <v>489</v>
      </c>
      <c r="T51" s="233">
        <f t="shared" si="16"/>
        <v>319</v>
      </c>
      <c r="U51" s="233">
        <f t="shared" si="16"/>
        <v>289</v>
      </c>
      <c r="V51" s="233">
        <f t="shared" si="16"/>
        <v>180</v>
      </c>
      <c r="W51" s="233">
        <f t="shared" si="16"/>
        <v>200</v>
      </c>
      <c r="X51" s="233">
        <f t="shared" si="16"/>
        <v>5255</v>
      </c>
      <c r="Y51" s="233">
        <f t="shared" si="16"/>
        <v>4468</v>
      </c>
      <c r="Z51" s="233">
        <f t="shared" si="16"/>
        <v>94</v>
      </c>
      <c r="AA51" s="233">
        <f t="shared" si="16"/>
        <v>641</v>
      </c>
      <c r="AB51" s="233">
        <f t="shared" si="16"/>
        <v>922</v>
      </c>
      <c r="AC51" s="233">
        <f t="shared" si="16"/>
        <v>407</v>
      </c>
      <c r="AD51" s="233">
        <f t="shared" si="16"/>
        <v>21</v>
      </c>
      <c r="AE51" s="233">
        <f t="shared" si="16"/>
        <v>22</v>
      </c>
    </row>
    <row r="52" spans="1:31" ht="15" customHeight="1">
      <c r="A52" s="150" t="s">
        <v>19</v>
      </c>
      <c r="B52" s="232">
        <f>C52+D52</f>
        <v>8305</v>
      </c>
      <c r="C52" s="233">
        <f aca="true" t="shared" si="17" ref="C52:C68">SUM(E52,G52,I52,K52,M52,O52)</f>
        <v>4001</v>
      </c>
      <c r="D52" s="233">
        <f aca="true" t="shared" si="18" ref="D52:D68">SUM(F52,H52,J52,L52,N52,P52)</f>
        <v>4304</v>
      </c>
      <c r="E52" s="157">
        <v>3933</v>
      </c>
      <c r="F52" s="157">
        <v>3799</v>
      </c>
      <c r="G52" s="157">
        <v>67</v>
      </c>
      <c r="H52" s="157">
        <v>503</v>
      </c>
      <c r="I52" s="157">
        <v>0</v>
      </c>
      <c r="J52" s="157">
        <v>2</v>
      </c>
      <c r="K52" s="157">
        <v>0</v>
      </c>
      <c r="L52" s="157">
        <v>0</v>
      </c>
      <c r="M52" s="157">
        <v>1</v>
      </c>
      <c r="N52" s="157">
        <v>0</v>
      </c>
      <c r="O52" s="157">
        <v>0</v>
      </c>
      <c r="P52" s="157">
        <v>0</v>
      </c>
      <c r="Q52" s="157">
        <f aca="true" t="shared" si="19" ref="Q52:Q68">R52+S52</f>
        <v>860</v>
      </c>
      <c r="R52" s="157">
        <f aca="true" t="shared" si="20" ref="R52:R68">SUM(T52,V52)</f>
        <v>450</v>
      </c>
      <c r="S52" s="157">
        <f aca="true" t="shared" si="21" ref="S52:S68">SUM(U52,W52)</f>
        <v>410</v>
      </c>
      <c r="T52" s="157">
        <v>291</v>
      </c>
      <c r="U52" s="157">
        <v>252</v>
      </c>
      <c r="V52" s="157">
        <v>159</v>
      </c>
      <c r="W52" s="157">
        <v>158</v>
      </c>
      <c r="X52" s="157">
        <v>4592</v>
      </c>
      <c r="Y52" s="157">
        <v>4090</v>
      </c>
      <c r="Z52" s="157">
        <v>68</v>
      </c>
      <c r="AA52" s="157">
        <v>510</v>
      </c>
      <c r="AB52" s="144">
        <v>811</v>
      </c>
      <c r="AC52" s="144">
        <v>359</v>
      </c>
      <c r="AD52" s="144">
        <v>17</v>
      </c>
      <c r="AE52" s="144">
        <v>18</v>
      </c>
    </row>
    <row r="53" spans="1:31" ht="15" customHeight="1">
      <c r="A53" s="150" t="s">
        <v>20</v>
      </c>
      <c r="B53" s="232">
        <f aca="true" t="shared" si="22" ref="B53:B68">C53+D53</f>
        <v>44</v>
      </c>
      <c r="C53" s="233">
        <f t="shared" si="17"/>
        <v>29</v>
      </c>
      <c r="D53" s="233">
        <f t="shared" si="18"/>
        <v>15</v>
      </c>
      <c r="E53" s="157">
        <v>28</v>
      </c>
      <c r="F53" s="157">
        <v>9</v>
      </c>
      <c r="G53" s="157">
        <v>1</v>
      </c>
      <c r="H53" s="157">
        <v>6</v>
      </c>
      <c r="I53" s="157">
        <v>0</v>
      </c>
      <c r="J53" s="157">
        <v>0</v>
      </c>
      <c r="K53" s="157">
        <v>0</v>
      </c>
      <c r="L53" s="157">
        <v>0</v>
      </c>
      <c r="M53" s="157">
        <v>0</v>
      </c>
      <c r="N53" s="157">
        <v>0</v>
      </c>
      <c r="O53" s="157">
        <v>0</v>
      </c>
      <c r="P53" s="157">
        <v>0</v>
      </c>
      <c r="Q53" s="157">
        <f t="shared" si="19"/>
        <v>5</v>
      </c>
      <c r="R53" s="157">
        <f t="shared" si="20"/>
        <v>3</v>
      </c>
      <c r="S53" s="157">
        <f t="shared" si="21"/>
        <v>2</v>
      </c>
      <c r="T53" s="157">
        <v>2</v>
      </c>
      <c r="U53" s="157">
        <v>0</v>
      </c>
      <c r="V53" s="157">
        <v>1</v>
      </c>
      <c r="W53" s="157">
        <v>2</v>
      </c>
      <c r="X53" s="157">
        <v>28</v>
      </c>
      <c r="Y53" s="157">
        <v>9</v>
      </c>
      <c r="Z53" s="157">
        <v>1</v>
      </c>
      <c r="AA53" s="157">
        <v>6</v>
      </c>
      <c r="AB53" s="144">
        <v>1</v>
      </c>
      <c r="AC53" s="144">
        <v>0</v>
      </c>
      <c r="AD53" s="144">
        <v>0</v>
      </c>
      <c r="AE53" s="144">
        <v>0</v>
      </c>
    </row>
    <row r="54" spans="1:31" ht="15" customHeight="1">
      <c r="A54" s="150" t="s">
        <v>21</v>
      </c>
      <c r="B54" s="232">
        <f t="shared" si="22"/>
        <v>324</v>
      </c>
      <c r="C54" s="233">
        <f t="shared" si="17"/>
        <v>283</v>
      </c>
      <c r="D54" s="233">
        <f t="shared" si="18"/>
        <v>41</v>
      </c>
      <c r="E54" s="157">
        <v>274</v>
      </c>
      <c r="F54" s="157">
        <v>33</v>
      </c>
      <c r="G54" s="157">
        <v>9</v>
      </c>
      <c r="H54" s="157">
        <v>8</v>
      </c>
      <c r="I54" s="157">
        <v>0</v>
      </c>
      <c r="J54" s="157">
        <v>0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7">
        <v>0</v>
      </c>
      <c r="Q54" s="157">
        <f t="shared" si="19"/>
        <v>13</v>
      </c>
      <c r="R54" s="157">
        <f t="shared" si="20"/>
        <v>7</v>
      </c>
      <c r="S54" s="157">
        <f t="shared" si="21"/>
        <v>6</v>
      </c>
      <c r="T54" s="157">
        <v>2</v>
      </c>
      <c r="U54" s="157">
        <v>2</v>
      </c>
      <c r="V54" s="157">
        <v>5</v>
      </c>
      <c r="W54" s="157">
        <v>4</v>
      </c>
      <c r="X54" s="157">
        <v>278</v>
      </c>
      <c r="Y54" s="157">
        <v>33</v>
      </c>
      <c r="Z54" s="157">
        <v>9</v>
      </c>
      <c r="AA54" s="157">
        <v>10</v>
      </c>
      <c r="AB54" s="144">
        <v>36</v>
      </c>
      <c r="AC54" s="144">
        <v>0</v>
      </c>
      <c r="AD54" s="144">
        <v>2</v>
      </c>
      <c r="AE54" s="144">
        <v>2</v>
      </c>
    </row>
    <row r="55" spans="1:31" ht="15" customHeight="1">
      <c r="A55" s="150" t="s">
        <v>22</v>
      </c>
      <c r="B55" s="232">
        <f t="shared" si="22"/>
        <v>202</v>
      </c>
      <c r="C55" s="233">
        <f t="shared" si="17"/>
        <v>114</v>
      </c>
      <c r="D55" s="233">
        <f t="shared" si="18"/>
        <v>88</v>
      </c>
      <c r="E55" s="157">
        <v>110</v>
      </c>
      <c r="F55" s="157">
        <v>46</v>
      </c>
      <c r="G55" s="157">
        <v>4</v>
      </c>
      <c r="H55" s="157">
        <v>42</v>
      </c>
      <c r="I55" s="157">
        <v>0</v>
      </c>
      <c r="J55" s="157">
        <v>0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57">
        <v>0</v>
      </c>
      <c r="Q55" s="157">
        <f t="shared" si="19"/>
        <v>7</v>
      </c>
      <c r="R55" s="157">
        <f t="shared" si="20"/>
        <v>1</v>
      </c>
      <c r="S55" s="157">
        <f t="shared" si="21"/>
        <v>6</v>
      </c>
      <c r="T55" s="157"/>
      <c r="U55" s="157">
        <v>1</v>
      </c>
      <c r="V55" s="157">
        <v>1</v>
      </c>
      <c r="W55" s="157">
        <v>5</v>
      </c>
      <c r="X55" s="157">
        <v>112</v>
      </c>
      <c r="Y55" s="157">
        <v>46</v>
      </c>
      <c r="Z55" s="157">
        <v>4</v>
      </c>
      <c r="AA55" s="157">
        <v>42</v>
      </c>
      <c r="AB55" s="144">
        <v>3</v>
      </c>
      <c r="AC55" s="144">
        <v>0</v>
      </c>
      <c r="AD55" s="144">
        <v>0</v>
      </c>
      <c r="AE55" s="144">
        <v>0</v>
      </c>
    </row>
    <row r="56" spans="1:31" ht="15" customHeight="1">
      <c r="A56" s="150" t="s">
        <v>23</v>
      </c>
      <c r="B56" s="232">
        <f t="shared" si="22"/>
        <v>28</v>
      </c>
      <c r="C56" s="233">
        <f t="shared" si="17"/>
        <v>26</v>
      </c>
      <c r="D56" s="233">
        <f t="shared" si="18"/>
        <v>2</v>
      </c>
      <c r="E56" s="157">
        <v>9</v>
      </c>
      <c r="F56" s="157">
        <v>1</v>
      </c>
      <c r="G56" s="157">
        <v>2</v>
      </c>
      <c r="H56" s="157">
        <v>1</v>
      </c>
      <c r="I56" s="157">
        <v>0</v>
      </c>
      <c r="J56" s="157">
        <v>0</v>
      </c>
      <c r="K56" s="157">
        <v>0</v>
      </c>
      <c r="L56" s="157">
        <v>0</v>
      </c>
      <c r="M56" s="157">
        <v>15</v>
      </c>
      <c r="N56" s="157">
        <v>0</v>
      </c>
      <c r="O56" s="157">
        <v>0</v>
      </c>
      <c r="P56" s="157">
        <v>0</v>
      </c>
      <c r="Q56" s="157">
        <f t="shared" si="19"/>
        <v>1</v>
      </c>
      <c r="R56" s="157">
        <f t="shared" si="20"/>
        <v>0</v>
      </c>
      <c r="S56" s="157">
        <f t="shared" si="21"/>
        <v>1</v>
      </c>
      <c r="T56" s="157">
        <v>0</v>
      </c>
      <c r="U56" s="157">
        <v>0</v>
      </c>
      <c r="V56" s="157">
        <v>0</v>
      </c>
      <c r="W56" s="157">
        <v>1</v>
      </c>
      <c r="X56" s="157">
        <v>9</v>
      </c>
      <c r="Y56" s="157">
        <v>1</v>
      </c>
      <c r="Z56" s="157">
        <v>2</v>
      </c>
      <c r="AA56" s="157">
        <v>1</v>
      </c>
      <c r="AB56" s="144">
        <v>12</v>
      </c>
      <c r="AC56" s="144">
        <v>2</v>
      </c>
      <c r="AD56" s="144">
        <v>0</v>
      </c>
      <c r="AE56" s="144">
        <v>0</v>
      </c>
    </row>
    <row r="57" spans="1:31" ht="15" customHeight="1">
      <c r="A57" s="150" t="s">
        <v>24</v>
      </c>
      <c r="B57" s="232">
        <f t="shared" si="22"/>
        <v>21</v>
      </c>
      <c r="C57" s="233">
        <f t="shared" si="17"/>
        <v>2</v>
      </c>
      <c r="D57" s="233">
        <f t="shared" si="18"/>
        <v>19</v>
      </c>
      <c r="E57" s="157">
        <v>2</v>
      </c>
      <c r="F57" s="157">
        <v>4</v>
      </c>
      <c r="G57" s="157">
        <v>0</v>
      </c>
      <c r="H57" s="157">
        <v>15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57">
        <v>0</v>
      </c>
      <c r="Q57" s="157">
        <f t="shared" si="19"/>
        <v>6</v>
      </c>
      <c r="R57" s="157">
        <f t="shared" si="20"/>
        <v>0</v>
      </c>
      <c r="S57" s="157">
        <f t="shared" si="21"/>
        <v>6</v>
      </c>
      <c r="T57" s="157">
        <v>0</v>
      </c>
      <c r="U57" s="157">
        <v>2</v>
      </c>
      <c r="V57" s="157">
        <v>0</v>
      </c>
      <c r="W57" s="157">
        <v>4</v>
      </c>
      <c r="X57" s="157">
        <v>2</v>
      </c>
      <c r="Y57" s="157">
        <v>4</v>
      </c>
      <c r="Z57" s="157">
        <v>0</v>
      </c>
      <c r="AA57" s="157">
        <v>16</v>
      </c>
      <c r="AB57" s="144">
        <v>0</v>
      </c>
      <c r="AC57" s="144">
        <v>0</v>
      </c>
      <c r="AD57" s="144">
        <v>0</v>
      </c>
      <c r="AE57" s="144">
        <v>0</v>
      </c>
    </row>
    <row r="58" spans="1:31" ht="15" customHeight="1">
      <c r="A58" s="150" t="s">
        <v>25</v>
      </c>
      <c r="B58" s="232">
        <f t="shared" si="22"/>
        <v>39</v>
      </c>
      <c r="C58" s="233">
        <f t="shared" si="17"/>
        <v>0</v>
      </c>
      <c r="D58" s="233">
        <f t="shared" si="18"/>
        <v>39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57">
        <v>0</v>
      </c>
      <c r="L58" s="157">
        <v>0</v>
      </c>
      <c r="M58" s="157">
        <v>0</v>
      </c>
      <c r="N58" s="157">
        <v>39</v>
      </c>
      <c r="O58" s="157">
        <v>0</v>
      </c>
      <c r="P58" s="157">
        <v>0</v>
      </c>
      <c r="Q58" s="157">
        <f t="shared" si="19"/>
        <v>0</v>
      </c>
      <c r="R58" s="157">
        <f t="shared" si="20"/>
        <v>0</v>
      </c>
      <c r="S58" s="157">
        <f t="shared" si="21"/>
        <v>0</v>
      </c>
      <c r="T58" s="157">
        <v>0</v>
      </c>
      <c r="U58" s="157">
        <v>0</v>
      </c>
      <c r="V58" s="157">
        <v>0</v>
      </c>
      <c r="W58" s="157">
        <v>0</v>
      </c>
      <c r="X58" s="157">
        <v>0</v>
      </c>
      <c r="Y58" s="157">
        <v>0</v>
      </c>
      <c r="Z58" s="157">
        <v>0</v>
      </c>
      <c r="AA58" s="157">
        <v>0</v>
      </c>
      <c r="AB58" s="144">
        <v>0</v>
      </c>
      <c r="AC58" s="144">
        <v>0</v>
      </c>
      <c r="AD58" s="144">
        <v>0</v>
      </c>
      <c r="AE58" s="144">
        <v>0</v>
      </c>
    </row>
    <row r="59" spans="1:31" ht="15" customHeight="1">
      <c r="A59" s="150" t="s">
        <v>204</v>
      </c>
      <c r="B59" s="232">
        <f t="shared" si="22"/>
        <v>0</v>
      </c>
      <c r="C59" s="233">
        <f t="shared" si="17"/>
        <v>0</v>
      </c>
      <c r="D59" s="233">
        <f t="shared" si="18"/>
        <v>0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57">
        <v>0</v>
      </c>
      <c r="Q59" s="157">
        <f t="shared" si="19"/>
        <v>0</v>
      </c>
      <c r="R59" s="157">
        <f t="shared" si="20"/>
        <v>0</v>
      </c>
      <c r="S59" s="157">
        <f t="shared" si="21"/>
        <v>0</v>
      </c>
      <c r="T59" s="157">
        <v>0</v>
      </c>
      <c r="U59" s="157">
        <v>0</v>
      </c>
      <c r="V59" s="157">
        <v>0</v>
      </c>
      <c r="W59" s="157">
        <v>0</v>
      </c>
      <c r="X59" s="157">
        <v>0</v>
      </c>
      <c r="Y59" s="157">
        <v>0</v>
      </c>
      <c r="Z59" s="157">
        <v>0</v>
      </c>
      <c r="AA59" s="157">
        <v>0</v>
      </c>
      <c r="AB59" s="144">
        <v>0</v>
      </c>
      <c r="AC59" s="144">
        <v>0</v>
      </c>
      <c r="AD59" s="144">
        <v>0</v>
      </c>
      <c r="AE59" s="144">
        <v>0</v>
      </c>
    </row>
    <row r="60" spans="1:31" ht="15" customHeight="1">
      <c r="A60" s="150" t="s">
        <v>205</v>
      </c>
      <c r="B60" s="232">
        <f t="shared" si="22"/>
        <v>7</v>
      </c>
      <c r="C60" s="233">
        <f t="shared" si="17"/>
        <v>3</v>
      </c>
      <c r="D60" s="233">
        <f t="shared" si="18"/>
        <v>4</v>
      </c>
      <c r="E60" s="157">
        <v>2</v>
      </c>
      <c r="F60" s="157">
        <v>4</v>
      </c>
      <c r="G60" s="157">
        <v>1</v>
      </c>
      <c r="H60" s="157">
        <v>0</v>
      </c>
      <c r="I60" s="157">
        <v>0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0</v>
      </c>
      <c r="P60" s="157">
        <v>0</v>
      </c>
      <c r="Q60" s="157">
        <f t="shared" si="19"/>
        <v>0</v>
      </c>
      <c r="R60" s="157">
        <f t="shared" si="20"/>
        <v>0</v>
      </c>
      <c r="S60" s="157">
        <f t="shared" si="21"/>
        <v>0</v>
      </c>
      <c r="T60" s="157">
        <v>0</v>
      </c>
      <c r="U60" s="157">
        <v>0</v>
      </c>
      <c r="V60" s="157">
        <v>0</v>
      </c>
      <c r="W60" s="157">
        <v>0</v>
      </c>
      <c r="X60" s="157">
        <v>2</v>
      </c>
      <c r="Y60" s="157">
        <v>4</v>
      </c>
      <c r="Z60" s="157">
        <v>1</v>
      </c>
      <c r="AA60" s="157">
        <v>0</v>
      </c>
      <c r="AB60" s="144">
        <v>0</v>
      </c>
      <c r="AC60" s="144">
        <v>0</v>
      </c>
      <c r="AD60" s="144">
        <v>0</v>
      </c>
      <c r="AE60" s="144">
        <v>0</v>
      </c>
    </row>
    <row r="61" spans="1:31" ht="15" customHeight="1">
      <c r="A61" s="150" t="s">
        <v>26</v>
      </c>
      <c r="B61" s="232">
        <f t="shared" si="22"/>
        <v>295</v>
      </c>
      <c r="C61" s="233">
        <f t="shared" si="17"/>
        <v>136</v>
      </c>
      <c r="D61" s="233">
        <f t="shared" si="18"/>
        <v>159</v>
      </c>
      <c r="E61" s="157">
        <v>134</v>
      </c>
      <c r="F61" s="157">
        <v>152</v>
      </c>
      <c r="G61" s="157">
        <v>2</v>
      </c>
      <c r="H61" s="157">
        <v>7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57">
        <v>0</v>
      </c>
      <c r="Q61" s="157">
        <f t="shared" si="19"/>
        <v>46</v>
      </c>
      <c r="R61" s="157">
        <f t="shared" si="20"/>
        <v>18</v>
      </c>
      <c r="S61" s="157">
        <f t="shared" si="21"/>
        <v>28</v>
      </c>
      <c r="T61" s="157">
        <v>10</v>
      </c>
      <c r="U61" s="157">
        <v>16</v>
      </c>
      <c r="V61" s="157">
        <v>8</v>
      </c>
      <c r="W61" s="157">
        <v>12</v>
      </c>
      <c r="X61" s="157">
        <v>171</v>
      </c>
      <c r="Y61" s="157">
        <v>184</v>
      </c>
      <c r="Z61" s="157">
        <v>2</v>
      </c>
      <c r="AA61" s="157">
        <v>7</v>
      </c>
      <c r="AB61" s="144">
        <v>42</v>
      </c>
      <c r="AC61" s="144">
        <v>36</v>
      </c>
      <c r="AD61" s="144">
        <v>0</v>
      </c>
      <c r="AE61" s="144">
        <v>0</v>
      </c>
    </row>
    <row r="62" spans="1:31" ht="15" customHeight="1">
      <c r="A62" s="150" t="s">
        <v>27</v>
      </c>
      <c r="B62" s="232">
        <f t="shared" si="22"/>
        <v>202</v>
      </c>
      <c r="C62" s="233">
        <f t="shared" si="17"/>
        <v>62</v>
      </c>
      <c r="D62" s="233">
        <f t="shared" si="18"/>
        <v>140</v>
      </c>
      <c r="E62" s="157">
        <v>55</v>
      </c>
      <c r="F62" s="157">
        <v>91</v>
      </c>
      <c r="G62" s="157">
        <v>7</v>
      </c>
      <c r="H62" s="157">
        <v>49</v>
      </c>
      <c r="I62" s="157">
        <v>0</v>
      </c>
      <c r="J62" s="157">
        <v>0</v>
      </c>
      <c r="K62" s="157">
        <v>0</v>
      </c>
      <c r="L62" s="157">
        <v>0</v>
      </c>
      <c r="M62" s="157">
        <v>0</v>
      </c>
      <c r="N62" s="157">
        <v>0</v>
      </c>
      <c r="O62" s="157">
        <v>0</v>
      </c>
      <c r="P62" s="157">
        <v>0</v>
      </c>
      <c r="Q62" s="157">
        <f t="shared" si="19"/>
        <v>50</v>
      </c>
      <c r="R62" s="157">
        <f t="shared" si="20"/>
        <v>20</v>
      </c>
      <c r="S62" s="157">
        <f t="shared" si="21"/>
        <v>30</v>
      </c>
      <c r="T62" s="157">
        <v>14</v>
      </c>
      <c r="U62" s="157">
        <v>16</v>
      </c>
      <c r="V62" s="157">
        <v>6</v>
      </c>
      <c r="W62" s="157">
        <v>14</v>
      </c>
      <c r="X62" s="157">
        <v>61</v>
      </c>
      <c r="Y62" s="157">
        <v>97</v>
      </c>
      <c r="Z62" s="157">
        <v>7</v>
      </c>
      <c r="AA62" s="157">
        <v>49</v>
      </c>
      <c r="AB62" s="144">
        <v>17</v>
      </c>
      <c r="AC62" s="144">
        <v>10</v>
      </c>
      <c r="AD62" s="144">
        <v>2</v>
      </c>
      <c r="AE62" s="144">
        <v>2</v>
      </c>
    </row>
    <row r="63" spans="1:31" ht="15" customHeight="1">
      <c r="A63" s="144"/>
      <c r="B63" s="232"/>
      <c r="C63" s="144"/>
      <c r="D63" s="144"/>
      <c r="E63" s="157"/>
      <c r="F63" s="157"/>
      <c r="G63" s="144"/>
      <c r="H63" s="157"/>
      <c r="I63" s="157"/>
      <c r="J63" s="144"/>
      <c r="K63" s="157"/>
      <c r="L63" s="157"/>
      <c r="M63" s="144"/>
      <c r="N63" s="157"/>
      <c r="O63" s="157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</row>
    <row r="64" spans="1:31" ht="15" customHeight="1">
      <c r="A64" s="239" t="s">
        <v>3</v>
      </c>
      <c r="B64" s="232">
        <f t="shared" si="22"/>
        <v>32</v>
      </c>
      <c r="C64" s="233">
        <f t="shared" si="17"/>
        <v>19</v>
      </c>
      <c r="D64" s="233">
        <f t="shared" si="18"/>
        <v>13</v>
      </c>
      <c r="E64" s="233">
        <f aca="true" t="shared" si="23" ref="E64:AE64">SUM(E65:E68)</f>
        <v>18</v>
      </c>
      <c r="F64" s="233">
        <f t="shared" si="23"/>
        <v>8</v>
      </c>
      <c r="G64" s="233">
        <f t="shared" si="23"/>
        <v>1</v>
      </c>
      <c r="H64" s="233">
        <f t="shared" si="23"/>
        <v>4</v>
      </c>
      <c r="I64" s="233">
        <f t="shared" si="23"/>
        <v>0</v>
      </c>
      <c r="J64" s="233">
        <f t="shared" si="23"/>
        <v>1</v>
      </c>
      <c r="K64" s="233">
        <f t="shared" si="23"/>
        <v>0</v>
      </c>
      <c r="L64" s="233">
        <f t="shared" si="23"/>
        <v>0</v>
      </c>
      <c r="M64" s="233">
        <f t="shared" si="23"/>
        <v>0</v>
      </c>
      <c r="N64" s="233">
        <f t="shared" si="23"/>
        <v>0</v>
      </c>
      <c r="O64" s="233">
        <f t="shared" si="23"/>
        <v>0</v>
      </c>
      <c r="P64" s="233">
        <f t="shared" si="23"/>
        <v>0</v>
      </c>
      <c r="Q64" s="233">
        <f t="shared" si="19"/>
        <v>10</v>
      </c>
      <c r="R64" s="233">
        <f t="shared" si="20"/>
        <v>5</v>
      </c>
      <c r="S64" s="233">
        <f t="shared" si="21"/>
        <v>5</v>
      </c>
      <c r="T64" s="233">
        <f t="shared" si="23"/>
        <v>0</v>
      </c>
      <c r="U64" s="233">
        <f t="shared" si="23"/>
        <v>0</v>
      </c>
      <c r="V64" s="233">
        <f t="shared" si="23"/>
        <v>5</v>
      </c>
      <c r="W64" s="233">
        <f t="shared" si="23"/>
        <v>5</v>
      </c>
      <c r="X64" s="233">
        <f t="shared" si="23"/>
        <v>18</v>
      </c>
      <c r="Y64" s="233">
        <f t="shared" si="23"/>
        <v>9</v>
      </c>
      <c r="Z64" s="233">
        <f t="shared" si="23"/>
        <v>1</v>
      </c>
      <c r="AA64" s="233">
        <f t="shared" si="23"/>
        <v>4</v>
      </c>
      <c r="AB64" s="233">
        <f t="shared" si="23"/>
        <v>0</v>
      </c>
      <c r="AC64" s="233">
        <f t="shared" si="23"/>
        <v>0</v>
      </c>
      <c r="AD64" s="233">
        <f t="shared" si="23"/>
        <v>0</v>
      </c>
      <c r="AE64" s="233">
        <f t="shared" si="23"/>
        <v>0</v>
      </c>
    </row>
    <row r="65" spans="1:31" ht="15" customHeight="1">
      <c r="A65" s="150" t="s">
        <v>19</v>
      </c>
      <c r="B65" s="232">
        <f t="shared" si="22"/>
        <v>31</v>
      </c>
      <c r="C65" s="233">
        <f t="shared" si="17"/>
        <v>18</v>
      </c>
      <c r="D65" s="233">
        <f t="shared" si="18"/>
        <v>13</v>
      </c>
      <c r="E65" s="157">
        <v>17</v>
      </c>
      <c r="F65" s="157">
        <v>8</v>
      </c>
      <c r="G65" s="157">
        <v>1</v>
      </c>
      <c r="H65" s="157">
        <v>4</v>
      </c>
      <c r="I65" s="157">
        <v>0</v>
      </c>
      <c r="J65" s="157">
        <v>1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57">
        <v>0</v>
      </c>
      <c r="Q65" s="157">
        <f t="shared" si="19"/>
        <v>8</v>
      </c>
      <c r="R65" s="157">
        <f t="shared" si="20"/>
        <v>3</v>
      </c>
      <c r="S65" s="157">
        <f t="shared" si="21"/>
        <v>5</v>
      </c>
      <c r="T65" s="157">
        <v>0</v>
      </c>
      <c r="U65" s="157">
        <v>0</v>
      </c>
      <c r="V65" s="157">
        <v>3</v>
      </c>
      <c r="W65" s="157">
        <v>5</v>
      </c>
      <c r="X65" s="157">
        <v>17</v>
      </c>
      <c r="Y65" s="157">
        <v>9</v>
      </c>
      <c r="Z65" s="157">
        <v>1</v>
      </c>
      <c r="AA65" s="157">
        <v>4</v>
      </c>
      <c r="AB65" s="144">
        <v>0</v>
      </c>
      <c r="AC65" s="144">
        <v>0</v>
      </c>
      <c r="AD65" s="144">
        <v>0</v>
      </c>
      <c r="AE65" s="144">
        <v>0</v>
      </c>
    </row>
    <row r="66" spans="1:31" ht="15" customHeight="1">
      <c r="A66" s="150" t="s">
        <v>20</v>
      </c>
      <c r="B66" s="232">
        <f t="shared" si="22"/>
        <v>0</v>
      </c>
      <c r="C66" s="233">
        <f t="shared" si="17"/>
        <v>0</v>
      </c>
      <c r="D66" s="233">
        <f t="shared" si="18"/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57">
        <v>0</v>
      </c>
      <c r="L66" s="157">
        <v>0</v>
      </c>
      <c r="M66" s="157">
        <v>0</v>
      </c>
      <c r="N66" s="157">
        <v>0</v>
      </c>
      <c r="O66" s="157">
        <v>0</v>
      </c>
      <c r="P66" s="157">
        <v>0</v>
      </c>
      <c r="Q66" s="157">
        <f t="shared" si="19"/>
        <v>0</v>
      </c>
      <c r="R66" s="157">
        <f t="shared" si="20"/>
        <v>0</v>
      </c>
      <c r="S66" s="157">
        <f t="shared" si="21"/>
        <v>0</v>
      </c>
      <c r="T66" s="157">
        <v>0</v>
      </c>
      <c r="U66" s="157">
        <v>0</v>
      </c>
      <c r="V66" s="157">
        <v>0</v>
      </c>
      <c r="W66" s="157">
        <v>0</v>
      </c>
      <c r="X66" s="157">
        <v>0</v>
      </c>
      <c r="Y66" s="157">
        <v>0</v>
      </c>
      <c r="Z66" s="157">
        <v>0</v>
      </c>
      <c r="AA66" s="157">
        <v>0</v>
      </c>
      <c r="AB66" s="144">
        <v>0</v>
      </c>
      <c r="AC66" s="144">
        <v>0</v>
      </c>
      <c r="AD66" s="144">
        <v>0</v>
      </c>
      <c r="AE66" s="144">
        <v>0</v>
      </c>
    </row>
    <row r="67" spans="1:31" ht="15" customHeight="1">
      <c r="A67" s="150" t="s">
        <v>21</v>
      </c>
      <c r="B67" s="232">
        <f t="shared" si="22"/>
        <v>1</v>
      </c>
      <c r="C67" s="233">
        <f t="shared" si="17"/>
        <v>1</v>
      </c>
      <c r="D67" s="233">
        <f t="shared" si="18"/>
        <v>0</v>
      </c>
      <c r="E67" s="157">
        <v>1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7">
        <v>0</v>
      </c>
      <c r="O67" s="157">
        <v>0</v>
      </c>
      <c r="P67" s="157">
        <v>0</v>
      </c>
      <c r="Q67" s="157">
        <f t="shared" si="19"/>
        <v>2</v>
      </c>
      <c r="R67" s="157">
        <f t="shared" si="20"/>
        <v>2</v>
      </c>
      <c r="S67" s="157">
        <f t="shared" si="21"/>
        <v>0</v>
      </c>
      <c r="T67" s="157">
        <v>0</v>
      </c>
      <c r="U67" s="157">
        <v>0</v>
      </c>
      <c r="V67" s="157">
        <v>2</v>
      </c>
      <c r="W67" s="157">
        <v>0</v>
      </c>
      <c r="X67" s="157">
        <v>1</v>
      </c>
      <c r="Y67" s="157">
        <v>0</v>
      </c>
      <c r="Z67" s="157">
        <v>0</v>
      </c>
      <c r="AA67" s="157">
        <v>0</v>
      </c>
      <c r="AB67" s="144">
        <v>0</v>
      </c>
      <c r="AC67" s="144">
        <v>0</v>
      </c>
      <c r="AD67" s="144">
        <v>0</v>
      </c>
      <c r="AE67" s="144">
        <v>0</v>
      </c>
    </row>
    <row r="68" spans="1:31" ht="15" customHeight="1">
      <c r="A68" s="150" t="s">
        <v>22</v>
      </c>
      <c r="B68" s="232">
        <f t="shared" si="22"/>
        <v>0</v>
      </c>
      <c r="C68" s="233">
        <f t="shared" si="17"/>
        <v>0</v>
      </c>
      <c r="D68" s="233">
        <f t="shared" si="18"/>
        <v>0</v>
      </c>
      <c r="E68" s="157">
        <v>0</v>
      </c>
      <c r="F68" s="157">
        <v>0</v>
      </c>
      <c r="G68" s="157">
        <v>0</v>
      </c>
      <c r="H68" s="157">
        <v>0</v>
      </c>
      <c r="I68" s="157">
        <v>0</v>
      </c>
      <c r="J68" s="157">
        <v>0</v>
      </c>
      <c r="K68" s="157">
        <v>0</v>
      </c>
      <c r="L68" s="157">
        <v>0</v>
      </c>
      <c r="M68" s="157">
        <v>0</v>
      </c>
      <c r="N68" s="157">
        <v>0</v>
      </c>
      <c r="O68" s="157">
        <v>0</v>
      </c>
      <c r="P68" s="157">
        <v>0</v>
      </c>
      <c r="Q68" s="157">
        <f t="shared" si="19"/>
        <v>0</v>
      </c>
      <c r="R68" s="157">
        <f t="shared" si="20"/>
        <v>0</v>
      </c>
      <c r="S68" s="157">
        <f t="shared" si="21"/>
        <v>0</v>
      </c>
      <c r="T68" s="157">
        <v>0</v>
      </c>
      <c r="U68" s="157">
        <v>0</v>
      </c>
      <c r="V68" s="157">
        <v>0</v>
      </c>
      <c r="W68" s="157">
        <v>0</v>
      </c>
      <c r="X68" s="157">
        <v>0</v>
      </c>
      <c r="Y68" s="157">
        <v>0</v>
      </c>
      <c r="Z68" s="157">
        <v>0</v>
      </c>
      <c r="AA68" s="157">
        <v>0</v>
      </c>
      <c r="AB68" s="144">
        <v>0</v>
      </c>
      <c r="AC68" s="144">
        <v>0</v>
      </c>
      <c r="AD68" s="144">
        <v>0</v>
      </c>
      <c r="AE68" s="144">
        <v>0</v>
      </c>
    </row>
    <row r="69" spans="1:31" ht="15" customHeight="1">
      <c r="A69" s="32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2" s="159" customFormat="1" ht="17.25" customHeight="1">
      <c r="A70" s="15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</row>
    <row r="71" spans="1:32" s="159" customFormat="1" ht="15" customHeight="1">
      <c r="A71" s="158"/>
      <c r="B71" s="79">
        <v>9718</v>
      </c>
      <c r="C71" s="79">
        <v>4748</v>
      </c>
      <c r="D71" s="79">
        <v>4970</v>
      </c>
      <c r="E71" s="79">
        <v>4632</v>
      </c>
      <c r="F71" s="79">
        <v>4263</v>
      </c>
      <c r="G71" s="79">
        <v>77</v>
      </c>
      <c r="H71" s="79">
        <v>661</v>
      </c>
      <c r="I71" s="79">
        <v>3</v>
      </c>
      <c r="J71" s="79">
        <v>6</v>
      </c>
      <c r="K71" s="79">
        <v>19</v>
      </c>
      <c r="L71" s="79">
        <v>4</v>
      </c>
      <c r="M71" s="79">
        <v>17</v>
      </c>
      <c r="N71" s="79">
        <v>36</v>
      </c>
      <c r="O71" s="79">
        <v>0</v>
      </c>
      <c r="P71" s="79">
        <v>0</v>
      </c>
      <c r="Q71" s="79">
        <v>1173</v>
      </c>
      <c r="R71" s="79">
        <v>657</v>
      </c>
      <c r="S71" s="79">
        <v>516</v>
      </c>
      <c r="T71" s="79">
        <v>396</v>
      </c>
      <c r="U71" s="79">
        <v>268</v>
      </c>
      <c r="V71" s="79">
        <v>261</v>
      </c>
      <c r="W71" s="79">
        <v>248</v>
      </c>
      <c r="X71" s="79">
        <v>5506</v>
      </c>
      <c r="Y71" s="79">
        <v>4733</v>
      </c>
      <c r="Z71" s="79">
        <v>79</v>
      </c>
      <c r="AA71" s="79">
        <v>674</v>
      </c>
      <c r="AB71" s="79">
        <v>800</v>
      </c>
      <c r="AC71" s="79">
        <v>492</v>
      </c>
      <c r="AD71" s="79">
        <v>6</v>
      </c>
      <c r="AE71" s="79">
        <v>40</v>
      </c>
      <c r="AF71" s="79"/>
    </row>
    <row r="72" spans="1:32" s="159" customFormat="1" ht="15" customHeight="1">
      <c r="A72" s="15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</row>
    <row r="73" spans="1:32" s="159" customFormat="1" ht="15" customHeight="1">
      <c r="A73" s="15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 t="s">
        <v>248</v>
      </c>
      <c r="Z73" s="79"/>
      <c r="AA73" s="79"/>
      <c r="AB73" s="79"/>
      <c r="AC73" s="79"/>
      <c r="AD73" s="79"/>
      <c r="AE73" s="79"/>
      <c r="AF73" s="79"/>
    </row>
    <row r="74" spans="1:32" s="159" customFormat="1" ht="15" customHeight="1">
      <c r="A74" s="15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 t="s">
        <v>249</v>
      </c>
      <c r="Z74" s="79"/>
      <c r="AA74" s="79"/>
      <c r="AB74" s="79"/>
      <c r="AC74" s="79"/>
      <c r="AD74" s="79"/>
      <c r="AE74" s="79"/>
      <c r="AF74" s="79"/>
    </row>
    <row r="75" s="159" customFormat="1" ht="15" customHeight="1"/>
  </sheetData>
  <sheetProtection/>
  <mergeCells count="48">
    <mergeCell ref="E44:F44"/>
    <mergeCell ref="G44:H44"/>
    <mergeCell ref="M44:N44"/>
    <mergeCell ref="V44:W45"/>
    <mergeCell ref="I44:J44"/>
    <mergeCell ref="K44:L44"/>
    <mergeCell ref="K45:L45"/>
    <mergeCell ref="M45:N45"/>
    <mergeCell ref="T44:U45"/>
    <mergeCell ref="Q44:S45"/>
    <mergeCell ref="AG46:AJ46"/>
    <mergeCell ref="X43:AE43"/>
    <mergeCell ref="X44:AA44"/>
    <mergeCell ref="Z45:AA45"/>
    <mergeCell ref="AB45:AC45"/>
    <mergeCell ref="AD45:AE45"/>
    <mergeCell ref="X45:Y45"/>
    <mergeCell ref="AB44:AE44"/>
    <mergeCell ref="O44:P45"/>
    <mergeCell ref="Q43:W43"/>
    <mergeCell ref="E45:F45"/>
    <mergeCell ref="A4:P4"/>
    <mergeCell ref="A41:P41"/>
    <mergeCell ref="B43:P43"/>
    <mergeCell ref="G45:H45"/>
    <mergeCell ref="B6:D7"/>
    <mergeCell ref="E6:G7"/>
    <mergeCell ref="B44:D45"/>
    <mergeCell ref="I45:J45"/>
    <mergeCell ref="AK47:AN47"/>
    <mergeCell ref="N6:P6"/>
    <mergeCell ref="K6:M6"/>
    <mergeCell ref="T6:V7"/>
    <mergeCell ref="AC6:AE7"/>
    <mergeCell ref="Z6:AB7"/>
    <mergeCell ref="W6:Y7"/>
    <mergeCell ref="N7:P7"/>
    <mergeCell ref="Q6:S7"/>
    <mergeCell ref="A43:A46"/>
    <mergeCell ref="H6:J6"/>
    <mergeCell ref="H7:J7"/>
    <mergeCell ref="AO47:AR47"/>
    <mergeCell ref="AG47:AH48"/>
    <mergeCell ref="AI47:AJ48"/>
    <mergeCell ref="AK48:AL48"/>
    <mergeCell ref="AM48:AN48"/>
    <mergeCell ref="AO48:AP48"/>
    <mergeCell ref="AQ48:AR48"/>
  </mergeCells>
  <printOptions/>
  <pageMargins left="0.5905511811023623" right="0.5905511811023623" top="0.7874015748031497" bottom="0.3937007874015748" header="0.5118110236220472" footer="0.5118110236220472"/>
  <pageSetup fitToWidth="2" horizontalDpi="600" verticalDpi="600" orientation="portrait" paperSize="9" scale="69" r:id="rId1"/>
  <colBreaks count="2" manualBreakCount="2">
    <brk id="16" min="3" max="70" man="1"/>
    <brk id="32" min="3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W72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7.58203125" style="5" customWidth="1"/>
    <col min="6" max="31" width="6.58203125" style="5" customWidth="1"/>
    <col min="32" max="32" width="8.75" style="5" customWidth="1"/>
    <col min="33" max="33" width="1.328125" style="5" customWidth="1"/>
    <col min="34" max="34" width="2.33203125" style="5" customWidth="1"/>
    <col min="35" max="35" width="8.75" style="5" customWidth="1"/>
    <col min="36" max="49" width="6.58203125" style="5" customWidth="1"/>
    <col min="50" max="16384" width="8.75" style="5" customWidth="1"/>
  </cols>
  <sheetData>
    <row r="1" spans="1:48" ht="16.5" customHeight="1">
      <c r="A1" s="245" t="s">
        <v>259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"/>
      <c r="Q1" s="2"/>
      <c r="R1" s="2"/>
      <c r="S1" s="2"/>
      <c r="T1" s="3" t="s">
        <v>195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H1" s="245" t="s">
        <v>259</v>
      </c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</row>
    <row r="2" spans="1:48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1"/>
      <c r="AE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9" ht="16.5" customHeight="1">
      <c r="A3" s="3" t="s">
        <v>107</v>
      </c>
      <c r="C3" s="94"/>
      <c r="D3" s="94"/>
      <c r="E3" s="9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 t="s">
        <v>196</v>
      </c>
      <c r="S3" s="6"/>
      <c r="T3" s="6"/>
      <c r="U3" s="6"/>
      <c r="V3" s="8"/>
      <c r="W3" s="8"/>
      <c r="X3" s="8"/>
      <c r="Y3" s="8"/>
      <c r="Z3" s="8"/>
      <c r="AA3" s="8"/>
      <c r="AB3" s="8"/>
      <c r="AC3" s="8"/>
      <c r="AD3" s="94"/>
      <c r="AE3" s="94"/>
      <c r="AF3" s="8"/>
      <c r="AG3" s="10" t="s">
        <v>2</v>
      </c>
      <c r="AH3" s="6" t="s">
        <v>196</v>
      </c>
      <c r="AJ3" s="94"/>
      <c r="AK3" s="94"/>
      <c r="AL3" s="94"/>
      <c r="AM3" s="94"/>
      <c r="AN3" s="94"/>
      <c r="AO3" s="6"/>
      <c r="AP3" s="6"/>
      <c r="AQ3" s="6"/>
      <c r="AR3" s="6"/>
      <c r="AS3" s="6"/>
      <c r="AT3" s="6"/>
      <c r="AU3" s="6"/>
      <c r="AV3" s="8"/>
      <c r="AW3" s="10" t="s">
        <v>2</v>
      </c>
    </row>
    <row r="4" spans="1:49" ht="16.5" customHeight="1">
      <c r="A4" s="246" t="s">
        <v>266</v>
      </c>
      <c r="B4" s="247"/>
      <c r="C4" s="301" t="s">
        <v>0</v>
      </c>
      <c r="D4" s="277"/>
      <c r="E4" s="247"/>
      <c r="F4" s="383" t="s">
        <v>230</v>
      </c>
      <c r="G4" s="383"/>
      <c r="H4" s="383" t="s">
        <v>100</v>
      </c>
      <c r="I4" s="383"/>
      <c r="J4" s="384" t="s">
        <v>258</v>
      </c>
      <c r="K4" s="384"/>
      <c r="L4" s="383" t="s">
        <v>101</v>
      </c>
      <c r="M4" s="383"/>
      <c r="N4" s="383" t="s">
        <v>102</v>
      </c>
      <c r="O4" s="383"/>
      <c r="P4" s="384" t="s">
        <v>103</v>
      </c>
      <c r="Q4" s="383"/>
      <c r="R4" s="383" t="s">
        <v>104</v>
      </c>
      <c r="S4" s="383"/>
      <c r="T4" s="383" t="s">
        <v>231</v>
      </c>
      <c r="U4" s="383"/>
      <c r="V4" s="383" t="s">
        <v>232</v>
      </c>
      <c r="W4" s="383"/>
      <c r="X4" s="383" t="s">
        <v>233</v>
      </c>
      <c r="Y4" s="383"/>
      <c r="Z4" s="276" t="s">
        <v>262</v>
      </c>
      <c r="AA4" s="265"/>
      <c r="AB4" s="276" t="s">
        <v>234</v>
      </c>
      <c r="AC4" s="246"/>
      <c r="AD4" s="276" t="s">
        <v>265</v>
      </c>
      <c r="AE4" s="265"/>
      <c r="AF4" s="276" t="s">
        <v>266</v>
      </c>
      <c r="AG4" s="277"/>
      <c r="AH4" s="246" t="s">
        <v>266</v>
      </c>
      <c r="AI4" s="247"/>
      <c r="AJ4" s="276" t="s">
        <v>236</v>
      </c>
      <c r="AK4" s="265"/>
      <c r="AL4" s="276" t="s">
        <v>260</v>
      </c>
      <c r="AM4" s="265"/>
      <c r="AN4" s="383" t="s">
        <v>105</v>
      </c>
      <c r="AO4" s="383"/>
      <c r="AP4" s="276" t="s">
        <v>237</v>
      </c>
      <c r="AQ4" s="265"/>
      <c r="AR4" s="276" t="s">
        <v>261</v>
      </c>
      <c r="AS4" s="265"/>
      <c r="AT4" s="384" t="s">
        <v>238</v>
      </c>
      <c r="AU4" s="383"/>
      <c r="AV4" s="383" t="s">
        <v>263</v>
      </c>
      <c r="AW4" s="295"/>
    </row>
    <row r="5" spans="1:49" ht="16.5" customHeight="1">
      <c r="A5" s="248"/>
      <c r="B5" s="249"/>
      <c r="C5" s="279"/>
      <c r="D5" s="250"/>
      <c r="E5" s="251"/>
      <c r="F5" s="383"/>
      <c r="G5" s="383"/>
      <c r="H5" s="383"/>
      <c r="I5" s="383"/>
      <c r="J5" s="384"/>
      <c r="K5" s="384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13"/>
      <c r="AA5" s="269"/>
      <c r="AB5" s="313"/>
      <c r="AC5" s="268"/>
      <c r="AD5" s="313"/>
      <c r="AE5" s="269"/>
      <c r="AF5" s="278"/>
      <c r="AG5" s="248"/>
      <c r="AH5" s="248"/>
      <c r="AI5" s="249"/>
      <c r="AJ5" s="313"/>
      <c r="AK5" s="269"/>
      <c r="AL5" s="313"/>
      <c r="AM5" s="269"/>
      <c r="AN5" s="383"/>
      <c r="AO5" s="383"/>
      <c r="AP5" s="313"/>
      <c r="AQ5" s="269"/>
      <c r="AR5" s="313"/>
      <c r="AS5" s="269"/>
      <c r="AT5" s="383"/>
      <c r="AU5" s="383"/>
      <c r="AV5" s="383"/>
      <c r="AW5" s="295"/>
    </row>
    <row r="6" spans="1:49" ht="16.5" customHeight="1">
      <c r="A6" s="248"/>
      <c r="B6" s="249"/>
      <c r="C6" s="252" t="s">
        <v>0</v>
      </c>
      <c r="D6" s="252" t="s">
        <v>8</v>
      </c>
      <c r="E6" s="252" t="s">
        <v>1</v>
      </c>
      <c r="F6" s="252" t="s">
        <v>8</v>
      </c>
      <c r="G6" s="252" t="s">
        <v>1</v>
      </c>
      <c r="H6" s="252" t="s">
        <v>8</v>
      </c>
      <c r="I6" s="252" t="s">
        <v>1</v>
      </c>
      <c r="J6" s="252" t="s">
        <v>8</v>
      </c>
      <c r="K6" s="252" t="s">
        <v>1</v>
      </c>
      <c r="L6" s="252" t="s">
        <v>8</v>
      </c>
      <c r="M6" s="252" t="s">
        <v>1</v>
      </c>
      <c r="N6" s="252" t="s">
        <v>8</v>
      </c>
      <c r="O6" s="252" t="s">
        <v>1</v>
      </c>
      <c r="P6" s="252" t="s">
        <v>8</v>
      </c>
      <c r="Q6" s="252" t="s">
        <v>1</v>
      </c>
      <c r="R6" s="252" t="s">
        <v>8</v>
      </c>
      <c r="S6" s="252" t="s">
        <v>1</v>
      </c>
      <c r="T6" s="252" t="s">
        <v>8</v>
      </c>
      <c r="U6" s="252" t="s">
        <v>1</v>
      </c>
      <c r="V6" s="252" t="s">
        <v>8</v>
      </c>
      <c r="W6" s="252" t="s">
        <v>1</v>
      </c>
      <c r="X6" s="252" t="s">
        <v>8</v>
      </c>
      <c r="Y6" s="252" t="s">
        <v>1</v>
      </c>
      <c r="Z6" s="252" t="s">
        <v>8</v>
      </c>
      <c r="AA6" s="252" t="s">
        <v>1</v>
      </c>
      <c r="AB6" s="252" t="s">
        <v>8</v>
      </c>
      <c r="AC6" s="252" t="s">
        <v>1</v>
      </c>
      <c r="AD6" s="252" t="s">
        <v>8</v>
      </c>
      <c r="AE6" s="252" t="s">
        <v>1</v>
      </c>
      <c r="AF6" s="278"/>
      <c r="AG6" s="248"/>
      <c r="AH6" s="248"/>
      <c r="AI6" s="249"/>
      <c r="AJ6" s="252" t="s">
        <v>8</v>
      </c>
      <c r="AK6" s="252" t="s">
        <v>1</v>
      </c>
      <c r="AL6" s="252" t="s">
        <v>8</v>
      </c>
      <c r="AM6" s="252" t="s">
        <v>1</v>
      </c>
      <c r="AN6" s="252" t="s">
        <v>8</v>
      </c>
      <c r="AO6" s="252" t="s">
        <v>1</v>
      </c>
      <c r="AP6" s="252" t="s">
        <v>8</v>
      </c>
      <c r="AQ6" s="252" t="s">
        <v>1</v>
      </c>
      <c r="AR6" s="252" t="s">
        <v>8</v>
      </c>
      <c r="AS6" s="252" t="s">
        <v>1</v>
      </c>
      <c r="AT6" s="252" t="s">
        <v>8</v>
      </c>
      <c r="AU6" s="252" t="s">
        <v>1</v>
      </c>
      <c r="AV6" s="252" t="s">
        <v>8</v>
      </c>
      <c r="AW6" s="252" t="s">
        <v>1</v>
      </c>
    </row>
    <row r="7" spans="1:49" ht="16.5" customHeight="1">
      <c r="A7" s="250"/>
      <c r="B7" s="251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79"/>
      <c r="AG7" s="250"/>
      <c r="AH7" s="250"/>
      <c r="AI7" s="251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</row>
    <row r="8" spans="1:48" ht="16.5" customHeight="1">
      <c r="A8" s="8"/>
      <c r="B8" s="15"/>
      <c r="C8" s="220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34"/>
      <c r="AE8" s="169"/>
      <c r="AF8" s="16"/>
      <c r="AG8" s="17"/>
      <c r="AH8" s="8"/>
      <c r="AI8" s="15"/>
      <c r="AJ8" s="3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</row>
    <row r="9" spans="1:49" ht="16.5" customHeight="1">
      <c r="A9" s="95"/>
      <c r="B9" s="87" t="s">
        <v>280</v>
      </c>
      <c r="C9" s="193">
        <v>4716</v>
      </c>
      <c r="D9" s="92">
        <v>2687</v>
      </c>
      <c r="E9" s="92">
        <v>2029</v>
      </c>
      <c r="F9" s="92">
        <v>19</v>
      </c>
      <c r="G9" s="92">
        <v>12</v>
      </c>
      <c r="H9" s="92">
        <v>15</v>
      </c>
      <c r="I9" s="92">
        <v>0</v>
      </c>
      <c r="J9" s="92">
        <v>7</v>
      </c>
      <c r="K9" s="92">
        <v>0</v>
      </c>
      <c r="L9" s="92">
        <v>433</v>
      </c>
      <c r="M9" s="92">
        <v>37</v>
      </c>
      <c r="N9" s="92">
        <v>884</v>
      </c>
      <c r="O9" s="92">
        <v>449</v>
      </c>
      <c r="P9" s="170">
        <v>47</v>
      </c>
      <c r="Q9" s="170">
        <v>3</v>
      </c>
      <c r="R9" s="170">
        <v>14</v>
      </c>
      <c r="S9" s="170">
        <v>27</v>
      </c>
      <c r="T9" s="170">
        <v>165</v>
      </c>
      <c r="U9" s="170">
        <v>53</v>
      </c>
      <c r="V9" s="170">
        <v>286</v>
      </c>
      <c r="W9" s="170">
        <v>442</v>
      </c>
      <c r="X9" s="170">
        <v>8</v>
      </c>
      <c r="Y9" s="170">
        <v>25</v>
      </c>
      <c r="Z9" s="170">
        <v>17</v>
      </c>
      <c r="AA9" s="170">
        <v>16</v>
      </c>
      <c r="AB9" s="170">
        <v>56</v>
      </c>
      <c r="AC9" s="170">
        <v>21</v>
      </c>
      <c r="AD9" s="170">
        <v>131</v>
      </c>
      <c r="AE9" s="221">
        <v>270</v>
      </c>
      <c r="AF9" s="24" t="s">
        <v>281</v>
      </c>
      <c r="AG9" s="18"/>
      <c r="AH9" s="95"/>
      <c r="AI9" s="87" t="s">
        <v>288</v>
      </c>
      <c r="AJ9" s="217">
        <v>61</v>
      </c>
      <c r="AK9" s="170">
        <v>130</v>
      </c>
      <c r="AL9" s="170">
        <v>0</v>
      </c>
      <c r="AM9" s="170">
        <v>9</v>
      </c>
      <c r="AN9" s="170">
        <v>68</v>
      </c>
      <c r="AO9" s="170">
        <v>292</v>
      </c>
      <c r="AP9" s="170">
        <v>31</v>
      </c>
      <c r="AQ9" s="170">
        <v>36</v>
      </c>
      <c r="AR9" s="170">
        <v>149</v>
      </c>
      <c r="AS9" s="170">
        <v>90</v>
      </c>
      <c r="AT9" s="170">
        <v>266</v>
      </c>
      <c r="AU9" s="170">
        <v>84</v>
      </c>
      <c r="AV9" s="170">
        <v>30</v>
      </c>
      <c r="AW9" s="165">
        <v>33</v>
      </c>
    </row>
    <row r="10" spans="1:49" s="198" customFormat="1" ht="16.5" customHeight="1">
      <c r="A10" s="194"/>
      <c r="B10" s="87" t="s">
        <v>286</v>
      </c>
      <c r="C10" s="195">
        <f>SUM(C13,C32,C35,C40,C42,C45,C49,C54,C57,C60,C62)</f>
        <v>4727</v>
      </c>
      <c r="D10" s="196">
        <f aca="true" t="shared" si="0" ref="D10:AE10">SUM(D13,D32,D35,D40,D42,D45,D49,D54,D57,D60,D62)</f>
        <v>2713</v>
      </c>
      <c r="E10" s="196">
        <f t="shared" si="0"/>
        <v>2014</v>
      </c>
      <c r="F10" s="196">
        <f t="shared" si="0"/>
        <v>14</v>
      </c>
      <c r="G10" s="196">
        <f t="shared" si="0"/>
        <v>8</v>
      </c>
      <c r="H10" s="196">
        <f t="shared" si="0"/>
        <v>21</v>
      </c>
      <c r="I10" s="196">
        <f t="shared" si="0"/>
        <v>0</v>
      </c>
      <c r="J10" s="196">
        <f t="shared" si="0"/>
        <v>12</v>
      </c>
      <c r="K10" s="196">
        <f t="shared" si="0"/>
        <v>1</v>
      </c>
      <c r="L10" s="196">
        <f t="shared" si="0"/>
        <v>428</v>
      </c>
      <c r="M10" s="196">
        <f t="shared" si="0"/>
        <v>53</v>
      </c>
      <c r="N10" s="196">
        <f t="shared" si="0"/>
        <v>799</v>
      </c>
      <c r="O10" s="196">
        <f t="shared" si="0"/>
        <v>411</v>
      </c>
      <c r="P10" s="219">
        <f t="shared" si="0"/>
        <v>41</v>
      </c>
      <c r="Q10" s="219">
        <f t="shared" si="0"/>
        <v>8</v>
      </c>
      <c r="R10" s="219">
        <f t="shared" si="0"/>
        <v>21</v>
      </c>
      <c r="S10" s="219">
        <f t="shared" si="0"/>
        <v>29</v>
      </c>
      <c r="T10" s="219">
        <f t="shared" si="0"/>
        <v>160</v>
      </c>
      <c r="U10" s="219">
        <f t="shared" si="0"/>
        <v>46</v>
      </c>
      <c r="V10" s="219">
        <f t="shared" si="0"/>
        <v>298</v>
      </c>
      <c r="W10" s="219">
        <f t="shared" si="0"/>
        <v>442</v>
      </c>
      <c r="X10" s="219">
        <f t="shared" si="0"/>
        <v>14</v>
      </c>
      <c r="Y10" s="219">
        <f t="shared" si="0"/>
        <v>47</v>
      </c>
      <c r="Z10" s="219">
        <f t="shared" si="0"/>
        <v>37</v>
      </c>
      <c r="AA10" s="219">
        <f t="shared" si="0"/>
        <v>11</v>
      </c>
      <c r="AB10" s="219">
        <f t="shared" si="0"/>
        <v>55</v>
      </c>
      <c r="AC10" s="219">
        <f t="shared" si="0"/>
        <v>25</v>
      </c>
      <c r="AD10" s="219">
        <f t="shared" si="0"/>
        <v>125</v>
      </c>
      <c r="AE10" s="222">
        <f t="shared" si="0"/>
        <v>238</v>
      </c>
      <c r="AF10" s="24" t="s">
        <v>287</v>
      </c>
      <c r="AG10" s="197"/>
      <c r="AH10" s="194"/>
      <c r="AI10" s="87" t="s">
        <v>286</v>
      </c>
      <c r="AJ10" s="195">
        <f>SUM(AJ13,AJ32,AJ35,AJ40,AJ42,AJ45,AJ49,AJ54,AJ57,AJ60,AJ62)</f>
        <v>65</v>
      </c>
      <c r="AK10" s="219">
        <f aca="true" t="shared" si="1" ref="AK10:AW10">SUM(AK13,AK32,AK35,AK40,AK42,AK45,AK49,AK54,AK57,AK60,AK62)</f>
        <v>167</v>
      </c>
      <c r="AL10" s="219">
        <f t="shared" si="1"/>
        <v>5</v>
      </c>
      <c r="AM10" s="219">
        <f t="shared" si="1"/>
        <v>6</v>
      </c>
      <c r="AN10" s="219">
        <f t="shared" si="1"/>
        <v>72</v>
      </c>
      <c r="AO10" s="219">
        <f t="shared" si="1"/>
        <v>274</v>
      </c>
      <c r="AP10" s="219">
        <f t="shared" si="1"/>
        <v>37</v>
      </c>
      <c r="AQ10" s="219">
        <f t="shared" si="1"/>
        <v>33</v>
      </c>
      <c r="AR10" s="219">
        <f t="shared" si="1"/>
        <v>178</v>
      </c>
      <c r="AS10" s="219">
        <f t="shared" si="1"/>
        <v>114</v>
      </c>
      <c r="AT10" s="219">
        <f t="shared" si="1"/>
        <v>284</v>
      </c>
      <c r="AU10" s="219">
        <f t="shared" si="1"/>
        <v>83</v>
      </c>
      <c r="AV10" s="219">
        <f t="shared" si="1"/>
        <v>47</v>
      </c>
      <c r="AW10" s="219">
        <f t="shared" si="1"/>
        <v>18</v>
      </c>
    </row>
    <row r="11" spans="1:49" ht="16.5" customHeight="1">
      <c r="A11" s="8"/>
      <c r="B11" s="15"/>
      <c r="C11" s="199" t="s">
        <v>282</v>
      </c>
      <c r="D11" s="89" t="s">
        <v>282</v>
      </c>
      <c r="E11" s="89" t="s">
        <v>282</v>
      </c>
      <c r="F11" s="89" t="s">
        <v>282</v>
      </c>
      <c r="G11" s="89" t="s">
        <v>282</v>
      </c>
      <c r="H11" s="89" t="s">
        <v>282</v>
      </c>
      <c r="I11" s="89" t="s">
        <v>282</v>
      </c>
      <c r="J11" s="89" t="s">
        <v>282</v>
      </c>
      <c r="K11" s="89" t="s">
        <v>282</v>
      </c>
      <c r="L11" s="89" t="s">
        <v>282</v>
      </c>
      <c r="M11" s="89" t="s">
        <v>282</v>
      </c>
      <c r="N11" s="89" t="s">
        <v>282</v>
      </c>
      <c r="O11" s="89" t="s">
        <v>282</v>
      </c>
      <c r="P11" s="162" t="s">
        <v>282</v>
      </c>
      <c r="Q11" s="162" t="s">
        <v>282</v>
      </c>
      <c r="R11" s="162" t="s">
        <v>282</v>
      </c>
      <c r="S11" s="162" t="s">
        <v>282</v>
      </c>
      <c r="T11" s="162" t="s">
        <v>282</v>
      </c>
      <c r="U11" s="162" t="s">
        <v>282</v>
      </c>
      <c r="V11" s="162" t="s">
        <v>282</v>
      </c>
      <c r="W11" s="162" t="s">
        <v>282</v>
      </c>
      <c r="X11" s="162" t="s">
        <v>282</v>
      </c>
      <c r="Y11" s="162" t="s">
        <v>282</v>
      </c>
      <c r="Z11" s="162" t="s">
        <v>282</v>
      </c>
      <c r="AA11" s="162" t="s">
        <v>282</v>
      </c>
      <c r="AB11" s="162" t="s">
        <v>282</v>
      </c>
      <c r="AC11" s="162" t="s">
        <v>282</v>
      </c>
      <c r="AD11" s="162" t="s">
        <v>282</v>
      </c>
      <c r="AE11" s="163" t="s">
        <v>282</v>
      </c>
      <c r="AF11" s="19"/>
      <c r="AG11" s="18"/>
      <c r="AH11" s="8"/>
      <c r="AI11" s="15"/>
      <c r="AJ11" s="164" t="s">
        <v>282</v>
      </c>
      <c r="AK11" s="162" t="s">
        <v>282</v>
      </c>
      <c r="AL11" s="162" t="s">
        <v>282</v>
      </c>
      <c r="AM11" s="162" t="s">
        <v>282</v>
      </c>
      <c r="AN11" s="162" t="s">
        <v>282</v>
      </c>
      <c r="AO11" s="162" t="s">
        <v>282</v>
      </c>
      <c r="AP11" s="162" t="s">
        <v>282</v>
      </c>
      <c r="AQ11" s="162" t="s">
        <v>282</v>
      </c>
      <c r="AR11" s="162" t="s">
        <v>282</v>
      </c>
      <c r="AS11" s="162" t="s">
        <v>282</v>
      </c>
      <c r="AT11" s="162" t="s">
        <v>282</v>
      </c>
      <c r="AU11" s="162" t="s">
        <v>282</v>
      </c>
      <c r="AV11" s="162" t="s">
        <v>282</v>
      </c>
      <c r="AW11" s="162" t="s">
        <v>282</v>
      </c>
    </row>
    <row r="12" spans="1:49" ht="16.5" customHeight="1">
      <c r="A12" s="8"/>
      <c r="B12" s="15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2"/>
      <c r="AE12" s="163"/>
      <c r="AF12" s="19"/>
      <c r="AG12" s="18"/>
      <c r="AH12" s="8"/>
      <c r="AI12" s="1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</row>
    <row r="13" spans="1:49" s="198" customFormat="1" ht="17.25" customHeight="1">
      <c r="A13" s="281" t="s">
        <v>218</v>
      </c>
      <c r="B13" s="298"/>
      <c r="C13" s="195">
        <f>D13+E13</f>
        <v>3538</v>
      </c>
      <c r="D13" s="196">
        <f>SUM(F13,H13,J13,L13,N13,P13,R13,T13,V13,X13,Z13,AB13,AD13,AJ13,AL13,AN13,AP13,AR13,AT13,AV13)</f>
        <v>2082</v>
      </c>
      <c r="E13" s="196">
        <f>SUM(G13,I13,K13,M13,O13,Q13,S13,U13,W13,Y13,AA13,AC13,AE13,AK13,AM13,AO13,AQ13,AS13,AU13,AW13)</f>
        <v>1456</v>
      </c>
      <c r="F13" s="196">
        <f aca="true" t="shared" si="2" ref="F13:AE13">SUM(F15:F31)</f>
        <v>4</v>
      </c>
      <c r="G13" s="196">
        <f t="shared" si="2"/>
        <v>4</v>
      </c>
      <c r="H13" s="196">
        <f t="shared" si="2"/>
        <v>16</v>
      </c>
      <c r="I13" s="196">
        <f t="shared" si="2"/>
        <v>0</v>
      </c>
      <c r="J13" s="196">
        <f t="shared" si="2"/>
        <v>11</v>
      </c>
      <c r="K13" s="196">
        <f t="shared" si="2"/>
        <v>1</v>
      </c>
      <c r="L13" s="196">
        <f t="shared" si="2"/>
        <v>344</v>
      </c>
      <c r="M13" s="196">
        <f t="shared" si="2"/>
        <v>42</v>
      </c>
      <c r="N13" s="196">
        <f t="shared" si="2"/>
        <v>605</v>
      </c>
      <c r="O13" s="196">
        <f t="shared" si="2"/>
        <v>283</v>
      </c>
      <c r="P13" s="219">
        <f t="shared" si="2"/>
        <v>36</v>
      </c>
      <c r="Q13" s="219">
        <f t="shared" si="2"/>
        <v>7</v>
      </c>
      <c r="R13" s="219">
        <f t="shared" si="2"/>
        <v>17</v>
      </c>
      <c r="S13" s="219">
        <f t="shared" si="2"/>
        <v>26</v>
      </c>
      <c r="T13" s="219">
        <f t="shared" si="2"/>
        <v>126</v>
      </c>
      <c r="U13" s="219">
        <f t="shared" si="2"/>
        <v>37</v>
      </c>
      <c r="V13" s="219">
        <f t="shared" si="2"/>
        <v>216</v>
      </c>
      <c r="W13" s="219">
        <f t="shared" si="2"/>
        <v>318</v>
      </c>
      <c r="X13" s="219">
        <f t="shared" si="2"/>
        <v>5</v>
      </c>
      <c r="Y13" s="219">
        <f t="shared" si="2"/>
        <v>37</v>
      </c>
      <c r="Z13" s="219">
        <f t="shared" si="2"/>
        <v>29</v>
      </c>
      <c r="AA13" s="219">
        <f t="shared" si="2"/>
        <v>9</v>
      </c>
      <c r="AB13" s="219">
        <f t="shared" si="2"/>
        <v>44</v>
      </c>
      <c r="AC13" s="219">
        <f t="shared" si="2"/>
        <v>21</v>
      </c>
      <c r="AD13" s="219">
        <f t="shared" si="2"/>
        <v>95</v>
      </c>
      <c r="AE13" s="222">
        <f t="shared" si="2"/>
        <v>170</v>
      </c>
      <c r="AF13" s="283" t="s">
        <v>218</v>
      </c>
      <c r="AG13" s="284"/>
      <c r="AH13" s="281" t="s">
        <v>218</v>
      </c>
      <c r="AI13" s="294"/>
      <c r="AJ13" s="219">
        <f aca="true" t="shared" si="3" ref="AJ13:AW13">SUM(AJ15:AJ31)</f>
        <v>46</v>
      </c>
      <c r="AK13" s="219">
        <f t="shared" si="3"/>
        <v>108</v>
      </c>
      <c r="AL13" s="219">
        <f t="shared" si="3"/>
        <v>5</v>
      </c>
      <c r="AM13" s="219">
        <f t="shared" si="3"/>
        <v>5</v>
      </c>
      <c r="AN13" s="219">
        <f t="shared" si="3"/>
        <v>57</v>
      </c>
      <c r="AO13" s="219">
        <f t="shared" si="3"/>
        <v>196</v>
      </c>
      <c r="AP13" s="219">
        <f t="shared" si="3"/>
        <v>19</v>
      </c>
      <c r="AQ13" s="219">
        <f t="shared" si="3"/>
        <v>15</v>
      </c>
      <c r="AR13" s="219">
        <f t="shared" si="3"/>
        <v>151</v>
      </c>
      <c r="AS13" s="219">
        <f t="shared" si="3"/>
        <v>89</v>
      </c>
      <c r="AT13" s="219">
        <f t="shared" si="3"/>
        <v>214</v>
      </c>
      <c r="AU13" s="219">
        <f t="shared" si="3"/>
        <v>72</v>
      </c>
      <c r="AV13" s="219">
        <f t="shared" si="3"/>
        <v>42</v>
      </c>
      <c r="AW13" s="219">
        <f t="shared" si="3"/>
        <v>16</v>
      </c>
    </row>
    <row r="14" spans="1:49" s="198" customFormat="1" ht="18" customHeight="1">
      <c r="A14" s="197"/>
      <c r="B14" s="223" t="s">
        <v>219</v>
      </c>
      <c r="C14" s="195">
        <f aca="true" t="shared" si="4" ref="C14:C63">D14+E14</f>
        <v>1254</v>
      </c>
      <c r="D14" s="196">
        <f aca="true" t="shared" si="5" ref="D14:D63">SUM(F14,H14,J14,L14,N14,P14,R14,T14,V14,X14,Z14,AB14,AD14,AJ14,AL14,AN14,AP14,AR14,AT14,AV14)</f>
        <v>751</v>
      </c>
      <c r="E14" s="196">
        <f aca="true" t="shared" si="6" ref="E14:E63">SUM(G14,I14,K14,M14,O14,Q14,S14,U14,W14,Y14,AA14,AC14,AE14,AK14,AM14,AO14,AQ14,AS14,AU14,AW14)</f>
        <v>503</v>
      </c>
      <c r="F14" s="196">
        <f aca="true" t="shared" si="7" ref="F14:AE14">SUM(F15:F19)</f>
        <v>0</v>
      </c>
      <c r="G14" s="196">
        <f t="shared" si="7"/>
        <v>1</v>
      </c>
      <c r="H14" s="196">
        <f t="shared" si="7"/>
        <v>0</v>
      </c>
      <c r="I14" s="196">
        <f t="shared" si="7"/>
        <v>0</v>
      </c>
      <c r="J14" s="196">
        <f t="shared" si="7"/>
        <v>2</v>
      </c>
      <c r="K14" s="196">
        <f t="shared" si="7"/>
        <v>0</v>
      </c>
      <c r="L14" s="196">
        <f t="shared" si="7"/>
        <v>132</v>
      </c>
      <c r="M14" s="196">
        <f t="shared" si="7"/>
        <v>21</v>
      </c>
      <c r="N14" s="196">
        <f t="shared" si="7"/>
        <v>169</v>
      </c>
      <c r="O14" s="196">
        <f t="shared" si="7"/>
        <v>64</v>
      </c>
      <c r="P14" s="219">
        <f t="shared" si="7"/>
        <v>12</v>
      </c>
      <c r="Q14" s="219">
        <f t="shared" si="7"/>
        <v>1</v>
      </c>
      <c r="R14" s="219">
        <f t="shared" si="7"/>
        <v>7</v>
      </c>
      <c r="S14" s="219">
        <f t="shared" si="7"/>
        <v>9</v>
      </c>
      <c r="T14" s="219">
        <f t="shared" si="7"/>
        <v>58</v>
      </c>
      <c r="U14" s="219">
        <f t="shared" si="7"/>
        <v>17</v>
      </c>
      <c r="V14" s="219">
        <f t="shared" si="7"/>
        <v>101</v>
      </c>
      <c r="W14" s="219">
        <f t="shared" si="7"/>
        <v>151</v>
      </c>
      <c r="X14" s="219">
        <f t="shared" si="7"/>
        <v>0</v>
      </c>
      <c r="Y14" s="219">
        <f t="shared" si="7"/>
        <v>8</v>
      </c>
      <c r="Z14" s="219">
        <f t="shared" si="7"/>
        <v>10</v>
      </c>
      <c r="AA14" s="219">
        <f t="shared" si="7"/>
        <v>6</v>
      </c>
      <c r="AB14" s="219">
        <f t="shared" si="7"/>
        <v>13</v>
      </c>
      <c r="AC14" s="219">
        <f t="shared" si="7"/>
        <v>8</v>
      </c>
      <c r="AD14" s="219">
        <f t="shared" si="7"/>
        <v>46</v>
      </c>
      <c r="AE14" s="222">
        <f t="shared" si="7"/>
        <v>64</v>
      </c>
      <c r="AF14" s="201" t="s">
        <v>219</v>
      </c>
      <c r="AG14" s="197"/>
      <c r="AH14" s="197"/>
      <c r="AI14" s="223" t="s">
        <v>219</v>
      </c>
      <c r="AJ14" s="219">
        <f aca="true" t="shared" si="8" ref="AJ14:AW14">SUM(AJ15:AJ19)</f>
        <v>19</v>
      </c>
      <c r="AK14" s="219">
        <f t="shared" si="8"/>
        <v>36</v>
      </c>
      <c r="AL14" s="219">
        <f t="shared" si="8"/>
        <v>2</v>
      </c>
      <c r="AM14" s="219">
        <f t="shared" si="8"/>
        <v>2</v>
      </c>
      <c r="AN14" s="219">
        <f t="shared" si="8"/>
        <v>14</v>
      </c>
      <c r="AO14" s="219">
        <f t="shared" si="8"/>
        <v>46</v>
      </c>
      <c r="AP14" s="219">
        <f t="shared" si="8"/>
        <v>2</v>
      </c>
      <c r="AQ14" s="219">
        <f t="shared" si="8"/>
        <v>2</v>
      </c>
      <c r="AR14" s="219">
        <f t="shared" si="8"/>
        <v>70</v>
      </c>
      <c r="AS14" s="219">
        <f t="shared" si="8"/>
        <v>28</v>
      </c>
      <c r="AT14" s="219">
        <f t="shared" si="8"/>
        <v>79</v>
      </c>
      <c r="AU14" s="219">
        <f t="shared" si="8"/>
        <v>31</v>
      </c>
      <c r="AV14" s="219">
        <f t="shared" si="8"/>
        <v>15</v>
      </c>
      <c r="AW14" s="219">
        <f t="shared" si="8"/>
        <v>8</v>
      </c>
    </row>
    <row r="15" spans="1:49" ht="18" customHeight="1">
      <c r="A15" s="22"/>
      <c r="B15" s="33" t="s">
        <v>28</v>
      </c>
      <c r="C15" s="202">
        <f t="shared" si="4"/>
        <v>500</v>
      </c>
      <c r="D15" s="105">
        <f t="shared" si="5"/>
        <v>301</v>
      </c>
      <c r="E15" s="105">
        <f t="shared" si="6"/>
        <v>199</v>
      </c>
      <c r="F15" s="92">
        <v>0</v>
      </c>
      <c r="G15" s="92">
        <v>0</v>
      </c>
      <c r="H15" s="92">
        <v>0</v>
      </c>
      <c r="I15" s="92">
        <v>0</v>
      </c>
      <c r="J15" s="92">
        <v>1</v>
      </c>
      <c r="K15" s="92">
        <v>0</v>
      </c>
      <c r="L15" s="92">
        <v>40</v>
      </c>
      <c r="M15" s="92">
        <v>7</v>
      </c>
      <c r="N15" s="92">
        <v>94</v>
      </c>
      <c r="O15" s="92">
        <v>26</v>
      </c>
      <c r="P15" s="170">
        <v>8</v>
      </c>
      <c r="Q15" s="170">
        <v>0</v>
      </c>
      <c r="R15" s="170">
        <v>4</v>
      </c>
      <c r="S15" s="170">
        <v>5</v>
      </c>
      <c r="T15" s="170">
        <v>13</v>
      </c>
      <c r="U15" s="170">
        <v>7</v>
      </c>
      <c r="V15" s="170">
        <v>35</v>
      </c>
      <c r="W15" s="170">
        <v>48</v>
      </c>
      <c r="X15" s="170">
        <v>0</v>
      </c>
      <c r="Y15" s="170">
        <v>2</v>
      </c>
      <c r="Z15" s="170">
        <v>3</v>
      </c>
      <c r="AA15" s="170">
        <v>1</v>
      </c>
      <c r="AB15" s="170">
        <v>6</v>
      </c>
      <c r="AC15" s="170">
        <v>5</v>
      </c>
      <c r="AD15" s="171">
        <v>31</v>
      </c>
      <c r="AE15" s="172">
        <v>38</v>
      </c>
      <c r="AF15" s="24" t="s">
        <v>28</v>
      </c>
      <c r="AG15" s="18"/>
      <c r="AH15" s="22"/>
      <c r="AI15" s="33" t="s">
        <v>28</v>
      </c>
      <c r="AJ15" s="173">
        <v>7</v>
      </c>
      <c r="AK15" s="171">
        <v>15</v>
      </c>
      <c r="AL15" s="171">
        <v>1</v>
      </c>
      <c r="AM15" s="170">
        <v>2</v>
      </c>
      <c r="AN15" s="171">
        <v>5</v>
      </c>
      <c r="AO15" s="170">
        <v>16</v>
      </c>
      <c r="AP15" s="170">
        <v>1</v>
      </c>
      <c r="AQ15" s="170">
        <v>1</v>
      </c>
      <c r="AR15" s="170">
        <v>29</v>
      </c>
      <c r="AS15" s="170">
        <v>18</v>
      </c>
      <c r="AT15" s="170">
        <v>23</v>
      </c>
      <c r="AU15" s="170">
        <v>8</v>
      </c>
      <c r="AV15" s="170">
        <v>0</v>
      </c>
      <c r="AW15" s="165">
        <v>0</v>
      </c>
    </row>
    <row r="16" spans="1:49" ht="18" customHeight="1">
      <c r="A16" s="22"/>
      <c r="B16" s="33" t="s">
        <v>29</v>
      </c>
      <c r="C16" s="202">
        <f t="shared" si="4"/>
        <v>264</v>
      </c>
      <c r="D16" s="105">
        <f t="shared" si="5"/>
        <v>226</v>
      </c>
      <c r="E16" s="105">
        <f t="shared" si="6"/>
        <v>38</v>
      </c>
      <c r="F16" s="92">
        <v>0</v>
      </c>
      <c r="G16" s="92">
        <v>0</v>
      </c>
      <c r="H16" s="92">
        <v>0</v>
      </c>
      <c r="I16" s="92">
        <v>0</v>
      </c>
      <c r="J16" s="92">
        <v>1</v>
      </c>
      <c r="K16" s="92">
        <v>0</v>
      </c>
      <c r="L16" s="92">
        <v>63</v>
      </c>
      <c r="M16" s="92">
        <v>1</v>
      </c>
      <c r="N16" s="92">
        <v>46</v>
      </c>
      <c r="O16" s="92">
        <v>5</v>
      </c>
      <c r="P16" s="170">
        <v>3</v>
      </c>
      <c r="Q16" s="170">
        <v>0</v>
      </c>
      <c r="R16" s="170">
        <v>2</v>
      </c>
      <c r="S16" s="170">
        <v>0</v>
      </c>
      <c r="T16" s="170">
        <v>22</v>
      </c>
      <c r="U16" s="170">
        <v>0</v>
      </c>
      <c r="V16" s="170">
        <v>22</v>
      </c>
      <c r="W16" s="170">
        <v>5</v>
      </c>
      <c r="X16" s="170">
        <v>0</v>
      </c>
      <c r="Y16" s="170">
        <v>0</v>
      </c>
      <c r="Z16" s="170">
        <v>4</v>
      </c>
      <c r="AA16" s="170">
        <v>0</v>
      </c>
      <c r="AB16" s="170">
        <v>5</v>
      </c>
      <c r="AC16" s="170">
        <v>2</v>
      </c>
      <c r="AD16" s="171">
        <v>10</v>
      </c>
      <c r="AE16" s="172">
        <v>6</v>
      </c>
      <c r="AF16" s="24" t="s">
        <v>29</v>
      </c>
      <c r="AG16" s="18"/>
      <c r="AH16" s="22"/>
      <c r="AI16" s="33" t="s">
        <v>29</v>
      </c>
      <c r="AJ16" s="173">
        <v>4</v>
      </c>
      <c r="AK16" s="171">
        <v>10</v>
      </c>
      <c r="AL16" s="171">
        <v>1</v>
      </c>
      <c r="AM16" s="170">
        <v>0</v>
      </c>
      <c r="AN16" s="171">
        <v>4</v>
      </c>
      <c r="AO16" s="170">
        <v>4</v>
      </c>
      <c r="AP16" s="170">
        <v>0</v>
      </c>
      <c r="AQ16" s="170">
        <v>0</v>
      </c>
      <c r="AR16" s="170">
        <v>17</v>
      </c>
      <c r="AS16" s="170">
        <v>2</v>
      </c>
      <c r="AT16" s="170">
        <v>17</v>
      </c>
      <c r="AU16" s="170">
        <v>3</v>
      </c>
      <c r="AV16" s="170">
        <v>5</v>
      </c>
      <c r="AW16" s="165">
        <v>0</v>
      </c>
    </row>
    <row r="17" spans="1:49" ht="18" customHeight="1">
      <c r="A17" s="22"/>
      <c r="B17" s="33" t="s">
        <v>30</v>
      </c>
      <c r="C17" s="202">
        <f t="shared" si="4"/>
        <v>103</v>
      </c>
      <c r="D17" s="105">
        <f t="shared" si="5"/>
        <v>46</v>
      </c>
      <c r="E17" s="105">
        <f t="shared" si="6"/>
        <v>57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2</v>
      </c>
      <c r="M17" s="92">
        <v>1</v>
      </c>
      <c r="N17" s="92">
        <v>5</v>
      </c>
      <c r="O17" s="92">
        <v>5</v>
      </c>
      <c r="P17" s="170">
        <v>0</v>
      </c>
      <c r="Q17" s="170">
        <v>1</v>
      </c>
      <c r="R17" s="170">
        <v>0</v>
      </c>
      <c r="S17" s="170">
        <v>1</v>
      </c>
      <c r="T17" s="170">
        <v>8</v>
      </c>
      <c r="U17" s="170">
        <v>0</v>
      </c>
      <c r="V17" s="170">
        <v>11</v>
      </c>
      <c r="W17" s="170">
        <v>21</v>
      </c>
      <c r="X17" s="170">
        <v>0</v>
      </c>
      <c r="Y17" s="170">
        <v>2</v>
      </c>
      <c r="Z17" s="170">
        <v>1</v>
      </c>
      <c r="AA17" s="170">
        <v>1</v>
      </c>
      <c r="AB17" s="170">
        <v>1</v>
      </c>
      <c r="AC17" s="170">
        <v>0</v>
      </c>
      <c r="AD17" s="171">
        <v>1</v>
      </c>
      <c r="AE17" s="172">
        <v>2</v>
      </c>
      <c r="AF17" s="24" t="s">
        <v>30</v>
      </c>
      <c r="AG17" s="18"/>
      <c r="AH17" s="22"/>
      <c r="AI17" s="33" t="s">
        <v>30</v>
      </c>
      <c r="AJ17" s="173">
        <v>3</v>
      </c>
      <c r="AK17" s="171">
        <v>1</v>
      </c>
      <c r="AL17" s="171">
        <v>0</v>
      </c>
      <c r="AM17" s="170">
        <v>0</v>
      </c>
      <c r="AN17" s="171">
        <v>0</v>
      </c>
      <c r="AO17" s="170">
        <v>12</v>
      </c>
      <c r="AP17" s="170">
        <v>0</v>
      </c>
      <c r="AQ17" s="170">
        <v>0</v>
      </c>
      <c r="AR17" s="170">
        <v>4</v>
      </c>
      <c r="AS17" s="170">
        <v>5</v>
      </c>
      <c r="AT17" s="170">
        <v>10</v>
      </c>
      <c r="AU17" s="170">
        <v>4</v>
      </c>
      <c r="AV17" s="170">
        <v>0</v>
      </c>
      <c r="AW17" s="165">
        <v>1</v>
      </c>
    </row>
    <row r="18" spans="1:49" ht="18" customHeight="1">
      <c r="A18" s="22"/>
      <c r="B18" s="33" t="s">
        <v>31</v>
      </c>
      <c r="C18" s="202">
        <f t="shared" si="4"/>
        <v>83</v>
      </c>
      <c r="D18" s="105">
        <f t="shared" si="5"/>
        <v>53</v>
      </c>
      <c r="E18" s="105">
        <f t="shared" si="6"/>
        <v>30</v>
      </c>
      <c r="F18" s="92">
        <v>0</v>
      </c>
      <c r="G18" s="92">
        <v>1</v>
      </c>
      <c r="H18" s="92">
        <v>0</v>
      </c>
      <c r="I18" s="92">
        <v>0</v>
      </c>
      <c r="J18" s="92">
        <v>0</v>
      </c>
      <c r="K18" s="92">
        <v>0</v>
      </c>
      <c r="L18" s="92">
        <v>8</v>
      </c>
      <c r="M18" s="92">
        <v>0</v>
      </c>
      <c r="N18" s="92">
        <v>5</v>
      </c>
      <c r="O18" s="92">
        <v>7</v>
      </c>
      <c r="P18" s="170">
        <v>0</v>
      </c>
      <c r="Q18" s="170">
        <v>0</v>
      </c>
      <c r="R18" s="170">
        <v>0</v>
      </c>
      <c r="S18" s="170">
        <v>0</v>
      </c>
      <c r="T18" s="170">
        <v>4</v>
      </c>
      <c r="U18" s="170">
        <v>2</v>
      </c>
      <c r="V18" s="170">
        <v>6</v>
      </c>
      <c r="W18" s="170">
        <v>7</v>
      </c>
      <c r="X18" s="170">
        <v>0</v>
      </c>
      <c r="Y18" s="170">
        <v>2</v>
      </c>
      <c r="Z18" s="170">
        <v>0</v>
      </c>
      <c r="AA18" s="170">
        <v>1</v>
      </c>
      <c r="AB18" s="170">
        <v>0</v>
      </c>
      <c r="AC18" s="170">
        <v>0</v>
      </c>
      <c r="AD18" s="171">
        <v>1</v>
      </c>
      <c r="AE18" s="172">
        <v>0</v>
      </c>
      <c r="AF18" s="24" t="s">
        <v>31</v>
      </c>
      <c r="AG18" s="18"/>
      <c r="AH18" s="22"/>
      <c r="AI18" s="33" t="s">
        <v>31</v>
      </c>
      <c r="AJ18" s="173">
        <v>1</v>
      </c>
      <c r="AK18" s="171">
        <v>0</v>
      </c>
      <c r="AL18" s="171">
        <v>0</v>
      </c>
      <c r="AM18" s="170">
        <v>0</v>
      </c>
      <c r="AN18" s="171">
        <v>0</v>
      </c>
      <c r="AO18" s="170">
        <v>3</v>
      </c>
      <c r="AP18" s="170">
        <v>1</v>
      </c>
      <c r="AQ18" s="170">
        <v>0</v>
      </c>
      <c r="AR18" s="170">
        <v>7</v>
      </c>
      <c r="AS18" s="170">
        <v>0</v>
      </c>
      <c r="AT18" s="170">
        <v>12</v>
      </c>
      <c r="AU18" s="170">
        <v>7</v>
      </c>
      <c r="AV18" s="170">
        <v>8</v>
      </c>
      <c r="AW18" s="165">
        <v>0</v>
      </c>
    </row>
    <row r="19" spans="1:49" ht="18" customHeight="1">
      <c r="A19" s="22"/>
      <c r="B19" s="33" t="s">
        <v>32</v>
      </c>
      <c r="C19" s="202">
        <f t="shared" si="4"/>
        <v>304</v>
      </c>
      <c r="D19" s="105">
        <f t="shared" si="5"/>
        <v>125</v>
      </c>
      <c r="E19" s="105">
        <f t="shared" si="6"/>
        <v>179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19</v>
      </c>
      <c r="M19" s="92">
        <v>12</v>
      </c>
      <c r="N19" s="92">
        <v>19</v>
      </c>
      <c r="O19" s="92">
        <v>21</v>
      </c>
      <c r="P19" s="170">
        <v>1</v>
      </c>
      <c r="Q19" s="170">
        <v>0</v>
      </c>
      <c r="R19" s="170">
        <v>1</v>
      </c>
      <c r="S19" s="170">
        <v>3</v>
      </c>
      <c r="T19" s="170">
        <v>11</v>
      </c>
      <c r="U19" s="170">
        <v>8</v>
      </c>
      <c r="V19" s="170">
        <v>27</v>
      </c>
      <c r="W19" s="170">
        <v>70</v>
      </c>
      <c r="X19" s="170">
        <v>0</v>
      </c>
      <c r="Y19" s="170">
        <v>2</v>
      </c>
      <c r="Z19" s="170">
        <v>2</v>
      </c>
      <c r="AA19" s="170">
        <v>3</v>
      </c>
      <c r="AB19" s="170">
        <v>1</v>
      </c>
      <c r="AC19" s="170">
        <v>1</v>
      </c>
      <c r="AD19" s="171">
        <v>3</v>
      </c>
      <c r="AE19" s="172">
        <v>18</v>
      </c>
      <c r="AF19" s="24" t="s">
        <v>32</v>
      </c>
      <c r="AG19" s="18"/>
      <c r="AH19" s="22"/>
      <c r="AI19" s="33" t="s">
        <v>32</v>
      </c>
      <c r="AJ19" s="173">
        <v>4</v>
      </c>
      <c r="AK19" s="171">
        <v>10</v>
      </c>
      <c r="AL19" s="171">
        <v>0</v>
      </c>
      <c r="AM19" s="170">
        <v>0</v>
      </c>
      <c r="AN19" s="171">
        <v>5</v>
      </c>
      <c r="AO19" s="170">
        <v>11</v>
      </c>
      <c r="AP19" s="170">
        <v>0</v>
      </c>
      <c r="AQ19" s="170">
        <v>1</v>
      </c>
      <c r="AR19" s="170">
        <v>13</v>
      </c>
      <c r="AS19" s="170">
        <v>3</v>
      </c>
      <c r="AT19" s="170">
        <v>17</v>
      </c>
      <c r="AU19" s="170">
        <v>9</v>
      </c>
      <c r="AV19" s="170">
        <v>2</v>
      </c>
      <c r="AW19" s="165">
        <v>7</v>
      </c>
    </row>
    <row r="20" spans="1:49" ht="18" customHeight="1">
      <c r="A20" s="22"/>
      <c r="B20" s="28" t="s">
        <v>33</v>
      </c>
      <c r="C20" s="202">
        <f t="shared" si="4"/>
        <v>563</v>
      </c>
      <c r="D20" s="105">
        <f t="shared" si="5"/>
        <v>339</v>
      </c>
      <c r="E20" s="105">
        <f t="shared" si="6"/>
        <v>224</v>
      </c>
      <c r="F20" s="92">
        <v>1</v>
      </c>
      <c r="G20" s="92">
        <v>1</v>
      </c>
      <c r="H20" s="92">
        <v>11</v>
      </c>
      <c r="I20" s="92">
        <v>0</v>
      </c>
      <c r="J20" s="92">
        <v>1</v>
      </c>
      <c r="K20" s="92">
        <v>0</v>
      </c>
      <c r="L20" s="92">
        <v>76</v>
      </c>
      <c r="M20" s="92">
        <v>5</v>
      </c>
      <c r="N20" s="92">
        <v>102</v>
      </c>
      <c r="O20" s="92">
        <v>46</v>
      </c>
      <c r="P20" s="170">
        <v>2</v>
      </c>
      <c r="Q20" s="170">
        <v>4</v>
      </c>
      <c r="R20" s="170">
        <v>1</v>
      </c>
      <c r="S20" s="170">
        <v>3</v>
      </c>
      <c r="T20" s="170">
        <v>21</v>
      </c>
      <c r="U20" s="170">
        <v>8</v>
      </c>
      <c r="V20" s="170">
        <v>25</v>
      </c>
      <c r="W20" s="170">
        <v>40</v>
      </c>
      <c r="X20" s="170">
        <v>1</v>
      </c>
      <c r="Y20" s="170">
        <v>11</v>
      </c>
      <c r="Z20" s="170">
        <v>3</v>
      </c>
      <c r="AA20" s="170">
        <v>1</v>
      </c>
      <c r="AB20" s="170">
        <v>3</v>
      </c>
      <c r="AC20" s="170">
        <v>5</v>
      </c>
      <c r="AD20" s="171">
        <v>6</v>
      </c>
      <c r="AE20" s="172">
        <v>22</v>
      </c>
      <c r="AF20" s="26" t="s">
        <v>33</v>
      </c>
      <c r="AG20" s="18"/>
      <c r="AH20" s="22"/>
      <c r="AI20" s="28" t="s">
        <v>33</v>
      </c>
      <c r="AJ20" s="173">
        <v>4</v>
      </c>
      <c r="AK20" s="171">
        <v>7</v>
      </c>
      <c r="AL20" s="171">
        <v>1</v>
      </c>
      <c r="AM20" s="170">
        <v>3</v>
      </c>
      <c r="AN20" s="171">
        <v>7</v>
      </c>
      <c r="AO20" s="170">
        <v>36</v>
      </c>
      <c r="AP20" s="170">
        <v>5</v>
      </c>
      <c r="AQ20" s="170">
        <v>4</v>
      </c>
      <c r="AR20" s="170">
        <v>23</v>
      </c>
      <c r="AS20" s="170">
        <v>16</v>
      </c>
      <c r="AT20" s="170">
        <v>37</v>
      </c>
      <c r="AU20" s="170">
        <v>12</v>
      </c>
      <c r="AV20" s="170">
        <v>9</v>
      </c>
      <c r="AW20" s="165">
        <v>0</v>
      </c>
    </row>
    <row r="21" spans="1:49" ht="18" customHeight="1">
      <c r="A21" s="22"/>
      <c r="B21" s="28" t="s">
        <v>162</v>
      </c>
      <c r="C21" s="202">
        <f t="shared" si="4"/>
        <v>133</v>
      </c>
      <c r="D21" s="105">
        <f t="shared" si="5"/>
        <v>52</v>
      </c>
      <c r="E21" s="105">
        <f t="shared" si="6"/>
        <v>81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1</v>
      </c>
      <c r="M21" s="92">
        <v>2</v>
      </c>
      <c r="N21" s="92">
        <v>11</v>
      </c>
      <c r="O21" s="92">
        <v>11</v>
      </c>
      <c r="P21" s="170">
        <v>0</v>
      </c>
      <c r="Q21" s="170">
        <v>0</v>
      </c>
      <c r="R21" s="170">
        <v>1</v>
      </c>
      <c r="S21" s="170">
        <v>2</v>
      </c>
      <c r="T21" s="170">
        <v>7</v>
      </c>
      <c r="U21" s="170">
        <v>3</v>
      </c>
      <c r="V21" s="170">
        <v>9</v>
      </c>
      <c r="W21" s="170">
        <v>28</v>
      </c>
      <c r="X21" s="170">
        <v>0</v>
      </c>
      <c r="Y21" s="170">
        <v>2</v>
      </c>
      <c r="Z21" s="170">
        <v>1</v>
      </c>
      <c r="AA21" s="170">
        <v>0</v>
      </c>
      <c r="AB21" s="170">
        <v>2</v>
      </c>
      <c r="AC21" s="170">
        <v>0</v>
      </c>
      <c r="AD21" s="171">
        <v>3</v>
      </c>
      <c r="AE21" s="172">
        <v>7</v>
      </c>
      <c r="AF21" s="26" t="s">
        <v>162</v>
      </c>
      <c r="AG21" s="18"/>
      <c r="AH21" s="22"/>
      <c r="AI21" s="28" t="s">
        <v>162</v>
      </c>
      <c r="AJ21" s="173">
        <v>2</v>
      </c>
      <c r="AK21" s="171">
        <v>6</v>
      </c>
      <c r="AL21" s="171">
        <v>0</v>
      </c>
      <c r="AM21" s="170">
        <v>0</v>
      </c>
      <c r="AN21" s="171">
        <v>0</v>
      </c>
      <c r="AO21" s="170">
        <v>11</v>
      </c>
      <c r="AP21" s="170">
        <v>0</v>
      </c>
      <c r="AQ21" s="170">
        <v>0</v>
      </c>
      <c r="AR21" s="170">
        <v>4</v>
      </c>
      <c r="AS21" s="170">
        <v>6</v>
      </c>
      <c r="AT21" s="170">
        <v>10</v>
      </c>
      <c r="AU21" s="170">
        <v>3</v>
      </c>
      <c r="AV21" s="170">
        <v>1</v>
      </c>
      <c r="AW21" s="165">
        <v>0</v>
      </c>
    </row>
    <row r="22" spans="1:49" ht="18" customHeight="1">
      <c r="A22" s="22"/>
      <c r="B22" s="28" t="s">
        <v>34</v>
      </c>
      <c r="C22" s="202">
        <f t="shared" si="4"/>
        <v>218</v>
      </c>
      <c r="D22" s="105">
        <f t="shared" si="5"/>
        <v>134</v>
      </c>
      <c r="E22" s="105">
        <f t="shared" si="6"/>
        <v>84</v>
      </c>
      <c r="F22" s="92">
        <v>0</v>
      </c>
      <c r="G22" s="92">
        <v>0</v>
      </c>
      <c r="H22" s="92">
        <v>5</v>
      </c>
      <c r="I22" s="92">
        <v>0</v>
      </c>
      <c r="J22" s="92">
        <v>0</v>
      </c>
      <c r="K22" s="92">
        <v>1</v>
      </c>
      <c r="L22" s="92">
        <v>20</v>
      </c>
      <c r="M22" s="92">
        <v>3</v>
      </c>
      <c r="N22" s="92">
        <v>32</v>
      </c>
      <c r="O22" s="92">
        <v>21</v>
      </c>
      <c r="P22" s="170">
        <v>3</v>
      </c>
      <c r="Q22" s="170">
        <v>0</v>
      </c>
      <c r="R22" s="170">
        <v>6</v>
      </c>
      <c r="S22" s="170">
        <v>0</v>
      </c>
      <c r="T22" s="170">
        <v>8</v>
      </c>
      <c r="U22" s="170">
        <v>0</v>
      </c>
      <c r="V22" s="170">
        <v>11</v>
      </c>
      <c r="W22" s="170">
        <v>13</v>
      </c>
      <c r="X22" s="170">
        <v>0</v>
      </c>
      <c r="Y22" s="170">
        <v>1</v>
      </c>
      <c r="Z22" s="170">
        <v>1</v>
      </c>
      <c r="AA22" s="170">
        <v>0</v>
      </c>
      <c r="AB22" s="170">
        <v>10</v>
      </c>
      <c r="AC22" s="170">
        <v>2</v>
      </c>
      <c r="AD22" s="171">
        <v>5</v>
      </c>
      <c r="AE22" s="172">
        <v>15</v>
      </c>
      <c r="AF22" s="26" t="s">
        <v>34</v>
      </c>
      <c r="AG22" s="18"/>
      <c r="AH22" s="22"/>
      <c r="AI22" s="28" t="s">
        <v>34</v>
      </c>
      <c r="AJ22" s="173">
        <v>1</v>
      </c>
      <c r="AK22" s="171">
        <v>8</v>
      </c>
      <c r="AL22" s="171">
        <v>1</v>
      </c>
      <c r="AM22" s="170">
        <v>0</v>
      </c>
      <c r="AN22" s="171">
        <v>12</v>
      </c>
      <c r="AO22" s="170">
        <v>15</v>
      </c>
      <c r="AP22" s="170">
        <v>6</v>
      </c>
      <c r="AQ22" s="170">
        <v>0</v>
      </c>
      <c r="AR22" s="170">
        <v>3</v>
      </c>
      <c r="AS22" s="170">
        <v>1</v>
      </c>
      <c r="AT22" s="170">
        <v>10</v>
      </c>
      <c r="AU22" s="170">
        <v>4</v>
      </c>
      <c r="AV22" s="170">
        <v>0</v>
      </c>
      <c r="AW22" s="165">
        <v>0</v>
      </c>
    </row>
    <row r="23" spans="1:49" ht="18" customHeight="1">
      <c r="A23" s="22"/>
      <c r="B23" s="28" t="s">
        <v>35</v>
      </c>
      <c r="C23" s="202">
        <f t="shared" si="4"/>
        <v>158</v>
      </c>
      <c r="D23" s="105">
        <f t="shared" si="5"/>
        <v>131</v>
      </c>
      <c r="E23" s="105">
        <f t="shared" si="6"/>
        <v>27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19</v>
      </c>
      <c r="M23" s="92">
        <v>1</v>
      </c>
      <c r="N23" s="92">
        <v>74</v>
      </c>
      <c r="O23" s="92">
        <v>9</v>
      </c>
      <c r="P23" s="170">
        <v>4</v>
      </c>
      <c r="Q23" s="170">
        <v>0</v>
      </c>
      <c r="R23" s="170">
        <v>0</v>
      </c>
      <c r="S23" s="170">
        <v>0</v>
      </c>
      <c r="T23" s="170">
        <v>2</v>
      </c>
      <c r="U23" s="170">
        <v>0</v>
      </c>
      <c r="V23" s="170">
        <v>2</v>
      </c>
      <c r="W23" s="170">
        <v>2</v>
      </c>
      <c r="X23" s="170">
        <v>0</v>
      </c>
      <c r="Y23" s="170">
        <v>0</v>
      </c>
      <c r="Z23" s="170">
        <v>9</v>
      </c>
      <c r="AA23" s="170">
        <v>0</v>
      </c>
      <c r="AB23" s="170">
        <v>0</v>
      </c>
      <c r="AC23" s="170">
        <v>2</v>
      </c>
      <c r="AD23" s="171">
        <v>3</v>
      </c>
      <c r="AE23" s="172">
        <v>4</v>
      </c>
      <c r="AF23" s="26" t="s">
        <v>35</v>
      </c>
      <c r="AG23" s="18"/>
      <c r="AH23" s="22"/>
      <c r="AI23" s="28" t="s">
        <v>35</v>
      </c>
      <c r="AJ23" s="173">
        <v>0</v>
      </c>
      <c r="AK23" s="171">
        <v>5</v>
      </c>
      <c r="AL23" s="171">
        <v>0</v>
      </c>
      <c r="AM23" s="170">
        <v>0</v>
      </c>
      <c r="AN23" s="171">
        <v>0</v>
      </c>
      <c r="AO23" s="170">
        <v>1</v>
      </c>
      <c r="AP23" s="170">
        <v>0</v>
      </c>
      <c r="AQ23" s="170">
        <v>0</v>
      </c>
      <c r="AR23" s="170">
        <v>10</v>
      </c>
      <c r="AS23" s="170">
        <v>2</v>
      </c>
      <c r="AT23" s="170">
        <v>8</v>
      </c>
      <c r="AU23" s="170">
        <v>1</v>
      </c>
      <c r="AV23" s="170">
        <v>0</v>
      </c>
      <c r="AW23" s="165">
        <v>0</v>
      </c>
    </row>
    <row r="24" spans="1:49" ht="18" customHeight="1">
      <c r="A24" s="22"/>
      <c r="B24" s="28" t="s">
        <v>36</v>
      </c>
      <c r="C24" s="202">
        <f t="shared" si="4"/>
        <v>168</v>
      </c>
      <c r="D24" s="105">
        <f t="shared" si="5"/>
        <v>94</v>
      </c>
      <c r="E24" s="105">
        <f t="shared" si="6"/>
        <v>74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17</v>
      </c>
      <c r="M24" s="92">
        <v>0</v>
      </c>
      <c r="N24" s="92">
        <v>15</v>
      </c>
      <c r="O24" s="92">
        <v>9</v>
      </c>
      <c r="P24" s="170">
        <v>0</v>
      </c>
      <c r="Q24" s="170">
        <v>0</v>
      </c>
      <c r="R24" s="170">
        <v>0</v>
      </c>
      <c r="S24" s="170">
        <v>2</v>
      </c>
      <c r="T24" s="170">
        <v>9</v>
      </c>
      <c r="U24" s="170">
        <v>2</v>
      </c>
      <c r="V24" s="170">
        <v>19</v>
      </c>
      <c r="W24" s="170">
        <v>19</v>
      </c>
      <c r="X24" s="170">
        <v>0</v>
      </c>
      <c r="Y24" s="170">
        <v>4</v>
      </c>
      <c r="Z24" s="170">
        <v>1</v>
      </c>
      <c r="AA24" s="170">
        <v>1</v>
      </c>
      <c r="AB24" s="170">
        <v>3</v>
      </c>
      <c r="AC24" s="170">
        <v>2</v>
      </c>
      <c r="AD24" s="171">
        <v>5</v>
      </c>
      <c r="AE24" s="172">
        <v>9</v>
      </c>
      <c r="AF24" s="26" t="s">
        <v>36</v>
      </c>
      <c r="AG24" s="18"/>
      <c r="AH24" s="22"/>
      <c r="AI24" s="28" t="s">
        <v>36</v>
      </c>
      <c r="AJ24" s="173">
        <v>1</v>
      </c>
      <c r="AK24" s="171">
        <v>8</v>
      </c>
      <c r="AL24" s="171">
        <v>0</v>
      </c>
      <c r="AM24" s="170">
        <v>0</v>
      </c>
      <c r="AN24" s="171">
        <v>2</v>
      </c>
      <c r="AO24" s="170">
        <v>4</v>
      </c>
      <c r="AP24" s="170">
        <v>0</v>
      </c>
      <c r="AQ24" s="170">
        <v>1</v>
      </c>
      <c r="AR24" s="170">
        <v>2</v>
      </c>
      <c r="AS24" s="170">
        <v>5</v>
      </c>
      <c r="AT24" s="170">
        <v>6</v>
      </c>
      <c r="AU24" s="170">
        <v>3</v>
      </c>
      <c r="AV24" s="170">
        <v>14</v>
      </c>
      <c r="AW24" s="165">
        <v>5</v>
      </c>
    </row>
    <row r="25" spans="1:49" ht="18" customHeight="1">
      <c r="A25" s="22"/>
      <c r="B25" s="28" t="s">
        <v>37</v>
      </c>
      <c r="C25" s="202">
        <f t="shared" si="4"/>
        <v>15</v>
      </c>
      <c r="D25" s="105">
        <f t="shared" si="5"/>
        <v>5</v>
      </c>
      <c r="E25" s="105">
        <f t="shared" si="6"/>
        <v>10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2</v>
      </c>
      <c r="O25" s="92">
        <v>3</v>
      </c>
      <c r="P25" s="170">
        <v>0</v>
      </c>
      <c r="Q25" s="170">
        <v>0</v>
      </c>
      <c r="R25" s="170">
        <v>0</v>
      </c>
      <c r="S25" s="170">
        <v>0</v>
      </c>
      <c r="T25" s="170">
        <v>1</v>
      </c>
      <c r="U25" s="170">
        <v>0</v>
      </c>
      <c r="V25" s="170">
        <v>0</v>
      </c>
      <c r="W25" s="170">
        <v>2</v>
      </c>
      <c r="X25" s="170">
        <v>0</v>
      </c>
      <c r="Y25" s="170">
        <v>0</v>
      </c>
      <c r="Z25" s="170">
        <v>0</v>
      </c>
      <c r="AA25" s="170">
        <v>0</v>
      </c>
      <c r="AB25" s="170">
        <v>0</v>
      </c>
      <c r="AC25" s="170">
        <v>0</v>
      </c>
      <c r="AD25" s="171">
        <v>0</v>
      </c>
      <c r="AE25" s="172">
        <v>0</v>
      </c>
      <c r="AF25" s="26" t="s">
        <v>37</v>
      </c>
      <c r="AG25" s="18"/>
      <c r="AH25" s="22"/>
      <c r="AI25" s="28" t="s">
        <v>37</v>
      </c>
      <c r="AJ25" s="173">
        <v>0</v>
      </c>
      <c r="AK25" s="171">
        <v>0</v>
      </c>
      <c r="AL25" s="171">
        <v>0</v>
      </c>
      <c r="AM25" s="170">
        <v>0</v>
      </c>
      <c r="AN25" s="171">
        <v>0</v>
      </c>
      <c r="AO25" s="170">
        <v>1</v>
      </c>
      <c r="AP25" s="170">
        <v>0</v>
      </c>
      <c r="AQ25" s="170">
        <v>0</v>
      </c>
      <c r="AR25" s="170">
        <v>0</v>
      </c>
      <c r="AS25" s="170">
        <v>1</v>
      </c>
      <c r="AT25" s="170">
        <v>2</v>
      </c>
      <c r="AU25" s="170">
        <v>3</v>
      </c>
      <c r="AV25" s="170">
        <v>0</v>
      </c>
      <c r="AW25" s="165">
        <v>0</v>
      </c>
    </row>
    <row r="26" spans="1:49" ht="18" customHeight="1">
      <c r="A26" s="22"/>
      <c r="B26" s="28" t="s">
        <v>38</v>
      </c>
      <c r="C26" s="202">
        <f t="shared" si="4"/>
        <v>37</v>
      </c>
      <c r="D26" s="105">
        <f t="shared" si="5"/>
        <v>20</v>
      </c>
      <c r="E26" s="105">
        <f t="shared" si="6"/>
        <v>17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3</v>
      </c>
      <c r="M26" s="92">
        <v>0</v>
      </c>
      <c r="N26" s="92">
        <v>5</v>
      </c>
      <c r="O26" s="92">
        <v>4</v>
      </c>
      <c r="P26" s="170">
        <v>0</v>
      </c>
      <c r="Q26" s="170">
        <v>0</v>
      </c>
      <c r="R26" s="170">
        <v>0</v>
      </c>
      <c r="S26" s="170">
        <v>0</v>
      </c>
      <c r="T26" s="170">
        <v>1</v>
      </c>
      <c r="U26" s="170">
        <v>0</v>
      </c>
      <c r="V26" s="170">
        <v>2</v>
      </c>
      <c r="W26" s="170">
        <v>3</v>
      </c>
      <c r="X26" s="170">
        <v>0</v>
      </c>
      <c r="Y26" s="170">
        <v>0</v>
      </c>
      <c r="Z26" s="170">
        <v>0</v>
      </c>
      <c r="AA26" s="170">
        <v>0</v>
      </c>
      <c r="AB26" s="170">
        <v>0</v>
      </c>
      <c r="AC26" s="170">
        <v>0</v>
      </c>
      <c r="AD26" s="171">
        <v>0</v>
      </c>
      <c r="AE26" s="172">
        <v>1</v>
      </c>
      <c r="AF26" s="26" t="s">
        <v>38</v>
      </c>
      <c r="AG26" s="18"/>
      <c r="AH26" s="22"/>
      <c r="AI26" s="28" t="s">
        <v>38</v>
      </c>
      <c r="AJ26" s="173">
        <v>0</v>
      </c>
      <c r="AK26" s="171">
        <v>3</v>
      </c>
      <c r="AL26" s="171">
        <v>0</v>
      </c>
      <c r="AM26" s="170">
        <v>0</v>
      </c>
      <c r="AN26" s="171">
        <v>1</v>
      </c>
      <c r="AO26" s="170">
        <v>2</v>
      </c>
      <c r="AP26" s="170">
        <v>0</v>
      </c>
      <c r="AQ26" s="170">
        <v>0</v>
      </c>
      <c r="AR26" s="170">
        <v>4</v>
      </c>
      <c r="AS26" s="170">
        <v>3</v>
      </c>
      <c r="AT26" s="170">
        <v>4</v>
      </c>
      <c r="AU26" s="170">
        <v>1</v>
      </c>
      <c r="AV26" s="170">
        <v>0</v>
      </c>
      <c r="AW26" s="165">
        <v>0</v>
      </c>
    </row>
    <row r="27" spans="1:49" ht="18" customHeight="1">
      <c r="A27" s="22"/>
      <c r="B27" s="28" t="s">
        <v>39</v>
      </c>
      <c r="C27" s="202">
        <f t="shared" si="4"/>
        <v>82</v>
      </c>
      <c r="D27" s="105">
        <f t="shared" si="5"/>
        <v>20</v>
      </c>
      <c r="E27" s="105">
        <f t="shared" si="6"/>
        <v>62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2</v>
      </c>
      <c r="M27" s="92">
        <v>0</v>
      </c>
      <c r="N27" s="92">
        <v>3</v>
      </c>
      <c r="O27" s="92">
        <v>7</v>
      </c>
      <c r="P27" s="170">
        <v>0</v>
      </c>
      <c r="Q27" s="170">
        <v>0</v>
      </c>
      <c r="R27" s="170">
        <v>0</v>
      </c>
      <c r="S27" s="170">
        <v>2</v>
      </c>
      <c r="T27" s="170">
        <v>1</v>
      </c>
      <c r="U27" s="170">
        <v>2</v>
      </c>
      <c r="V27" s="170">
        <v>4</v>
      </c>
      <c r="W27" s="170">
        <v>15</v>
      </c>
      <c r="X27" s="170">
        <v>0</v>
      </c>
      <c r="Y27" s="170">
        <v>2</v>
      </c>
      <c r="Z27" s="170">
        <v>1</v>
      </c>
      <c r="AA27" s="170">
        <v>0</v>
      </c>
      <c r="AB27" s="170">
        <v>0</v>
      </c>
      <c r="AC27" s="170">
        <v>0</v>
      </c>
      <c r="AD27" s="171">
        <v>1</v>
      </c>
      <c r="AE27" s="172">
        <v>7</v>
      </c>
      <c r="AF27" s="26" t="s">
        <v>39</v>
      </c>
      <c r="AG27" s="18"/>
      <c r="AH27" s="22"/>
      <c r="AI27" s="28" t="s">
        <v>39</v>
      </c>
      <c r="AJ27" s="173">
        <v>2</v>
      </c>
      <c r="AK27" s="171">
        <v>7</v>
      </c>
      <c r="AL27" s="171">
        <v>0</v>
      </c>
      <c r="AM27" s="170">
        <v>0</v>
      </c>
      <c r="AN27" s="171">
        <v>1</v>
      </c>
      <c r="AO27" s="170">
        <v>11</v>
      </c>
      <c r="AP27" s="170">
        <v>1</v>
      </c>
      <c r="AQ27" s="170">
        <v>0</v>
      </c>
      <c r="AR27" s="170">
        <v>1</v>
      </c>
      <c r="AS27" s="170">
        <v>7</v>
      </c>
      <c r="AT27" s="170">
        <v>3</v>
      </c>
      <c r="AU27" s="170">
        <v>2</v>
      </c>
      <c r="AV27" s="170">
        <v>0</v>
      </c>
      <c r="AW27" s="165">
        <v>0</v>
      </c>
    </row>
    <row r="28" spans="1:49" ht="18" customHeight="1">
      <c r="A28" s="22"/>
      <c r="B28" s="25" t="s">
        <v>74</v>
      </c>
      <c r="C28" s="202">
        <f t="shared" si="4"/>
        <v>217</v>
      </c>
      <c r="D28" s="105">
        <f t="shared" si="5"/>
        <v>134</v>
      </c>
      <c r="E28" s="105">
        <f t="shared" si="6"/>
        <v>83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15</v>
      </c>
      <c r="M28" s="92">
        <v>3</v>
      </c>
      <c r="N28" s="92">
        <v>55</v>
      </c>
      <c r="O28" s="92">
        <v>20</v>
      </c>
      <c r="P28" s="170">
        <v>5</v>
      </c>
      <c r="Q28" s="170">
        <v>1</v>
      </c>
      <c r="R28" s="170">
        <v>0</v>
      </c>
      <c r="S28" s="170">
        <v>0</v>
      </c>
      <c r="T28" s="170">
        <v>3</v>
      </c>
      <c r="U28" s="170">
        <v>0</v>
      </c>
      <c r="V28" s="170">
        <v>8</v>
      </c>
      <c r="W28" s="170">
        <v>14</v>
      </c>
      <c r="X28" s="170">
        <v>1</v>
      </c>
      <c r="Y28" s="170">
        <v>3</v>
      </c>
      <c r="Z28" s="170">
        <v>0</v>
      </c>
      <c r="AA28" s="170">
        <v>0</v>
      </c>
      <c r="AB28" s="170">
        <v>4</v>
      </c>
      <c r="AC28" s="170">
        <v>2</v>
      </c>
      <c r="AD28" s="171">
        <v>5</v>
      </c>
      <c r="AE28" s="172">
        <v>10</v>
      </c>
      <c r="AF28" s="26" t="s">
        <v>74</v>
      </c>
      <c r="AG28" s="18"/>
      <c r="AH28" s="22"/>
      <c r="AI28" s="25" t="s">
        <v>74</v>
      </c>
      <c r="AJ28" s="173">
        <v>6</v>
      </c>
      <c r="AK28" s="171">
        <v>8</v>
      </c>
      <c r="AL28" s="171">
        <v>0</v>
      </c>
      <c r="AM28" s="170">
        <v>0</v>
      </c>
      <c r="AN28" s="171">
        <v>7</v>
      </c>
      <c r="AO28" s="170">
        <v>13</v>
      </c>
      <c r="AP28" s="170">
        <v>0</v>
      </c>
      <c r="AQ28" s="170">
        <v>3</v>
      </c>
      <c r="AR28" s="170">
        <v>16</v>
      </c>
      <c r="AS28" s="170">
        <v>4</v>
      </c>
      <c r="AT28" s="170">
        <v>9</v>
      </c>
      <c r="AU28" s="170">
        <v>2</v>
      </c>
      <c r="AV28" s="170">
        <v>0</v>
      </c>
      <c r="AW28" s="165">
        <v>0</v>
      </c>
    </row>
    <row r="29" spans="1:49" ht="18" customHeight="1">
      <c r="A29" s="22"/>
      <c r="B29" s="25" t="s">
        <v>76</v>
      </c>
      <c r="C29" s="202">
        <f t="shared" si="4"/>
        <v>185</v>
      </c>
      <c r="D29" s="105">
        <f t="shared" si="5"/>
        <v>100</v>
      </c>
      <c r="E29" s="105">
        <f t="shared" si="6"/>
        <v>85</v>
      </c>
      <c r="F29" s="92">
        <v>3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13</v>
      </c>
      <c r="M29" s="92">
        <v>0</v>
      </c>
      <c r="N29" s="92">
        <v>31</v>
      </c>
      <c r="O29" s="92">
        <v>26</v>
      </c>
      <c r="P29" s="170">
        <v>2</v>
      </c>
      <c r="Q29" s="170">
        <v>0</v>
      </c>
      <c r="R29" s="170">
        <v>0</v>
      </c>
      <c r="S29" s="170">
        <v>0</v>
      </c>
      <c r="T29" s="170">
        <v>0</v>
      </c>
      <c r="U29" s="170">
        <v>0</v>
      </c>
      <c r="V29" s="170">
        <v>8</v>
      </c>
      <c r="W29" s="170">
        <v>10</v>
      </c>
      <c r="X29" s="170">
        <v>3</v>
      </c>
      <c r="Y29" s="170">
        <v>6</v>
      </c>
      <c r="Z29" s="170">
        <v>0</v>
      </c>
      <c r="AA29" s="170">
        <v>0</v>
      </c>
      <c r="AB29" s="170">
        <v>5</v>
      </c>
      <c r="AC29" s="170">
        <v>0</v>
      </c>
      <c r="AD29" s="171">
        <v>4</v>
      </c>
      <c r="AE29" s="172">
        <v>9</v>
      </c>
      <c r="AF29" s="26" t="s">
        <v>76</v>
      </c>
      <c r="AG29" s="18"/>
      <c r="AH29" s="22"/>
      <c r="AI29" s="25" t="s">
        <v>76</v>
      </c>
      <c r="AJ29" s="173">
        <v>1</v>
      </c>
      <c r="AK29" s="171">
        <v>10</v>
      </c>
      <c r="AL29" s="171">
        <v>1</v>
      </c>
      <c r="AM29" s="170">
        <v>0</v>
      </c>
      <c r="AN29" s="171">
        <v>5</v>
      </c>
      <c r="AO29" s="170">
        <v>19</v>
      </c>
      <c r="AP29" s="170">
        <v>2</v>
      </c>
      <c r="AQ29" s="170">
        <v>1</v>
      </c>
      <c r="AR29" s="170">
        <v>2</v>
      </c>
      <c r="AS29" s="170">
        <v>2</v>
      </c>
      <c r="AT29" s="170">
        <v>20</v>
      </c>
      <c r="AU29" s="170">
        <v>1</v>
      </c>
      <c r="AV29" s="170">
        <v>0</v>
      </c>
      <c r="AW29" s="165">
        <v>1</v>
      </c>
    </row>
    <row r="30" spans="1:49" ht="18" customHeight="1">
      <c r="A30" s="22"/>
      <c r="B30" s="25" t="s">
        <v>78</v>
      </c>
      <c r="C30" s="202">
        <f t="shared" si="4"/>
        <v>45</v>
      </c>
      <c r="D30" s="105">
        <f t="shared" si="5"/>
        <v>15</v>
      </c>
      <c r="E30" s="105">
        <f t="shared" si="6"/>
        <v>30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1</v>
      </c>
      <c r="M30" s="92">
        <v>0</v>
      </c>
      <c r="N30" s="92">
        <v>3</v>
      </c>
      <c r="O30" s="92">
        <v>8</v>
      </c>
      <c r="P30" s="170">
        <v>0</v>
      </c>
      <c r="Q30" s="170">
        <v>1</v>
      </c>
      <c r="R30" s="170">
        <v>0</v>
      </c>
      <c r="S30" s="170">
        <v>1</v>
      </c>
      <c r="T30" s="170">
        <v>0</v>
      </c>
      <c r="U30" s="170">
        <v>0</v>
      </c>
      <c r="V30" s="170">
        <v>1</v>
      </c>
      <c r="W30" s="170">
        <v>5</v>
      </c>
      <c r="X30" s="170">
        <v>0</v>
      </c>
      <c r="Y30" s="170">
        <v>0</v>
      </c>
      <c r="Z30" s="170">
        <v>0</v>
      </c>
      <c r="AA30" s="170">
        <v>0</v>
      </c>
      <c r="AB30" s="170">
        <v>0</v>
      </c>
      <c r="AC30" s="170">
        <v>0</v>
      </c>
      <c r="AD30" s="171">
        <v>2</v>
      </c>
      <c r="AE30" s="172">
        <v>2</v>
      </c>
      <c r="AF30" s="26" t="s">
        <v>78</v>
      </c>
      <c r="AG30" s="18"/>
      <c r="AH30" s="22"/>
      <c r="AI30" s="25" t="s">
        <v>78</v>
      </c>
      <c r="AJ30" s="173">
        <v>0</v>
      </c>
      <c r="AK30" s="171">
        <v>1</v>
      </c>
      <c r="AL30" s="171">
        <v>0</v>
      </c>
      <c r="AM30" s="170">
        <v>0</v>
      </c>
      <c r="AN30" s="171">
        <v>1</v>
      </c>
      <c r="AO30" s="170">
        <v>5</v>
      </c>
      <c r="AP30" s="170">
        <v>1</v>
      </c>
      <c r="AQ30" s="170">
        <v>0</v>
      </c>
      <c r="AR30" s="170">
        <v>0</v>
      </c>
      <c r="AS30" s="170">
        <v>3</v>
      </c>
      <c r="AT30" s="170">
        <v>6</v>
      </c>
      <c r="AU30" s="170">
        <v>4</v>
      </c>
      <c r="AV30" s="170">
        <v>0</v>
      </c>
      <c r="AW30" s="165">
        <v>0</v>
      </c>
    </row>
    <row r="31" spans="1:49" ht="18" customHeight="1">
      <c r="A31" s="22"/>
      <c r="B31" s="25" t="s">
        <v>200</v>
      </c>
      <c r="C31" s="202">
        <f t="shared" si="4"/>
        <v>463</v>
      </c>
      <c r="D31" s="105">
        <f t="shared" si="5"/>
        <v>287</v>
      </c>
      <c r="E31" s="105">
        <f t="shared" si="6"/>
        <v>176</v>
      </c>
      <c r="F31" s="92">
        <v>0</v>
      </c>
      <c r="G31" s="92">
        <v>2</v>
      </c>
      <c r="H31" s="92">
        <v>0</v>
      </c>
      <c r="I31" s="92">
        <v>0</v>
      </c>
      <c r="J31" s="92">
        <v>8</v>
      </c>
      <c r="K31" s="92">
        <v>0</v>
      </c>
      <c r="L31" s="92">
        <v>45</v>
      </c>
      <c r="M31" s="92">
        <v>7</v>
      </c>
      <c r="N31" s="92">
        <v>103</v>
      </c>
      <c r="O31" s="92">
        <v>55</v>
      </c>
      <c r="P31" s="170">
        <v>8</v>
      </c>
      <c r="Q31" s="170">
        <v>0</v>
      </c>
      <c r="R31" s="170">
        <v>2</v>
      </c>
      <c r="S31" s="170">
        <v>7</v>
      </c>
      <c r="T31" s="170">
        <v>15</v>
      </c>
      <c r="U31" s="170">
        <v>5</v>
      </c>
      <c r="V31" s="170">
        <v>26</v>
      </c>
      <c r="W31" s="170">
        <v>16</v>
      </c>
      <c r="X31" s="170">
        <v>0</v>
      </c>
      <c r="Y31" s="170">
        <v>0</v>
      </c>
      <c r="Z31" s="170">
        <v>3</v>
      </c>
      <c r="AA31" s="170">
        <v>1</v>
      </c>
      <c r="AB31" s="170">
        <v>4</v>
      </c>
      <c r="AC31" s="170">
        <v>0</v>
      </c>
      <c r="AD31" s="171">
        <v>15</v>
      </c>
      <c r="AE31" s="172">
        <v>20</v>
      </c>
      <c r="AF31" s="26" t="s">
        <v>200</v>
      </c>
      <c r="AG31" s="18"/>
      <c r="AH31" s="22"/>
      <c r="AI31" s="28" t="s">
        <v>200</v>
      </c>
      <c r="AJ31" s="171">
        <v>10</v>
      </c>
      <c r="AK31" s="171">
        <v>9</v>
      </c>
      <c r="AL31" s="171">
        <v>0</v>
      </c>
      <c r="AM31" s="170">
        <v>0</v>
      </c>
      <c r="AN31" s="171">
        <v>7</v>
      </c>
      <c r="AO31" s="170">
        <v>32</v>
      </c>
      <c r="AP31" s="170">
        <v>2</v>
      </c>
      <c r="AQ31" s="170">
        <v>4</v>
      </c>
      <c r="AR31" s="170">
        <v>16</v>
      </c>
      <c r="AS31" s="170">
        <v>11</v>
      </c>
      <c r="AT31" s="170">
        <v>20</v>
      </c>
      <c r="AU31" s="170">
        <v>5</v>
      </c>
      <c r="AV31" s="170">
        <v>3</v>
      </c>
      <c r="AW31" s="165">
        <v>2</v>
      </c>
    </row>
    <row r="32" spans="1:49" s="198" customFormat="1" ht="18" customHeight="1">
      <c r="A32" s="285" t="s">
        <v>206</v>
      </c>
      <c r="B32" s="299"/>
      <c r="C32" s="195">
        <f t="shared" si="4"/>
        <v>51</v>
      </c>
      <c r="D32" s="196">
        <f t="shared" si="5"/>
        <v>32</v>
      </c>
      <c r="E32" s="196">
        <f t="shared" si="6"/>
        <v>19</v>
      </c>
      <c r="F32" s="196">
        <f aca="true" t="shared" si="9" ref="F32:AE32">SUM(F33:F34)</f>
        <v>0</v>
      </c>
      <c r="G32" s="196">
        <f t="shared" si="9"/>
        <v>0</v>
      </c>
      <c r="H32" s="196">
        <f t="shared" si="9"/>
        <v>0</v>
      </c>
      <c r="I32" s="196">
        <f t="shared" si="9"/>
        <v>0</v>
      </c>
      <c r="J32" s="196">
        <f t="shared" si="9"/>
        <v>0</v>
      </c>
      <c r="K32" s="196">
        <f t="shared" si="9"/>
        <v>0</v>
      </c>
      <c r="L32" s="196">
        <f t="shared" si="9"/>
        <v>1</v>
      </c>
      <c r="M32" s="196">
        <f t="shared" si="9"/>
        <v>0</v>
      </c>
      <c r="N32" s="196">
        <f t="shared" si="9"/>
        <v>12</v>
      </c>
      <c r="O32" s="196">
        <f t="shared" si="9"/>
        <v>3</v>
      </c>
      <c r="P32" s="219">
        <f t="shared" si="9"/>
        <v>0</v>
      </c>
      <c r="Q32" s="219">
        <f t="shared" si="9"/>
        <v>0</v>
      </c>
      <c r="R32" s="219">
        <f t="shared" si="9"/>
        <v>1</v>
      </c>
      <c r="S32" s="219">
        <f t="shared" si="9"/>
        <v>0</v>
      </c>
      <c r="T32" s="219">
        <f t="shared" si="9"/>
        <v>2</v>
      </c>
      <c r="U32" s="219">
        <f t="shared" si="9"/>
        <v>0</v>
      </c>
      <c r="V32" s="219">
        <f t="shared" si="9"/>
        <v>1</v>
      </c>
      <c r="W32" s="219">
        <f t="shared" si="9"/>
        <v>1</v>
      </c>
      <c r="X32" s="219">
        <f t="shared" si="9"/>
        <v>1</v>
      </c>
      <c r="Y32" s="219">
        <f t="shared" si="9"/>
        <v>0</v>
      </c>
      <c r="Z32" s="219">
        <f t="shared" si="9"/>
        <v>2</v>
      </c>
      <c r="AA32" s="219">
        <f t="shared" si="9"/>
        <v>0</v>
      </c>
      <c r="AB32" s="219">
        <f t="shared" si="9"/>
        <v>2</v>
      </c>
      <c r="AC32" s="219">
        <f t="shared" si="9"/>
        <v>0</v>
      </c>
      <c r="AD32" s="219">
        <f t="shared" si="9"/>
        <v>1</v>
      </c>
      <c r="AE32" s="222">
        <f t="shared" si="9"/>
        <v>7</v>
      </c>
      <c r="AF32" s="283" t="s">
        <v>206</v>
      </c>
      <c r="AG32" s="286"/>
      <c r="AH32" s="285" t="s">
        <v>206</v>
      </c>
      <c r="AI32" s="299"/>
      <c r="AJ32" s="219">
        <f aca="true" t="shared" si="10" ref="AJ32:AW32">SUM(AJ33:AJ34)</f>
        <v>2</v>
      </c>
      <c r="AK32" s="219">
        <f t="shared" si="10"/>
        <v>4</v>
      </c>
      <c r="AL32" s="219">
        <f t="shared" si="10"/>
        <v>0</v>
      </c>
      <c r="AM32" s="219">
        <f t="shared" si="10"/>
        <v>0</v>
      </c>
      <c r="AN32" s="219">
        <f t="shared" si="10"/>
        <v>3</v>
      </c>
      <c r="AO32" s="219">
        <f t="shared" si="10"/>
        <v>4</v>
      </c>
      <c r="AP32" s="219">
        <f t="shared" si="10"/>
        <v>0</v>
      </c>
      <c r="AQ32" s="219">
        <f t="shared" si="10"/>
        <v>0</v>
      </c>
      <c r="AR32" s="219">
        <f t="shared" si="10"/>
        <v>0</v>
      </c>
      <c r="AS32" s="219">
        <f t="shared" si="10"/>
        <v>0</v>
      </c>
      <c r="AT32" s="219">
        <f t="shared" si="10"/>
        <v>4</v>
      </c>
      <c r="AU32" s="219">
        <f t="shared" si="10"/>
        <v>0</v>
      </c>
      <c r="AV32" s="219">
        <f t="shared" si="10"/>
        <v>0</v>
      </c>
      <c r="AW32" s="219">
        <f t="shared" si="10"/>
        <v>0</v>
      </c>
    </row>
    <row r="33" spans="1:49" ht="18" customHeight="1">
      <c r="A33" s="22"/>
      <c r="B33" s="28" t="s">
        <v>40</v>
      </c>
      <c r="C33" s="202">
        <f t="shared" si="4"/>
        <v>43</v>
      </c>
      <c r="D33" s="105">
        <f t="shared" si="5"/>
        <v>26</v>
      </c>
      <c r="E33" s="105">
        <f t="shared" si="6"/>
        <v>17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1</v>
      </c>
      <c r="M33" s="92">
        <v>0</v>
      </c>
      <c r="N33" s="92">
        <v>12</v>
      </c>
      <c r="O33" s="92">
        <v>2</v>
      </c>
      <c r="P33" s="170">
        <v>0</v>
      </c>
      <c r="Q33" s="170">
        <v>0</v>
      </c>
      <c r="R33" s="170">
        <v>0</v>
      </c>
      <c r="S33" s="170">
        <v>0</v>
      </c>
      <c r="T33" s="170">
        <v>2</v>
      </c>
      <c r="U33" s="170">
        <v>0</v>
      </c>
      <c r="V33" s="170">
        <v>1</v>
      </c>
      <c r="W33" s="170">
        <v>1</v>
      </c>
      <c r="X33" s="170">
        <v>1</v>
      </c>
      <c r="Y33" s="170">
        <v>0</v>
      </c>
      <c r="Z33" s="170">
        <v>0</v>
      </c>
      <c r="AA33" s="170">
        <v>0</v>
      </c>
      <c r="AB33" s="170">
        <v>0</v>
      </c>
      <c r="AC33" s="170">
        <v>0</v>
      </c>
      <c r="AD33" s="171">
        <v>1</v>
      </c>
      <c r="AE33" s="172">
        <v>6</v>
      </c>
      <c r="AF33" s="26" t="s">
        <v>40</v>
      </c>
      <c r="AG33" s="18"/>
      <c r="AH33" s="22"/>
      <c r="AI33" s="28" t="s">
        <v>40</v>
      </c>
      <c r="AJ33" s="173">
        <v>1</v>
      </c>
      <c r="AK33" s="171">
        <v>4</v>
      </c>
      <c r="AL33" s="171">
        <v>0</v>
      </c>
      <c r="AM33" s="170">
        <v>0</v>
      </c>
      <c r="AN33" s="171">
        <v>3</v>
      </c>
      <c r="AO33" s="170">
        <v>4</v>
      </c>
      <c r="AP33" s="170">
        <v>0</v>
      </c>
      <c r="AQ33" s="170">
        <v>0</v>
      </c>
      <c r="AR33" s="170">
        <v>0</v>
      </c>
      <c r="AS33" s="170">
        <v>0</v>
      </c>
      <c r="AT33" s="170">
        <v>4</v>
      </c>
      <c r="AU33" s="170">
        <v>0</v>
      </c>
      <c r="AV33" s="170">
        <v>0</v>
      </c>
      <c r="AW33" s="165">
        <v>0</v>
      </c>
    </row>
    <row r="34" spans="1:49" ht="18" customHeight="1">
      <c r="A34" s="22"/>
      <c r="B34" s="28" t="s">
        <v>41</v>
      </c>
      <c r="C34" s="202">
        <f t="shared" si="4"/>
        <v>8</v>
      </c>
      <c r="D34" s="105">
        <f t="shared" si="5"/>
        <v>6</v>
      </c>
      <c r="E34" s="105">
        <f t="shared" si="6"/>
        <v>2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1</v>
      </c>
      <c r="P34" s="170">
        <v>0</v>
      </c>
      <c r="Q34" s="170">
        <v>0</v>
      </c>
      <c r="R34" s="170">
        <v>1</v>
      </c>
      <c r="S34" s="170">
        <v>0</v>
      </c>
      <c r="T34" s="170">
        <v>0</v>
      </c>
      <c r="U34" s="170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2</v>
      </c>
      <c r="AA34" s="170">
        <v>0</v>
      </c>
      <c r="AB34" s="170">
        <v>2</v>
      </c>
      <c r="AC34" s="170">
        <v>0</v>
      </c>
      <c r="AD34" s="171">
        <v>0</v>
      </c>
      <c r="AE34" s="172">
        <v>1</v>
      </c>
      <c r="AF34" s="26" t="s">
        <v>41</v>
      </c>
      <c r="AG34" s="18"/>
      <c r="AH34" s="22"/>
      <c r="AI34" s="28" t="s">
        <v>41</v>
      </c>
      <c r="AJ34" s="173">
        <v>1</v>
      </c>
      <c r="AK34" s="171">
        <v>0</v>
      </c>
      <c r="AL34" s="171">
        <v>0</v>
      </c>
      <c r="AM34" s="170">
        <v>0</v>
      </c>
      <c r="AN34" s="171">
        <v>0</v>
      </c>
      <c r="AO34" s="170">
        <v>0</v>
      </c>
      <c r="AP34" s="170">
        <v>0</v>
      </c>
      <c r="AQ34" s="170">
        <v>0</v>
      </c>
      <c r="AR34" s="170">
        <v>0</v>
      </c>
      <c r="AS34" s="170">
        <v>0</v>
      </c>
      <c r="AT34" s="170">
        <v>0</v>
      </c>
      <c r="AU34" s="170">
        <v>0</v>
      </c>
      <c r="AV34" s="170">
        <v>0</v>
      </c>
      <c r="AW34" s="165">
        <v>0</v>
      </c>
    </row>
    <row r="35" spans="1:49" s="198" customFormat="1" ht="18" customHeight="1">
      <c r="A35" s="281" t="s">
        <v>207</v>
      </c>
      <c r="B35" s="294"/>
      <c r="C35" s="195">
        <f t="shared" si="4"/>
        <v>350</v>
      </c>
      <c r="D35" s="196">
        <f t="shared" si="5"/>
        <v>174</v>
      </c>
      <c r="E35" s="196">
        <f t="shared" si="6"/>
        <v>176</v>
      </c>
      <c r="F35" s="196">
        <f aca="true" t="shared" si="11" ref="F35:AE35">SUM(F36:F39)</f>
        <v>4</v>
      </c>
      <c r="G35" s="196">
        <f t="shared" si="11"/>
        <v>1</v>
      </c>
      <c r="H35" s="196">
        <f t="shared" si="11"/>
        <v>0</v>
      </c>
      <c r="I35" s="196">
        <f t="shared" si="11"/>
        <v>0</v>
      </c>
      <c r="J35" s="196">
        <f t="shared" si="11"/>
        <v>0</v>
      </c>
      <c r="K35" s="196">
        <f t="shared" si="11"/>
        <v>0</v>
      </c>
      <c r="L35" s="196">
        <f t="shared" si="11"/>
        <v>16</v>
      </c>
      <c r="M35" s="196">
        <f t="shared" si="11"/>
        <v>2</v>
      </c>
      <c r="N35" s="196">
        <f t="shared" si="11"/>
        <v>51</v>
      </c>
      <c r="O35" s="196">
        <f t="shared" si="11"/>
        <v>30</v>
      </c>
      <c r="P35" s="219">
        <f t="shared" si="11"/>
        <v>1</v>
      </c>
      <c r="Q35" s="219">
        <f t="shared" si="11"/>
        <v>0</v>
      </c>
      <c r="R35" s="219">
        <f t="shared" si="11"/>
        <v>0</v>
      </c>
      <c r="S35" s="219">
        <f t="shared" si="11"/>
        <v>0</v>
      </c>
      <c r="T35" s="219">
        <f t="shared" si="11"/>
        <v>13</v>
      </c>
      <c r="U35" s="219">
        <f t="shared" si="11"/>
        <v>1</v>
      </c>
      <c r="V35" s="219">
        <f t="shared" si="11"/>
        <v>25</v>
      </c>
      <c r="W35" s="219">
        <f t="shared" si="11"/>
        <v>48</v>
      </c>
      <c r="X35" s="219">
        <f t="shared" si="11"/>
        <v>5</v>
      </c>
      <c r="Y35" s="219">
        <f t="shared" si="11"/>
        <v>7</v>
      </c>
      <c r="Z35" s="219">
        <f t="shared" si="11"/>
        <v>2</v>
      </c>
      <c r="AA35" s="219">
        <f t="shared" si="11"/>
        <v>2</v>
      </c>
      <c r="AB35" s="219">
        <f t="shared" si="11"/>
        <v>2</v>
      </c>
      <c r="AC35" s="219">
        <f t="shared" si="11"/>
        <v>4</v>
      </c>
      <c r="AD35" s="219">
        <f t="shared" si="11"/>
        <v>11</v>
      </c>
      <c r="AE35" s="222">
        <f t="shared" si="11"/>
        <v>20</v>
      </c>
      <c r="AF35" s="283" t="s">
        <v>207</v>
      </c>
      <c r="AG35" s="286"/>
      <c r="AH35" s="281" t="s">
        <v>207</v>
      </c>
      <c r="AI35" s="294"/>
      <c r="AJ35" s="219">
        <f aca="true" t="shared" si="12" ref="AJ35:AW35">SUM(AJ36:AJ39)</f>
        <v>3</v>
      </c>
      <c r="AK35" s="219">
        <f t="shared" si="12"/>
        <v>12</v>
      </c>
      <c r="AL35" s="219">
        <f t="shared" si="12"/>
        <v>0</v>
      </c>
      <c r="AM35" s="219">
        <f t="shared" si="12"/>
        <v>1</v>
      </c>
      <c r="AN35" s="219">
        <f t="shared" si="12"/>
        <v>4</v>
      </c>
      <c r="AO35" s="219">
        <f t="shared" si="12"/>
        <v>20</v>
      </c>
      <c r="AP35" s="219">
        <f t="shared" si="12"/>
        <v>4</v>
      </c>
      <c r="AQ35" s="219">
        <f t="shared" si="12"/>
        <v>9</v>
      </c>
      <c r="AR35" s="219">
        <f t="shared" si="12"/>
        <v>12</v>
      </c>
      <c r="AS35" s="219">
        <f t="shared" si="12"/>
        <v>14</v>
      </c>
      <c r="AT35" s="219">
        <f t="shared" si="12"/>
        <v>21</v>
      </c>
      <c r="AU35" s="219">
        <f t="shared" si="12"/>
        <v>5</v>
      </c>
      <c r="AV35" s="219">
        <f t="shared" si="12"/>
        <v>0</v>
      </c>
      <c r="AW35" s="219">
        <f t="shared" si="12"/>
        <v>0</v>
      </c>
    </row>
    <row r="36" spans="1:49" ht="18" customHeight="1">
      <c r="A36" s="22"/>
      <c r="B36" s="28" t="s">
        <v>80</v>
      </c>
      <c r="C36" s="202">
        <f t="shared" si="4"/>
        <v>239</v>
      </c>
      <c r="D36" s="105">
        <f t="shared" si="5"/>
        <v>117</v>
      </c>
      <c r="E36" s="105">
        <f t="shared" si="6"/>
        <v>122</v>
      </c>
      <c r="F36" s="92">
        <v>4</v>
      </c>
      <c r="G36" s="92">
        <v>1</v>
      </c>
      <c r="H36" s="92">
        <v>0</v>
      </c>
      <c r="I36" s="92">
        <v>0</v>
      </c>
      <c r="J36" s="92">
        <v>0</v>
      </c>
      <c r="K36" s="92">
        <v>0</v>
      </c>
      <c r="L36" s="92">
        <v>14</v>
      </c>
      <c r="M36" s="92">
        <v>2</v>
      </c>
      <c r="N36" s="92">
        <v>34</v>
      </c>
      <c r="O36" s="92">
        <v>18</v>
      </c>
      <c r="P36" s="170">
        <v>1</v>
      </c>
      <c r="Q36" s="170">
        <v>0</v>
      </c>
      <c r="R36" s="170">
        <v>0</v>
      </c>
      <c r="S36" s="170">
        <v>0</v>
      </c>
      <c r="T36" s="170">
        <v>10</v>
      </c>
      <c r="U36" s="170">
        <v>1</v>
      </c>
      <c r="V36" s="170">
        <v>15</v>
      </c>
      <c r="W36" s="170">
        <v>40</v>
      </c>
      <c r="X36" s="170">
        <v>4</v>
      </c>
      <c r="Y36" s="170">
        <v>5</v>
      </c>
      <c r="Z36" s="170">
        <v>1</v>
      </c>
      <c r="AA36" s="170">
        <v>2</v>
      </c>
      <c r="AB36" s="170">
        <v>2</v>
      </c>
      <c r="AC36" s="170">
        <v>4</v>
      </c>
      <c r="AD36" s="171">
        <v>8</v>
      </c>
      <c r="AE36" s="172">
        <v>11</v>
      </c>
      <c r="AF36" s="26" t="s">
        <v>58</v>
      </c>
      <c r="AG36" s="18"/>
      <c r="AH36" s="22"/>
      <c r="AI36" s="28" t="s">
        <v>80</v>
      </c>
      <c r="AJ36" s="173">
        <v>3</v>
      </c>
      <c r="AK36" s="171">
        <v>7</v>
      </c>
      <c r="AL36" s="171">
        <v>0</v>
      </c>
      <c r="AM36" s="170">
        <v>1</v>
      </c>
      <c r="AN36" s="171">
        <v>4</v>
      </c>
      <c r="AO36" s="170">
        <v>13</v>
      </c>
      <c r="AP36" s="170">
        <v>3</v>
      </c>
      <c r="AQ36" s="170">
        <v>8</v>
      </c>
      <c r="AR36" s="170">
        <v>5</v>
      </c>
      <c r="AS36" s="170">
        <v>8</v>
      </c>
      <c r="AT36" s="170">
        <v>9</v>
      </c>
      <c r="AU36" s="170">
        <v>1</v>
      </c>
      <c r="AV36" s="170">
        <v>0</v>
      </c>
      <c r="AW36" s="165">
        <v>0</v>
      </c>
    </row>
    <row r="37" spans="1:49" ht="18" customHeight="1">
      <c r="A37" s="22"/>
      <c r="B37" s="28" t="s">
        <v>42</v>
      </c>
      <c r="C37" s="202">
        <f t="shared" si="4"/>
        <v>63</v>
      </c>
      <c r="D37" s="105">
        <f t="shared" si="5"/>
        <v>33</v>
      </c>
      <c r="E37" s="105">
        <f t="shared" si="6"/>
        <v>30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1</v>
      </c>
      <c r="M37" s="92">
        <v>0</v>
      </c>
      <c r="N37" s="92">
        <v>10</v>
      </c>
      <c r="O37" s="92">
        <v>7</v>
      </c>
      <c r="P37" s="170">
        <v>0</v>
      </c>
      <c r="Q37" s="170">
        <v>0</v>
      </c>
      <c r="R37" s="170">
        <v>0</v>
      </c>
      <c r="S37" s="170">
        <v>0</v>
      </c>
      <c r="T37" s="170">
        <v>2</v>
      </c>
      <c r="U37" s="170">
        <v>0</v>
      </c>
      <c r="V37" s="170">
        <v>10</v>
      </c>
      <c r="W37" s="170">
        <v>6</v>
      </c>
      <c r="X37" s="170">
        <v>0</v>
      </c>
      <c r="Y37" s="170">
        <v>1</v>
      </c>
      <c r="Z37" s="170">
        <v>1</v>
      </c>
      <c r="AA37" s="170">
        <v>0</v>
      </c>
      <c r="AB37" s="170">
        <v>0</v>
      </c>
      <c r="AC37" s="170">
        <v>0</v>
      </c>
      <c r="AD37" s="171">
        <v>0</v>
      </c>
      <c r="AE37" s="172">
        <v>4</v>
      </c>
      <c r="AF37" s="26" t="s">
        <v>59</v>
      </c>
      <c r="AG37" s="18"/>
      <c r="AH37" s="22"/>
      <c r="AI37" s="28" t="s">
        <v>42</v>
      </c>
      <c r="AJ37" s="173">
        <v>0</v>
      </c>
      <c r="AK37" s="171">
        <v>5</v>
      </c>
      <c r="AL37" s="171">
        <v>0</v>
      </c>
      <c r="AM37" s="170">
        <v>0</v>
      </c>
      <c r="AN37" s="171">
        <v>0</v>
      </c>
      <c r="AO37" s="170">
        <v>4</v>
      </c>
      <c r="AP37" s="170">
        <v>0</v>
      </c>
      <c r="AQ37" s="170">
        <v>0</v>
      </c>
      <c r="AR37" s="170">
        <v>4</v>
      </c>
      <c r="AS37" s="170">
        <v>2</v>
      </c>
      <c r="AT37" s="170">
        <v>5</v>
      </c>
      <c r="AU37" s="170">
        <v>1</v>
      </c>
      <c r="AV37" s="170">
        <v>0</v>
      </c>
      <c r="AW37" s="165">
        <v>0</v>
      </c>
    </row>
    <row r="38" spans="1:49" ht="18" customHeight="1">
      <c r="A38" s="22"/>
      <c r="B38" s="28" t="s">
        <v>43</v>
      </c>
      <c r="C38" s="202">
        <f t="shared" si="4"/>
        <v>37</v>
      </c>
      <c r="D38" s="105">
        <f t="shared" si="5"/>
        <v>19</v>
      </c>
      <c r="E38" s="105">
        <f t="shared" si="6"/>
        <v>18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7</v>
      </c>
      <c r="O38" s="92">
        <v>4</v>
      </c>
      <c r="P38" s="170">
        <v>0</v>
      </c>
      <c r="Q38" s="170">
        <v>0</v>
      </c>
      <c r="R38" s="170">
        <v>0</v>
      </c>
      <c r="S38" s="170">
        <v>0</v>
      </c>
      <c r="T38" s="170">
        <v>0</v>
      </c>
      <c r="U38" s="170">
        <v>0</v>
      </c>
      <c r="V38" s="170">
        <v>0</v>
      </c>
      <c r="W38" s="170">
        <v>2</v>
      </c>
      <c r="X38" s="170">
        <v>1</v>
      </c>
      <c r="Y38" s="170">
        <v>1</v>
      </c>
      <c r="Z38" s="170">
        <v>0</v>
      </c>
      <c r="AA38" s="170">
        <v>0</v>
      </c>
      <c r="AB38" s="170">
        <v>0</v>
      </c>
      <c r="AC38" s="170">
        <v>0</v>
      </c>
      <c r="AD38" s="171">
        <v>2</v>
      </c>
      <c r="AE38" s="172">
        <v>2</v>
      </c>
      <c r="AF38" s="26" t="s">
        <v>60</v>
      </c>
      <c r="AG38" s="18"/>
      <c r="AH38" s="22"/>
      <c r="AI38" s="28" t="s">
        <v>43</v>
      </c>
      <c r="AJ38" s="173">
        <v>0</v>
      </c>
      <c r="AK38" s="171">
        <v>0</v>
      </c>
      <c r="AL38" s="171">
        <v>0</v>
      </c>
      <c r="AM38" s="170">
        <v>0</v>
      </c>
      <c r="AN38" s="171">
        <v>0</v>
      </c>
      <c r="AO38" s="170">
        <v>2</v>
      </c>
      <c r="AP38" s="170">
        <v>0</v>
      </c>
      <c r="AQ38" s="170">
        <v>1</v>
      </c>
      <c r="AR38" s="170">
        <v>3</v>
      </c>
      <c r="AS38" s="170">
        <v>4</v>
      </c>
      <c r="AT38" s="170">
        <v>6</v>
      </c>
      <c r="AU38" s="170">
        <v>2</v>
      </c>
      <c r="AV38" s="170">
        <v>0</v>
      </c>
      <c r="AW38" s="165">
        <v>0</v>
      </c>
    </row>
    <row r="39" spans="1:49" ht="18" customHeight="1">
      <c r="A39" s="22"/>
      <c r="B39" s="28" t="s">
        <v>44</v>
      </c>
      <c r="C39" s="202">
        <f t="shared" si="4"/>
        <v>11</v>
      </c>
      <c r="D39" s="105">
        <f t="shared" si="5"/>
        <v>5</v>
      </c>
      <c r="E39" s="105">
        <f t="shared" si="6"/>
        <v>6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1</v>
      </c>
      <c r="M39" s="92">
        <v>0</v>
      </c>
      <c r="N39" s="92">
        <v>0</v>
      </c>
      <c r="O39" s="92">
        <v>1</v>
      </c>
      <c r="P39" s="170">
        <v>0</v>
      </c>
      <c r="Q39" s="170">
        <v>0</v>
      </c>
      <c r="R39" s="170">
        <v>0</v>
      </c>
      <c r="S39" s="170">
        <v>0</v>
      </c>
      <c r="T39" s="170">
        <v>1</v>
      </c>
      <c r="U39" s="170">
        <v>0</v>
      </c>
      <c r="V39" s="170">
        <v>0</v>
      </c>
      <c r="W39" s="170">
        <v>0</v>
      </c>
      <c r="X39" s="170">
        <v>0</v>
      </c>
      <c r="Y39" s="170">
        <v>0</v>
      </c>
      <c r="Z39" s="170">
        <v>0</v>
      </c>
      <c r="AA39" s="170">
        <v>0</v>
      </c>
      <c r="AB39" s="170">
        <v>0</v>
      </c>
      <c r="AC39" s="170">
        <v>0</v>
      </c>
      <c r="AD39" s="171">
        <v>1</v>
      </c>
      <c r="AE39" s="172">
        <v>3</v>
      </c>
      <c r="AF39" s="26" t="s">
        <v>61</v>
      </c>
      <c r="AG39" s="18"/>
      <c r="AH39" s="22"/>
      <c r="AI39" s="28" t="s">
        <v>44</v>
      </c>
      <c r="AJ39" s="173">
        <v>0</v>
      </c>
      <c r="AK39" s="171">
        <v>0</v>
      </c>
      <c r="AL39" s="171">
        <v>0</v>
      </c>
      <c r="AM39" s="170">
        <v>0</v>
      </c>
      <c r="AN39" s="171">
        <v>0</v>
      </c>
      <c r="AO39" s="170">
        <v>1</v>
      </c>
      <c r="AP39" s="170">
        <v>1</v>
      </c>
      <c r="AQ39" s="170">
        <v>0</v>
      </c>
      <c r="AR39" s="170">
        <v>0</v>
      </c>
      <c r="AS39" s="170">
        <v>0</v>
      </c>
      <c r="AT39" s="170">
        <v>1</v>
      </c>
      <c r="AU39" s="170">
        <v>1</v>
      </c>
      <c r="AV39" s="170">
        <v>0</v>
      </c>
      <c r="AW39" s="165">
        <v>0</v>
      </c>
    </row>
    <row r="40" spans="1:49" s="198" customFormat="1" ht="18" customHeight="1">
      <c r="A40" s="281" t="s">
        <v>208</v>
      </c>
      <c r="B40" s="294"/>
      <c r="C40" s="195">
        <f t="shared" si="4"/>
        <v>78</v>
      </c>
      <c r="D40" s="196">
        <f t="shared" si="5"/>
        <v>51</v>
      </c>
      <c r="E40" s="196">
        <f t="shared" si="6"/>
        <v>27</v>
      </c>
      <c r="F40" s="196">
        <f aca="true" t="shared" si="13" ref="F40:AE40">F41</f>
        <v>0</v>
      </c>
      <c r="G40" s="196">
        <f t="shared" si="13"/>
        <v>0</v>
      </c>
      <c r="H40" s="196">
        <f t="shared" si="13"/>
        <v>0</v>
      </c>
      <c r="I40" s="196">
        <f t="shared" si="13"/>
        <v>0</v>
      </c>
      <c r="J40" s="196">
        <f t="shared" si="13"/>
        <v>1</v>
      </c>
      <c r="K40" s="196">
        <f t="shared" si="13"/>
        <v>0</v>
      </c>
      <c r="L40" s="196">
        <f t="shared" si="13"/>
        <v>6</v>
      </c>
      <c r="M40" s="196">
        <f t="shared" si="13"/>
        <v>0</v>
      </c>
      <c r="N40" s="196">
        <f t="shared" si="13"/>
        <v>24</v>
      </c>
      <c r="O40" s="196">
        <f t="shared" si="13"/>
        <v>12</v>
      </c>
      <c r="P40" s="219">
        <f t="shared" si="13"/>
        <v>1</v>
      </c>
      <c r="Q40" s="219">
        <f t="shared" si="13"/>
        <v>0</v>
      </c>
      <c r="R40" s="219">
        <f t="shared" si="13"/>
        <v>1</v>
      </c>
      <c r="S40" s="219">
        <f t="shared" si="13"/>
        <v>0</v>
      </c>
      <c r="T40" s="219">
        <f t="shared" si="13"/>
        <v>0</v>
      </c>
      <c r="U40" s="219">
        <f t="shared" si="13"/>
        <v>0</v>
      </c>
      <c r="V40" s="219">
        <f t="shared" si="13"/>
        <v>4</v>
      </c>
      <c r="W40" s="219">
        <f t="shared" si="13"/>
        <v>3</v>
      </c>
      <c r="X40" s="219">
        <f t="shared" si="13"/>
        <v>1</v>
      </c>
      <c r="Y40" s="219">
        <f t="shared" si="13"/>
        <v>1</v>
      </c>
      <c r="Z40" s="219">
        <f t="shared" si="13"/>
        <v>0</v>
      </c>
      <c r="AA40" s="219">
        <f t="shared" si="13"/>
        <v>0</v>
      </c>
      <c r="AB40" s="219">
        <f t="shared" si="13"/>
        <v>2</v>
      </c>
      <c r="AC40" s="219">
        <f t="shared" si="13"/>
        <v>0</v>
      </c>
      <c r="AD40" s="219">
        <f t="shared" si="13"/>
        <v>2</v>
      </c>
      <c r="AE40" s="222">
        <f t="shared" si="13"/>
        <v>3</v>
      </c>
      <c r="AF40" s="287" t="s">
        <v>62</v>
      </c>
      <c r="AG40" s="288"/>
      <c r="AH40" s="281" t="s">
        <v>208</v>
      </c>
      <c r="AI40" s="294"/>
      <c r="AJ40" s="219">
        <f aca="true" t="shared" si="14" ref="AJ40:AW40">AJ41</f>
        <v>4</v>
      </c>
      <c r="AK40" s="219">
        <f t="shared" si="14"/>
        <v>2</v>
      </c>
      <c r="AL40" s="219">
        <f t="shared" si="14"/>
        <v>0</v>
      </c>
      <c r="AM40" s="219">
        <f t="shared" si="14"/>
        <v>0</v>
      </c>
      <c r="AN40" s="219">
        <f t="shared" si="14"/>
        <v>0</v>
      </c>
      <c r="AO40" s="219">
        <f t="shared" si="14"/>
        <v>4</v>
      </c>
      <c r="AP40" s="219">
        <f t="shared" si="14"/>
        <v>0</v>
      </c>
      <c r="AQ40" s="219">
        <f t="shared" si="14"/>
        <v>1</v>
      </c>
      <c r="AR40" s="219">
        <f t="shared" si="14"/>
        <v>1</v>
      </c>
      <c r="AS40" s="219">
        <f t="shared" si="14"/>
        <v>1</v>
      </c>
      <c r="AT40" s="219">
        <f t="shared" si="14"/>
        <v>4</v>
      </c>
      <c r="AU40" s="219">
        <f t="shared" si="14"/>
        <v>0</v>
      </c>
      <c r="AV40" s="219">
        <f t="shared" si="14"/>
        <v>0</v>
      </c>
      <c r="AW40" s="219">
        <f t="shared" si="14"/>
        <v>0</v>
      </c>
    </row>
    <row r="41" spans="1:49" ht="18" customHeight="1">
      <c r="A41" s="22"/>
      <c r="B41" s="28" t="s">
        <v>45</v>
      </c>
      <c r="C41" s="202">
        <f t="shared" si="4"/>
        <v>78</v>
      </c>
      <c r="D41" s="105">
        <f t="shared" si="5"/>
        <v>51</v>
      </c>
      <c r="E41" s="105">
        <f t="shared" si="6"/>
        <v>27</v>
      </c>
      <c r="F41" s="92">
        <v>0</v>
      </c>
      <c r="G41" s="92">
        <v>0</v>
      </c>
      <c r="H41" s="92">
        <v>0</v>
      </c>
      <c r="I41" s="92">
        <v>0</v>
      </c>
      <c r="J41" s="92">
        <v>1</v>
      </c>
      <c r="K41" s="92">
        <v>0</v>
      </c>
      <c r="L41" s="92">
        <v>6</v>
      </c>
      <c r="M41" s="92">
        <v>0</v>
      </c>
      <c r="N41" s="92">
        <v>24</v>
      </c>
      <c r="O41" s="92">
        <v>12</v>
      </c>
      <c r="P41" s="170">
        <v>1</v>
      </c>
      <c r="Q41" s="170">
        <v>0</v>
      </c>
      <c r="R41" s="170">
        <v>1</v>
      </c>
      <c r="S41" s="170">
        <v>0</v>
      </c>
      <c r="T41" s="170">
        <v>0</v>
      </c>
      <c r="U41" s="170">
        <v>0</v>
      </c>
      <c r="V41" s="170">
        <v>4</v>
      </c>
      <c r="W41" s="170">
        <v>3</v>
      </c>
      <c r="X41" s="170">
        <v>1</v>
      </c>
      <c r="Y41" s="170">
        <v>1</v>
      </c>
      <c r="Z41" s="170">
        <v>0</v>
      </c>
      <c r="AA41" s="170">
        <v>0</v>
      </c>
      <c r="AB41" s="170">
        <v>2</v>
      </c>
      <c r="AC41" s="170">
        <v>0</v>
      </c>
      <c r="AD41" s="171">
        <v>2</v>
      </c>
      <c r="AE41" s="172">
        <v>3</v>
      </c>
      <c r="AF41" s="26" t="s">
        <v>45</v>
      </c>
      <c r="AG41" s="18"/>
      <c r="AH41" s="22"/>
      <c r="AI41" s="28" t="s">
        <v>45</v>
      </c>
      <c r="AJ41" s="173">
        <v>4</v>
      </c>
      <c r="AK41" s="171">
        <v>2</v>
      </c>
      <c r="AL41" s="171">
        <v>0</v>
      </c>
      <c r="AM41" s="170">
        <v>0</v>
      </c>
      <c r="AN41" s="171">
        <v>0</v>
      </c>
      <c r="AO41" s="170">
        <v>4</v>
      </c>
      <c r="AP41" s="170">
        <v>0</v>
      </c>
      <c r="AQ41" s="170">
        <v>1</v>
      </c>
      <c r="AR41" s="170">
        <v>1</v>
      </c>
      <c r="AS41" s="170">
        <v>1</v>
      </c>
      <c r="AT41" s="170">
        <v>4</v>
      </c>
      <c r="AU41" s="170">
        <v>0</v>
      </c>
      <c r="AV41" s="170">
        <v>0</v>
      </c>
      <c r="AW41" s="165">
        <v>0</v>
      </c>
    </row>
    <row r="42" spans="1:49" s="198" customFormat="1" ht="18" customHeight="1">
      <c r="A42" s="281" t="s">
        <v>209</v>
      </c>
      <c r="B42" s="294"/>
      <c r="C42" s="195">
        <f t="shared" si="4"/>
        <v>85</v>
      </c>
      <c r="D42" s="196">
        <f t="shared" si="5"/>
        <v>37</v>
      </c>
      <c r="E42" s="196">
        <f t="shared" si="6"/>
        <v>48</v>
      </c>
      <c r="F42" s="196">
        <f aca="true" t="shared" si="15" ref="F42:AE42">SUM(F43:F44)</f>
        <v>0</v>
      </c>
      <c r="G42" s="196">
        <f t="shared" si="15"/>
        <v>1</v>
      </c>
      <c r="H42" s="196">
        <f t="shared" si="15"/>
        <v>0</v>
      </c>
      <c r="I42" s="196">
        <f t="shared" si="15"/>
        <v>0</v>
      </c>
      <c r="J42" s="196">
        <f t="shared" si="15"/>
        <v>0</v>
      </c>
      <c r="K42" s="196">
        <f t="shared" si="15"/>
        <v>0</v>
      </c>
      <c r="L42" s="196">
        <f t="shared" si="15"/>
        <v>3</v>
      </c>
      <c r="M42" s="196">
        <f t="shared" si="15"/>
        <v>1</v>
      </c>
      <c r="N42" s="196">
        <f t="shared" si="15"/>
        <v>13</v>
      </c>
      <c r="O42" s="196">
        <f t="shared" si="15"/>
        <v>13</v>
      </c>
      <c r="P42" s="219">
        <f t="shared" si="15"/>
        <v>1</v>
      </c>
      <c r="Q42" s="219">
        <f t="shared" si="15"/>
        <v>0</v>
      </c>
      <c r="R42" s="219">
        <f t="shared" si="15"/>
        <v>0</v>
      </c>
      <c r="S42" s="219">
        <f t="shared" si="15"/>
        <v>0</v>
      </c>
      <c r="T42" s="219">
        <f t="shared" si="15"/>
        <v>1</v>
      </c>
      <c r="U42" s="219">
        <f t="shared" si="15"/>
        <v>0</v>
      </c>
      <c r="V42" s="219">
        <f t="shared" si="15"/>
        <v>8</v>
      </c>
      <c r="W42" s="219">
        <f t="shared" si="15"/>
        <v>13</v>
      </c>
      <c r="X42" s="219">
        <f t="shared" si="15"/>
        <v>2</v>
      </c>
      <c r="Y42" s="219">
        <f t="shared" si="15"/>
        <v>1</v>
      </c>
      <c r="Z42" s="219">
        <f t="shared" si="15"/>
        <v>0</v>
      </c>
      <c r="AA42" s="219">
        <f t="shared" si="15"/>
        <v>0</v>
      </c>
      <c r="AB42" s="219">
        <f t="shared" si="15"/>
        <v>0</v>
      </c>
      <c r="AC42" s="219">
        <f t="shared" si="15"/>
        <v>0</v>
      </c>
      <c r="AD42" s="219">
        <f t="shared" si="15"/>
        <v>2</v>
      </c>
      <c r="AE42" s="222">
        <f t="shared" si="15"/>
        <v>5</v>
      </c>
      <c r="AF42" s="283" t="s">
        <v>209</v>
      </c>
      <c r="AG42" s="286"/>
      <c r="AH42" s="281" t="s">
        <v>209</v>
      </c>
      <c r="AI42" s="294"/>
      <c r="AJ42" s="219">
        <f aca="true" t="shared" si="16" ref="AJ42:AW42">SUM(AJ43:AJ44)</f>
        <v>1</v>
      </c>
      <c r="AK42" s="219">
        <f t="shared" si="16"/>
        <v>5</v>
      </c>
      <c r="AL42" s="219">
        <f t="shared" si="16"/>
        <v>0</v>
      </c>
      <c r="AM42" s="219">
        <f t="shared" si="16"/>
        <v>0</v>
      </c>
      <c r="AN42" s="219">
        <f t="shared" si="16"/>
        <v>1</v>
      </c>
      <c r="AO42" s="219">
        <f t="shared" si="16"/>
        <v>7</v>
      </c>
      <c r="AP42" s="219">
        <f t="shared" si="16"/>
        <v>1</v>
      </c>
      <c r="AQ42" s="219">
        <f t="shared" si="16"/>
        <v>0</v>
      </c>
      <c r="AR42" s="219">
        <f t="shared" si="16"/>
        <v>0</v>
      </c>
      <c r="AS42" s="219">
        <f t="shared" si="16"/>
        <v>2</v>
      </c>
      <c r="AT42" s="219">
        <f t="shared" si="16"/>
        <v>4</v>
      </c>
      <c r="AU42" s="219">
        <f t="shared" si="16"/>
        <v>0</v>
      </c>
      <c r="AV42" s="219">
        <f t="shared" si="16"/>
        <v>0</v>
      </c>
      <c r="AW42" s="219">
        <f t="shared" si="16"/>
        <v>0</v>
      </c>
    </row>
    <row r="43" spans="1:49" ht="18" customHeight="1">
      <c r="A43" s="22"/>
      <c r="B43" s="28" t="s">
        <v>46</v>
      </c>
      <c r="C43" s="202">
        <f t="shared" si="4"/>
        <v>85</v>
      </c>
      <c r="D43" s="105">
        <f t="shared" si="5"/>
        <v>37</v>
      </c>
      <c r="E43" s="105">
        <f t="shared" si="6"/>
        <v>48</v>
      </c>
      <c r="F43" s="92">
        <v>0</v>
      </c>
      <c r="G43" s="92">
        <v>1</v>
      </c>
      <c r="H43" s="92">
        <v>0</v>
      </c>
      <c r="I43" s="92">
        <v>0</v>
      </c>
      <c r="J43" s="92">
        <v>0</v>
      </c>
      <c r="K43" s="92">
        <v>0</v>
      </c>
      <c r="L43" s="92">
        <v>3</v>
      </c>
      <c r="M43" s="92">
        <v>1</v>
      </c>
      <c r="N43" s="92">
        <v>13</v>
      </c>
      <c r="O43" s="92">
        <v>13</v>
      </c>
      <c r="P43" s="170">
        <v>1</v>
      </c>
      <c r="Q43" s="170">
        <v>0</v>
      </c>
      <c r="R43" s="170">
        <v>0</v>
      </c>
      <c r="S43" s="170">
        <v>0</v>
      </c>
      <c r="T43" s="170">
        <v>1</v>
      </c>
      <c r="U43" s="170">
        <v>0</v>
      </c>
      <c r="V43" s="170">
        <v>8</v>
      </c>
      <c r="W43" s="170">
        <v>13</v>
      </c>
      <c r="X43" s="170">
        <v>2</v>
      </c>
      <c r="Y43" s="170">
        <v>1</v>
      </c>
      <c r="Z43" s="170">
        <v>0</v>
      </c>
      <c r="AA43" s="170">
        <v>0</v>
      </c>
      <c r="AB43" s="170">
        <v>0</v>
      </c>
      <c r="AC43" s="170">
        <v>0</v>
      </c>
      <c r="AD43" s="171">
        <v>2</v>
      </c>
      <c r="AE43" s="172">
        <v>5</v>
      </c>
      <c r="AF43" s="26" t="s">
        <v>46</v>
      </c>
      <c r="AG43" s="18"/>
      <c r="AH43" s="22"/>
      <c r="AI43" s="28" t="s">
        <v>46</v>
      </c>
      <c r="AJ43" s="173">
        <v>1</v>
      </c>
      <c r="AK43" s="171">
        <v>5</v>
      </c>
      <c r="AL43" s="171">
        <v>0</v>
      </c>
      <c r="AM43" s="170">
        <v>0</v>
      </c>
      <c r="AN43" s="171">
        <v>1</v>
      </c>
      <c r="AO43" s="170">
        <v>7</v>
      </c>
      <c r="AP43" s="170">
        <v>1</v>
      </c>
      <c r="AQ43" s="170">
        <v>0</v>
      </c>
      <c r="AR43" s="170">
        <v>0</v>
      </c>
      <c r="AS43" s="170">
        <v>2</v>
      </c>
      <c r="AT43" s="170">
        <v>4</v>
      </c>
      <c r="AU43" s="170">
        <v>0</v>
      </c>
      <c r="AV43" s="170">
        <v>0</v>
      </c>
      <c r="AW43" s="165">
        <v>0</v>
      </c>
    </row>
    <row r="44" spans="1:49" ht="18" customHeight="1">
      <c r="A44" s="22"/>
      <c r="B44" s="28" t="s">
        <v>47</v>
      </c>
      <c r="C44" s="202">
        <f t="shared" si="4"/>
        <v>0</v>
      </c>
      <c r="D44" s="105">
        <f t="shared" si="5"/>
        <v>0</v>
      </c>
      <c r="E44" s="105">
        <f t="shared" si="6"/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170">
        <v>0</v>
      </c>
      <c r="Q44" s="170">
        <v>0</v>
      </c>
      <c r="R44" s="170">
        <v>0</v>
      </c>
      <c r="S44" s="170">
        <v>0</v>
      </c>
      <c r="T44" s="170">
        <v>0</v>
      </c>
      <c r="U44" s="170">
        <v>0</v>
      </c>
      <c r="V44" s="170">
        <v>0</v>
      </c>
      <c r="W44" s="170">
        <v>0</v>
      </c>
      <c r="X44" s="170">
        <v>0</v>
      </c>
      <c r="Y44" s="170">
        <v>0</v>
      </c>
      <c r="Z44" s="170">
        <v>0</v>
      </c>
      <c r="AA44" s="170">
        <v>0</v>
      </c>
      <c r="AB44" s="170">
        <v>0</v>
      </c>
      <c r="AC44" s="170">
        <v>0</v>
      </c>
      <c r="AD44" s="171">
        <v>0</v>
      </c>
      <c r="AE44" s="172">
        <v>0</v>
      </c>
      <c r="AF44" s="26" t="s">
        <v>47</v>
      </c>
      <c r="AG44" s="18"/>
      <c r="AH44" s="22"/>
      <c r="AI44" s="28" t="s">
        <v>47</v>
      </c>
      <c r="AJ44" s="173">
        <v>0</v>
      </c>
      <c r="AK44" s="171">
        <v>0</v>
      </c>
      <c r="AL44" s="171">
        <v>0</v>
      </c>
      <c r="AM44" s="170">
        <v>0</v>
      </c>
      <c r="AN44" s="171">
        <v>0</v>
      </c>
      <c r="AO44" s="170">
        <v>0</v>
      </c>
      <c r="AP44" s="170">
        <v>0</v>
      </c>
      <c r="AQ44" s="170">
        <v>0</v>
      </c>
      <c r="AR44" s="170">
        <v>0</v>
      </c>
      <c r="AS44" s="170">
        <v>0</v>
      </c>
      <c r="AT44" s="170">
        <v>0</v>
      </c>
      <c r="AU44" s="170">
        <v>0</v>
      </c>
      <c r="AV44" s="170">
        <v>0</v>
      </c>
      <c r="AW44" s="165">
        <v>0</v>
      </c>
    </row>
    <row r="45" spans="1:49" s="198" customFormat="1" ht="18" customHeight="1">
      <c r="A45" s="281" t="s">
        <v>210</v>
      </c>
      <c r="B45" s="294"/>
      <c r="C45" s="195">
        <f t="shared" si="4"/>
        <v>114</v>
      </c>
      <c r="D45" s="196">
        <f t="shared" si="5"/>
        <v>49</v>
      </c>
      <c r="E45" s="196">
        <f t="shared" si="6"/>
        <v>65</v>
      </c>
      <c r="F45" s="196">
        <f aca="true" t="shared" si="17" ref="F45:AE45">SUM(F46:F48)</f>
        <v>0</v>
      </c>
      <c r="G45" s="196">
        <f t="shared" si="17"/>
        <v>0</v>
      </c>
      <c r="H45" s="196">
        <f t="shared" si="17"/>
        <v>0</v>
      </c>
      <c r="I45" s="196">
        <f t="shared" si="17"/>
        <v>0</v>
      </c>
      <c r="J45" s="196">
        <f t="shared" si="17"/>
        <v>0</v>
      </c>
      <c r="K45" s="196">
        <f t="shared" si="17"/>
        <v>0</v>
      </c>
      <c r="L45" s="196">
        <f t="shared" si="17"/>
        <v>11</v>
      </c>
      <c r="M45" s="196">
        <f t="shared" si="17"/>
        <v>1</v>
      </c>
      <c r="N45" s="196">
        <f t="shared" si="17"/>
        <v>8</v>
      </c>
      <c r="O45" s="196">
        <f t="shared" si="17"/>
        <v>10</v>
      </c>
      <c r="P45" s="219">
        <f t="shared" si="17"/>
        <v>0</v>
      </c>
      <c r="Q45" s="219">
        <f t="shared" si="17"/>
        <v>0</v>
      </c>
      <c r="R45" s="219">
        <f t="shared" si="17"/>
        <v>0</v>
      </c>
      <c r="S45" s="219">
        <f t="shared" si="17"/>
        <v>0</v>
      </c>
      <c r="T45" s="219">
        <f t="shared" si="17"/>
        <v>6</v>
      </c>
      <c r="U45" s="219">
        <f t="shared" si="17"/>
        <v>4</v>
      </c>
      <c r="V45" s="219">
        <f t="shared" si="17"/>
        <v>6</v>
      </c>
      <c r="W45" s="219">
        <f t="shared" si="17"/>
        <v>18</v>
      </c>
      <c r="X45" s="219">
        <f t="shared" si="17"/>
        <v>0</v>
      </c>
      <c r="Y45" s="219">
        <f t="shared" si="17"/>
        <v>0</v>
      </c>
      <c r="Z45" s="219">
        <f t="shared" si="17"/>
        <v>0</v>
      </c>
      <c r="AA45" s="219">
        <f t="shared" si="17"/>
        <v>0</v>
      </c>
      <c r="AB45" s="219">
        <f t="shared" si="17"/>
        <v>1</v>
      </c>
      <c r="AC45" s="219">
        <f t="shared" si="17"/>
        <v>0</v>
      </c>
      <c r="AD45" s="219">
        <f t="shared" si="17"/>
        <v>5</v>
      </c>
      <c r="AE45" s="222">
        <f t="shared" si="17"/>
        <v>12</v>
      </c>
      <c r="AF45" s="283" t="s">
        <v>210</v>
      </c>
      <c r="AG45" s="286"/>
      <c r="AH45" s="281" t="s">
        <v>210</v>
      </c>
      <c r="AI45" s="294"/>
      <c r="AJ45" s="219">
        <f aca="true" t="shared" si="18" ref="AJ45:AW45">SUM(AJ46:AJ48)</f>
        <v>1</v>
      </c>
      <c r="AK45" s="219">
        <f t="shared" si="18"/>
        <v>7</v>
      </c>
      <c r="AL45" s="219">
        <f t="shared" si="18"/>
        <v>0</v>
      </c>
      <c r="AM45" s="219">
        <f t="shared" si="18"/>
        <v>0</v>
      </c>
      <c r="AN45" s="219">
        <f t="shared" si="18"/>
        <v>0</v>
      </c>
      <c r="AO45" s="219">
        <f t="shared" si="18"/>
        <v>9</v>
      </c>
      <c r="AP45" s="219">
        <f t="shared" si="18"/>
        <v>0</v>
      </c>
      <c r="AQ45" s="219">
        <f t="shared" si="18"/>
        <v>0</v>
      </c>
      <c r="AR45" s="219">
        <f t="shared" si="18"/>
        <v>2</v>
      </c>
      <c r="AS45" s="219">
        <f t="shared" si="18"/>
        <v>2</v>
      </c>
      <c r="AT45" s="219">
        <f t="shared" si="18"/>
        <v>9</v>
      </c>
      <c r="AU45" s="219">
        <f t="shared" si="18"/>
        <v>2</v>
      </c>
      <c r="AV45" s="219">
        <f t="shared" si="18"/>
        <v>0</v>
      </c>
      <c r="AW45" s="219">
        <f t="shared" si="18"/>
        <v>0</v>
      </c>
    </row>
    <row r="46" spans="1:49" ht="18" customHeight="1">
      <c r="A46" s="22"/>
      <c r="B46" s="28" t="s">
        <v>48</v>
      </c>
      <c r="C46" s="202">
        <f t="shared" si="4"/>
        <v>81</v>
      </c>
      <c r="D46" s="105">
        <f t="shared" si="5"/>
        <v>35</v>
      </c>
      <c r="E46" s="105">
        <f t="shared" si="6"/>
        <v>46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10</v>
      </c>
      <c r="M46" s="92">
        <v>1</v>
      </c>
      <c r="N46" s="92">
        <v>7</v>
      </c>
      <c r="O46" s="92">
        <v>5</v>
      </c>
      <c r="P46" s="170">
        <v>0</v>
      </c>
      <c r="Q46" s="170">
        <v>0</v>
      </c>
      <c r="R46" s="170">
        <v>0</v>
      </c>
      <c r="S46" s="170">
        <v>0</v>
      </c>
      <c r="T46" s="170">
        <v>5</v>
      </c>
      <c r="U46" s="170">
        <v>2</v>
      </c>
      <c r="V46" s="170">
        <v>4</v>
      </c>
      <c r="W46" s="170">
        <v>12</v>
      </c>
      <c r="X46" s="170">
        <v>0</v>
      </c>
      <c r="Y46" s="170">
        <v>0</v>
      </c>
      <c r="Z46" s="170">
        <v>0</v>
      </c>
      <c r="AA46" s="170">
        <v>0</v>
      </c>
      <c r="AB46" s="170">
        <v>0</v>
      </c>
      <c r="AC46" s="170">
        <v>0</v>
      </c>
      <c r="AD46" s="171">
        <v>5</v>
      </c>
      <c r="AE46" s="172">
        <v>10</v>
      </c>
      <c r="AF46" s="26" t="s">
        <v>48</v>
      </c>
      <c r="AG46" s="18"/>
      <c r="AH46" s="22"/>
      <c r="AI46" s="28" t="s">
        <v>48</v>
      </c>
      <c r="AJ46" s="173">
        <v>1</v>
      </c>
      <c r="AK46" s="171">
        <v>6</v>
      </c>
      <c r="AL46" s="171">
        <v>0</v>
      </c>
      <c r="AM46" s="170">
        <v>0</v>
      </c>
      <c r="AN46" s="171">
        <v>0</v>
      </c>
      <c r="AO46" s="170">
        <v>8</v>
      </c>
      <c r="AP46" s="170">
        <v>0</v>
      </c>
      <c r="AQ46" s="170">
        <v>0</v>
      </c>
      <c r="AR46" s="170">
        <v>2</v>
      </c>
      <c r="AS46" s="170">
        <v>2</v>
      </c>
      <c r="AT46" s="170">
        <v>1</v>
      </c>
      <c r="AU46" s="170">
        <v>0</v>
      </c>
      <c r="AV46" s="170">
        <v>0</v>
      </c>
      <c r="AW46" s="165">
        <v>0</v>
      </c>
    </row>
    <row r="47" spans="1:49" ht="18" customHeight="1">
      <c r="A47" s="22"/>
      <c r="B47" s="28" t="s">
        <v>49</v>
      </c>
      <c r="C47" s="202">
        <f t="shared" si="4"/>
        <v>0</v>
      </c>
      <c r="D47" s="105">
        <f t="shared" si="5"/>
        <v>0</v>
      </c>
      <c r="E47" s="105">
        <f t="shared" si="6"/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170">
        <v>0</v>
      </c>
      <c r="Q47" s="170">
        <v>0</v>
      </c>
      <c r="R47" s="170">
        <v>0</v>
      </c>
      <c r="S47" s="170">
        <v>0</v>
      </c>
      <c r="T47" s="170">
        <v>0</v>
      </c>
      <c r="U47" s="170">
        <v>0</v>
      </c>
      <c r="V47" s="170">
        <v>0</v>
      </c>
      <c r="W47" s="170">
        <v>0</v>
      </c>
      <c r="X47" s="170">
        <v>0</v>
      </c>
      <c r="Y47" s="170">
        <v>0</v>
      </c>
      <c r="Z47" s="170">
        <v>0</v>
      </c>
      <c r="AA47" s="170">
        <v>0</v>
      </c>
      <c r="AB47" s="170">
        <v>0</v>
      </c>
      <c r="AC47" s="170">
        <v>0</v>
      </c>
      <c r="AD47" s="171">
        <v>0</v>
      </c>
      <c r="AE47" s="172">
        <v>0</v>
      </c>
      <c r="AF47" s="26" t="s">
        <v>49</v>
      </c>
      <c r="AG47" s="18"/>
      <c r="AH47" s="22"/>
      <c r="AI47" s="28" t="s">
        <v>49</v>
      </c>
      <c r="AJ47" s="173">
        <v>0</v>
      </c>
      <c r="AK47" s="171">
        <v>0</v>
      </c>
      <c r="AL47" s="171">
        <v>0</v>
      </c>
      <c r="AM47" s="170">
        <v>0</v>
      </c>
      <c r="AN47" s="171">
        <v>0</v>
      </c>
      <c r="AO47" s="170">
        <v>0</v>
      </c>
      <c r="AP47" s="170">
        <v>0</v>
      </c>
      <c r="AQ47" s="170">
        <v>0</v>
      </c>
      <c r="AR47" s="170">
        <v>0</v>
      </c>
      <c r="AS47" s="170">
        <v>0</v>
      </c>
      <c r="AT47" s="170">
        <v>0</v>
      </c>
      <c r="AU47" s="170">
        <v>0</v>
      </c>
      <c r="AV47" s="170">
        <v>0</v>
      </c>
      <c r="AW47" s="165">
        <v>0</v>
      </c>
    </row>
    <row r="48" spans="1:49" ht="18" customHeight="1">
      <c r="A48" s="22"/>
      <c r="B48" s="28" t="s">
        <v>50</v>
      </c>
      <c r="C48" s="202">
        <f t="shared" si="4"/>
        <v>33</v>
      </c>
      <c r="D48" s="105">
        <f t="shared" si="5"/>
        <v>14</v>
      </c>
      <c r="E48" s="105">
        <f t="shared" si="6"/>
        <v>19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1</v>
      </c>
      <c r="M48" s="92">
        <v>0</v>
      </c>
      <c r="N48" s="92">
        <v>1</v>
      </c>
      <c r="O48" s="92">
        <v>5</v>
      </c>
      <c r="P48" s="170">
        <v>0</v>
      </c>
      <c r="Q48" s="170">
        <v>0</v>
      </c>
      <c r="R48" s="170">
        <v>0</v>
      </c>
      <c r="S48" s="170">
        <v>0</v>
      </c>
      <c r="T48" s="170">
        <v>1</v>
      </c>
      <c r="U48" s="170">
        <v>2</v>
      </c>
      <c r="V48" s="170">
        <v>2</v>
      </c>
      <c r="W48" s="170">
        <v>6</v>
      </c>
      <c r="X48" s="170">
        <v>0</v>
      </c>
      <c r="Y48" s="170">
        <v>0</v>
      </c>
      <c r="Z48" s="170">
        <v>0</v>
      </c>
      <c r="AA48" s="170">
        <v>0</v>
      </c>
      <c r="AB48" s="170">
        <v>1</v>
      </c>
      <c r="AC48" s="170">
        <v>0</v>
      </c>
      <c r="AD48" s="171">
        <v>0</v>
      </c>
      <c r="AE48" s="172">
        <v>2</v>
      </c>
      <c r="AF48" s="26" t="s">
        <v>50</v>
      </c>
      <c r="AG48" s="18"/>
      <c r="AH48" s="22"/>
      <c r="AI48" s="28" t="s">
        <v>50</v>
      </c>
      <c r="AJ48" s="173">
        <v>0</v>
      </c>
      <c r="AK48" s="171">
        <v>1</v>
      </c>
      <c r="AL48" s="171">
        <v>0</v>
      </c>
      <c r="AM48" s="170">
        <v>0</v>
      </c>
      <c r="AN48" s="171">
        <v>0</v>
      </c>
      <c r="AO48" s="170">
        <v>1</v>
      </c>
      <c r="AP48" s="170">
        <v>0</v>
      </c>
      <c r="AQ48" s="170">
        <v>0</v>
      </c>
      <c r="AR48" s="170">
        <v>0</v>
      </c>
      <c r="AS48" s="170">
        <v>0</v>
      </c>
      <c r="AT48" s="170">
        <v>8</v>
      </c>
      <c r="AU48" s="170">
        <v>2</v>
      </c>
      <c r="AV48" s="170">
        <v>0</v>
      </c>
      <c r="AW48" s="165">
        <v>0</v>
      </c>
    </row>
    <row r="49" spans="1:49" s="198" customFormat="1" ht="18" customHeight="1">
      <c r="A49" s="281" t="s">
        <v>211</v>
      </c>
      <c r="B49" s="294"/>
      <c r="C49" s="195">
        <f t="shared" si="4"/>
        <v>143</v>
      </c>
      <c r="D49" s="196">
        <f t="shared" si="5"/>
        <v>83</v>
      </c>
      <c r="E49" s="196">
        <f t="shared" si="6"/>
        <v>60</v>
      </c>
      <c r="F49" s="196">
        <f aca="true" t="shared" si="19" ref="F49:AE49">SUM(F50:F53)</f>
        <v>0</v>
      </c>
      <c r="G49" s="196">
        <f t="shared" si="19"/>
        <v>2</v>
      </c>
      <c r="H49" s="196">
        <f t="shared" si="19"/>
        <v>0</v>
      </c>
      <c r="I49" s="196">
        <f t="shared" si="19"/>
        <v>0</v>
      </c>
      <c r="J49" s="196">
        <f t="shared" si="19"/>
        <v>0</v>
      </c>
      <c r="K49" s="196">
        <f t="shared" si="19"/>
        <v>0</v>
      </c>
      <c r="L49" s="196">
        <f t="shared" si="19"/>
        <v>13</v>
      </c>
      <c r="M49" s="196">
        <f t="shared" si="19"/>
        <v>6</v>
      </c>
      <c r="N49" s="196">
        <f t="shared" si="19"/>
        <v>29</v>
      </c>
      <c r="O49" s="196">
        <f t="shared" si="19"/>
        <v>12</v>
      </c>
      <c r="P49" s="219">
        <f t="shared" si="19"/>
        <v>1</v>
      </c>
      <c r="Q49" s="219">
        <f t="shared" si="19"/>
        <v>1</v>
      </c>
      <c r="R49" s="219">
        <f t="shared" si="19"/>
        <v>2</v>
      </c>
      <c r="S49" s="219">
        <f t="shared" si="19"/>
        <v>0</v>
      </c>
      <c r="T49" s="219">
        <f t="shared" si="19"/>
        <v>3</v>
      </c>
      <c r="U49" s="219">
        <f t="shared" si="19"/>
        <v>2</v>
      </c>
      <c r="V49" s="219">
        <f t="shared" si="19"/>
        <v>14</v>
      </c>
      <c r="W49" s="219">
        <f t="shared" si="19"/>
        <v>12</v>
      </c>
      <c r="X49" s="219">
        <f t="shared" si="19"/>
        <v>0</v>
      </c>
      <c r="Y49" s="219">
        <f t="shared" si="19"/>
        <v>0</v>
      </c>
      <c r="Z49" s="219">
        <f t="shared" si="19"/>
        <v>1</v>
      </c>
      <c r="AA49" s="219">
        <f t="shared" si="19"/>
        <v>0</v>
      </c>
      <c r="AB49" s="219">
        <f t="shared" si="19"/>
        <v>1</v>
      </c>
      <c r="AC49" s="219">
        <f t="shared" si="19"/>
        <v>0</v>
      </c>
      <c r="AD49" s="219">
        <f t="shared" si="19"/>
        <v>1</v>
      </c>
      <c r="AE49" s="222">
        <f t="shared" si="19"/>
        <v>6</v>
      </c>
      <c r="AF49" s="283" t="s">
        <v>211</v>
      </c>
      <c r="AG49" s="286"/>
      <c r="AH49" s="281" t="s">
        <v>211</v>
      </c>
      <c r="AI49" s="294"/>
      <c r="AJ49" s="219">
        <f aca="true" t="shared" si="20" ref="AJ49:AW49">SUM(AJ50:AJ53)</f>
        <v>3</v>
      </c>
      <c r="AK49" s="219">
        <f t="shared" si="20"/>
        <v>8</v>
      </c>
      <c r="AL49" s="219">
        <f t="shared" si="20"/>
        <v>0</v>
      </c>
      <c r="AM49" s="219">
        <f t="shared" si="20"/>
        <v>0</v>
      </c>
      <c r="AN49" s="219">
        <f t="shared" si="20"/>
        <v>1</v>
      </c>
      <c r="AO49" s="219">
        <f t="shared" si="20"/>
        <v>4</v>
      </c>
      <c r="AP49" s="219">
        <f t="shared" si="20"/>
        <v>0</v>
      </c>
      <c r="AQ49" s="219">
        <f t="shared" si="20"/>
        <v>1</v>
      </c>
      <c r="AR49" s="219">
        <f t="shared" si="20"/>
        <v>5</v>
      </c>
      <c r="AS49" s="219">
        <f t="shared" si="20"/>
        <v>3</v>
      </c>
      <c r="AT49" s="219">
        <f t="shared" si="20"/>
        <v>9</v>
      </c>
      <c r="AU49" s="219">
        <f t="shared" si="20"/>
        <v>3</v>
      </c>
      <c r="AV49" s="219">
        <f t="shared" si="20"/>
        <v>0</v>
      </c>
      <c r="AW49" s="219">
        <f t="shared" si="20"/>
        <v>0</v>
      </c>
    </row>
    <row r="50" spans="1:49" ht="18" customHeight="1">
      <c r="A50" s="22"/>
      <c r="B50" s="28" t="s">
        <v>51</v>
      </c>
      <c r="C50" s="202">
        <f t="shared" si="4"/>
        <v>139</v>
      </c>
      <c r="D50" s="105">
        <f t="shared" si="5"/>
        <v>81</v>
      </c>
      <c r="E50" s="105">
        <f t="shared" si="6"/>
        <v>58</v>
      </c>
      <c r="F50" s="92">
        <v>0</v>
      </c>
      <c r="G50" s="92">
        <v>2</v>
      </c>
      <c r="H50" s="92">
        <v>0</v>
      </c>
      <c r="I50" s="92">
        <v>0</v>
      </c>
      <c r="J50" s="92">
        <v>0</v>
      </c>
      <c r="K50" s="92">
        <v>0</v>
      </c>
      <c r="L50" s="92">
        <v>13</v>
      </c>
      <c r="M50" s="92">
        <v>6</v>
      </c>
      <c r="N50" s="92">
        <v>29</v>
      </c>
      <c r="O50" s="92">
        <v>12</v>
      </c>
      <c r="P50" s="170">
        <v>1</v>
      </c>
      <c r="Q50" s="170">
        <v>1</v>
      </c>
      <c r="R50" s="170">
        <v>2</v>
      </c>
      <c r="S50" s="170">
        <v>0</v>
      </c>
      <c r="T50" s="170">
        <v>3</v>
      </c>
      <c r="U50" s="170">
        <v>2</v>
      </c>
      <c r="V50" s="170">
        <v>14</v>
      </c>
      <c r="W50" s="170">
        <v>12</v>
      </c>
      <c r="X50" s="170">
        <v>0</v>
      </c>
      <c r="Y50" s="170">
        <v>0</v>
      </c>
      <c r="Z50" s="170">
        <v>1</v>
      </c>
      <c r="AA50" s="170">
        <v>0</v>
      </c>
      <c r="AB50" s="170">
        <v>1</v>
      </c>
      <c r="AC50" s="170">
        <v>0</v>
      </c>
      <c r="AD50" s="171">
        <v>1</v>
      </c>
      <c r="AE50" s="172">
        <v>6</v>
      </c>
      <c r="AF50" s="26" t="s">
        <v>51</v>
      </c>
      <c r="AG50" s="18"/>
      <c r="AH50" s="22"/>
      <c r="AI50" s="28" t="s">
        <v>51</v>
      </c>
      <c r="AJ50" s="173">
        <v>3</v>
      </c>
      <c r="AK50" s="171">
        <v>8</v>
      </c>
      <c r="AL50" s="171">
        <v>0</v>
      </c>
      <c r="AM50" s="170">
        <v>0</v>
      </c>
      <c r="AN50" s="171">
        <v>1</v>
      </c>
      <c r="AO50" s="170">
        <v>4</v>
      </c>
      <c r="AP50" s="170">
        <v>0</v>
      </c>
      <c r="AQ50" s="170">
        <v>1</v>
      </c>
      <c r="AR50" s="170">
        <v>5</v>
      </c>
      <c r="AS50" s="170">
        <v>3</v>
      </c>
      <c r="AT50" s="170">
        <v>7</v>
      </c>
      <c r="AU50" s="170">
        <v>1</v>
      </c>
      <c r="AV50" s="170">
        <v>0</v>
      </c>
      <c r="AW50" s="165">
        <v>0</v>
      </c>
    </row>
    <row r="51" spans="1:49" ht="18" customHeight="1">
      <c r="A51" s="22"/>
      <c r="B51" s="28" t="s">
        <v>52</v>
      </c>
      <c r="C51" s="202">
        <f t="shared" si="4"/>
        <v>0</v>
      </c>
      <c r="D51" s="105">
        <f t="shared" si="5"/>
        <v>0</v>
      </c>
      <c r="E51" s="105">
        <f t="shared" si="6"/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70">
        <v>0</v>
      </c>
      <c r="V51" s="170">
        <v>0</v>
      </c>
      <c r="W51" s="170">
        <v>0</v>
      </c>
      <c r="X51" s="170">
        <v>0</v>
      </c>
      <c r="Y51" s="170">
        <v>0</v>
      </c>
      <c r="Z51" s="170">
        <v>0</v>
      </c>
      <c r="AA51" s="170">
        <v>0</v>
      </c>
      <c r="AB51" s="170">
        <v>0</v>
      </c>
      <c r="AC51" s="170">
        <v>0</v>
      </c>
      <c r="AD51" s="171">
        <v>0</v>
      </c>
      <c r="AE51" s="172">
        <v>0</v>
      </c>
      <c r="AF51" s="26" t="s">
        <v>52</v>
      </c>
      <c r="AG51" s="18"/>
      <c r="AH51" s="22"/>
      <c r="AI51" s="28" t="s">
        <v>52</v>
      </c>
      <c r="AJ51" s="173">
        <v>0</v>
      </c>
      <c r="AK51" s="171">
        <v>0</v>
      </c>
      <c r="AL51" s="171">
        <v>0</v>
      </c>
      <c r="AM51" s="170">
        <v>0</v>
      </c>
      <c r="AN51" s="171">
        <v>0</v>
      </c>
      <c r="AO51" s="170">
        <v>0</v>
      </c>
      <c r="AP51" s="170">
        <v>0</v>
      </c>
      <c r="AQ51" s="170">
        <v>0</v>
      </c>
      <c r="AR51" s="170">
        <v>0</v>
      </c>
      <c r="AS51" s="170">
        <v>0</v>
      </c>
      <c r="AT51" s="170">
        <v>0</v>
      </c>
      <c r="AU51" s="170">
        <v>0</v>
      </c>
      <c r="AV51" s="170">
        <v>0</v>
      </c>
      <c r="AW51" s="165">
        <v>0</v>
      </c>
    </row>
    <row r="52" spans="1:49" ht="18" customHeight="1">
      <c r="A52" s="22"/>
      <c r="B52" s="28" t="s">
        <v>53</v>
      </c>
      <c r="C52" s="202">
        <f t="shared" si="4"/>
        <v>4</v>
      </c>
      <c r="D52" s="105">
        <f t="shared" si="5"/>
        <v>2</v>
      </c>
      <c r="E52" s="105">
        <f t="shared" si="6"/>
        <v>2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170">
        <v>0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0">
        <v>0</v>
      </c>
      <c r="AB52" s="170">
        <v>0</v>
      </c>
      <c r="AC52" s="170">
        <v>0</v>
      </c>
      <c r="AD52" s="171">
        <v>0</v>
      </c>
      <c r="AE52" s="172">
        <v>0</v>
      </c>
      <c r="AF52" s="26" t="s">
        <v>53</v>
      </c>
      <c r="AG52" s="18"/>
      <c r="AH52" s="22"/>
      <c r="AI52" s="28" t="s">
        <v>53</v>
      </c>
      <c r="AJ52" s="173">
        <v>0</v>
      </c>
      <c r="AK52" s="171">
        <v>0</v>
      </c>
      <c r="AL52" s="171">
        <v>0</v>
      </c>
      <c r="AM52" s="170">
        <v>0</v>
      </c>
      <c r="AN52" s="171">
        <v>0</v>
      </c>
      <c r="AO52" s="170">
        <v>0</v>
      </c>
      <c r="AP52" s="170">
        <v>0</v>
      </c>
      <c r="AQ52" s="170">
        <v>0</v>
      </c>
      <c r="AR52" s="170">
        <v>0</v>
      </c>
      <c r="AS52" s="170">
        <v>0</v>
      </c>
      <c r="AT52" s="170">
        <v>2</v>
      </c>
      <c r="AU52" s="170">
        <v>2</v>
      </c>
      <c r="AV52" s="170">
        <v>0</v>
      </c>
      <c r="AW52" s="165">
        <v>0</v>
      </c>
    </row>
    <row r="53" spans="1:49" ht="18" customHeight="1">
      <c r="A53" s="22"/>
      <c r="B53" s="28" t="s">
        <v>54</v>
      </c>
      <c r="C53" s="202">
        <f t="shared" si="4"/>
        <v>0</v>
      </c>
      <c r="D53" s="105">
        <f t="shared" si="5"/>
        <v>0</v>
      </c>
      <c r="E53" s="105">
        <f t="shared" si="6"/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170">
        <v>0</v>
      </c>
      <c r="Q53" s="170">
        <v>0</v>
      </c>
      <c r="R53" s="170">
        <v>0</v>
      </c>
      <c r="S53" s="170">
        <v>0</v>
      </c>
      <c r="T53" s="170">
        <v>0</v>
      </c>
      <c r="U53" s="170">
        <v>0</v>
      </c>
      <c r="V53" s="170">
        <v>0</v>
      </c>
      <c r="W53" s="170">
        <v>0</v>
      </c>
      <c r="X53" s="170">
        <v>0</v>
      </c>
      <c r="Y53" s="170">
        <v>0</v>
      </c>
      <c r="Z53" s="170">
        <v>0</v>
      </c>
      <c r="AA53" s="170">
        <v>0</v>
      </c>
      <c r="AB53" s="170">
        <v>0</v>
      </c>
      <c r="AC53" s="170">
        <v>0</v>
      </c>
      <c r="AD53" s="171">
        <v>0</v>
      </c>
      <c r="AE53" s="172">
        <v>0</v>
      </c>
      <c r="AF53" s="26" t="s">
        <v>54</v>
      </c>
      <c r="AG53" s="18"/>
      <c r="AH53" s="22"/>
      <c r="AI53" s="28" t="s">
        <v>54</v>
      </c>
      <c r="AJ53" s="173">
        <v>0</v>
      </c>
      <c r="AK53" s="171">
        <v>0</v>
      </c>
      <c r="AL53" s="171">
        <v>0</v>
      </c>
      <c r="AM53" s="170">
        <v>0</v>
      </c>
      <c r="AN53" s="171">
        <v>0</v>
      </c>
      <c r="AO53" s="170">
        <v>0</v>
      </c>
      <c r="AP53" s="170">
        <v>0</v>
      </c>
      <c r="AQ53" s="170">
        <v>0</v>
      </c>
      <c r="AR53" s="170">
        <v>0</v>
      </c>
      <c r="AS53" s="170">
        <v>0</v>
      </c>
      <c r="AT53" s="170">
        <v>0</v>
      </c>
      <c r="AU53" s="170">
        <v>0</v>
      </c>
      <c r="AV53" s="170">
        <v>0</v>
      </c>
      <c r="AW53" s="165">
        <v>0</v>
      </c>
    </row>
    <row r="54" spans="1:49" s="203" customFormat="1" ht="18" customHeight="1">
      <c r="A54" s="281" t="s">
        <v>212</v>
      </c>
      <c r="B54" s="294"/>
      <c r="C54" s="195">
        <f t="shared" si="4"/>
        <v>112</v>
      </c>
      <c r="D54" s="196">
        <f t="shared" si="5"/>
        <v>54</v>
      </c>
      <c r="E54" s="196">
        <f t="shared" si="6"/>
        <v>58</v>
      </c>
      <c r="F54" s="196">
        <f aca="true" t="shared" si="21" ref="F54:AE54">SUM(F55:F56)</f>
        <v>2</v>
      </c>
      <c r="G54" s="196">
        <f t="shared" si="21"/>
        <v>0</v>
      </c>
      <c r="H54" s="196">
        <f t="shared" si="21"/>
        <v>0</v>
      </c>
      <c r="I54" s="196">
        <f t="shared" si="21"/>
        <v>0</v>
      </c>
      <c r="J54" s="196">
        <f t="shared" si="21"/>
        <v>0</v>
      </c>
      <c r="K54" s="196">
        <f t="shared" si="21"/>
        <v>0</v>
      </c>
      <c r="L54" s="196">
        <f t="shared" si="21"/>
        <v>5</v>
      </c>
      <c r="M54" s="196">
        <f t="shared" si="21"/>
        <v>0</v>
      </c>
      <c r="N54" s="196">
        <f t="shared" si="21"/>
        <v>25</v>
      </c>
      <c r="O54" s="196">
        <f t="shared" si="21"/>
        <v>21</v>
      </c>
      <c r="P54" s="219">
        <f t="shared" si="21"/>
        <v>0</v>
      </c>
      <c r="Q54" s="219">
        <f t="shared" si="21"/>
        <v>0</v>
      </c>
      <c r="R54" s="219">
        <f t="shared" si="21"/>
        <v>0</v>
      </c>
      <c r="S54" s="219">
        <f t="shared" si="21"/>
        <v>1</v>
      </c>
      <c r="T54" s="219">
        <f t="shared" si="21"/>
        <v>4</v>
      </c>
      <c r="U54" s="219">
        <f t="shared" si="21"/>
        <v>2</v>
      </c>
      <c r="V54" s="219">
        <f t="shared" si="21"/>
        <v>6</v>
      </c>
      <c r="W54" s="219">
        <f t="shared" si="21"/>
        <v>11</v>
      </c>
      <c r="X54" s="219">
        <f t="shared" si="21"/>
        <v>0</v>
      </c>
      <c r="Y54" s="219">
        <f t="shared" si="21"/>
        <v>0</v>
      </c>
      <c r="Z54" s="219">
        <f t="shared" si="21"/>
        <v>1</v>
      </c>
      <c r="AA54" s="219">
        <f t="shared" si="21"/>
        <v>0</v>
      </c>
      <c r="AB54" s="219">
        <f t="shared" si="21"/>
        <v>0</v>
      </c>
      <c r="AC54" s="219">
        <f t="shared" si="21"/>
        <v>0</v>
      </c>
      <c r="AD54" s="219">
        <f t="shared" si="21"/>
        <v>1</v>
      </c>
      <c r="AE54" s="222">
        <f t="shared" si="21"/>
        <v>4</v>
      </c>
      <c r="AF54" s="283" t="s">
        <v>212</v>
      </c>
      <c r="AG54" s="286"/>
      <c r="AH54" s="281" t="s">
        <v>212</v>
      </c>
      <c r="AI54" s="294"/>
      <c r="AJ54" s="219">
        <f aca="true" t="shared" si="22" ref="AJ54:AW54">SUM(AJ55:AJ56)</f>
        <v>0</v>
      </c>
      <c r="AK54" s="219">
        <f t="shared" si="22"/>
        <v>7</v>
      </c>
      <c r="AL54" s="219">
        <f t="shared" si="22"/>
        <v>0</v>
      </c>
      <c r="AM54" s="219">
        <f t="shared" si="22"/>
        <v>0</v>
      </c>
      <c r="AN54" s="219">
        <f t="shared" si="22"/>
        <v>0</v>
      </c>
      <c r="AO54" s="219">
        <f t="shared" si="22"/>
        <v>9</v>
      </c>
      <c r="AP54" s="219">
        <f t="shared" si="22"/>
        <v>3</v>
      </c>
      <c r="AQ54" s="219">
        <f t="shared" si="22"/>
        <v>2</v>
      </c>
      <c r="AR54" s="219">
        <f t="shared" si="22"/>
        <v>1</v>
      </c>
      <c r="AS54" s="219">
        <f t="shared" si="22"/>
        <v>1</v>
      </c>
      <c r="AT54" s="219">
        <f t="shared" si="22"/>
        <v>5</v>
      </c>
      <c r="AU54" s="219">
        <f t="shared" si="22"/>
        <v>0</v>
      </c>
      <c r="AV54" s="219">
        <f t="shared" si="22"/>
        <v>1</v>
      </c>
      <c r="AW54" s="219">
        <f t="shared" si="22"/>
        <v>0</v>
      </c>
    </row>
    <row r="55" spans="1:49" ht="18" customHeight="1">
      <c r="A55" s="22"/>
      <c r="B55" s="28" t="s">
        <v>55</v>
      </c>
      <c r="C55" s="202">
        <f t="shared" si="4"/>
        <v>59</v>
      </c>
      <c r="D55" s="105">
        <f t="shared" si="5"/>
        <v>36</v>
      </c>
      <c r="E55" s="105">
        <f t="shared" si="6"/>
        <v>23</v>
      </c>
      <c r="F55" s="92">
        <v>2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5</v>
      </c>
      <c r="M55" s="92">
        <v>0</v>
      </c>
      <c r="N55" s="92">
        <v>12</v>
      </c>
      <c r="O55" s="92">
        <v>7</v>
      </c>
      <c r="P55" s="170">
        <v>0</v>
      </c>
      <c r="Q55" s="170">
        <v>0</v>
      </c>
      <c r="R55" s="170">
        <v>0</v>
      </c>
      <c r="S55" s="170">
        <v>0</v>
      </c>
      <c r="T55" s="170">
        <v>3</v>
      </c>
      <c r="U55" s="170">
        <v>2</v>
      </c>
      <c r="V55" s="170">
        <v>6</v>
      </c>
      <c r="W55" s="170">
        <v>4</v>
      </c>
      <c r="X55" s="170">
        <v>0</v>
      </c>
      <c r="Y55" s="170">
        <v>0</v>
      </c>
      <c r="Z55" s="170">
        <v>1</v>
      </c>
      <c r="AA55" s="170">
        <v>0</v>
      </c>
      <c r="AB55" s="170">
        <v>0</v>
      </c>
      <c r="AC55" s="170">
        <v>0</v>
      </c>
      <c r="AD55" s="171">
        <v>0</v>
      </c>
      <c r="AE55" s="172">
        <v>0</v>
      </c>
      <c r="AF55" s="26" t="s">
        <v>55</v>
      </c>
      <c r="AG55" s="18"/>
      <c r="AH55" s="22"/>
      <c r="AI55" s="28" t="s">
        <v>55</v>
      </c>
      <c r="AJ55" s="173">
        <v>0</v>
      </c>
      <c r="AK55" s="171">
        <v>3</v>
      </c>
      <c r="AL55" s="171">
        <v>0</v>
      </c>
      <c r="AM55" s="170">
        <v>0</v>
      </c>
      <c r="AN55" s="171">
        <v>0</v>
      </c>
      <c r="AO55" s="170">
        <v>6</v>
      </c>
      <c r="AP55" s="170">
        <v>3</v>
      </c>
      <c r="AQ55" s="170">
        <v>1</v>
      </c>
      <c r="AR55" s="170">
        <v>1</v>
      </c>
      <c r="AS55" s="170">
        <v>0</v>
      </c>
      <c r="AT55" s="170">
        <v>2</v>
      </c>
      <c r="AU55" s="170">
        <v>0</v>
      </c>
      <c r="AV55" s="170">
        <v>1</v>
      </c>
      <c r="AW55" s="165">
        <v>0</v>
      </c>
    </row>
    <row r="56" spans="1:49" s="8" customFormat="1" ht="18" customHeight="1">
      <c r="A56" s="22"/>
      <c r="B56" s="28" t="s">
        <v>70</v>
      </c>
      <c r="C56" s="202">
        <f t="shared" si="4"/>
        <v>53</v>
      </c>
      <c r="D56" s="105">
        <f t="shared" si="5"/>
        <v>18</v>
      </c>
      <c r="E56" s="105">
        <f t="shared" si="6"/>
        <v>35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13</v>
      </c>
      <c r="O56" s="92">
        <v>14</v>
      </c>
      <c r="P56" s="170">
        <v>0</v>
      </c>
      <c r="Q56" s="170">
        <v>0</v>
      </c>
      <c r="R56" s="170">
        <v>0</v>
      </c>
      <c r="S56" s="170">
        <v>1</v>
      </c>
      <c r="T56" s="170">
        <v>1</v>
      </c>
      <c r="U56" s="170">
        <v>0</v>
      </c>
      <c r="V56" s="170">
        <v>0</v>
      </c>
      <c r="W56" s="170">
        <v>7</v>
      </c>
      <c r="X56" s="170">
        <v>0</v>
      </c>
      <c r="Y56" s="170">
        <v>0</v>
      </c>
      <c r="Z56" s="170">
        <v>0</v>
      </c>
      <c r="AA56" s="170">
        <v>0</v>
      </c>
      <c r="AB56" s="170">
        <v>0</v>
      </c>
      <c r="AC56" s="170">
        <v>0</v>
      </c>
      <c r="AD56" s="171">
        <v>1</v>
      </c>
      <c r="AE56" s="172">
        <v>4</v>
      </c>
      <c r="AF56" s="26" t="s">
        <v>70</v>
      </c>
      <c r="AG56" s="18"/>
      <c r="AH56" s="22"/>
      <c r="AI56" s="28" t="s">
        <v>70</v>
      </c>
      <c r="AJ56" s="173">
        <v>0</v>
      </c>
      <c r="AK56" s="171">
        <v>4</v>
      </c>
      <c r="AL56" s="171">
        <v>0</v>
      </c>
      <c r="AM56" s="170">
        <v>0</v>
      </c>
      <c r="AN56" s="171">
        <v>0</v>
      </c>
      <c r="AO56" s="170">
        <v>3</v>
      </c>
      <c r="AP56" s="170">
        <v>0</v>
      </c>
      <c r="AQ56" s="170">
        <v>1</v>
      </c>
      <c r="AR56" s="170">
        <v>0</v>
      </c>
      <c r="AS56" s="170">
        <v>1</v>
      </c>
      <c r="AT56" s="170">
        <v>3</v>
      </c>
      <c r="AU56" s="170">
        <v>0</v>
      </c>
      <c r="AV56" s="170">
        <v>0</v>
      </c>
      <c r="AW56" s="165">
        <v>0</v>
      </c>
    </row>
    <row r="57" spans="1:49" s="198" customFormat="1" ht="18" customHeight="1">
      <c r="A57" s="281" t="s">
        <v>213</v>
      </c>
      <c r="B57" s="300"/>
      <c r="C57" s="195">
        <f t="shared" si="4"/>
        <v>180</v>
      </c>
      <c r="D57" s="196">
        <f t="shared" si="5"/>
        <v>99</v>
      </c>
      <c r="E57" s="196">
        <f t="shared" si="6"/>
        <v>81</v>
      </c>
      <c r="F57" s="196">
        <f aca="true" t="shared" si="23" ref="F57:AE57">SUM(F58:F59)</f>
        <v>4</v>
      </c>
      <c r="G57" s="196">
        <f t="shared" si="23"/>
        <v>0</v>
      </c>
      <c r="H57" s="196">
        <f t="shared" si="23"/>
        <v>0</v>
      </c>
      <c r="I57" s="196">
        <f t="shared" si="23"/>
        <v>0</v>
      </c>
      <c r="J57" s="196">
        <f t="shared" si="23"/>
        <v>0</v>
      </c>
      <c r="K57" s="196">
        <f t="shared" si="23"/>
        <v>0</v>
      </c>
      <c r="L57" s="196">
        <f t="shared" si="23"/>
        <v>19</v>
      </c>
      <c r="M57" s="196">
        <f t="shared" si="23"/>
        <v>1</v>
      </c>
      <c r="N57" s="196">
        <f t="shared" si="23"/>
        <v>26</v>
      </c>
      <c r="O57" s="196">
        <f t="shared" si="23"/>
        <v>24</v>
      </c>
      <c r="P57" s="219">
        <f t="shared" si="23"/>
        <v>1</v>
      </c>
      <c r="Q57" s="219">
        <f t="shared" si="23"/>
        <v>0</v>
      </c>
      <c r="R57" s="219">
        <f t="shared" si="23"/>
        <v>0</v>
      </c>
      <c r="S57" s="219">
        <f t="shared" si="23"/>
        <v>1</v>
      </c>
      <c r="T57" s="219">
        <f t="shared" si="23"/>
        <v>2</v>
      </c>
      <c r="U57" s="219">
        <f t="shared" si="23"/>
        <v>0</v>
      </c>
      <c r="V57" s="219">
        <f t="shared" si="23"/>
        <v>12</v>
      </c>
      <c r="W57" s="219">
        <f t="shared" si="23"/>
        <v>13</v>
      </c>
      <c r="X57" s="219">
        <f t="shared" si="23"/>
        <v>0</v>
      </c>
      <c r="Y57" s="219">
        <f t="shared" si="23"/>
        <v>0</v>
      </c>
      <c r="Z57" s="219">
        <f t="shared" si="23"/>
        <v>2</v>
      </c>
      <c r="AA57" s="219">
        <f t="shared" si="23"/>
        <v>0</v>
      </c>
      <c r="AB57" s="219">
        <f t="shared" si="23"/>
        <v>1</v>
      </c>
      <c r="AC57" s="219">
        <f t="shared" si="23"/>
        <v>0</v>
      </c>
      <c r="AD57" s="219">
        <f t="shared" si="23"/>
        <v>3</v>
      </c>
      <c r="AE57" s="222">
        <f t="shared" si="23"/>
        <v>7</v>
      </c>
      <c r="AF57" s="283" t="s">
        <v>213</v>
      </c>
      <c r="AG57" s="290"/>
      <c r="AH57" s="281" t="s">
        <v>213</v>
      </c>
      <c r="AI57" s="294"/>
      <c r="AJ57" s="219">
        <f aca="true" t="shared" si="24" ref="AJ57:AW57">SUM(AJ58:AJ59)</f>
        <v>2</v>
      </c>
      <c r="AK57" s="219">
        <f t="shared" si="24"/>
        <v>11</v>
      </c>
      <c r="AL57" s="219">
        <f t="shared" si="24"/>
        <v>0</v>
      </c>
      <c r="AM57" s="219">
        <f t="shared" si="24"/>
        <v>0</v>
      </c>
      <c r="AN57" s="219">
        <f t="shared" si="24"/>
        <v>3</v>
      </c>
      <c r="AO57" s="219">
        <f t="shared" si="24"/>
        <v>16</v>
      </c>
      <c r="AP57" s="219">
        <f t="shared" si="24"/>
        <v>8</v>
      </c>
      <c r="AQ57" s="219">
        <f t="shared" si="24"/>
        <v>4</v>
      </c>
      <c r="AR57" s="219">
        <f t="shared" si="24"/>
        <v>3</v>
      </c>
      <c r="AS57" s="219">
        <f t="shared" si="24"/>
        <v>1</v>
      </c>
      <c r="AT57" s="219">
        <f t="shared" si="24"/>
        <v>10</v>
      </c>
      <c r="AU57" s="219">
        <f t="shared" si="24"/>
        <v>1</v>
      </c>
      <c r="AV57" s="219">
        <f t="shared" si="24"/>
        <v>3</v>
      </c>
      <c r="AW57" s="219">
        <f t="shared" si="24"/>
        <v>2</v>
      </c>
    </row>
    <row r="58" spans="1:49" ht="18" customHeight="1">
      <c r="A58" s="27"/>
      <c r="B58" s="28" t="s">
        <v>56</v>
      </c>
      <c r="C58" s="202">
        <f t="shared" si="4"/>
        <v>73</v>
      </c>
      <c r="D58" s="105">
        <f t="shared" si="5"/>
        <v>30</v>
      </c>
      <c r="E58" s="105">
        <f t="shared" si="6"/>
        <v>43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5</v>
      </c>
      <c r="M58" s="92">
        <v>0</v>
      </c>
      <c r="N58" s="92">
        <v>12</v>
      </c>
      <c r="O58" s="92">
        <v>16</v>
      </c>
      <c r="P58" s="170">
        <v>0</v>
      </c>
      <c r="Q58" s="170">
        <v>0</v>
      </c>
      <c r="R58" s="170">
        <v>0</v>
      </c>
      <c r="S58" s="170">
        <v>1</v>
      </c>
      <c r="T58" s="170">
        <v>0</v>
      </c>
      <c r="U58" s="170">
        <v>0</v>
      </c>
      <c r="V58" s="170">
        <v>4</v>
      </c>
      <c r="W58" s="170">
        <v>6</v>
      </c>
      <c r="X58" s="170">
        <v>0</v>
      </c>
      <c r="Y58" s="170">
        <v>0</v>
      </c>
      <c r="Z58" s="170">
        <v>0</v>
      </c>
      <c r="AA58" s="170">
        <v>0</v>
      </c>
      <c r="AB58" s="170">
        <v>0</v>
      </c>
      <c r="AC58" s="170">
        <v>0</v>
      </c>
      <c r="AD58" s="171">
        <v>1</v>
      </c>
      <c r="AE58" s="172">
        <v>3</v>
      </c>
      <c r="AF58" s="26" t="s">
        <v>56</v>
      </c>
      <c r="AG58" s="18"/>
      <c r="AH58" s="27"/>
      <c r="AI58" s="28" t="s">
        <v>56</v>
      </c>
      <c r="AJ58" s="173">
        <v>0</v>
      </c>
      <c r="AK58" s="171">
        <v>5</v>
      </c>
      <c r="AL58" s="171">
        <v>0</v>
      </c>
      <c r="AM58" s="170">
        <v>0</v>
      </c>
      <c r="AN58" s="171">
        <v>2</v>
      </c>
      <c r="AO58" s="170">
        <v>9</v>
      </c>
      <c r="AP58" s="170">
        <v>2</v>
      </c>
      <c r="AQ58" s="170">
        <v>1</v>
      </c>
      <c r="AR58" s="170">
        <v>0</v>
      </c>
      <c r="AS58" s="170">
        <v>0</v>
      </c>
      <c r="AT58" s="170">
        <v>1</v>
      </c>
      <c r="AU58" s="170">
        <v>0</v>
      </c>
      <c r="AV58" s="170">
        <v>3</v>
      </c>
      <c r="AW58" s="165">
        <v>2</v>
      </c>
    </row>
    <row r="59" spans="1:49" ht="18" customHeight="1">
      <c r="A59" s="27"/>
      <c r="B59" s="28" t="s">
        <v>201</v>
      </c>
      <c r="C59" s="202">
        <f t="shared" si="4"/>
        <v>107</v>
      </c>
      <c r="D59" s="105">
        <f t="shared" si="5"/>
        <v>69</v>
      </c>
      <c r="E59" s="105">
        <f t="shared" si="6"/>
        <v>38</v>
      </c>
      <c r="F59" s="92">
        <v>4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14</v>
      </c>
      <c r="M59" s="92">
        <v>1</v>
      </c>
      <c r="N59" s="92">
        <v>14</v>
      </c>
      <c r="O59" s="92">
        <v>8</v>
      </c>
      <c r="P59" s="170">
        <v>1</v>
      </c>
      <c r="Q59" s="170">
        <v>0</v>
      </c>
      <c r="R59" s="170">
        <v>0</v>
      </c>
      <c r="S59" s="170">
        <v>0</v>
      </c>
      <c r="T59" s="170">
        <v>2</v>
      </c>
      <c r="U59" s="170">
        <v>0</v>
      </c>
      <c r="V59" s="170">
        <v>8</v>
      </c>
      <c r="W59" s="170">
        <v>7</v>
      </c>
      <c r="X59" s="170">
        <v>0</v>
      </c>
      <c r="Y59" s="170">
        <v>0</v>
      </c>
      <c r="Z59" s="170">
        <v>2</v>
      </c>
      <c r="AA59" s="170">
        <v>0</v>
      </c>
      <c r="AB59" s="170">
        <v>1</v>
      </c>
      <c r="AC59" s="170">
        <v>0</v>
      </c>
      <c r="AD59" s="171">
        <v>2</v>
      </c>
      <c r="AE59" s="172">
        <v>4</v>
      </c>
      <c r="AF59" s="26" t="s">
        <v>201</v>
      </c>
      <c r="AG59" s="18"/>
      <c r="AH59" s="27"/>
      <c r="AI59" s="28" t="s">
        <v>203</v>
      </c>
      <c r="AJ59" s="173">
        <v>2</v>
      </c>
      <c r="AK59" s="171">
        <v>6</v>
      </c>
      <c r="AL59" s="171">
        <v>0</v>
      </c>
      <c r="AM59" s="170">
        <v>0</v>
      </c>
      <c r="AN59" s="171">
        <v>1</v>
      </c>
      <c r="AO59" s="170">
        <v>7</v>
      </c>
      <c r="AP59" s="170">
        <v>6</v>
      </c>
      <c r="AQ59" s="170">
        <v>3</v>
      </c>
      <c r="AR59" s="170">
        <v>3</v>
      </c>
      <c r="AS59" s="170">
        <v>1</v>
      </c>
      <c r="AT59" s="170">
        <v>9</v>
      </c>
      <c r="AU59" s="170">
        <v>1</v>
      </c>
      <c r="AV59" s="170">
        <v>0</v>
      </c>
      <c r="AW59" s="165">
        <v>0</v>
      </c>
    </row>
    <row r="60" spans="1:49" s="198" customFormat="1" ht="18" customHeight="1">
      <c r="A60" s="281" t="s">
        <v>214</v>
      </c>
      <c r="B60" s="294"/>
      <c r="C60" s="195">
        <f t="shared" si="4"/>
        <v>24</v>
      </c>
      <c r="D60" s="196">
        <f t="shared" si="5"/>
        <v>19</v>
      </c>
      <c r="E60" s="196">
        <f t="shared" si="6"/>
        <v>5</v>
      </c>
      <c r="F60" s="196">
        <f aca="true" t="shared" si="25" ref="F60:AE60">F61</f>
        <v>0</v>
      </c>
      <c r="G60" s="196">
        <f t="shared" si="25"/>
        <v>0</v>
      </c>
      <c r="H60" s="196">
        <f t="shared" si="25"/>
        <v>2</v>
      </c>
      <c r="I60" s="196">
        <f t="shared" si="25"/>
        <v>0</v>
      </c>
      <c r="J60" s="196">
        <f t="shared" si="25"/>
        <v>0</v>
      </c>
      <c r="K60" s="196">
        <f t="shared" si="25"/>
        <v>0</v>
      </c>
      <c r="L60" s="196">
        <f t="shared" si="25"/>
        <v>6</v>
      </c>
      <c r="M60" s="196">
        <f t="shared" si="25"/>
        <v>0</v>
      </c>
      <c r="N60" s="196">
        <f t="shared" si="25"/>
        <v>2</v>
      </c>
      <c r="O60" s="196">
        <f t="shared" si="25"/>
        <v>0</v>
      </c>
      <c r="P60" s="219">
        <f t="shared" si="25"/>
        <v>0</v>
      </c>
      <c r="Q60" s="219">
        <f t="shared" si="25"/>
        <v>0</v>
      </c>
      <c r="R60" s="219">
        <f t="shared" si="25"/>
        <v>0</v>
      </c>
      <c r="S60" s="219">
        <f t="shared" si="25"/>
        <v>0</v>
      </c>
      <c r="T60" s="219">
        <f t="shared" si="25"/>
        <v>1</v>
      </c>
      <c r="U60" s="219">
        <f t="shared" si="25"/>
        <v>0</v>
      </c>
      <c r="V60" s="219">
        <f t="shared" si="25"/>
        <v>0</v>
      </c>
      <c r="W60" s="219">
        <f t="shared" si="25"/>
        <v>0</v>
      </c>
      <c r="X60" s="219">
        <f t="shared" si="25"/>
        <v>0</v>
      </c>
      <c r="Y60" s="219">
        <f t="shared" si="25"/>
        <v>0</v>
      </c>
      <c r="Z60" s="219">
        <f t="shared" si="25"/>
        <v>0</v>
      </c>
      <c r="AA60" s="219">
        <f t="shared" si="25"/>
        <v>0</v>
      </c>
      <c r="AB60" s="219">
        <f t="shared" si="25"/>
        <v>1</v>
      </c>
      <c r="AC60" s="219">
        <f t="shared" si="25"/>
        <v>0</v>
      </c>
      <c r="AD60" s="219">
        <f t="shared" si="25"/>
        <v>0</v>
      </c>
      <c r="AE60" s="222">
        <f t="shared" si="25"/>
        <v>2</v>
      </c>
      <c r="AF60" s="283" t="s">
        <v>214</v>
      </c>
      <c r="AG60" s="286"/>
      <c r="AH60" s="281" t="s">
        <v>214</v>
      </c>
      <c r="AI60" s="294"/>
      <c r="AJ60" s="219">
        <f aca="true" t="shared" si="26" ref="AJ60:AW60">AJ61</f>
        <v>2</v>
      </c>
      <c r="AK60" s="219">
        <f t="shared" si="26"/>
        <v>1</v>
      </c>
      <c r="AL60" s="219">
        <f t="shared" si="26"/>
        <v>0</v>
      </c>
      <c r="AM60" s="219">
        <f t="shared" si="26"/>
        <v>0</v>
      </c>
      <c r="AN60" s="219">
        <f t="shared" si="26"/>
        <v>1</v>
      </c>
      <c r="AO60" s="219">
        <f t="shared" si="26"/>
        <v>2</v>
      </c>
      <c r="AP60" s="219">
        <f t="shared" si="26"/>
        <v>0</v>
      </c>
      <c r="AQ60" s="219">
        <f t="shared" si="26"/>
        <v>0</v>
      </c>
      <c r="AR60" s="219">
        <f t="shared" si="26"/>
        <v>3</v>
      </c>
      <c r="AS60" s="219">
        <f t="shared" si="26"/>
        <v>0</v>
      </c>
      <c r="AT60" s="219">
        <f t="shared" si="26"/>
        <v>0</v>
      </c>
      <c r="AU60" s="219">
        <f t="shared" si="26"/>
        <v>0</v>
      </c>
      <c r="AV60" s="219">
        <f t="shared" si="26"/>
        <v>1</v>
      </c>
      <c r="AW60" s="219">
        <f t="shared" si="26"/>
        <v>0</v>
      </c>
    </row>
    <row r="61" spans="1:49" ht="18" customHeight="1">
      <c r="A61" s="27"/>
      <c r="B61" s="28" t="s">
        <v>57</v>
      </c>
      <c r="C61" s="202">
        <f t="shared" si="4"/>
        <v>24</v>
      </c>
      <c r="D61" s="105">
        <f t="shared" si="5"/>
        <v>19</v>
      </c>
      <c r="E61" s="105">
        <f t="shared" si="6"/>
        <v>5</v>
      </c>
      <c r="F61" s="92">
        <v>0</v>
      </c>
      <c r="G61" s="92">
        <v>0</v>
      </c>
      <c r="H61" s="92">
        <v>2</v>
      </c>
      <c r="I61" s="92">
        <v>0</v>
      </c>
      <c r="J61" s="92">
        <v>0</v>
      </c>
      <c r="K61" s="92">
        <v>0</v>
      </c>
      <c r="L61" s="92">
        <v>6</v>
      </c>
      <c r="M61" s="92">
        <v>0</v>
      </c>
      <c r="N61" s="92">
        <v>2</v>
      </c>
      <c r="O61" s="92">
        <v>0</v>
      </c>
      <c r="P61" s="170">
        <v>0</v>
      </c>
      <c r="Q61" s="170">
        <v>0</v>
      </c>
      <c r="R61" s="170">
        <v>0</v>
      </c>
      <c r="S61" s="170">
        <v>0</v>
      </c>
      <c r="T61" s="170">
        <v>1</v>
      </c>
      <c r="U61" s="170">
        <v>0</v>
      </c>
      <c r="V61" s="170">
        <v>0</v>
      </c>
      <c r="W61" s="170">
        <v>0</v>
      </c>
      <c r="X61" s="170">
        <v>0</v>
      </c>
      <c r="Y61" s="170">
        <v>0</v>
      </c>
      <c r="Z61" s="170">
        <v>0</v>
      </c>
      <c r="AA61" s="170">
        <v>0</v>
      </c>
      <c r="AB61" s="170">
        <v>1</v>
      </c>
      <c r="AC61" s="170">
        <v>0</v>
      </c>
      <c r="AD61" s="171">
        <v>0</v>
      </c>
      <c r="AE61" s="172">
        <v>2</v>
      </c>
      <c r="AF61" s="26" t="s">
        <v>57</v>
      </c>
      <c r="AG61" s="18"/>
      <c r="AH61" s="27"/>
      <c r="AI61" s="28" t="s">
        <v>57</v>
      </c>
      <c r="AJ61" s="173">
        <v>2</v>
      </c>
      <c r="AK61" s="171">
        <v>1</v>
      </c>
      <c r="AL61" s="171">
        <v>0</v>
      </c>
      <c r="AM61" s="170">
        <v>0</v>
      </c>
      <c r="AN61" s="171">
        <v>1</v>
      </c>
      <c r="AO61" s="170">
        <v>2</v>
      </c>
      <c r="AP61" s="170">
        <v>0</v>
      </c>
      <c r="AQ61" s="170">
        <v>0</v>
      </c>
      <c r="AR61" s="170">
        <v>3</v>
      </c>
      <c r="AS61" s="170">
        <v>0</v>
      </c>
      <c r="AT61" s="170">
        <v>0</v>
      </c>
      <c r="AU61" s="170">
        <v>0</v>
      </c>
      <c r="AV61" s="170">
        <v>1</v>
      </c>
      <c r="AW61" s="165">
        <v>0</v>
      </c>
    </row>
    <row r="62" spans="1:49" s="203" customFormat="1" ht="18" customHeight="1">
      <c r="A62" s="281" t="s">
        <v>215</v>
      </c>
      <c r="B62" s="300"/>
      <c r="C62" s="195">
        <f t="shared" si="4"/>
        <v>52</v>
      </c>
      <c r="D62" s="196">
        <f t="shared" si="5"/>
        <v>33</v>
      </c>
      <c r="E62" s="196">
        <f t="shared" si="6"/>
        <v>19</v>
      </c>
      <c r="F62" s="196">
        <f aca="true" t="shared" si="27" ref="F62:AE62">F63</f>
        <v>0</v>
      </c>
      <c r="G62" s="196">
        <f t="shared" si="27"/>
        <v>0</v>
      </c>
      <c r="H62" s="196">
        <f t="shared" si="27"/>
        <v>3</v>
      </c>
      <c r="I62" s="196">
        <f t="shared" si="27"/>
        <v>0</v>
      </c>
      <c r="J62" s="196">
        <f t="shared" si="27"/>
        <v>0</v>
      </c>
      <c r="K62" s="196">
        <f t="shared" si="27"/>
        <v>0</v>
      </c>
      <c r="L62" s="196">
        <f t="shared" si="27"/>
        <v>4</v>
      </c>
      <c r="M62" s="196">
        <f t="shared" si="27"/>
        <v>0</v>
      </c>
      <c r="N62" s="196">
        <f t="shared" si="27"/>
        <v>4</v>
      </c>
      <c r="O62" s="196">
        <f t="shared" si="27"/>
        <v>3</v>
      </c>
      <c r="P62" s="219">
        <f t="shared" si="27"/>
        <v>0</v>
      </c>
      <c r="Q62" s="219">
        <f t="shared" si="27"/>
        <v>0</v>
      </c>
      <c r="R62" s="219">
        <f t="shared" si="27"/>
        <v>0</v>
      </c>
      <c r="S62" s="219">
        <f t="shared" si="27"/>
        <v>1</v>
      </c>
      <c r="T62" s="219">
        <f t="shared" si="27"/>
        <v>2</v>
      </c>
      <c r="U62" s="219">
        <f t="shared" si="27"/>
        <v>0</v>
      </c>
      <c r="V62" s="219">
        <f t="shared" si="27"/>
        <v>6</v>
      </c>
      <c r="W62" s="219">
        <f t="shared" si="27"/>
        <v>5</v>
      </c>
      <c r="X62" s="219">
        <f t="shared" si="27"/>
        <v>0</v>
      </c>
      <c r="Y62" s="219">
        <f t="shared" si="27"/>
        <v>1</v>
      </c>
      <c r="Z62" s="219">
        <f t="shared" si="27"/>
        <v>0</v>
      </c>
      <c r="AA62" s="219">
        <f t="shared" si="27"/>
        <v>0</v>
      </c>
      <c r="AB62" s="219">
        <f t="shared" si="27"/>
        <v>1</v>
      </c>
      <c r="AC62" s="219">
        <f t="shared" si="27"/>
        <v>0</v>
      </c>
      <c r="AD62" s="219">
        <f t="shared" si="27"/>
        <v>4</v>
      </c>
      <c r="AE62" s="222">
        <f t="shared" si="27"/>
        <v>2</v>
      </c>
      <c r="AF62" s="283" t="s">
        <v>215</v>
      </c>
      <c r="AG62" s="290"/>
      <c r="AH62" s="281" t="s">
        <v>215</v>
      </c>
      <c r="AI62" s="294"/>
      <c r="AJ62" s="219">
        <f aca="true" t="shared" si="28" ref="AJ62:AW62">AJ63</f>
        <v>1</v>
      </c>
      <c r="AK62" s="219">
        <f t="shared" si="28"/>
        <v>2</v>
      </c>
      <c r="AL62" s="219">
        <f t="shared" si="28"/>
        <v>0</v>
      </c>
      <c r="AM62" s="219">
        <f t="shared" si="28"/>
        <v>0</v>
      </c>
      <c r="AN62" s="219">
        <f t="shared" si="28"/>
        <v>2</v>
      </c>
      <c r="AO62" s="219">
        <f t="shared" si="28"/>
        <v>3</v>
      </c>
      <c r="AP62" s="219">
        <f t="shared" si="28"/>
        <v>2</v>
      </c>
      <c r="AQ62" s="219">
        <f t="shared" si="28"/>
        <v>1</v>
      </c>
      <c r="AR62" s="219">
        <f t="shared" si="28"/>
        <v>0</v>
      </c>
      <c r="AS62" s="219">
        <f t="shared" si="28"/>
        <v>1</v>
      </c>
      <c r="AT62" s="219">
        <f t="shared" si="28"/>
        <v>4</v>
      </c>
      <c r="AU62" s="219">
        <f t="shared" si="28"/>
        <v>0</v>
      </c>
      <c r="AV62" s="219">
        <f t="shared" si="28"/>
        <v>0</v>
      </c>
      <c r="AW62" s="219">
        <f t="shared" si="28"/>
        <v>0</v>
      </c>
    </row>
    <row r="63" spans="1:49" s="8" customFormat="1" ht="18" customHeight="1">
      <c r="A63" s="27"/>
      <c r="B63" s="28" t="s">
        <v>202</v>
      </c>
      <c r="C63" s="202">
        <f t="shared" si="4"/>
        <v>52</v>
      </c>
      <c r="D63" s="105">
        <f t="shared" si="5"/>
        <v>33</v>
      </c>
      <c r="E63" s="105">
        <f t="shared" si="6"/>
        <v>19</v>
      </c>
      <c r="F63" s="92">
        <v>0</v>
      </c>
      <c r="G63" s="92">
        <v>0</v>
      </c>
      <c r="H63" s="92">
        <v>3</v>
      </c>
      <c r="I63" s="92">
        <v>0</v>
      </c>
      <c r="J63" s="92">
        <v>0</v>
      </c>
      <c r="K63" s="92">
        <v>0</v>
      </c>
      <c r="L63" s="92">
        <v>4</v>
      </c>
      <c r="M63" s="92">
        <v>0</v>
      </c>
      <c r="N63" s="92">
        <v>4</v>
      </c>
      <c r="O63" s="92">
        <v>3</v>
      </c>
      <c r="P63" s="170">
        <v>0</v>
      </c>
      <c r="Q63" s="170">
        <v>0</v>
      </c>
      <c r="R63" s="170">
        <v>0</v>
      </c>
      <c r="S63" s="170">
        <v>1</v>
      </c>
      <c r="T63" s="170">
        <v>2</v>
      </c>
      <c r="U63" s="170">
        <v>0</v>
      </c>
      <c r="V63" s="170">
        <v>6</v>
      </c>
      <c r="W63" s="170">
        <v>5</v>
      </c>
      <c r="X63" s="170">
        <v>0</v>
      </c>
      <c r="Y63" s="170">
        <v>1</v>
      </c>
      <c r="Z63" s="170">
        <v>0</v>
      </c>
      <c r="AA63" s="170">
        <v>0</v>
      </c>
      <c r="AB63" s="170">
        <v>1</v>
      </c>
      <c r="AC63" s="170">
        <v>0</v>
      </c>
      <c r="AD63" s="171">
        <v>4</v>
      </c>
      <c r="AE63" s="172">
        <v>2</v>
      </c>
      <c r="AF63" s="26" t="s">
        <v>202</v>
      </c>
      <c r="AG63" s="18"/>
      <c r="AH63" s="27"/>
      <c r="AI63" s="28" t="s">
        <v>202</v>
      </c>
      <c r="AJ63" s="173">
        <v>1</v>
      </c>
      <c r="AK63" s="171">
        <v>2</v>
      </c>
      <c r="AL63" s="171">
        <v>0</v>
      </c>
      <c r="AM63" s="170">
        <v>0</v>
      </c>
      <c r="AN63" s="171">
        <v>2</v>
      </c>
      <c r="AO63" s="170">
        <v>3</v>
      </c>
      <c r="AP63" s="170">
        <v>2</v>
      </c>
      <c r="AQ63" s="170">
        <v>1</v>
      </c>
      <c r="AR63" s="170">
        <v>0</v>
      </c>
      <c r="AS63" s="170">
        <v>1</v>
      </c>
      <c r="AT63" s="170">
        <v>4</v>
      </c>
      <c r="AU63" s="170">
        <v>0</v>
      </c>
      <c r="AV63" s="170">
        <v>0</v>
      </c>
      <c r="AW63" s="165">
        <v>0</v>
      </c>
    </row>
    <row r="64" spans="1:49" s="8" customFormat="1" ht="16.5" customHeight="1">
      <c r="A64" s="6"/>
      <c r="B64" s="29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66"/>
      <c r="AF64" s="30"/>
      <c r="AG64" s="6"/>
      <c r="AH64" s="6"/>
      <c r="AI64" s="29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2:29" s="36" customFormat="1" ht="11.25" customHeight="1">
      <c r="B65" s="88"/>
      <c r="C65" s="88"/>
      <c r="D65" s="88"/>
      <c r="E65" s="88"/>
      <c r="F65" s="88"/>
      <c r="G65" s="88"/>
      <c r="H65" s="88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</row>
    <row r="66" spans="2:29" s="36" customFormat="1" ht="11.25" customHeight="1">
      <c r="B66" s="167"/>
      <c r="C66" s="224"/>
      <c r="D66" s="224"/>
      <c r="E66" s="224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2:5" ht="11.25" customHeight="1">
      <c r="B67" s="98"/>
      <c r="C67" s="98"/>
      <c r="D67" s="98"/>
      <c r="E67" s="98"/>
    </row>
    <row r="68" spans="2:5" ht="11.25" customHeight="1">
      <c r="B68" s="98"/>
      <c r="C68" s="98"/>
      <c r="D68" s="98"/>
      <c r="E68" s="98"/>
    </row>
    <row r="69" ht="14.25" customHeight="1"/>
    <row r="70" ht="14.25" customHeight="1">
      <c r="Q70" s="8"/>
    </row>
    <row r="71" ht="14.25" customHeight="1">
      <c r="Q71" s="8"/>
    </row>
    <row r="72" ht="14.25" customHeight="1">
      <c r="Q72" s="8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2">
    <mergeCell ref="AL4:AM5"/>
    <mergeCell ref="AF49:AG49"/>
    <mergeCell ref="AF13:AG13"/>
    <mergeCell ref="AF32:AG32"/>
    <mergeCell ref="AF35:AG35"/>
    <mergeCell ref="AF40:AG40"/>
    <mergeCell ref="AF42:AG42"/>
    <mergeCell ref="AF45:AG45"/>
    <mergeCell ref="AH49:AI49"/>
    <mergeCell ref="AF4:AG7"/>
    <mergeCell ref="A62:B62"/>
    <mergeCell ref="AF62:AG62"/>
    <mergeCell ref="AF54:AG54"/>
    <mergeCell ref="AF57:AG57"/>
    <mergeCell ref="A60:B60"/>
    <mergeCell ref="AF60:AG60"/>
    <mergeCell ref="A57:B57"/>
    <mergeCell ref="A54:B54"/>
    <mergeCell ref="AB4:AC5"/>
    <mergeCell ref="P4:Q5"/>
    <mergeCell ref="A13:B13"/>
    <mergeCell ref="A32:B32"/>
    <mergeCell ref="X4:Y5"/>
    <mergeCell ref="Z4:AA5"/>
    <mergeCell ref="D6:D7"/>
    <mergeCell ref="E6:E7"/>
    <mergeCell ref="F6:F7"/>
    <mergeCell ref="G6:G7"/>
    <mergeCell ref="A42:B42"/>
    <mergeCell ref="A45:B45"/>
    <mergeCell ref="A49:B49"/>
    <mergeCell ref="V4:W5"/>
    <mergeCell ref="A4:B7"/>
    <mergeCell ref="A35:B35"/>
    <mergeCell ref="A40:B40"/>
    <mergeCell ref="R4:S5"/>
    <mergeCell ref="T4:U5"/>
    <mergeCell ref="C6:C7"/>
    <mergeCell ref="AT4:AU5"/>
    <mergeCell ref="A1:O1"/>
    <mergeCell ref="C4:E5"/>
    <mergeCell ref="J4:K5"/>
    <mergeCell ref="F4:G5"/>
    <mergeCell ref="H4:I5"/>
    <mergeCell ref="L4:M5"/>
    <mergeCell ref="N4:O5"/>
    <mergeCell ref="AH1:AV1"/>
    <mergeCell ref="AD4:AE5"/>
    <mergeCell ref="AV4:AW5"/>
    <mergeCell ref="AN4:AO5"/>
    <mergeCell ref="AP4:AQ5"/>
    <mergeCell ref="AH60:AI60"/>
    <mergeCell ref="AH54:AI54"/>
    <mergeCell ref="AH35:AI35"/>
    <mergeCell ref="AH40:AI40"/>
    <mergeCell ref="AH42:AI42"/>
    <mergeCell ref="AH45:AI45"/>
    <mergeCell ref="AR4:AS5"/>
    <mergeCell ref="H6:H7"/>
    <mergeCell ref="I6:I7"/>
    <mergeCell ref="J6:J7"/>
    <mergeCell ref="K6:K7"/>
    <mergeCell ref="AH62:AI62"/>
    <mergeCell ref="AJ4:AK5"/>
    <mergeCell ref="AH13:AI13"/>
    <mergeCell ref="AH32:AI32"/>
    <mergeCell ref="AH4:AI7"/>
    <mergeCell ref="AH57:AI57"/>
    <mergeCell ref="P6:P7"/>
    <mergeCell ref="Q6:Q7"/>
    <mergeCell ref="R6:R7"/>
    <mergeCell ref="S6:S7"/>
    <mergeCell ref="L6:L7"/>
    <mergeCell ref="M6:M7"/>
    <mergeCell ref="N6:N7"/>
    <mergeCell ref="O6:O7"/>
    <mergeCell ref="X6:X7"/>
    <mergeCell ref="Y6:Y7"/>
    <mergeCell ref="Z6:Z7"/>
    <mergeCell ref="AA6:AA7"/>
    <mergeCell ref="T6:T7"/>
    <mergeCell ref="U6:U7"/>
    <mergeCell ref="V6:V7"/>
    <mergeCell ref="W6:W7"/>
    <mergeCell ref="AL6:AL7"/>
    <mergeCell ref="AM6:AM7"/>
    <mergeCell ref="AN6:AN7"/>
    <mergeCell ref="AO6:AO7"/>
    <mergeCell ref="AB6:AB7"/>
    <mergeCell ref="AC6:AC7"/>
    <mergeCell ref="AD6:AD7"/>
    <mergeCell ref="AE6:AE7"/>
    <mergeCell ref="AJ6:AJ7"/>
    <mergeCell ref="AK6:AK7"/>
    <mergeCell ref="AT6:AT7"/>
    <mergeCell ref="AU6:AU7"/>
    <mergeCell ref="AV6:AV7"/>
    <mergeCell ref="AW6:AW7"/>
    <mergeCell ref="AP6:AP7"/>
    <mergeCell ref="AQ6:AQ7"/>
    <mergeCell ref="AR6:AR7"/>
    <mergeCell ref="AS6:A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1" r:id="rId1"/>
  <colBreaks count="2" manualBreakCount="2">
    <brk id="17" max="64" man="1"/>
    <brk id="3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0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8.75" defaultRowHeight="11.25" customHeight="1"/>
  <cols>
    <col min="1" max="1" width="10.83203125" style="85" customWidth="1"/>
    <col min="2" max="4" width="10.58203125" style="5" customWidth="1"/>
    <col min="5" max="16384" width="8.75" style="5" customWidth="1"/>
  </cols>
  <sheetData>
    <row r="1" spans="1:4" ht="16.5" customHeight="1">
      <c r="A1" s="245" t="s">
        <v>257</v>
      </c>
      <c r="B1" s="245"/>
      <c r="C1" s="245"/>
      <c r="D1" s="245"/>
    </row>
    <row r="2" spans="1:4" ht="16.5" customHeight="1">
      <c r="A2" s="80"/>
      <c r="B2" s="1"/>
      <c r="C2" s="1"/>
      <c r="D2" s="1"/>
    </row>
    <row r="3" spans="1:4" ht="16.5" customHeight="1">
      <c r="A3" s="81" t="s">
        <v>107</v>
      </c>
      <c r="B3" s="8"/>
      <c r="C3" s="8"/>
      <c r="D3" s="82" t="s">
        <v>2</v>
      </c>
    </row>
    <row r="4" spans="1:4" ht="16.5" customHeight="1">
      <c r="A4" s="391" t="s">
        <v>268</v>
      </c>
      <c r="B4" s="302" t="s">
        <v>81</v>
      </c>
      <c r="C4" s="385" t="s">
        <v>72</v>
      </c>
      <c r="D4" s="388" t="s">
        <v>73</v>
      </c>
    </row>
    <row r="5" spans="1:4" ht="16.5" customHeight="1">
      <c r="A5" s="392"/>
      <c r="B5" s="303"/>
      <c r="C5" s="386"/>
      <c r="D5" s="389"/>
    </row>
    <row r="6" spans="1:4" ht="27" customHeight="1">
      <c r="A6" s="393"/>
      <c r="B6" s="304"/>
      <c r="C6" s="387"/>
      <c r="D6" s="390"/>
    </row>
    <row r="7" spans="1:4" ht="16.5" customHeight="1">
      <c r="A7" s="34"/>
      <c r="B7" s="192"/>
      <c r="C7" s="95"/>
      <c r="D7" s="95"/>
    </row>
    <row r="8" spans="1:4" ht="16.5" customHeight="1">
      <c r="A8" s="170" t="s">
        <v>280</v>
      </c>
      <c r="B8" s="217">
        <v>749</v>
      </c>
      <c r="C8" s="170">
        <v>524</v>
      </c>
      <c r="D8" s="170">
        <v>225</v>
      </c>
    </row>
    <row r="9" spans="1:4" ht="16.5" customHeight="1">
      <c r="A9" s="170" t="s">
        <v>283</v>
      </c>
      <c r="B9" s="218">
        <f>SUM(B12:B59)</f>
        <v>691</v>
      </c>
      <c r="C9" s="219">
        <f>SUM(C12:C59)</f>
        <v>439</v>
      </c>
      <c r="D9" s="219">
        <f>SUM(D12:D59)</f>
        <v>252</v>
      </c>
    </row>
    <row r="10" spans="1:4" ht="16.5" customHeight="1">
      <c r="A10" s="34"/>
      <c r="B10" s="164" t="s">
        <v>282</v>
      </c>
      <c r="C10" s="162" t="s">
        <v>282</v>
      </c>
      <c r="D10" s="162" t="s">
        <v>282</v>
      </c>
    </row>
    <row r="11" spans="1:4" ht="16.5" customHeight="1">
      <c r="A11" s="34"/>
      <c r="B11" s="164"/>
      <c r="C11" s="162"/>
      <c r="D11" s="162"/>
    </row>
    <row r="12" spans="1:4" ht="16.5" customHeight="1">
      <c r="A12" s="83" t="s">
        <v>108</v>
      </c>
      <c r="B12" s="217">
        <f>C12+D12</f>
        <v>6</v>
      </c>
      <c r="C12" s="170">
        <v>5</v>
      </c>
      <c r="D12" s="170">
        <v>1</v>
      </c>
    </row>
    <row r="13" spans="1:7" ht="16.5" customHeight="1">
      <c r="A13" s="83" t="s">
        <v>109</v>
      </c>
      <c r="B13" s="217">
        <f aca="true" t="shared" si="0" ref="B13:B59">C13+D13</f>
        <v>4</v>
      </c>
      <c r="C13" s="170">
        <v>3</v>
      </c>
      <c r="D13" s="170">
        <v>1</v>
      </c>
      <c r="F13" s="145"/>
      <c r="G13" s="145"/>
    </row>
    <row r="14" spans="1:7" ht="16.5" customHeight="1">
      <c r="A14" s="83" t="s">
        <v>110</v>
      </c>
      <c r="B14" s="217">
        <f t="shared" si="0"/>
        <v>25</v>
      </c>
      <c r="C14" s="170">
        <v>10</v>
      </c>
      <c r="D14" s="170">
        <v>15</v>
      </c>
      <c r="F14" s="145"/>
      <c r="G14" s="145"/>
    </row>
    <row r="15" spans="1:7" ht="16.5" customHeight="1">
      <c r="A15" s="83" t="s">
        <v>111</v>
      </c>
      <c r="B15" s="217">
        <f t="shared" si="0"/>
        <v>0</v>
      </c>
      <c r="C15" s="170">
        <v>0</v>
      </c>
      <c r="D15" s="170">
        <v>0</v>
      </c>
      <c r="F15" s="145"/>
      <c r="G15" s="145"/>
    </row>
    <row r="16" spans="1:7" ht="16.5" customHeight="1">
      <c r="A16" s="83" t="s">
        <v>112</v>
      </c>
      <c r="B16" s="217">
        <f t="shared" si="0"/>
        <v>1</v>
      </c>
      <c r="C16" s="170">
        <v>1</v>
      </c>
      <c r="D16" s="170">
        <v>0</v>
      </c>
      <c r="F16" s="145"/>
      <c r="G16" s="145"/>
    </row>
    <row r="17" spans="1:7" ht="16.5" customHeight="1">
      <c r="A17" s="83" t="s">
        <v>113</v>
      </c>
      <c r="B17" s="217">
        <f t="shared" si="0"/>
        <v>12</v>
      </c>
      <c r="C17" s="170">
        <v>6</v>
      </c>
      <c r="D17" s="170">
        <v>6</v>
      </c>
      <c r="F17" s="145"/>
      <c r="G17" s="145"/>
    </row>
    <row r="18" spans="1:7" ht="16.5" customHeight="1">
      <c r="A18" s="83" t="s">
        <v>114</v>
      </c>
      <c r="B18" s="217">
        <f t="shared" si="0"/>
        <v>93</v>
      </c>
      <c r="C18" s="170">
        <v>38</v>
      </c>
      <c r="D18" s="170">
        <v>55</v>
      </c>
      <c r="F18" s="145"/>
      <c r="G18" s="145"/>
    </row>
    <row r="19" spans="1:7" ht="16.5" customHeight="1">
      <c r="A19" s="83" t="s">
        <v>115</v>
      </c>
      <c r="B19" s="217">
        <f t="shared" si="0"/>
        <v>18</v>
      </c>
      <c r="C19" s="170">
        <v>11</v>
      </c>
      <c r="D19" s="170">
        <v>7</v>
      </c>
      <c r="F19" s="145"/>
      <c r="G19" s="145"/>
    </row>
    <row r="20" spans="1:7" ht="16.5" customHeight="1">
      <c r="A20" s="83" t="s">
        <v>116</v>
      </c>
      <c r="B20" s="217">
        <f t="shared" si="0"/>
        <v>13</v>
      </c>
      <c r="C20" s="170">
        <v>9</v>
      </c>
      <c r="D20" s="170">
        <v>4</v>
      </c>
      <c r="F20" s="145"/>
      <c r="G20" s="145"/>
    </row>
    <row r="21" spans="1:7" ht="16.5" customHeight="1">
      <c r="A21" s="83" t="s">
        <v>117</v>
      </c>
      <c r="B21" s="217">
        <f t="shared" si="0"/>
        <v>13</v>
      </c>
      <c r="C21" s="170">
        <v>13</v>
      </c>
      <c r="D21" s="170">
        <v>0</v>
      </c>
      <c r="F21" s="145"/>
      <c r="G21" s="145"/>
    </row>
    <row r="22" spans="1:7" ht="16.5" customHeight="1">
      <c r="A22" s="83" t="s">
        <v>118</v>
      </c>
      <c r="B22" s="217">
        <f t="shared" si="0"/>
        <v>36</v>
      </c>
      <c r="C22" s="170">
        <v>26</v>
      </c>
      <c r="D22" s="170">
        <v>10</v>
      </c>
      <c r="F22" s="145"/>
      <c r="G22" s="145"/>
    </row>
    <row r="23" spans="1:7" ht="16.5" customHeight="1">
      <c r="A23" s="83" t="s">
        <v>273</v>
      </c>
      <c r="B23" s="217">
        <f t="shared" si="0"/>
        <v>18</v>
      </c>
      <c r="C23" s="171">
        <v>9</v>
      </c>
      <c r="D23" s="171">
        <v>9</v>
      </c>
      <c r="F23" s="145"/>
      <c r="G23" s="145"/>
    </row>
    <row r="24" spans="1:7" ht="16.5" customHeight="1">
      <c r="A24" s="83" t="s">
        <v>119</v>
      </c>
      <c r="B24" s="217">
        <f t="shared" si="0"/>
        <v>281</v>
      </c>
      <c r="C24" s="170">
        <v>185</v>
      </c>
      <c r="D24" s="170">
        <v>96</v>
      </c>
      <c r="F24" s="145"/>
      <c r="G24" s="145"/>
    </row>
    <row r="25" spans="1:7" ht="16.5" customHeight="1">
      <c r="A25" s="83" t="s">
        <v>120</v>
      </c>
      <c r="B25" s="217">
        <f t="shared" si="0"/>
        <v>67</v>
      </c>
      <c r="C25" s="170">
        <v>55</v>
      </c>
      <c r="D25" s="170">
        <v>12</v>
      </c>
      <c r="F25" s="145"/>
      <c r="G25" s="145"/>
    </row>
    <row r="26" spans="1:7" ht="16.5" customHeight="1">
      <c r="A26" s="83" t="s">
        <v>121</v>
      </c>
      <c r="B26" s="217">
        <f t="shared" si="0"/>
        <v>5</v>
      </c>
      <c r="C26" s="171">
        <v>5</v>
      </c>
      <c r="D26" s="171">
        <v>0</v>
      </c>
      <c r="F26" s="145"/>
      <c r="G26" s="145"/>
    </row>
    <row r="27" spans="1:7" ht="16.5" customHeight="1">
      <c r="A27" s="83" t="s">
        <v>122</v>
      </c>
      <c r="B27" s="217">
        <f t="shared" si="0"/>
        <v>0</v>
      </c>
      <c r="C27" s="170">
        <v>0</v>
      </c>
      <c r="D27" s="170">
        <v>0</v>
      </c>
      <c r="F27" s="145"/>
      <c r="G27" s="145"/>
    </row>
    <row r="28" spans="1:7" ht="16.5" customHeight="1">
      <c r="A28" s="83" t="s">
        <v>123</v>
      </c>
      <c r="B28" s="217">
        <f t="shared" si="0"/>
        <v>0</v>
      </c>
      <c r="C28" s="170">
        <v>0</v>
      </c>
      <c r="D28" s="170">
        <v>0</v>
      </c>
      <c r="F28" s="145"/>
      <c r="G28" s="145"/>
    </row>
    <row r="29" spans="1:7" ht="16.5" customHeight="1">
      <c r="A29" s="83" t="s">
        <v>124</v>
      </c>
      <c r="B29" s="217">
        <f t="shared" si="0"/>
        <v>2</v>
      </c>
      <c r="C29" s="170">
        <v>0</v>
      </c>
      <c r="D29" s="170">
        <v>2</v>
      </c>
      <c r="F29" s="145"/>
      <c r="G29" s="145"/>
    </row>
    <row r="30" spans="1:7" ht="16.5" customHeight="1">
      <c r="A30" s="83" t="s">
        <v>125</v>
      </c>
      <c r="B30" s="217">
        <f t="shared" si="0"/>
        <v>0</v>
      </c>
      <c r="C30" s="171">
        <v>0</v>
      </c>
      <c r="D30" s="171">
        <v>0</v>
      </c>
      <c r="F30" s="145"/>
      <c r="G30" s="145"/>
    </row>
    <row r="31" spans="1:7" ht="16.5" customHeight="1">
      <c r="A31" s="83" t="s">
        <v>126</v>
      </c>
      <c r="B31" s="217">
        <f t="shared" si="0"/>
        <v>1</v>
      </c>
      <c r="C31" s="170">
        <v>0</v>
      </c>
      <c r="D31" s="170">
        <v>1</v>
      </c>
      <c r="F31" s="145"/>
      <c r="G31" s="145"/>
    </row>
    <row r="32" spans="1:7" ht="16.5" customHeight="1">
      <c r="A32" s="83" t="s">
        <v>127</v>
      </c>
      <c r="B32" s="217">
        <f t="shared" si="0"/>
        <v>2</v>
      </c>
      <c r="C32" s="171">
        <v>0</v>
      </c>
      <c r="D32" s="171">
        <v>2</v>
      </c>
      <c r="F32" s="145"/>
      <c r="G32" s="145"/>
    </row>
    <row r="33" spans="1:7" ht="16.5" customHeight="1">
      <c r="A33" s="83" t="s">
        <v>128</v>
      </c>
      <c r="B33" s="217">
        <f t="shared" si="0"/>
        <v>9</v>
      </c>
      <c r="C33" s="170">
        <v>7</v>
      </c>
      <c r="D33" s="170">
        <v>2</v>
      </c>
      <c r="F33" s="145"/>
      <c r="G33" s="145"/>
    </row>
    <row r="34" spans="1:7" ht="16.5" customHeight="1">
      <c r="A34" s="83" t="s">
        <v>129</v>
      </c>
      <c r="B34" s="217">
        <f t="shared" si="0"/>
        <v>31</v>
      </c>
      <c r="C34" s="170">
        <v>25</v>
      </c>
      <c r="D34" s="170">
        <v>6</v>
      </c>
      <c r="F34" s="145"/>
      <c r="G34" s="145"/>
    </row>
    <row r="35" spans="1:7" ht="16.5" customHeight="1">
      <c r="A35" s="83" t="s">
        <v>130</v>
      </c>
      <c r="B35" s="217">
        <f t="shared" si="0"/>
        <v>0</v>
      </c>
      <c r="C35" s="171">
        <v>0</v>
      </c>
      <c r="D35" s="171">
        <v>0</v>
      </c>
      <c r="F35" s="145"/>
      <c r="G35" s="145"/>
    </row>
    <row r="36" spans="1:7" ht="16.5" customHeight="1">
      <c r="A36" s="83" t="s">
        <v>131</v>
      </c>
      <c r="B36" s="217">
        <f t="shared" si="0"/>
        <v>0</v>
      </c>
      <c r="C36" s="170">
        <v>0</v>
      </c>
      <c r="D36" s="170">
        <v>0</v>
      </c>
      <c r="F36" s="145"/>
      <c r="G36" s="145"/>
    </row>
    <row r="37" spans="1:7" ht="16.5" customHeight="1">
      <c r="A37" s="83" t="s">
        <v>132</v>
      </c>
      <c r="B37" s="217">
        <f t="shared" si="0"/>
        <v>4</v>
      </c>
      <c r="C37" s="170">
        <v>2</v>
      </c>
      <c r="D37" s="170">
        <v>2</v>
      </c>
      <c r="F37" s="145"/>
      <c r="G37" s="145"/>
    </row>
    <row r="38" spans="1:7" ht="16.5" customHeight="1">
      <c r="A38" s="83" t="s">
        <v>133</v>
      </c>
      <c r="B38" s="217">
        <f t="shared" si="0"/>
        <v>18</v>
      </c>
      <c r="C38" s="170">
        <v>12</v>
      </c>
      <c r="D38" s="170">
        <v>6</v>
      </c>
      <c r="F38" s="145"/>
      <c r="G38" s="145"/>
    </row>
    <row r="39" spans="1:7" ht="16.5" customHeight="1">
      <c r="A39" s="83" t="s">
        <v>134</v>
      </c>
      <c r="B39" s="217">
        <f t="shared" si="0"/>
        <v>5</v>
      </c>
      <c r="C39" s="171">
        <v>3</v>
      </c>
      <c r="D39" s="171">
        <v>2</v>
      </c>
      <c r="F39" s="145"/>
      <c r="G39" s="145"/>
    </row>
    <row r="40" spans="1:7" ht="16.5" customHeight="1">
      <c r="A40" s="83" t="s">
        <v>135</v>
      </c>
      <c r="B40" s="217">
        <f t="shared" si="0"/>
        <v>0</v>
      </c>
      <c r="C40" s="170">
        <v>0</v>
      </c>
      <c r="D40" s="170">
        <v>0</v>
      </c>
      <c r="F40" s="145"/>
      <c r="G40" s="145"/>
    </row>
    <row r="41" spans="1:7" ht="16.5" customHeight="1">
      <c r="A41" s="83" t="s">
        <v>136</v>
      </c>
      <c r="B41" s="217">
        <f t="shared" si="0"/>
        <v>0</v>
      </c>
      <c r="C41" s="170">
        <v>0</v>
      </c>
      <c r="D41" s="170">
        <v>0</v>
      </c>
      <c r="F41" s="145"/>
      <c r="G41" s="145"/>
    </row>
    <row r="42" spans="1:7" ht="16.5" customHeight="1">
      <c r="A42" s="83" t="s">
        <v>137</v>
      </c>
      <c r="B42" s="217">
        <f t="shared" si="0"/>
        <v>0</v>
      </c>
      <c r="C42" s="170">
        <v>0</v>
      </c>
      <c r="D42" s="170">
        <v>0</v>
      </c>
      <c r="F42" s="145"/>
      <c r="G42" s="145"/>
    </row>
    <row r="43" spans="1:7" ht="16.5" customHeight="1">
      <c r="A43" s="83" t="s">
        <v>138</v>
      </c>
      <c r="B43" s="217">
        <f t="shared" si="0"/>
        <v>1</v>
      </c>
      <c r="C43" s="170">
        <v>0</v>
      </c>
      <c r="D43" s="170">
        <v>1</v>
      </c>
      <c r="F43" s="145"/>
      <c r="G43" s="145"/>
    </row>
    <row r="44" spans="1:7" s="8" customFormat="1" ht="16.5" customHeight="1">
      <c r="A44" s="83" t="s">
        <v>139</v>
      </c>
      <c r="B44" s="217">
        <f t="shared" si="0"/>
        <v>1</v>
      </c>
      <c r="C44" s="171">
        <v>0</v>
      </c>
      <c r="D44" s="171">
        <v>1</v>
      </c>
      <c r="F44" s="145"/>
      <c r="G44" s="145"/>
    </row>
    <row r="45" spans="1:7" ht="16.5" customHeight="1">
      <c r="A45" s="83" t="s">
        <v>140</v>
      </c>
      <c r="B45" s="217">
        <f t="shared" si="0"/>
        <v>3</v>
      </c>
      <c r="C45" s="170">
        <v>1</v>
      </c>
      <c r="D45" s="170">
        <v>2</v>
      </c>
      <c r="F45" s="145"/>
      <c r="G45" s="145"/>
    </row>
    <row r="46" spans="1:7" s="8" customFormat="1" ht="16.5" customHeight="1">
      <c r="A46" s="83" t="s">
        <v>141</v>
      </c>
      <c r="B46" s="217">
        <f t="shared" si="0"/>
        <v>4</v>
      </c>
      <c r="C46" s="170">
        <v>2</v>
      </c>
      <c r="D46" s="170">
        <v>2</v>
      </c>
      <c r="F46" s="145"/>
      <c r="G46" s="145"/>
    </row>
    <row r="47" spans="1:7" ht="16.5" customHeight="1">
      <c r="A47" s="83" t="s">
        <v>142</v>
      </c>
      <c r="B47" s="217">
        <f t="shared" si="0"/>
        <v>0</v>
      </c>
      <c r="C47" s="171">
        <v>0</v>
      </c>
      <c r="D47" s="171">
        <v>0</v>
      </c>
      <c r="F47" s="145"/>
      <c r="G47" s="145"/>
    </row>
    <row r="48" spans="1:7" ht="16.5" customHeight="1">
      <c r="A48" s="83" t="s">
        <v>143</v>
      </c>
      <c r="B48" s="217">
        <f t="shared" si="0"/>
        <v>0</v>
      </c>
      <c r="C48" s="170">
        <v>0</v>
      </c>
      <c r="D48" s="170">
        <v>0</v>
      </c>
      <c r="F48" s="145"/>
      <c r="G48" s="145"/>
    </row>
    <row r="49" spans="1:7" ht="16.5" customHeight="1">
      <c r="A49" s="83" t="s">
        <v>144</v>
      </c>
      <c r="B49" s="217">
        <f t="shared" si="0"/>
        <v>0</v>
      </c>
      <c r="C49" s="170">
        <v>0</v>
      </c>
      <c r="D49" s="170">
        <v>0</v>
      </c>
      <c r="F49" s="145"/>
      <c r="G49" s="145"/>
    </row>
    <row r="50" spans="1:7" ht="16.5" customHeight="1">
      <c r="A50" s="83" t="s">
        <v>145</v>
      </c>
      <c r="B50" s="217">
        <f t="shared" si="0"/>
        <v>0</v>
      </c>
      <c r="C50" s="170">
        <v>0</v>
      </c>
      <c r="D50" s="170">
        <v>0</v>
      </c>
      <c r="F50" s="145"/>
      <c r="G50" s="145"/>
    </row>
    <row r="51" spans="1:7" ht="16.5" customHeight="1">
      <c r="A51" s="83" t="s">
        <v>146</v>
      </c>
      <c r="B51" s="217">
        <f t="shared" si="0"/>
        <v>3</v>
      </c>
      <c r="C51" s="171">
        <v>2</v>
      </c>
      <c r="D51" s="171">
        <v>1</v>
      </c>
      <c r="F51" s="145"/>
      <c r="G51" s="145"/>
    </row>
    <row r="52" spans="1:7" ht="16.5" customHeight="1">
      <c r="A52" s="83" t="s">
        <v>147</v>
      </c>
      <c r="B52" s="217">
        <f t="shared" si="0"/>
        <v>0</v>
      </c>
      <c r="C52" s="170">
        <v>0</v>
      </c>
      <c r="D52" s="170">
        <v>0</v>
      </c>
      <c r="F52" s="145"/>
      <c r="G52" s="145"/>
    </row>
    <row r="53" spans="1:7" ht="16.5" customHeight="1">
      <c r="A53" s="83" t="s">
        <v>148</v>
      </c>
      <c r="B53" s="217">
        <f t="shared" si="0"/>
        <v>0</v>
      </c>
      <c r="C53" s="170">
        <v>0</v>
      </c>
      <c r="D53" s="170">
        <v>0</v>
      </c>
      <c r="F53" s="145"/>
      <c r="G53" s="145"/>
    </row>
    <row r="54" spans="1:7" ht="16.5" customHeight="1">
      <c r="A54" s="83" t="s">
        <v>149</v>
      </c>
      <c r="B54" s="217">
        <f t="shared" si="0"/>
        <v>1</v>
      </c>
      <c r="C54" s="171">
        <v>0</v>
      </c>
      <c r="D54" s="171">
        <v>1</v>
      </c>
      <c r="F54" s="145"/>
      <c r="G54" s="145"/>
    </row>
    <row r="55" spans="1:7" ht="16.5" customHeight="1">
      <c r="A55" s="83" t="s">
        <v>150</v>
      </c>
      <c r="B55" s="217">
        <f t="shared" si="0"/>
        <v>2</v>
      </c>
      <c r="C55" s="170">
        <v>1</v>
      </c>
      <c r="D55" s="170">
        <v>1</v>
      </c>
      <c r="F55" s="145"/>
      <c r="G55" s="145"/>
    </row>
    <row r="56" spans="1:7" ht="16.5" customHeight="1">
      <c r="A56" s="83" t="s">
        <v>151</v>
      </c>
      <c r="B56" s="217">
        <f t="shared" si="0"/>
        <v>0</v>
      </c>
      <c r="C56" s="170">
        <v>0</v>
      </c>
      <c r="D56" s="170">
        <v>0</v>
      </c>
      <c r="F56" s="145"/>
      <c r="G56" s="145"/>
    </row>
    <row r="57" spans="1:7" ht="16.5" customHeight="1">
      <c r="A57" s="83" t="s">
        <v>152</v>
      </c>
      <c r="B57" s="217">
        <f t="shared" si="0"/>
        <v>1</v>
      </c>
      <c r="C57" s="170">
        <v>0</v>
      </c>
      <c r="D57" s="170">
        <v>1</v>
      </c>
      <c r="F57" s="145"/>
      <c r="G57" s="145"/>
    </row>
    <row r="58" spans="1:7" ht="16.5" customHeight="1">
      <c r="A58" s="83" t="s">
        <v>153</v>
      </c>
      <c r="B58" s="217">
        <f t="shared" si="0"/>
        <v>1</v>
      </c>
      <c r="C58" s="170">
        <v>1</v>
      </c>
      <c r="D58" s="170">
        <v>0</v>
      </c>
      <c r="F58" s="145"/>
      <c r="G58" s="145"/>
    </row>
    <row r="59" spans="1:7" ht="16.5" customHeight="1">
      <c r="A59" s="83" t="s">
        <v>26</v>
      </c>
      <c r="B59" s="217">
        <f t="shared" si="0"/>
        <v>10</v>
      </c>
      <c r="C59" s="171">
        <v>7</v>
      </c>
      <c r="D59" s="171">
        <v>3</v>
      </c>
      <c r="F59" s="145"/>
      <c r="G59" s="145"/>
    </row>
    <row r="60" spans="1:7" s="8" customFormat="1" ht="16.5" customHeight="1">
      <c r="A60" s="84"/>
      <c r="B60" s="30"/>
      <c r="C60" s="6"/>
      <c r="D60" s="6"/>
      <c r="F60" s="145"/>
      <c r="G60" s="145"/>
    </row>
    <row r="61" spans="1:4" ht="11.25" customHeight="1">
      <c r="A61" s="168"/>
      <c r="B61" s="95"/>
      <c r="C61" s="95"/>
      <c r="D61" s="95"/>
    </row>
    <row r="62" spans="1:4" s="36" customFormat="1" ht="11.25" customHeight="1">
      <c r="A62" s="86"/>
      <c r="B62" s="37"/>
      <c r="C62" s="37"/>
      <c r="D62" s="37"/>
    </row>
    <row r="63" spans="1:4" s="36" customFormat="1" ht="11.25" customHeight="1">
      <c r="A63" s="86"/>
      <c r="B63" s="37"/>
      <c r="C63" s="37"/>
      <c r="D63" s="37"/>
    </row>
    <row r="64" ht="11.25" customHeight="1">
      <c r="A64" s="174"/>
    </row>
    <row r="65" ht="11.25" customHeight="1">
      <c r="A65" s="17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>
      <c r="A81" s="5"/>
    </row>
    <row r="82" ht="14.25" customHeight="1">
      <c r="A82" s="5"/>
    </row>
    <row r="83" ht="14.25" customHeight="1">
      <c r="A83" s="5"/>
    </row>
    <row r="84" ht="14.25" customHeight="1">
      <c r="A84" s="5"/>
    </row>
    <row r="85" ht="14.25" customHeight="1">
      <c r="A85" s="5"/>
    </row>
    <row r="86" ht="14.25" customHeight="1">
      <c r="A86" s="5"/>
    </row>
    <row r="87" ht="14.25" customHeight="1">
      <c r="A87" s="5"/>
    </row>
    <row r="88" ht="14.25" customHeight="1">
      <c r="A88" s="5"/>
    </row>
    <row r="89" ht="14.25" customHeight="1">
      <c r="A89" s="5"/>
    </row>
    <row r="90" ht="14.25" customHeight="1">
      <c r="A90" s="5"/>
    </row>
    <row r="91" ht="14.25" customHeight="1">
      <c r="A91" s="5"/>
    </row>
    <row r="92" ht="14.25" customHeight="1">
      <c r="A92" s="5"/>
    </row>
    <row r="93" ht="14.25" customHeight="1">
      <c r="A93" s="5"/>
    </row>
    <row r="94" ht="14.25" customHeight="1">
      <c r="A94" s="5"/>
    </row>
    <row r="95" ht="14.25" customHeight="1">
      <c r="A95" s="5"/>
    </row>
    <row r="96" ht="14.25" customHeight="1">
      <c r="A96" s="5"/>
    </row>
    <row r="97" ht="14.25" customHeight="1">
      <c r="A97" s="5"/>
    </row>
    <row r="98" ht="14.25" customHeight="1">
      <c r="A98" s="5"/>
    </row>
    <row r="99" ht="14.25" customHeight="1">
      <c r="A99" s="5"/>
    </row>
    <row r="100" ht="14.25" customHeight="1">
      <c r="A100" s="5"/>
    </row>
    <row r="101" ht="14.25" customHeight="1">
      <c r="A101" s="5"/>
    </row>
    <row r="102" ht="14.25" customHeight="1">
      <c r="A102" s="5"/>
    </row>
    <row r="103" ht="14.25" customHeight="1">
      <c r="A103" s="5"/>
    </row>
    <row r="104" ht="14.25" customHeight="1">
      <c r="A104" s="5"/>
    </row>
    <row r="105" ht="14.25" customHeight="1">
      <c r="A105" s="5"/>
    </row>
    <row r="106" ht="14.25" customHeight="1">
      <c r="A106" s="5"/>
    </row>
    <row r="107" ht="14.25" customHeight="1">
      <c r="A107" s="5"/>
    </row>
    <row r="108" ht="14.25" customHeight="1">
      <c r="A108" s="5"/>
    </row>
    <row r="109" ht="14.25" customHeight="1">
      <c r="A109" s="5"/>
    </row>
    <row r="110" ht="14.25" customHeight="1">
      <c r="A110" s="5"/>
    </row>
    <row r="111" ht="14.25" customHeight="1">
      <c r="A111" s="5"/>
    </row>
    <row r="112" ht="14.25" customHeight="1">
      <c r="A112" s="5"/>
    </row>
    <row r="113" ht="14.25" customHeight="1">
      <c r="A113" s="5"/>
    </row>
    <row r="114" ht="14.25" customHeight="1">
      <c r="A114" s="5"/>
    </row>
    <row r="115" ht="14.25" customHeight="1">
      <c r="A115" s="5"/>
    </row>
    <row r="116" ht="14.25" customHeight="1">
      <c r="A116" s="5"/>
    </row>
    <row r="117" ht="14.25" customHeight="1">
      <c r="A117" s="5"/>
    </row>
    <row r="118" ht="14.25" customHeight="1">
      <c r="A118" s="5"/>
    </row>
    <row r="119" ht="14.25" customHeight="1">
      <c r="A119" s="5"/>
    </row>
    <row r="120" ht="14.25" customHeight="1">
      <c r="A120" s="5"/>
    </row>
    <row r="121" ht="14.25" customHeight="1">
      <c r="A121" s="5"/>
    </row>
    <row r="122" ht="14.25" customHeight="1">
      <c r="A122" s="5"/>
    </row>
    <row r="123" ht="14.25" customHeight="1">
      <c r="A123" s="5"/>
    </row>
    <row r="124" ht="14.25" customHeight="1">
      <c r="A124" s="5"/>
    </row>
    <row r="125" ht="14.25" customHeight="1">
      <c r="A125" s="5"/>
    </row>
    <row r="126" ht="14.25" customHeight="1">
      <c r="A126" s="5"/>
    </row>
    <row r="127" ht="14.25" customHeight="1">
      <c r="A127" s="5"/>
    </row>
    <row r="128" ht="14.25" customHeight="1">
      <c r="A128" s="5"/>
    </row>
    <row r="129" ht="14.25" customHeight="1">
      <c r="A129" s="5"/>
    </row>
    <row r="130" ht="14.25" customHeight="1">
      <c r="A130" s="5"/>
    </row>
    <row r="131" ht="14.25" customHeight="1">
      <c r="A131" s="5"/>
    </row>
    <row r="132" ht="14.25" customHeight="1">
      <c r="A132" s="5"/>
    </row>
    <row r="133" ht="14.25" customHeight="1">
      <c r="A133" s="5"/>
    </row>
    <row r="134" ht="14.25" customHeight="1">
      <c r="A134" s="5"/>
    </row>
    <row r="135" ht="14.25" customHeight="1">
      <c r="A135" s="5"/>
    </row>
    <row r="136" ht="14.25" customHeight="1">
      <c r="A136" s="5"/>
    </row>
    <row r="137" ht="14.25" customHeight="1">
      <c r="A137" s="5"/>
    </row>
    <row r="138" ht="14.25" customHeight="1">
      <c r="A138" s="5"/>
    </row>
    <row r="139" ht="14.25" customHeight="1">
      <c r="A139" s="5"/>
    </row>
    <row r="140" ht="14.25" customHeight="1">
      <c r="A140" s="5"/>
    </row>
  </sheetData>
  <sheetProtection/>
  <mergeCells count="5">
    <mergeCell ref="B4:B6"/>
    <mergeCell ref="C4:C6"/>
    <mergeCell ref="D4:D6"/>
    <mergeCell ref="A1:D1"/>
    <mergeCell ref="A4:A6"/>
  </mergeCells>
  <printOptions horizontalCentered="1"/>
  <pageMargins left="0.6692913385826772" right="0.5905511811023623" top="0.5905511811023623" bottom="0.3937007874015748" header="0.35433070866141736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T57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8.75" defaultRowHeight="18"/>
  <cols>
    <col min="1" max="1" width="21.75" style="39" bestFit="1" customWidth="1"/>
    <col min="2" max="19" width="6.08203125" style="39" customWidth="1"/>
    <col min="20" max="16384" width="8.75" style="39" customWidth="1"/>
  </cols>
  <sheetData>
    <row r="1" spans="1:19" ht="14.25" customHeight="1">
      <c r="A1" s="394" t="s">
        <v>255</v>
      </c>
      <c r="B1" s="394"/>
      <c r="C1" s="394"/>
      <c r="D1" s="394"/>
      <c r="E1" s="394"/>
      <c r="F1" s="394"/>
      <c r="G1" s="394"/>
      <c r="H1" s="394"/>
      <c r="I1" s="394"/>
      <c r="J1" s="185"/>
      <c r="K1" s="185"/>
      <c r="L1" s="185"/>
      <c r="M1" s="185"/>
      <c r="N1" s="38"/>
      <c r="O1" s="38"/>
      <c r="P1" s="38"/>
      <c r="Q1" s="38"/>
      <c r="S1" s="38"/>
    </row>
    <row r="2" spans="1:19" ht="14.25" customHeight="1">
      <c r="A2" s="40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 t="s">
        <v>220</v>
      </c>
      <c r="L2" s="41"/>
      <c r="M2" s="41"/>
      <c r="N2" s="41"/>
      <c r="O2" s="41"/>
      <c r="P2" s="41"/>
      <c r="Q2" s="41"/>
      <c r="R2" s="42"/>
      <c r="S2" s="43" t="s">
        <v>12</v>
      </c>
    </row>
    <row r="3" spans="1:20" ht="14.25" customHeight="1">
      <c r="A3" s="397" t="s">
        <v>269</v>
      </c>
      <c r="B3" s="44" t="s">
        <v>0</v>
      </c>
      <c r="C3" s="45"/>
      <c r="D3" s="46"/>
      <c r="E3" s="47" t="s">
        <v>6</v>
      </c>
      <c r="F3" s="46"/>
      <c r="G3" s="48"/>
      <c r="H3" s="45" t="s">
        <v>7</v>
      </c>
      <c r="I3" s="46"/>
      <c r="J3" s="46"/>
      <c r="K3" s="47" t="s">
        <v>0</v>
      </c>
      <c r="L3" s="45"/>
      <c r="M3" s="48"/>
      <c r="N3" s="45" t="s">
        <v>6</v>
      </c>
      <c r="O3" s="46"/>
      <c r="P3" s="46"/>
      <c r="Q3" s="47" t="s">
        <v>7</v>
      </c>
      <c r="R3" s="46"/>
      <c r="S3" s="46"/>
      <c r="T3" s="41"/>
    </row>
    <row r="4" spans="1:20" ht="14.25" customHeight="1">
      <c r="A4" s="398"/>
      <c r="B4" s="50" t="s">
        <v>0</v>
      </c>
      <c r="C4" s="51" t="s">
        <v>8</v>
      </c>
      <c r="D4" s="52" t="s">
        <v>1</v>
      </c>
      <c r="E4" s="50" t="s">
        <v>0</v>
      </c>
      <c r="F4" s="51" t="s">
        <v>8</v>
      </c>
      <c r="G4" s="49" t="s">
        <v>1</v>
      </c>
      <c r="H4" s="52" t="s">
        <v>0</v>
      </c>
      <c r="I4" s="51" t="s">
        <v>8</v>
      </c>
      <c r="J4" s="52" t="s">
        <v>1</v>
      </c>
      <c r="K4" s="50" t="s">
        <v>0</v>
      </c>
      <c r="L4" s="51" t="s">
        <v>8</v>
      </c>
      <c r="M4" s="49" t="s">
        <v>1</v>
      </c>
      <c r="N4" s="52" t="s">
        <v>0</v>
      </c>
      <c r="O4" s="51" t="s">
        <v>8</v>
      </c>
      <c r="P4" s="52" t="s">
        <v>1</v>
      </c>
      <c r="Q4" s="50" t="s">
        <v>0</v>
      </c>
      <c r="R4" s="51" t="s">
        <v>8</v>
      </c>
      <c r="S4" s="52" t="s">
        <v>1</v>
      </c>
      <c r="T4" s="41"/>
    </row>
    <row r="5" spans="1:19" ht="14.25" customHeight="1">
      <c r="A5" s="41"/>
      <c r="B5" s="53"/>
      <c r="C5" s="186"/>
      <c r="D5" s="186"/>
      <c r="E5" s="41"/>
      <c r="F5" s="186"/>
      <c r="G5" s="186"/>
      <c r="H5" s="41"/>
      <c r="I5" s="186"/>
      <c r="J5" s="186"/>
      <c r="K5" s="41"/>
      <c r="L5" s="41"/>
      <c r="M5" s="41"/>
      <c r="N5" s="41"/>
      <c r="O5" s="41"/>
      <c r="P5" s="41"/>
      <c r="Q5" s="41"/>
      <c r="R5" s="41"/>
      <c r="S5" s="41"/>
    </row>
    <row r="6" spans="1:19" ht="14.25" customHeight="1">
      <c r="A6" s="87" t="s">
        <v>280</v>
      </c>
      <c r="B6" s="205">
        <v>4716</v>
      </c>
      <c r="C6" s="206">
        <v>2687</v>
      </c>
      <c r="D6" s="206">
        <v>2029</v>
      </c>
      <c r="E6" s="206">
        <v>4488</v>
      </c>
      <c r="F6" s="206">
        <v>2554</v>
      </c>
      <c r="G6" s="206">
        <v>1934</v>
      </c>
      <c r="H6" s="206">
        <v>228</v>
      </c>
      <c r="I6" s="206">
        <v>133</v>
      </c>
      <c r="J6" s="206">
        <v>95</v>
      </c>
      <c r="K6" s="207">
        <v>100</v>
      </c>
      <c r="L6" s="207">
        <v>100</v>
      </c>
      <c r="M6" s="207">
        <v>100</v>
      </c>
      <c r="N6" s="207">
        <v>100</v>
      </c>
      <c r="O6" s="207">
        <v>100</v>
      </c>
      <c r="P6" s="207">
        <v>100</v>
      </c>
      <c r="Q6" s="207">
        <v>100</v>
      </c>
      <c r="R6" s="207">
        <v>100</v>
      </c>
      <c r="S6" s="207">
        <v>100</v>
      </c>
    </row>
    <row r="7" spans="1:19" s="204" customFormat="1" ht="14.25" customHeight="1">
      <c r="A7" s="87" t="s">
        <v>285</v>
      </c>
      <c r="B7" s="208">
        <f>SUM(B9:B28)</f>
        <v>4727</v>
      </c>
      <c r="C7" s="209">
        <f aca="true" t="shared" si="0" ref="C7:J7">SUM(C9:C28)</f>
        <v>2713</v>
      </c>
      <c r="D7" s="209">
        <f t="shared" si="0"/>
        <v>2014</v>
      </c>
      <c r="E7" s="209">
        <f t="shared" si="0"/>
        <v>4506</v>
      </c>
      <c r="F7" s="209">
        <f t="shared" si="0"/>
        <v>2584</v>
      </c>
      <c r="G7" s="209">
        <f t="shared" si="0"/>
        <v>1922</v>
      </c>
      <c r="H7" s="209">
        <f t="shared" si="0"/>
        <v>221</v>
      </c>
      <c r="I7" s="209">
        <f t="shared" si="0"/>
        <v>129</v>
      </c>
      <c r="J7" s="209">
        <f t="shared" si="0"/>
        <v>92</v>
      </c>
      <c r="K7" s="210">
        <v>100</v>
      </c>
      <c r="L7" s="210">
        <v>100</v>
      </c>
      <c r="M7" s="210">
        <v>100</v>
      </c>
      <c r="N7" s="210">
        <v>100</v>
      </c>
      <c r="O7" s="210">
        <v>100</v>
      </c>
      <c r="P7" s="210">
        <v>100</v>
      </c>
      <c r="Q7" s="210">
        <v>100</v>
      </c>
      <c r="R7" s="210">
        <v>100</v>
      </c>
      <c r="S7" s="210">
        <v>100</v>
      </c>
    </row>
    <row r="8" spans="1:19" s="189" customFormat="1" ht="14.25" customHeight="1">
      <c r="A8" s="176"/>
      <c r="B8" s="175"/>
      <c r="C8" s="176"/>
      <c r="D8" s="176"/>
      <c r="E8" s="176"/>
      <c r="F8" s="177"/>
      <c r="G8" s="177"/>
      <c r="H8" s="176"/>
      <c r="I8" s="177"/>
      <c r="J8" s="177"/>
      <c r="K8" s="188"/>
      <c r="L8" s="188"/>
      <c r="M8" s="188"/>
      <c r="N8" s="188"/>
      <c r="O8" s="188"/>
      <c r="P8" s="188"/>
      <c r="Q8" s="188"/>
      <c r="R8" s="188"/>
      <c r="S8" s="188"/>
    </row>
    <row r="9" spans="1:19" ht="14.25" customHeight="1">
      <c r="A9" s="54" t="s">
        <v>239</v>
      </c>
      <c r="B9" s="205">
        <f>C9+D9</f>
        <v>22</v>
      </c>
      <c r="C9" s="206">
        <f>SUM(F9,I9)</f>
        <v>14</v>
      </c>
      <c r="D9" s="206">
        <f>SUM(G9,J9)</f>
        <v>8</v>
      </c>
      <c r="E9" s="206">
        <f>F9+G9</f>
        <v>21</v>
      </c>
      <c r="F9" s="186">
        <v>14</v>
      </c>
      <c r="G9" s="186">
        <v>7</v>
      </c>
      <c r="H9" s="206">
        <f>I9+J9</f>
        <v>1</v>
      </c>
      <c r="I9" s="186">
        <v>0</v>
      </c>
      <c r="J9" s="186">
        <v>1</v>
      </c>
      <c r="K9" s="207">
        <f>ROUND(B9/$B$7*100,1)</f>
        <v>0.5</v>
      </c>
      <c r="L9" s="207">
        <f>ROUND(C9/$C$7*100,1)</f>
        <v>0.5</v>
      </c>
      <c r="M9" s="207">
        <f>ROUND(D9/$D$7*100,1)</f>
        <v>0.4</v>
      </c>
      <c r="N9" s="207">
        <f>ROUND(E9/$E$7*100,1)</f>
        <v>0.5</v>
      </c>
      <c r="O9" s="207">
        <f>ROUND(F9/$F$7*100,1)</f>
        <v>0.5</v>
      </c>
      <c r="P9" s="207">
        <f>ROUND(G9/$G$7*100,1)</f>
        <v>0.4</v>
      </c>
      <c r="Q9" s="207">
        <f>ROUND(H9/$H$7*100,1)</f>
        <v>0.5</v>
      </c>
      <c r="R9" s="207">
        <f>ROUND(I9/$I$7*100,1)</f>
        <v>0</v>
      </c>
      <c r="S9" s="207">
        <f>ROUND(J9/$J$7*100,1)</f>
        <v>1.1</v>
      </c>
    </row>
    <row r="10" spans="1:19" ht="14.25" customHeight="1">
      <c r="A10" s="54" t="s">
        <v>64</v>
      </c>
      <c r="B10" s="205">
        <f aca="true" t="shared" si="1" ref="B10:B28">C10+D10</f>
        <v>21</v>
      </c>
      <c r="C10" s="206">
        <f aca="true" t="shared" si="2" ref="C10:C28">SUM(F10,I10)</f>
        <v>21</v>
      </c>
      <c r="D10" s="206">
        <f aca="true" t="shared" si="3" ref="D10:D28">SUM(G10,J10)</f>
        <v>0</v>
      </c>
      <c r="E10" s="206">
        <f aca="true" t="shared" si="4" ref="E10:E28">F10+G10</f>
        <v>20</v>
      </c>
      <c r="F10" s="186">
        <v>20</v>
      </c>
      <c r="G10" s="186">
        <v>0</v>
      </c>
      <c r="H10" s="206">
        <f aca="true" t="shared" si="5" ref="H10:H28">I10+J10</f>
        <v>1</v>
      </c>
      <c r="I10" s="186">
        <v>1</v>
      </c>
      <c r="J10" s="186">
        <v>0</v>
      </c>
      <c r="K10" s="207">
        <f aca="true" t="shared" si="6" ref="K10:K28">ROUND(B10/$B$7*100,1)</f>
        <v>0.4</v>
      </c>
      <c r="L10" s="207">
        <f aca="true" t="shared" si="7" ref="L10:L28">ROUND(C10/$C$7*100,1)</f>
        <v>0.8</v>
      </c>
      <c r="M10" s="207">
        <f aca="true" t="shared" si="8" ref="M10:M28">ROUND(D10/$D$7*100,1)</f>
        <v>0</v>
      </c>
      <c r="N10" s="207">
        <f aca="true" t="shared" si="9" ref="N10:N28">ROUND(E10/$E$7*100,1)</f>
        <v>0.4</v>
      </c>
      <c r="O10" s="207">
        <f aca="true" t="shared" si="10" ref="O10:O28">ROUND(F10/$F$7*100,1)</f>
        <v>0.8</v>
      </c>
      <c r="P10" s="207">
        <f aca="true" t="shared" si="11" ref="P10:P28">ROUND(G10/$G$7*100,1)</f>
        <v>0</v>
      </c>
      <c r="Q10" s="207">
        <f aca="true" t="shared" si="12" ref="Q10:Q28">ROUND(H10/$H$7*100,1)</f>
        <v>0.5</v>
      </c>
      <c r="R10" s="207">
        <f aca="true" t="shared" si="13" ref="R10:R28">ROUND(I10/$I$7*100,1)</f>
        <v>0.8</v>
      </c>
      <c r="S10" s="207">
        <f aca="true" t="shared" si="14" ref="S10:S28">ROUND(J10/$J$7*100,1)</f>
        <v>0</v>
      </c>
    </row>
    <row r="11" spans="1:19" ht="14.25" customHeight="1">
      <c r="A11" s="54" t="s">
        <v>240</v>
      </c>
      <c r="B11" s="205">
        <f t="shared" si="1"/>
        <v>13</v>
      </c>
      <c r="C11" s="206">
        <f t="shared" si="2"/>
        <v>12</v>
      </c>
      <c r="D11" s="206">
        <f t="shared" si="3"/>
        <v>1</v>
      </c>
      <c r="E11" s="206">
        <f t="shared" si="4"/>
        <v>5</v>
      </c>
      <c r="F11" s="186">
        <v>4</v>
      </c>
      <c r="G11" s="186">
        <v>1</v>
      </c>
      <c r="H11" s="206">
        <f t="shared" si="5"/>
        <v>8</v>
      </c>
      <c r="I11" s="186">
        <v>8</v>
      </c>
      <c r="J11" s="186">
        <v>0</v>
      </c>
      <c r="K11" s="207">
        <f t="shared" si="6"/>
        <v>0.3</v>
      </c>
      <c r="L11" s="207">
        <f t="shared" si="7"/>
        <v>0.4</v>
      </c>
      <c r="M11" s="207">
        <f t="shared" si="8"/>
        <v>0</v>
      </c>
      <c r="N11" s="207">
        <f t="shared" si="9"/>
        <v>0.1</v>
      </c>
      <c r="O11" s="207">
        <f t="shared" si="10"/>
        <v>0.2</v>
      </c>
      <c r="P11" s="207">
        <f t="shared" si="11"/>
        <v>0.1</v>
      </c>
      <c r="Q11" s="207">
        <f t="shared" si="12"/>
        <v>3.6</v>
      </c>
      <c r="R11" s="207">
        <f t="shared" si="13"/>
        <v>6.2</v>
      </c>
      <c r="S11" s="207">
        <f t="shared" si="14"/>
        <v>0</v>
      </c>
    </row>
    <row r="12" spans="1:19" ht="14.25" customHeight="1">
      <c r="A12" s="54" t="s">
        <v>65</v>
      </c>
      <c r="B12" s="205">
        <f t="shared" si="1"/>
        <v>481</v>
      </c>
      <c r="C12" s="206">
        <f t="shared" si="2"/>
        <v>428</v>
      </c>
      <c r="D12" s="206">
        <f t="shared" si="3"/>
        <v>53</v>
      </c>
      <c r="E12" s="206">
        <f t="shared" si="4"/>
        <v>455</v>
      </c>
      <c r="F12" s="186">
        <v>403</v>
      </c>
      <c r="G12" s="186">
        <v>52</v>
      </c>
      <c r="H12" s="206">
        <f t="shared" si="5"/>
        <v>26</v>
      </c>
      <c r="I12" s="186">
        <v>25</v>
      </c>
      <c r="J12" s="186">
        <v>1</v>
      </c>
      <c r="K12" s="207">
        <f t="shared" si="6"/>
        <v>10.2</v>
      </c>
      <c r="L12" s="207">
        <f t="shared" si="7"/>
        <v>15.8</v>
      </c>
      <c r="M12" s="207">
        <f t="shared" si="8"/>
        <v>2.6</v>
      </c>
      <c r="N12" s="207">
        <f t="shared" si="9"/>
        <v>10.1</v>
      </c>
      <c r="O12" s="207">
        <f t="shared" si="10"/>
        <v>15.6</v>
      </c>
      <c r="P12" s="207">
        <f t="shared" si="11"/>
        <v>2.7</v>
      </c>
      <c r="Q12" s="207">
        <f t="shared" si="12"/>
        <v>11.8</v>
      </c>
      <c r="R12" s="207">
        <f t="shared" si="13"/>
        <v>19.4</v>
      </c>
      <c r="S12" s="207">
        <f t="shared" si="14"/>
        <v>1.1</v>
      </c>
    </row>
    <row r="13" spans="1:19" ht="14.25" customHeight="1">
      <c r="A13" s="54" t="s">
        <v>66</v>
      </c>
      <c r="B13" s="205">
        <f t="shared" si="1"/>
        <v>1210</v>
      </c>
      <c r="C13" s="206">
        <f t="shared" si="2"/>
        <v>799</v>
      </c>
      <c r="D13" s="206">
        <f t="shared" si="3"/>
        <v>411</v>
      </c>
      <c r="E13" s="206">
        <f t="shared" si="4"/>
        <v>1168</v>
      </c>
      <c r="F13" s="186">
        <v>777</v>
      </c>
      <c r="G13" s="186">
        <v>391</v>
      </c>
      <c r="H13" s="206">
        <f t="shared" si="5"/>
        <v>42</v>
      </c>
      <c r="I13" s="186">
        <v>22</v>
      </c>
      <c r="J13" s="186">
        <v>20</v>
      </c>
      <c r="K13" s="207">
        <f t="shared" si="6"/>
        <v>25.6</v>
      </c>
      <c r="L13" s="207">
        <f t="shared" si="7"/>
        <v>29.5</v>
      </c>
      <c r="M13" s="207">
        <f t="shared" si="8"/>
        <v>20.4</v>
      </c>
      <c r="N13" s="207">
        <f t="shared" si="9"/>
        <v>25.9</v>
      </c>
      <c r="O13" s="207">
        <f t="shared" si="10"/>
        <v>30.1</v>
      </c>
      <c r="P13" s="207">
        <f t="shared" si="11"/>
        <v>20.3</v>
      </c>
      <c r="Q13" s="207">
        <f t="shared" si="12"/>
        <v>19</v>
      </c>
      <c r="R13" s="207">
        <f t="shared" si="13"/>
        <v>17.1</v>
      </c>
      <c r="S13" s="207">
        <f t="shared" si="14"/>
        <v>21.7</v>
      </c>
    </row>
    <row r="14" spans="1:19" ht="14.25" customHeight="1">
      <c r="A14" s="54" t="s">
        <v>13</v>
      </c>
      <c r="B14" s="205">
        <f t="shared" si="1"/>
        <v>49</v>
      </c>
      <c r="C14" s="206">
        <f t="shared" si="2"/>
        <v>41</v>
      </c>
      <c r="D14" s="206">
        <f t="shared" si="3"/>
        <v>8</v>
      </c>
      <c r="E14" s="206">
        <f t="shared" si="4"/>
        <v>48</v>
      </c>
      <c r="F14" s="186">
        <v>41</v>
      </c>
      <c r="G14" s="186">
        <v>7</v>
      </c>
      <c r="H14" s="206">
        <f t="shared" si="5"/>
        <v>1</v>
      </c>
      <c r="I14" s="186">
        <v>0</v>
      </c>
      <c r="J14" s="186">
        <v>1</v>
      </c>
      <c r="K14" s="207">
        <f t="shared" si="6"/>
        <v>1</v>
      </c>
      <c r="L14" s="207">
        <f t="shared" si="7"/>
        <v>1.5</v>
      </c>
      <c r="M14" s="207">
        <f t="shared" si="8"/>
        <v>0.4</v>
      </c>
      <c r="N14" s="207">
        <f t="shared" si="9"/>
        <v>1.1</v>
      </c>
      <c r="O14" s="207">
        <f t="shared" si="10"/>
        <v>1.6</v>
      </c>
      <c r="P14" s="207">
        <f t="shared" si="11"/>
        <v>0.4</v>
      </c>
      <c r="Q14" s="207">
        <f t="shared" si="12"/>
        <v>0.5</v>
      </c>
      <c r="R14" s="207">
        <f t="shared" si="13"/>
        <v>0</v>
      </c>
      <c r="S14" s="207">
        <f t="shared" si="14"/>
        <v>1.1</v>
      </c>
    </row>
    <row r="15" spans="1:19" ht="14.25" customHeight="1">
      <c r="A15" s="54" t="s">
        <v>63</v>
      </c>
      <c r="B15" s="205">
        <f t="shared" si="1"/>
        <v>50</v>
      </c>
      <c r="C15" s="206">
        <f t="shared" si="2"/>
        <v>21</v>
      </c>
      <c r="D15" s="206">
        <f t="shared" si="3"/>
        <v>29</v>
      </c>
      <c r="E15" s="206">
        <f t="shared" si="4"/>
        <v>48</v>
      </c>
      <c r="F15" s="186">
        <v>21</v>
      </c>
      <c r="G15" s="186">
        <v>27</v>
      </c>
      <c r="H15" s="206">
        <f t="shared" si="5"/>
        <v>2</v>
      </c>
      <c r="I15" s="186">
        <v>0</v>
      </c>
      <c r="J15" s="186">
        <v>2</v>
      </c>
      <c r="K15" s="207">
        <f t="shared" si="6"/>
        <v>1.1</v>
      </c>
      <c r="L15" s="207">
        <f t="shared" si="7"/>
        <v>0.8</v>
      </c>
      <c r="M15" s="207">
        <f t="shared" si="8"/>
        <v>1.4</v>
      </c>
      <c r="N15" s="207">
        <f t="shared" si="9"/>
        <v>1.1</v>
      </c>
      <c r="O15" s="207">
        <f t="shared" si="10"/>
        <v>0.8</v>
      </c>
      <c r="P15" s="207">
        <f t="shared" si="11"/>
        <v>1.4</v>
      </c>
      <c r="Q15" s="207">
        <f t="shared" si="12"/>
        <v>0.9</v>
      </c>
      <c r="R15" s="207">
        <f t="shared" si="13"/>
        <v>0</v>
      </c>
      <c r="S15" s="207">
        <f t="shared" si="14"/>
        <v>2.2</v>
      </c>
    </row>
    <row r="16" spans="1:19" ht="14.25" customHeight="1">
      <c r="A16" s="54" t="s">
        <v>241</v>
      </c>
      <c r="B16" s="205">
        <f t="shared" si="1"/>
        <v>206</v>
      </c>
      <c r="C16" s="206">
        <f t="shared" si="2"/>
        <v>160</v>
      </c>
      <c r="D16" s="206">
        <f t="shared" si="3"/>
        <v>46</v>
      </c>
      <c r="E16" s="206">
        <f t="shared" si="4"/>
        <v>195</v>
      </c>
      <c r="F16" s="186">
        <v>149</v>
      </c>
      <c r="G16" s="186">
        <v>46</v>
      </c>
      <c r="H16" s="206">
        <f t="shared" si="5"/>
        <v>11</v>
      </c>
      <c r="I16" s="186">
        <v>11</v>
      </c>
      <c r="J16" s="186">
        <v>0</v>
      </c>
      <c r="K16" s="207">
        <f t="shared" si="6"/>
        <v>4.4</v>
      </c>
      <c r="L16" s="207">
        <f t="shared" si="7"/>
        <v>5.9</v>
      </c>
      <c r="M16" s="207">
        <f t="shared" si="8"/>
        <v>2.3</v>
      </c>
      <c r="N16" s="207">
        <f t="shared" si="9"/>
        <v>4.3</v>
      </c>
      <c r="O16" s="207">
        <f t="shared" si="10"/>
        <v>5.8</v>
      </c>
      <c r="P16" s="207">
        <f t="shared" si="11"/>
        <v>2.4</v>
      </c>
      <c r="Q16" s="207">
        <f t="shared" si="12"/>
        <v>5</v>
      </c>
      <c r="R16" s="207">
        <f t="shared" si="13"/>
        <v>8.5</v>
      </c>
      <c r="S16" s="207">
        <f t="shared" si="14"/>
        <v>0</v>
      </c>
    </row>
    <row r="17" spans="1:19" ht="14.25" customHeight="1">
      <c r="A17" s="54" t="s">
        <v>242</v>
      </c>
      <c r="B17" s="205">
        <f t="shared" si="1"/>
        <v>740</v>
      </c>
      <c r="C17" s="206">
        <f t="shared" si="2"/>
        <v>298</v>
      </c>
      <c r="D17" s="206">
        <f t="shared" si="3"/>
        <v>442</v>
      </c>
      <c r="E17" s="206">
        <f t="shared" si="4"/>
        <v>712</v>
      </c>
      <c r="F17" s="186">
        <v>283</v>
      </c>
      <c r="G17" s="186">
        <v>429</v>
      </c>
      <c r="H17" s="206">
        <f t="shared" si="5"/>
        <v>28</v>
      </c>
      <c r="I17" s="186">
        <v>15</v>
      </c>
      <c r="J17" s="186">
        <v>13</v>
      </c>
      <c r="K17" s="207">
        <f t="shared" si="6"/>
        <v>15.7</v>
      </c>
      <c r="L17" s="207">
        <f t="shared" si="7"/>
        <v>11</v>
      </c>
      <c r="M17" s="207">
        <f t="shared" si="8"/>
        <v>21.9</v>
      </c>
      <c r="N17" s="207">
        <f t="shared" si="9"/>
        <v>15.8</v>
      </c>
      <c r="O17" s="207">
        <f t="shared" si="10"/>
        <v>11</v>
      </c>
      <c r="P17" s="207">
        <f t="shared" si="11"/>
        <v>22.3</v>
      </c>
      <c r="Q17" s="207">
        <f t="shared" si="12"/>
        <v>12.7</v>
      </c>
      <c r="R17" s="207">
        <f t="shared" si="13"/>
        <v>11.6</v>
      </c>
      <c r="S17" s="207">
        <f t="shared" si="14"/>
        <v>14.1</v>
      </c>
    </row>
    <row r="18" spans="1:19" ht="14.25" customHeight="1">
      <c r="A18" s="54" t="s">
        <v>243</v>
      </c>
      <c r="B18" s="205">
        <f t="shared" si="1"/>
        <v>61</v>
      </c>
      <c r="C18" s="206">
        <f t="shared" si="2"/>
        <v>14</v>
      </c>
      <c r="D18" s="206">
        <f t="shared" si="3"/>
        <v>47</v>
      </c>
      <c r="E18" s="206">
        <f t="shared" si="4"/>
        <v>61</v>
      </c>
      <c r="F18" s="186">
        <v>14</v>
      </c>
      <c r="G18" s="186">
        <v>47</v>
      </c>
      <c r="H18" s="206">
        <f t="shared" si="5"/>
        <v>0</v>
      </c>
      <c r="I18" s="186">
        <v>0</v>
      </c>
      <c r="J18" s="186">
        <v>0</v>
      </c>
      <c r="K18" s="207">
        <f t="shared" si="6"/>
        <v>1.3</v>
      </c>
      <c r="L18" s="207">
        <f t="shared" si="7"/>
        <v>0.5</v>
      </c>
      <c r="M18" s="207">
        <f t="shared" si="8"/>
        <v>2.3</v>
      </c>
      <c r="N18" s="207">
        <f t="shared" si="9"/>
        <v>1.4</v>
      </c>
      <c r="O18" s="207">
        <f t="shared" si="10"/>
        <v>0.5</v>
      </c>
      <c r="P18" s="207">
        <f t="shared" si="11"/>
        <v>2.4</v>
      </c>
      <c r="Q18" s="207">
        <f t="shared" si="12"/>
        <v>0</v>
      </c>
      <c r="R18" s="207">
        <f t="shared" si="13"/>
        <v>0</v>
      </c>
      <c r="S18" s="207">
        <f t="shared" si="14"/>
        <v>0</v>
      </c>
    </row>
    <row r="19" spans="1:19" ht="14.25" customHeight="1">
      <c r="A19" s="54" t="s">
        <v>244</v>
      </c>
      <c r="B19" s="205">
        <f t="shared" si="1"/>
        <v>48</v>
      </c>
      <c r="C19" s="206">
        <f t="shared" si="2"/>
        <v>37</v>
      </c>
      <c r="D19" s="206">
        <f t="shared" si="3"/>
        <v>11</v>
      </c>
      <c r="E19" s="206">
        <f t="shared" si="4"/>
        <v>46</v>
      </c>
      <c r="F19" s="186">
        <v>35</v>
      </c>
      <c r="G19" s="186">
        <v>11</v>
      </c>
      <c r="H19" s="206">
        <f t="shared" si="5"/>
        <v>2</v>
      </c>
      <c r="I19" s="186">
        <v>2</v>
      </c>
      <c r="J19" s="186">
        <v>0</v>
      </c>
      <c r="K19" s="207">
        <f t="shared" si="6"/>
        <v>1</v>
      </c>
      <c r="L19" s="207">
        <f t="shared" si="7"/>
        <v>1.4</v>
      </c>
      <c r="M19" s="207">
        <f t="shared" si="8"/>
        <v>0.5</v>
      </c>
      <c r="N19" s="207">
        <f t="shared" si="9"/>
        <v>1</v>
      </c>
      <c r="O19" s="207">
        <f t="shared" si="10"/>
        <v>1.4</v>
      </c>
      <c r="P19" s="207">
        <f t="shared" si="11"/>
        <v>0.6</v>
      </c>
      <c r="Q19" s="207">
        <f t="shared" si="12"/>
        <v>0.9</v>
      </c>
      <c r="R19" s="207">
        <f t="shared" si="13"/>
        <v>1.6</v>
      </c>
      <c r="S19" s="207">
        <f t="shared" si="14"/>
        <v>0</v>
      </c>
    </row>
    <row r="20" spans="1:19" ht="14.25" customHeight="1">
      <c r="A20" s="55" t="s">
        <v>245</v>
      </c>
      <c r="B20" s="205">
        <f t="shared" si="1"/>
        <v>80</v>
      </c>
      <c r="C20" s="206">
        <f t="shared" si="2"/>
        <v>55</v>
      </c>
      <c r="D20" s="206">
        <f t="shared" si="3"/>
        <v>25</v>
      </c>
      <c r="E20" s="206">
        <f t="shared" si="4"/>
        <v>77</v>
      </c>
      <c r="F20" s="186">
        <v>52</v>
      </c>
      <c r="G20" s="186">
        <v>25</v>
      </c>
      <c r="H20" s="206">
        <f t="shared" si="5"/>
        <v>3</v>
      </c>
      <c r="I20" s="186">
        <v>3</v>
      </c>
      <c r="J20" s="186">
        <v>0</v>
      </c>
      <c r="K20" s="207">
        <f t="shared" si="6"/>
        <v>1.7</v>
      </c>
      <c r="L20" s="207">
        <f t="shared" si="7"/>
        <v>2</v>
      </c>
      <c r="M20" s="207">
        <f t="shared" si="8"/>
        <v>1.2</v>
      </c>
      <c r="N20" s="207">
        <f t="shared" si="9"/>
        <v>1.7</v>
      </c>
      <c r="O20" s="207">
        <f t="shared" si="10"/>
        <v>2</v>
      </c>
      <c r="P20" s="207">
        <f t="shared" si="11"/>
        <v>1.3</v>
      </c>
      <c r="Q20" s="207">
        <f t="shared" si="12"/>
        <v>1.4</v>
      </c>
      <c r="R20" s="207">
        <f t="shared" si="13"/>
        <v>2.3</v>
      </c>
      <c r="S20" s="207">
        <f t="shared" si="14"/>
        <v>0</v>
      </c>
    </row>
    <row r="21" spans="1:19" ht="14.25" customHeight="1">
      <c r="A21" s="54" t="s">
        <v>235</v>
      </c>
      <c r="B21" s="205">
        <f t="shared" si="1"/>
        <v>363</v>
      </c>
      <c r="C21" s="206">
        <f t="shared" si="2"/>
        <v>125</v>
      </c>
      <c r="D21" s="206">
        <f t="shared" si="3"/>
        <v>238</v>
      </c>
      <c r="E21" s="206">
        <f t="shared" si="4"/>
        <v>340</v>
      </c>
      <c r="F21" s="186">
        <v>115</v>
      </c>
      <c r="G21" s="186">
        <v>225</v>
      </c>
      <c r="H21" s="206">
        <f t="shared" si="5"/>
        <v>23</v>
      </c>
      <c r="I21" s="186">
        <v>10</v>
      </c>
      <c r="J21" s="186">
        <v>13</v>
      </c>
      <c r="K21" s="207">
        <f t="shared" si="6"/>
        <v>7.7</v>
      </c>
      <c r="L21" s="207">
        <f t="shared" si="7"/>
        <v>4.6</v>
      </c>
      <c r="M21" s="207">
        <f t="shared" si="8"/>
        <v>11.8</v>
      </c>
      <c r="N21" s="207">
        <f t="shared" si="9"/>
        <v>7.5</v>
      </c>
      <c r="O21" s="207">
        <f t="shared" si="10"/>
        <v>4.5</v>
      </c>
      <c r="P21" s="207">
        <f t="shared" si="11"/>
        <v>11.7</v>
      </c>
      <c r="Q21" s="207">
        <f t="shared" si="12"/>
        <v>10.4</v>
      </c>
      <c r="R21" s="207">
        <f t="shared" si="13"/>
        <v>7.8</v>
      </c>
      <c r="S21" s="207">
        <f t="shared" si="14"/>
        <v>14.1</v>
      </c>
    </row>
    <row r="22" spans="1:19" ht="14.25" customHeight="1">
      <c r="A22" s="56" t="s">
        <v>236</v>
      </c>
      <c r="B22" s="205">
        <f t="shared" si="1"/>
        <v>232</v>
      </c>
      <c r="C22" s="206">
        <f t="shared" si="2"/>
        <v>65</v>
      </c>
      <c r="D22" s="206">
        <f t="shared" si="3"/>
        <v>167</v>
      </c>
      <c r="E22" s="206">
        <f t="shared" si="4"/>
        <v>213</v>
      </c>
      <c r="F22" s="186">
        <v>62</v>
      </c>
      <c r="G22" s="186">
        <v>151</v>
      </c>
      <c r="H22" s="206">
        <f t="shared" si="5"/>
        <v>19</v>
      </c>
      <c r="I22" s="186">
        <v>3</v>
      </c>
      <c r="J22" s="186">
        <v>16</v>
      </c>
      <c r="K22" s="207">
        <f t="shared" si="6"/>
        <v>4.9</v>
      </c>
      <c r="L22" s="207">
        <f t="shared" si="7"/>
        <v>2.4</v>
      </c>
      <c r="M22" s="207">
        <f t="shared" si="8"/>
        <v>8.3</v>
      </c>
      <c r="N22" s="207">
        <f t="shared" si="9"/>
        <v>4.7</v>
      </c>
      <c r="O22" s="207">
        <f t="shared" si="10"/>
        <v>2.4</v>
      </c>
      <c r="P22" s="207">
        <f t="shared" si="11"/>
        <v>7.9</v>
      </c>
      <c r="Q22" s="207">
        <f t="shared" si="12"/>
        <v>8.6</v>
      </c>
      <c r="R22" s="207">
        <f t="shared" si="13"/>
        <v>2.3</v>
      </c>
      <c r="S22" s="207">
        <f t="shared" si="14"/>
        <v>17.4</v>
      </c>
    </row>
    <row r="23" spans="1:19" ht="14.25" customHeight="1">
      <c r="A23" s="54" t="s">
        <v>106</v>
      </c>
      <c r="B23" s="205">
        <f t="shared" si="1"/>
        <v>11</v>
      </c>
      <c r="C23" s="206">
        <f t="shared" si="2"/>
        <v>5</v>
      </c>
      <c r="D23" s="206">
        <f t="shared" si="3"/>
        <v>6</v>
      </c>
      <c r="E23" s="206">
        <f t="shared" si="4"/>
        <v>10</v>
      </c>
      <c r="F23" s="186">
        <v>4</v>
      </c>
      <c r="G23" s="186">
        <v>6</v>
      </c>
      <c r="H23" s="206">
        <f t="shared" si="5"/>
        <v>1</v>
      </c>
      <c r="I23" s="186">
        <v>1</v>
      </c>
      <c r="J23" s="186">
        <v>0</v>
      </c>
      <c r="K23" s="207">
        <f t="shared" si="6"/>
        <v>0.2</v>
      </c>
      <c r="L23" s="207">
        <f t="shared" si="7"/>
        <v>0.2</v>
      </c>
      <c r="M23" s="207">
        <f t="shared" si="8"/>
        <v>0.3</v>
      </c>
      <c r="N23" s="207">
        <f t="shared" si="9"/>
        <v>0.2</v>
      </c>
      <c r="O23" s="207">
        <f t="shared" si="10"/>
        <v>0.2</v>
      </c>
      <c r="P23" s="207">
        <f t="shared" si="11"/>
        <v>0.3</v>
      </c>
      <c r="Q23" s="207">
        <f t="shared" si="12"/>
        <v>0.5</v>
      </c>
      <c r="R23" s="207">
        <f t="shared" si="13"/>
        <v>0.8</v>
      </c>
      <c r="S23" s="207">
        <f t="shared" si="14"/>
        <v>0</v>
      </c>
    </row>
    <row r="24" spans="1:19" ht="14.25" customHeight="1">
      <c r="A24" s="54" t="s">
        <v>105</v>
      </c>
      <c r="B24" s="205">
        <f t="shared" si="1"/>
        <v>346</v>
      </c>
      <c r="C24" s="206">
        <f t="shared" si="2"/>
        <v>72</v>
      </c>
      <c r="D24" s="206">
        <f t="shared" si="3"/>
        <v>274</v>
      </c>
      <c r="E24" s="206">
        <f t="shared" si="4"/>
        <v>332</v>
      </c>
      <c r="F24" s="186">
        <v>68</v>
      </c>
      <c r="G24" s="186">
        <v>264</v>
      </c>
      <c r="H24" s="206">
        <f t="shared" si="5"/>
        <v>14</v>
      </c>
      <c r="I24" s="186">
        <v>4</v>
      </c>
      <c r="J24" s="186">
        <v>10</v>
      </c>
      <c r="K24" s="207">
        <f t="shared" si="6"/>
        <v>7.3</v>
      </c>
      <c r="L24" s="207">
        <f t="shared" si="7"/>
        <v>2.7</v>
      </c>
      <c r="M24" s="207">
        <f t="shared" si="8"/>
        <v>13.6</v>
      </c>
      <c r="N24" s="207">
        <f t="shared" si="9"/>
        <v>7.4</v>
      </c>
      <c r="O24" s="207">
        <f t="shared" si="10"/>
        <v>2.6</v>
      </c>
      <c r="P24" s="207">
        <f t="shared" si="11"/>
        <v>13.7</v>
      </c>
      <c r="Q24" s="207">
        <f t="shared" si="12"/>
        <v>6.3</v>
      </c>
      <c r="R24" s="207">
        <f t="shared" si="13"/>
        <v>3.1</v>
      </c>
      <c r="S24" s="207">
        <f t="shared" si="14"/>
        <v>10.9</v>
      </c>
    </row>
    <row r="25" spans="1:19" ht="14.25" customHeight="1">
      <c r="A25" s="54" t="s">
        <v>71</v>
      </c>
      <c r="B25" s="205">
        <f t="shared" si="1"/>
        <v>70</v>
      </c>
      <c r="C25" s="206">
        <f t="shared" si="2"/>
        <v>37</v>
      </c>
      <c r="D25" s="206">
        <f t="shared" si="3"/>
        <v>33</v>
      </c>
      <c r="E25" s="206">
        <f t="shared" si="4"/>
        <v>68</v>
      </c>
      <c r="F25" s="186">
        <v>35</v>
      </c>
      <c r="G25" s="186">
        <v>33</v>
      </c>
      <c r="H25" s="206">
        <f t="shared" si="5"/>
        <v>2</v>
      </c>
      <c r="I25" s="186">
        <v>2</v>
      </c>
      <c r="J25" s="186">
        <v>0</v>
      </c>
      <c r="K25" s="207">
        <f t="shared" si="6"/>
        <v>1.5</v>
      </c>
      <c r="L25" s="207">
        <f t="shared" si="7"/>
        <v>1.4</v>
      </c>
      <c r="M25" s="207">
        <f t="shared" si="8"/>
        <v>1.6</v>
      </c>
      <c r="N25" s="207">
        <f t="shared" si="9"/>
        <v>1.5</v>
      </c>
      <c r="O25" s="207">
        <f t="shared" si="10"/>
        <v>1.4</v>
      </c>
      <c r="P25" s="207">
        <f t="shared" si="11"/>
        <v>1.7</v>
      </c>
      <c r="Q25" s="207">
        <f t="shared" si="12"/>
        <v>0.9</v>
      </c>
      <c r="R25" s="207">
        <f t="shared" si="13"/>
        <v>1.6</v>
      </c>
      <c r="S25" s="207">
        <f t="shared" si="14"/>
        <v>0</v>
      </c>
    </row>
    <row r="26" spans="1:19" ht="14.25" customHeight="1">
      <c r="A26" s="57" t="s">
        <v>247</v>
      </c>
      <c r="B26" s="205">
        <f t="shared" si="1"/>
        <v>292</v>
      </c>
      <c r="C26" s="206">
        <f t="shared" si="2"/>
        <v>178</v>
      </c>
      <c r="D26" s="206">
        <f t="shared" si="3"/>
        <v>114</v>
      </c>
      <c r="E26" s="206">
        <f t="shared" si="4"/>
        <v>266</v>
      </c>
      <c r="F26" s="186">
        <v>164</v>
      </c>
      <c r="G26" s="186">
        <v>102</v>
      </c>
      <c r="H26" s="206">
        <f t="shared" si="5"/>
        <v>26</v>
      </c>
      <c r="I26" s="186">
        <v>14</v>
      </c>
      <c r="J26" s="186">
        <v>12</v>
      </c>
      <c r="K26" s="207">
        <f t="shared" si="6"/>
        <v>6.2</v>
      </c>
      <c r="L26" s="207">
        <f t="shared" si="7"/>
        <v>6.6</v>
      </c>
      <c r="M26" s="207">
        <f t="shared" si="8"/>
        <v>5.7</v>
      </c>
      <c r="N26" s="207">
        <f t="shared" si="9"/>
        <v>5.9</v>
      </c>
      <c r="O26" s="207">
        <f t="shared" si="10"/>
        <v>6.3</v>
      </c>
      <c r="P26" s="207">
        <f t="shared" si="11"/>
        <v>5.3</v>
      </c>
      <c r="Q26" s="207">
        <f t="shared" si="12"/>
        <v>11.8</v>
      </c>
      <c r="R26" s="207">
        <f t="shared" si="13"/>
        <v>10.9</v>
      </c>
      <c r="S26" s="207">
        <f t="shared" si="14"/>
        <v>13</v>
      </c>
    </row>
    <row r="27" spans="1:19" ht="14.25" customHeight="1">
      <c r="A27" s="55" t="s">
        <v>246</v>
      </c>
      <c r="B27" s="205">
        <f t="shared" si="1"/>
        <v>367</v>
      </c>
      <c r="C27" s="206">
        <f t="shared" si="2"/>
        <v>284</v>
      </c>
      <c r="D27" s="206">
        <f t="shared" si="3"/>
        <v>83</v>
      </c>
      <c r="E27" s="206">
        <f t="shared" si="4"/>
        <v>363</v>
      </c>
      <c r="F27" s="186">
        <v>281</v>
      </c>
      <c r="G27" s="186">
        <v>82</v>
      </c>
      <c r="H27" s="206">
        <f t="shared" si="5"/>
        <v>4</v>
      </c>
      <c r="I27" s="186">
        <v>3</v>
      </c>
      <c r="J27" s="186">
        <v>1</v>
      </c>
      <c r="K27" s="207">
        <f t="shared" si="6"/>
        <v>7.8</v>
      </c>
      <c r="L27" s="207">
        <f t="shared" si="7"/>
        <v>10.5</v>
      </c>
      <c r="M27" s="207">
        <f t="shared" si="8"/>
        <v>4.1</v>
      </c>
      <c r="N27" s="207">
        <f t="shared" si="9"/>
        <v>8.1</v>
      </c>
      <c r="O27" s="207">
        <f t="shared" si="10"/>
        <v>10.9</v>
      </c>
      <c r="P27" s="207">
        <f t="shared" si="11"/>
        <v>4.3</v>
      </c>
      <c r="Q27" s="207">
        <f t="shared" si="12"/>
        <v>1.8</v>
      </c>
      <c r="R27" s="207">
        <f t="shared" si="13"/>
        <v>2.3</v>
      </c>
      <c r="S27" s="207">
        <f t="shared" si="14"/>
        <v>1.1</v>
      </c>
    </row>
    <row r="28" spans="1:19" ht="14.25" customHeight="1">
      <c r="A28" s="54" t="s">
        <v>264</v>
      </c>
      <c r="B28" s="205">
        <f t="shared" si="1"/>
        <v>65</v>
      </c>
      <c r="C28" s="206">
        <f t="shared" si="2"/>
        <v>47</v>
      </c>
      <c r="D28" s="206">
        <f t="shared" si="3"/>
        <v>18</v>
      </c>
      <c r="E28" s="206">
        <f t="shared" si="4"/>
        <v>58</v>
      </c>
      <c r="F28" s="186">
        <v>42</v>
      </c>
      <c r="G28" s="186">
        <v>16</v>
      </c>
      <c r="H28" s="206">
        <f t="shared" si="5"/>
        <v>7</v>
      </c>
      <c r="I28" s="186">
        <v>5</v>
      </c>
      <c r="J28" s="186">
        <v>2</v>
      </c>
      <c r="K28" s="207">
        <f t="shared" si="6"/>
        <v>1.4</v>
      </c>
      <c r="L28" s="207">
        <f t="shared" si="7"/>
        <v>1.7</v>
      </c>
      <c r="M28" s="207">
        <f t="shared" si="8"/>
        <v>0.9</v>
      </c>
      <c r="N28" s="207">
        <f t="shared" si="9"/>
        <v>1.3</v>
      </c>
      <c r="O28" s="207">
        <f t="shared" si="10"/>
        <v>1.6</v>
      </c>
      <c r="P28" s="207">
        <f t="shared" si="11"/>
        <v>0.8</v>
      </c>
      <c r="Q28" s="207">
        <f t="shared" si="12"/>
        <v>3.2</v>
      </c>
      <c r="R28" s="207">
        <f t="shared" si="13"/>
        <v>3.9</v>
      </c>
      <c r="S28" s="207">
        <f t="shared" si="14"/>
        <v>2.2</v>
      </c>
    </row>
    <row r="29" spans="1:19" ht="14.25" customHeight="1">
      <c r="A29" s="58"/>
      <c r="B29" s="178" t="s">
        <v>282</v>
      </c>
      <c r="C29" s="179" t="s">
        <v>282</v>
      </c>
      <c r="D29" s="179" t="s">
        <v>282</v>
      </c>
      <c r="E29" s="179" t="s">
        <v>282</v>
      </c>
      <c r="F29" s="179" t="s">
        <v>282</v>
      </c>
      <c r="G29" s="179" t="s">
        <v>282</v>
      </c>
      <c r="H29" s="179" t="s">
        <v>282</v>
      </c>
      <c r="I29" s="179" t="s">
        <v>282</v>
      </c>
      <c r="J29" s="179"/>
      <c r="K29" s="179" t="s">
        <v>282</v>
      </c>
      <c r="L29" s="179" t="s">
        <v>282</v>
      </c>
      <c r="M29" s="179" t="s">
        <v>282</v>
      </c>
      <c r="N29" s="179" t="s">
        <v>282</v>
      </c>
      <c r="O29" s="179" t="s">
        <v>282</v>
      </c>
      <c r="P29" s="179" t="s">
        <v>282</v>
      </c>
      <c r="Q29" s="179" t="s">
        <v>282</v>
      </c>
      <c r="R29" s="179" t="s">
        <v>282</v>
      </c>
      <c r="S29" s="179" t="s">
        <v>282</v>
      </c>
    </row>
    <row r="34" spans="1:19" ht="1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20" ht="1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1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17.25">
      <c r="A37" s="395" t="s">
        <v>256</v>
      </c>
      <c r="B37" s="396"/>
      <c r="C37" s="396"/>
      <c r="D37" s="396"/>
      <c r="E37" s="396"/>
      <c r="F37" s="396"/>
      <c r="G37" s="396"/>
      <c r="H37" s="396"/>
      <c r="I37" s="396"/>
      <c r="J37" s="59"/>
      <c r="K37" s="59"/>
      <c r="L37" s="59"/>
      <c r="M37" s="59"/>
      <c r="N37" s="59"/>
      <c r="O37" s="59"/>
      <c r="P37" s="59"/>
      <c r="Q37" s="59"/>
      <c r="R37" s="60"/>
      <c r="S37" s="59"/>
      <c r="T37" s="41"/>
    </row>
    <row r="38" spans="1:20" ht="12">
      <c r="A38" s="61" t="s">
        <v>4</v>
      </c>
      <c r="B38" s="62"/>
      <c r="C38" s="62"/>
      <c r="D38" s="62"/>
      <c r="E38" s="62"/>
      <c r="F38" s="62"/>
      <c r="G38" s="62"/>
      <c r="H38" s="62"/>
      <c r="I38" s="62"/>
      <c r="J38" s="62"/>
      <c r="K38" s="62" t="s">
        <v>197</v>
      </c>
      <c r="L38" s="62"/>
      <c r="M38" s="62"/>
      <c r="N38" s="62"/>
      <c r="O38" s="62"/>
      <c r="P38" s="62"/>
      <c r="Q38" s="62"/>
      <c r="R38" s="61"/>
      <c r="S38" s="63" t="s">
        <v>5</v>
      </c>
      <c r="T38" s="41"/>
    </row>
    <row r="39" spans="1:20" ht="13.5" customHeight="1">
      <c r="A39" s="399" t="s">
        <v>270</v>
      </c>
      <c r="B39" s="64" t="s">
        <v>0</v>
      </c>
      <c r="C39" s="65"/>
      <c r="D39" s="66"/>
      <c r="E39" s="67" t="s">
        <v>6</v>
      </c>
      <c r="F39" s="66"/>
      <c r="G39" s="68"/>
      <c r="H39" s="65" t="s">
        <v>7</v>
      </c>
      <c r="I39" s="66"/>
      <c r="J39" s="66"/>
      <c r="K39" s="67" t="s">
        <v>0</v>
      </c>
      <c r="L39" s="65"/>
      <c r="M39" s="68"/>
      <c r="N39" s="65" t="s">
        <v>6</v>
      </c>
      <c r="O39" s="66"/>
      <c r="P39" s="66"/>
      <c r="Q39" s="67" t="s">
        <v>7</v>
      </c>
      <c r="R39" s="66"/>
      <c r="S39" s="66"/>
      <c r="T39" s="41"/>
    </row>
    <row r="40" spans="1:20" ht="13.5" customHeight="1">
      <c r="A40" s="400"/>
      <c r="B40" s="69" t="s">
        <v>0</v>
      </c>
      <c r="C40" s="70" t="s">
        <v>8</v>
      </c>
      <c r="D40" s="71" t="s">
        <v>1</v>
      </c>
      <c r="E40" s="69" t="s">
        <v>0</v>
      </c>
      <c r="F40" s="70" t="s">
        <v>8</v>
      </c>
      <c r="G40" s="72" t="s">
        <v>1</v>
      </c>
      <c r="H40" s="71" t="s">
        <v>0</v>
      </c>
      <c r="I40" s="70" t="s">
        <v>8</v>
      </c>
      <c r="J40" s="71" t="s">
        <v>1</v>
      </c>
      <c r="K40" s="69" t="s">
        <v>0</v>
      </c>
      <c r="L40" s="70" t="s">
        <v>8</v>
      </c>
      <c r="M40" s="72" t="s">
        <v>1</v>
      </c>
      <c r="N40" s="71" t="s">
        <v>0</v>
      </c>
      <c r="O40" s="70" t="s">
        <v>8</v>
      </c>
      <c r="P40" s="71" t="s">
        <v>1</v>
      </c>
      <c r="Q40" s="69" t="s">
        <v>0</v>
      </c>
      <c r="R40" s="70" t="s">
        <v>8</v>
      </c>
      <c r="S40" s="71" t="s">
        <v>1</v>
      </c>
      <c r="T40" s="41"/>
    </row>
    <row r="41" spans="1:20" ht="13.5" customHeight="1">
      <c r="A41" s="62"/>
      <c r="B41" s="73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41"/>
    </row>
    <row r="42" spans="1:20" ht="13.5" customHeight="1">
      <c r="A42" s="87" t="s">
        <v>289</v>
      </c>
      <c r="B42" s="211">
        <v>4716</v>
      </c>
      <c r="C42" s="74">
        <v>2687</v>
      </c>
      <c r="D42" s="74">
        <v>2029</v>
      </c>
      <c r="E42" s="74">
        <v>4488</v>
      </c>
      <c r="F42" s="74">
        <v>2554</v>
      </c>
      <c r="G42" s="74">
        <v>1934</v>
      </c>
      <c r="H42" s="74">
        <v>228</v>
      </c>
      <c r="I42" s="74">
        <v>133</v>
      </c>
      <c r="J42" s="74">
        <v>95</v>
      </c>
      <c r="K42" s="212">
        <v>100</v>
      </c>
      <c r="L42" s="212">
        <v>100</v>
      </c>
      <c r="M42" s="212">
        <v>100</v>
      </c>
      <c r="N42" s="212">
        <v>100</v>
      </c>
      <c r="O42" s="212">
        <v>100</v>
      </c>
      <c r="P42" s="212">
        <v>100</v>
      </c>
      <c r="Q42" s="212">
        <v>100</v>
      </c>
      <c r="R42" s="212">
        <v>100</v>
      </c>
      <c r="S42" s="212">
        <v>100</v>
      </c>
      <c r="T42" s="41"/>
    </row>
    <row r="43" spans="1:20" s="204" customFormat="1" ht="13.5" customHeight="1">
      <c r="A43" s="87" t="s">
        <v>283</v>
      </c>
      <c r="B43" s="213">
        <f>SUM(B45:B56)</f>
        <v>4727</v>
      </c>
      <c r="C43" s="214">
        <f aca="true" t="shared" si="15" ref="C43:J43">SUM(C45:C56)</f>
        <v>2713</v>
      </c>
      <c r="D43" s="214">
        <f t="shared" si="15"/>
        <v>2014</v>
      </c>
      <c r="E43" s="214">
        <f t="shared" si="15"/>
        <v>4506</v>
      </c>
      <c r="F43" s="214">
        <f t="shared" si="15"/>
        <v>2584</v>
      </c>
      <c r="G43" s="214">
        <f t="shared" si="15"/>
        <v>1922</v>
      </c>
      <c r="H43" s="214">
        <f t="shared" si="15"/>
        <v>221</v>
      </c>
      <c r="I43" s="214">
        <f t="shared" si="15"/>
        <v>129</v>
      </c>
      <c r="J43" s="214">
        <f t="shared" si="15"/>
        <v>92</v>
      </c>
      <c r="K43" s="215">
        <v>100</v>
      </c>
      <c r="L43" s="215">
        <v>100</v>
      </c>
      <c r="M43" s="215">
        <v>100</v>
      </c>
      <c r="N43" s="215">
        <v>100</v>
      </c>
      <c r="O43" s="215">
        <v>100</v>
      </c>
      <c r="P43" s="215">
        <v>100</v>
      </c>
      <c r="Q43" s="215">
        <v>100</v>
      </c>
      <c r="R43" s="215">
        <v>100</v>
      </c>
      <c r="S43" s="215">
        <v>100</v>
      </c>
      <c r="T43" s="216"/>
    </row>
    <row r="44" spans="1:20" s="189" customFormat="1" ht="13.5" customHeight="1">
      <c r="A44" s="190"/>
      <c r="B44" s="180"/>
      <c r="C44" s="181"/>
      <c r="D44" s="181"/>
      <c r="E44" s="181"/>
      <c r="F44" s="181"/>
      <c r="G44" s="181"/>
      <c r="H44" s="181"/>
      <c r="I44" s="181"/>
      <c r="J44" s="181"/>
      <c r="K44" s="191"/>
      <c r="L44" s="191"/>
      <c r="M44" s="191"/>
      <c r="N44" s="191"/>
      <c r="O44" s="191"/>
      <c r="P44" s="191"/>
      <c r="Q44" s="191"/>
      <c r="R44" s="191"/>
      <c r="S44" s="191"/>
      <c r="T44" s="176"/>
    </row>
    <row r="45" spans="1:20" ht="15" customHeight="1">
      <c r="A45" s="54" t="s">
        <v>9</v>
      </c>
      <c r="B45" s="211">
        <f>C45+D45</f>
        <v>345</v>
      </c>
      <c r="C45" s="74">
        <f>SUM(F45,I45)</f>
        <v>268</v>
      </c>
      <c r="D45" s="74">
        <f>SUM(G45,J45)</f>
        <v>77</v>
      </c>
      <c r="E45" s="74">
        <f>F45+G45</f>
        <v>342</v>
      </c>
      <c r="F45" s="78">
        <v>266</v>
      </c>
      <c r="G45" s="78">
        <v>76</v>
      </c>
      <c r="H45" s="74">
        <f>I45+J45</f>
        <v>3</v>
      </c>
      <c r="I45" s="78">
        <v>2</v>
      </c>
      <c r="J45" s="78">
        <v>1</v>
      </c>
      <c r="K45" s="207">
        <f>ROUND(B45/$B$43*100,1)</f>
        <v>7.3</v>
      </c>
      <c r="L45" s="212">
        <f>ROUND(C45/$C$43*100,1)</f>
        <v>9.9</v>
      </c>
      <c r="M45" s="212">
        <f>ROUND(D45/$D$43*100,1)</f>
        <v>3.8</v>
      </c>
      <c r="N45" s="212">
        <f>ROUND(E45/$E$43*100,1)</f>
        <v>7.6</v>
      </c>
      <c r="O45" s="212">
        <f>ROUND(F45/$F$43*100,1)</f>
        <v>10.3</v>
      </c>
      <c r="P45" s="212">
        <f>ROUND(G45/$G$43*100,1)</f>
        <v>4</v>
      </c>
      <c r="Q45" s="212">
        <f>ROUND(H45/$H$43*100,1)</f>
        <v>1.4</v>
      </c>
      <c r="R45" s="212">
        <f>ROUND(I45/$I$43*100,1)</f>
        <v>1.6</v>
      </c>
      <c r="S45" s="212">
        <f>ROUND(J45/$J$43*100,1)</f>
        <v>1.1</v>
      </c>
      <c r="T45" s="41"/>
    </row>
    <row r="46" spans="1:20" ht="15" customHeight="1">
      <c r="A46" s="54" t="s">
        <v>67</v>
      </c>
      <c r="B46" s="211">
        <f aca="true" t="shared" si="16" ref="B46:B56">C46+D46</f>
        <v>595</v>
      </c>
      <c r="C46" s="74">
        <f aca="true" t="shared" si="17" ref="C46:C56">SUM(F46,I46)</f>
        <v>130</v>
      </c>
      <c r="D46" s="74">
        <f aca="true" t="shared" si="18" ref="D46:D56">SUM(G46,J46)</f>
        <v>465</v>
      </c>
      <c r="E46" s="74">
        <f aca="true" t="shared" si="19" ref="E46:E56">F46+G46</f>
        <v>585</v>
      </c>
      <c r="F46" s="78">
        <v>128</v>
      </c>
      <c r="G46" s="78">
        <v>457</v>
      </c>
      <c r="H46" s="74">
        <f aca="true" t="shared" si="20" ref="H46:H56">I46+J46</f>
        <v>10</v>
      </c>
      <c r="I46" s="78">
        <v>2</v>
      </c>
      <c r="J46" s="78">
        <v>8</v>
      </c>
      <c r="K46" s="212">
        <f aca="true" t="shared" si="21" ref="K46:K56">ROUND(B46/$B$43*100,1)</f>
        <v>12.6</v>
      </c>
      <c r="L46" s="212">
        <f aca="true" t="shared" si="22" ref="L46:L56">ROUND(C46/$C$43*100,1)</f>
        <v>4.8</v>
      </c>
      <c r="M46" s="212">
        <f aca="true" t="shared" si="23" ref="M46:M56">ROUND(D46/$D$43*100,1)</f>
        <v>23.1</v>
      </c>
      <c r="N46" s="212">
        <f aca="true" t="shared" si="24" ref="N46:N56">ROUND(E46/$E$43*100,1)</f>
        <v>13</v>
      </c>
      <c r="O46" s="212">
        <f aca="true" t="shared" si="25" ref="O46:O56">ROUND(F46/$F$43*100,1)</f>
        <v>5</v>
      </c>
      <c r="P46" s="212">
        <f aca="true" t="shared" si="26" ref="P46:P56">ROUND(G46/$G$43*100,1)</f>
        <v>23.8</v>
      </c>
      <c r="Q46" s="212">
        <f aca="true" t="shared" si="27" ref="Q46:Q56">ROUND(H46/$H$43*100,1)</f>
        <v>4.5</v>
      </c>
      <c r="R46" s="212">
        <f aca="true" t="shared" si="28" ref="R46:R56">ROUND(I46/$I$43*100,1)</f>
        <v>1.6</v>
      </c>
      <c r="S46" s="212">
        <f aca="true" t="shared" si="29" ref="S46:S56">ROUND(J46/$J$43*100,1)</f>
        <v>8.7</v>
      </c>
      <c r="T46" s="41"/>
    </row>
    <row r="47" spans="1:20" ht="15" customHeight="1">
      <c r="A47" s="54" t="s">
        <v>68</v>
      </c>
      <c r="B47" s="211">
        <f t="shared" si="16"/>
        <v>568</v>
      </c>
      <c r="C47" s="74">
        <f t="shared" si="17"/>
        <v>183</v>
      </c>
      <c r="D47" s="74">
        <f t="shared" si="18"/>
        <v>385</v>
      </c>
      <c r="E47" s="74">
        <f t="shared" si="19"/>
        <v>542</v>
      </c>
      <c r="F47" s="78">
        <v>170</v>
      </c>
      <c r="G47" s="78">
        <v>372</v>
      </c>
      <c r="H47" s="74">
        <f t="shared" si="20"/>
        <v>26</v>
      </c>
      <c r="I47" s="78">
        <v>13</v>
      </c>
      <c r="J47" s="78">
        <v>13</v>
      </c>
      <c r="K47" s="212">
        <f t="shared" si="21"/>
        <v>12</v>
      </c>
      <c r="L47" s="212">
        <f t="shared" si="22"/>
        <v>6.7</v>
      </c>
      <c r="M47" s="212">
        <f t="shared" si="23"/>
        <v>19.1</v>
      </c>
      <c r="N47" s="212">
        <f t="shared" si="24"/>
        <v>12</v>
      </c>
      <c r="O47" s="212">
        <f t="shared" si="25"/>
        <v>6.6</v>
      </c>
      <c r="P47" s="212">
        <f t="shared" si="26"/>
        <v>19.4</v>
      </c>
      <c r="Q47" s="212">
        <f t="shared" si="27"/>
        <v>11.8</v>
      </c>
      <c r="R47" s="212">
        <f t="shared" si="28"/>
        <v>10.1</v>
      </c>
      <c r="S47" s="212">
        <f t="shared" si="29"/>
        <v>14.1</v>
      </c>
      <c r="T47" s="41"/>
    </row>
    <row r="48" spans="1:20" ht="15" customHeight="1">
      <c r="A48" s="54" t="s">
        <v>221</v>
      </c>
      <c r="B48" s="211">
        <f t="shared" si="16"/>
        <v>933</v>
      </c>
      <c r="C48" s="74">
        <f t="shared" si="17"/>
        <v>286</v>
      </c>
      <c r="D48" s="74">
        <f t="shared" si="18"/>
        <v>647</v>
      </c>
      <c r="E48" s="74">
        <f t="shared" si="19"/>
        <v>873</v>
      </c>
      <c r="F48" s="78">
        <v>267</v>
      </c>
      <c r="G48" s="78">
        <v>606</v>
      </c>
      <c r="H48" s="74">
        <f t="shared" si="20"/>
        <v>60</v>
      </c>
      <c r="I48" s="78">
        <v>19</v>
      </c>
      <c r="J48" s="78">
        <v>41</v>
      </c>
      <c r="K48" s="212">
        <f t="shared" si="21"/>
        <v>19.7</v>
      </c>
      <c r="L48" s="212">
        <f t="shared" si="22"/>
        <v>10.5</v>
      </c>
      <c r="M48" s="212">
        <f t="shared" si="23"/>
        <v>32.1</v>
      </c>
      <c r="N48" s="212">
        <f t="shared" si="24"/>
        <v>19.4</v>
      </c>
      <c r="O48" s="212">
        <f t="shared" si="25"/>
        <v>10.3</v>
      </c>
      <c r="P48" s="212">
        <f t="shared" si="26"/>
        <v>31.5</v>
      </c>
      <c r="Q48" s="212">
        <f t="shared" si="27"/>
        <v>27.1</v>
      </c>
      <c r="R48" s="212">
        <f t="shared" si="28"/>
        <v>14.7</v>
      </c>
      <c r="S48" s="212">
        <f t="shared" si="29"/>
        <v>44.6</v>
      </c>
      <c r="T48" s="41"/>
    </row>
    <row r="49" spans="1:20" ht="15" customHeight="1">
      <c r="A49" s="54" t="s">
        <v>69</v>
      </c>
      <c r="B49" s="211">
        <f t="shared" si="16"/>
        <v>268</v>
      </c>
      <c r="C49" s="74">
        <f t="shared" si="17"/>
        <v>216</v>
      </c>
      <c r="D49" s="74">
        <f t="shared" si="18"/>
        <v>52</v>
      </c>
      <c r="E49" s="74">
        <f t="shared" si="19"/>
        <v>260</v>
      </c>
      <c r="F49" s="78">
        <v>210</v>
      </c>
      <c r="G49" s="78">
        <v>50</v>
      </c>
      <c r="H49" s="74">
        <f t="shared" si="20"/>
        <v>8</v>
      </c>
      <c r="I49" s="78">
        <v>6</v>
      </c>
      <c r="J49" s="78">
        <v>2</v>
      </c>
      <c r="K49" s="212">
        <f t="shared" si="21"/>
        <v>5.7</v>
      </c>
      <c r="L49" s="212">
        <f t="shared" si="22"/>
        <v>8</v>
      </c>
      <c r="M49" s="212">
        <f t="shared" si="23"/>
        <v>2.6</v>
      </c>
      <c r="N49" s="212">
        <f t="shared" si="24"/>
        <v>5.8</v>
      </c>
      <c r="O49" s="212">
        <f t="shared" si="25"/>
        <v>8.1</v>
      </c>
      <c r="P49" s="212">
        <f t="shared" si="26"/>
        <v>2.6</v>
      </c>
      <c r="Q49" s="212">
        <f t="shared" si="27"/>
        <v>3.6</v>
      </c>
      <c r="R49" s="212">
        <f t="shared" si="28"/>
        <v>4.7</v>
      </c>
      <c r="S49" s="212">
        <f t="shared" si="29"/>
        <v>2.2</v>
      </c>
      <c r="T49" s="41"/>
    </row>
    <row r="50" spans="1:20" ht="15" customHeight="1">
      <c r="A50" s="54" t="s">
        <v>274</v>
      </c>
      <c r="B50" s="211">
        <f t="shared" si="16"/>
        <v>25</v>
      </c>
      <c r="C50" s="74">
        <f t="shared" si="17"/>
        <v>16</v>
      </c>
      <c r="D50" s="74">
        <f t="shared" si="18"/>
        <v>9</v>
      </c>
      <c r="E50" s="74">
        <f t="shared" si="19"/>
        <v>23</v>
      </c>
      <c r="F50" s="78">
        <v>15</v>
      </c>
      <c r="G50" s="78">
        <v>8</v>
      </c>
      <c r="H50" s="74">
        <f t="shared" si="20"/>
        <v>2</v>
      </c>
      <c r="I50" s="78">
        <v>1</v>
      </c>
      <c r="J50" s="78">
        <v>1</v>
      </c>
      <c r="K50" s="212">
        <f t="shared" si="21"/>
        <v>0.5</v>
      </c>
      <c r="L50" s="212">
        <f t="shared" si="22"/>
        <v>0.6</v>
      </c>
      <c r="M50" s="212">
        <f t="shared" si="23"/>
        <v>0.4</v>
      </c>
      <c r="N50" s="212">
        <f t="shared" si="24"/>
        <v>0.5</v>
      </c>
      <c r="O50" s="212">
        <f t="shared" si="25"/>
        <v>0.6</v>
      </c>
      <c r="P50" s="212">
        <f t="shared" si="26"/>
        <v>0.4</v>
      </c>
      <c r="Q50" s="212">
        <f t="shared" si="27"/>
        <v>0.9</v>
      </c>
      <c r="R50" s="212">
        <f t="shared" si="28"/>
        <v>0.8</v>
      </c>
      <c r="S50" s="212">
        <f t="shared" si="29"/>
        <v>1.1</v>
      </c>
      <c r="T50" s="41"/>
    </row>
    <row r="51" spans="1:20" ht="15" customHeight="1">
      <c r="A51" s="54" t="s">
        <v>275</v>
      </c>
      <c r="B51" s="211">
        <f t="shared" si="16"/>
        <v>24</v>
      </c>
      <c r="C51" s="74">
        <f t="shared" si="17"/>
        <v>24</v>
      </c>
      <c r="D51" s="74">
        <f t="shared" si="18"/>
        <v>0</v>
      </c>
      <c r="E51" s="74">
        <f t="shared" si="19"/>
        <v>23</v>
      </c>
      <c r="F51" s="78">
        <v>23</v>
      </c>
      <c r="G51" s="78">
        <v>0</v>
      </c>
      <c r="H51" s="74">
        <f t="shared" si="20"/>
        <v>1</v>
      </c>
      <c r="I51" s="78">
        <v>1</v>
      </c>
      <c r="J51" s="78">
        <v>0</v>
      </c>
      <c r="K51" s="212">
        <f t="shared" si="21"/>
        <v>0.5</v>
      </c>
      <c r="L51" s="212">
        <f t="shared" si="22"/>
        <v>0.9</v>
      </c>
      <c r="M51" s="212">
        <f t="shared" si="23"/>
        <v>0</v>
      </c>
      <c r="N51" s="212">
        <f t="shared" si="24"/>
        <v>0.5</v>
      </c>
      <c r="O51" s="212">
        <f t="shared" si="25"/>
        <v>0.9</v>
      </c>
      <c r="P51" s="212">
        <f t="shared" si="26"/>
        <v>0</v>
      </c>
      <c r="Q51" s="212">
        <f t="shared" si="27"/>
        <v>0.5</v>
      </c>
      <c r="R51" s="212">
        <f t="shared" si="28"/>
        <v>0.8</v>
      </c>
      <c r="S51" s="212">
        <f t="shared" si="29"/>
        <v>0</v>
      </c>
      <c r="T51" s="41"/>
    </row>
    <row r="52" spans="1:20" ht="15" customHeight="1">
      <c r="A52" s="54" t="s">
        <v>276</v>
      </c>
      <c r="B52" s="211">
        <f t="shared" si="16"/>
        <v>1198</v>
      </c>
      <c r="C52" s="74">
        <f t="shared" si="17"/>
        <v>913</v>
      </c>
      <c r="D52" s="74">
        <f t="shared" si="18"/>
        <v>285</v>
      </c>
      <c r="E52" s="74">
        <f t="shared" si="19"/>
        <v>1152</v>
      </c>
      <c r="F52" s="78">
        <v>886</v>
      </c>
      <c r="G52" s="78">
        <v>266</v>
      </c>
      <c r="H52" s="74">
        <f t="shared" si="20"/>
        <v>46</v>
      </c>
      <c r="I52" s="78">
        <v>27</v>
      </c>
      <c r="J52" s="78">
        <v>19</v>
      </c>
      <c r="K52" s="212">
        <f t="shared" si="21"/>
        <v>25.3</v>
      </c>
      <c r="L52" s="212">
        <f t="shared" si="22"/>
        <v>33.7</v>
      </c>
      <c r="M52" s="212">
        <f t="shared" si="23"/>
        <v>14.2</v>
      </c>
      <c r="N52" s="212">
        <f t="shared" si="24"/>
        <v>25.6</v>
      </c>
      <c r="O52" s="212">
        <f t="shared" si="25"/>
        <v>34.3</v>
      </c>
      <c r="P52" s="212">
        <f t="shared" si="26"/>
        <v>13.8</v>
      </c>
      <c r="Q52" s="212">
        <f t="shared" si="27"/>
        <v>20.8</v>
      </c>
      <c r="R52" s="212">
        <f t="shared" si="28"/>
        <v>20.9</v>
      </c>
      <c r="S52" s="212">
        <f t="shared" si="29"/>
        <v>20.7</v>
      </c>
      <c r="T52" s="41"/>
    </row>
    <row r="53" spans="1:20" ht="15" customHeight="1">
      <c r="A53" s="54" t="s">
        <v>277</v>
      </c>
      <c r="B53" s="211">
        <f t="shared" si="16"/>
        <v>149</v>
      </c>
      <c r="C53" s="74">
        <f t="shared" si="17"/>
        <v>137</v>
      </c>
      <c r="D53" s="74">
        <f t="shared" si="18"/>
        <v>12</v>
      </c>
      <c r="E53" s="74">
        <f t="shared" si="19"/>
        <v>142</v>
      </c>
      <c r="F53" s="74">
        <v>131</v>
      </c>
      <c r="G53" s="74">
        <v>11</v>
      </c>
      <c r="H53" s="74">
        <f t="shared" si="20"/>
        <v>7</v>
      </c>
      <c r="I53" s="74">
        <v>6</v>
      </c>
      <c r="J53" s="74">
        <v>1</v>
      </c>
      <c r="K53" s="212">
        <f t="shared" si="21"/>
        <v>3.2</v>
      </c>
      <c r="L53" s="212">
        <f t="shared" si="22"/>
        <v>5</v>
      </c>
      <c r="M53" s="212">
        <f t="shared" si="23"/>
        <v>0.6</v>
      </c>
      <c r="N53" s="212">
        <f t="shared" si="24"/>
        <v>3.2</v>
      </c>
      <c r="O53" s="212">
        <f t="shared" si="25"/>
        <v>5.1</v>
      </c>
      <c r="P53" s="212">
        <f t="shared" si="26"/>
        <v>0.6</v>
      </c>
      <c r="Q53" s="212">
        <f t="shared" si="27"/>
        <v>3.2</v>
      </c>
      <c r="R53" s="212">
        <f t="shared" si="28"/>
        <v>4.7</v>
      </c>
      <c r="S53" s="212">
        <f t="shared" si="29"/>
        <v>1.1</v>
      </c>
      <c r="T53" s="41"/>
    </row>
    <row r="54" spans="1:20" ht="15" customHeight="1">
      <c r="A54" s="54" t="s">
        <v>278</v>
      </c>
      <c r="B54" s="211">
        <f t="shared" si="16"/>
        <v>268</v>
      </c>
      <c r="C54" s="74">
        <f t="shared" si="17"/>
        <v>259</v>
      </c>
      <c r="D54" s="74">
        <f t="shared" si="18"/>
        <v>9</v>
      </c>
      <c r="E54" s="74">
        <f t="shared" si="19"/>
        <v>228</v>
      </c>
      <c r="F54" s="78">
        <v>222</v>
      </c>
      <c r="G54" s="78">
        <v>6</v>
      </c>
      <c r="H54" s="74">
        <f t="shared" si="20"/>
        <v>40</v>
      </c>
      <c r="I54" s="78">
        <v>37</v>
      </c>
      <c r="J54" s="78">
        <v>3</v>
      </c>
      <c r="K54" s="212">
        <f t="shared" si="21"/>
        <v>5.7</v>
      </c>
      <c r="L54" s="212">
        <f t="shared" si="22"/>
        <v>9.5</v>
      </c>
      <c r="M54" s="212">
        <f t="shared" si="23"/>
        <v>0.4</v>
      </c>
      <c r="N54" s="212">
        <f t="shared" si="24"/>
        <v>5.1</v>
      </c>
      <c r="O54" s="212">
        <f t="shared" si="25"/>
        <v>8.6</v>
      </c>
      <c r="P54" s="212">
        <f t="shared" si="26"/>
        <v>0.3</v>
      </c>
      <c r="Q54" s="212">
        <f t="shared" si="27"/>
        <v>18.1</v>
      </c>
      <c r="R54" s="212">
        <f t="shared" si="28"/>
        <v>28.7</v>
      </c>
      <c r="S54" s="212">
        <f t="shared" si="29"/>
        <v>3.3</v>
      </c>
      <c r="T54" s="41"/>
    </row>
    <row r="55" spans="1:20" ht="15" customHeight="1">
      <c r="A55" s="75" t="s">
        <v>279</v>
      </c>
      <c r="B55" s="211">
        <f t="shared" si="16"/>
        <v>195</v>
      </c>
      <c r="C55" s="74">
        <f t="shared" si="17"/>
        <v>164</v>
      </c>
      <c r="D55" s="74">
        <f t="shared" si="18"/>
        <v>31</v>
      </c>
      <c r="E55" s="74">
        <f t="shared" si="19"/>
        <v>184</v>
      </c>
      <c r="F55" s="74">
        <v>154</v>
      </c>
      <c r="G55" s="74">
        <v>30</v>
      </c>
      <c r="H55" s="74">
        <f t="shared" si="20"/>
        <v>11</v>
      </c>
      <c r="I55" s="74">
        <v>10</v>
      </c>
      <c r="J55" s="74">
        <v>1</v>
      </c>
      <c r="K55" s="212">
        <f t="shared" si="21"/>
        <v>4.1</v>
      </c>
      <c r="L55" s="212">
        <f t="shared" si="22"/>
        <v>6</v>
      </c>
      <c r="M55" s="212">
        <f t="shared" si="23"/>
        <v>1.5</v>
      </c>
      <c r="N55" s="212">
        <f t="shared" si="24"/>
        <v>4.1</v>
      </c>
      <c r="O55" s="212">
        <f t="shared" si="25"/>
        <v>6</v>
      </c>
      <c r="P55" s="212">
        <f t="shared" si="26"/>
        <v>1.6</v>
      </c>
      <c r="Q55" s="212">
        <f t="shared" si="27"/>
        <v>5</v>
      </c>
      <c r="R55" s="212">
        <f t="shared" si="28"/>
        <v>7.8</v>
      </c>
      <c r="S55" s="212">
        <f t="shared" si="29"/>
        <v>1.1</v>
      </c>
      <c r="T55" s="41"/>
    </row>
    <row r="56" spans="1:19" ht="15" customHeight="1">
      <c r="A56" s="54" t="s">
        <v>198</v>
      </c>
      <c r="B56" s="211">
        <f t="shared" si="16"/>
        <v>159</v>
      </c>
      <c r="C56" s="74">
        <f t="shared" si="17"/>
        <v>117</v>
      </c>
      <c r="D56" s="74">
        <f t="shared" si="18"/>
        <v>42</v>
      </c>
      <c r="E56" s="74">
        <f t="shared" si="19"/>
        <v>152</v>
      </c>
      <c r="F56" s="78">
        <v>112</v>
      </c>
      <c r="G56" s="78">
        <v>40</v>
      </c>
      <c r="H56" s="74">
        <f t="shared" si="20"/>
        <v>7</v>
      </c>
      <c r="I56" s="78">
        <v>5</v>
      </c>
      <c r="J56" s="78">
        <v>2</v>
      </c>
      <c r="K56" s="212">
        <f t="shared" si="21"/>
        <v>3.4</v>
      </c>
      <c r="L56" s="212">
        <f t="shared" si="22"/>
        <v>4.3</v>
      </c>
      <c r="M56" s="212">
        <f t="shared" si="23"/>
        <v>2.1</v>
      </c>
      <c r="N56" s="212">
        <f t="shared" si="24"/>
        <v>3.4</v>
      </c>
      <c r="O56" s="212">
        <f t="shared" si="25"/>
        <v>4.3</v>
      </c>
      <c r="P56" s="212">
        <f t="shared" si="26"/>
        <v>2.1</v>
      </c>
      <c r="Q56" s="212">
        <f t="shared" si="27"/>
        <v>3.2</v>
      </c>
      <c r="R56" s="212">
        <f t="shared" si="28"/>
        <v>3.9</v>
      </c>
      <c r="S56" s="212">
        <f t="shared" si="29"/>
        <v>2.2</v>
      </c>
    </row>
    <row r="57" spans="1:19" ht="13.5" customHeight="1">
      <c r="A57" s="76"/>
      <c r="B57" s="182"/>
      <c r="C57" s="183"/>
      <c r="D57" s="183"/>
      <c r="E57" s="183"/>
      <c r="F57" s="187"/>
      <c r="G57" s="187"/>
      <c r="H57" s="183"/>
      <c r="I57" s="187"/>
      <c r="J57" s="187"/>
      <c r="K57" s="184"/>
      <c r="L57" s="184"/>
      <c r="M57" s="184"/>
      <c r="N57" s="184"/>
      <c r="O57" s="184"/>
      <c r="P57" s="184"/>
      <c r="Q57" s="184"/>
      <c r="R57" s="184"/>
      <c r="S57" s="184"/>
    </row>
  </sheetData>
  <sheetProtection/>
  <mergeCells count="4">
    <mergeCell ref="A1:I1"/>
    <mergeCell ref="A37:I37"/>
    <mergeCell ref="A3:A4"/>
    <mergeCell ref="A39:A40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  <colBreaks count="1" manualBreakCount="1">
    <brk id="10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2015-02-09T04:46:46Z</cp:lastPrinted>
  <dcterms:created xsi:type="dcterms:W3CDTF">2003-10-06T02:49:04Z</dcterms:created>
  <dcterms:modified xsi:type="dcterms:W3CDTF">2015-02-26T10:21:03Z</dcterms:modified>
  <cp:category/>
  <cp:version/>
  <cp:contentType/>
  <cp:contentStatus/>
</cp:coreProperties>
</file>