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2 東松島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<sst xmlns="http://schemas.openxmlformats.org/spreadsheetml/2006/main" count="1281" uniqueCount="605">
  <si>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</si>
  <si>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</si>
  <si>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</si>
  <si>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</si>
  <si>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</si>
  <si>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</si>
  <si>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</si>
  <si>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</si>
  <si>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</si>
  <si>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</si>
  <si>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</si>
  <si>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</si>
  <si>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</si>
  <si>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</si>
  <si>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</si>
  <si>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</si>
  <si>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</si>
  <si>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</si>
  <si>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</si>
  <si>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</si>
  <si>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</si>
  <si>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</si>
  <si>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</si>
  <si>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</si>
  <si>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</si>
  <si>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</si>
  <si>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</si>
  <si>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</si>
  <si>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</si>
  <si>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</si>
  <si>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</si>
  <si>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</si>
  <si>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</si>
  <si>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</si>
  <si>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</si>
  <si>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</si>
  <si>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</si>
  <si>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</si>
  <si>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</si>
  <si>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</si>
  <si>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</si>
  <si>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</si>
  <si>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</si>
  <si>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</si>
  <si>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</si>
  <si>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</si>
  <si>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</si>
  <si>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</si>
  <si>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</si>
  <si>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</si>
  <si>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</si>
  <si>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</si>
  <si>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</si>
  <si>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</si>
  <si>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</si>
  <si>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</si>
  <si>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</si>
  <si>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</si>
  <si>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</si>
  <si>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</si>
  <si>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</si>
  <si>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</si>
  <si>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</si>
  <si>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</si>
  <si>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</si>
  <si>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</si>
  <si>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</si>
  <si>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</si>
  <si>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</si>
  <si>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</si>
  <si>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</si>
  <si>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</si>
  <si>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</si>
  <si>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</si>
  <si>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</si>
  <si>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</si>
  <si>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</si>
  <si>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</si>
  <si>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</si>
  <si>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</si>
  <si>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</si>
  <si>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</si>
  <si>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</si>
  <si>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</si>
  <si>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</si>
  <si>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</si>
  <si>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</si>
  <si>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</si>
  <si>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</si>
  <si>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</si>
  <si>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</si>
  <si>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</si>
  <si>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</si>
  <si>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</si>
  <si>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</si>
  <si>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</si>
  <si>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</si>
  <si>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</si>
  <si>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</si>
  <si>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</si>
  <si>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</si>
  <si>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</si>
  <si>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</si>
  <si>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</si>
  <si>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</si>
  <si>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</si>
  <si>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</si>
  <si>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</si>
  <si>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</si>
  <si>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</si>
  <si>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</si>
  <si>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</si>
  <si>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</si>
  <si>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</si>
  <si>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</si>
  <si>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</si>
  <si>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</si>
  <si>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</si>
  <si>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</si>
  <si>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</si>
  <si>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</si>
  <si>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</si>
  <si>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</si>
  <si>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</si>
  <si>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</si>
  <si>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</si>
  <si>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</si>
  <si>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</si>
  <si>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</si>
  <si>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</si>
  <si>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</si>
  <si>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</si>
  <si>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</si>
  <si>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</si>
  <si>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</si>
  <si>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</si>
  <si>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</si>
  <si>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</si>
  <si>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</si>
  <si>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</si>
  <si>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</si>
  <si>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</si>
  <si>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</si>
  <si>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</si>
  <si>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</si>
  <si>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</si>
  <si>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</si>
  <si>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</si>
  <si>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</si>
  <si>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</si>
  <si>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</si>
  <si>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</si>
  <si>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</si>
  <si>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</si>
  <si>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</si>
  <si>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</si>
  <si>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</si>
  <si>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</si>
  <si>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</si>
  <si>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</si>
  <si>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</si>
  <si>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</si>
  <si>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</si>
  <si>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</si>
  <si>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</si>
  <si>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</si>
  <si>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</si>
  <si>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</si>
  <si>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</si>
  <si>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</si>
  <si>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</si>
  <si>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</si>
  <si>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</si>
  <si>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</si>
  <si>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</si>
  <si>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</si>
  <si>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</si>
  <si>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</si>
  <si>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</si>
  <si>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</si>
  <si>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</si>
  <si>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</si>
  <si>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</si>
  <si>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</si>
  <si>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</si>
  <si>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</si>
  <si>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</si>
  <si>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</si>
  <si>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</si>
  <si>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</si>
  <si>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</si>
  <si>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</si>
  <si>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</si>
  <si>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</si>
  <si>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</si>
  <si>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</si>
  <si>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</si>
  <si>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</si>
  <si>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</si>
  <si>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</si>
  <si>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</si>
  <si>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</si>
  <si>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</si>
  <si>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</si>
  <si>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</si>
  <si>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</si>
  <si>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</si>
  <si>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</si>
  <si>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</si>
  <si>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</si>
  <si>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</si>
  <si>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</si>
  <si>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</si>
  <si>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宮城県東松島市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</si>
  <si>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</si>
  <si>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</si>
  <si>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</si>
  <si>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</si>
  <si>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</si>
  <si>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</si>
  <si>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</si>
  <si>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</si>
  <si>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</si>
  <si>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</si>
  <si>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</si>
  <si>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</si>
  <si>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</si>
  <si>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</si>
  <si>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</si>
  <si>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</si>
  <si>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</si>
  <si>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</si>
  <si>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</si>
  <si>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</si>
  <si>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</si>
  <si>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</si>
  <si>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</si>
  <si>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</si>
  <si>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</si>
  <si>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</si>
  <si>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</si>
  <si>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</si>
  <si>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</si>
  <si>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</si>
  <si>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</si>
  <si>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</si>
  <si>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</si>
  <si>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</si>
  <si>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</si>
  <si>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</si>
  <si>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</si>
  <si>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</si>
  <si>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</si>
  <si>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</si>
  <si>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</si>
  <si>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</si>
  <si>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</si>
  <si>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</si>
  <si>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</si>
  <si>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</si>
  <si>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</si>
  <si>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</si>
  <si>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</si>
  <si>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</si>
  <si>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</si>
  <si>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</si>
  <si>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</si>
  <si>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</si>
  <si>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</si>
  <si>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</si>
  <si>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</si>
  <si>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</si>
  <si>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</si>
  <si>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</si>
  <si>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</si>
  <si>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</si>
  <si>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</si>
  <si>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</si>
  <si>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</si>
  <si>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</si>
  <si>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</si>
  <si>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</si>
  <si>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</si>
  <si>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</si>
  <si>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</si>
  <si>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</si>
  <si>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</si>
  <si>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</si>
  <si>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</si>
  <si>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</si>
  <si>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</si>
  <si>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</si>
  <si>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</si>
  <si>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</si>
  <si>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</si>
  <si>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</si>
  <si>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</si>
  <si>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</si>
  <si>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</si>
  <si>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</si>
  <si>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</si>
  <si>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</si>
  <si>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</si>
  <si>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</si>
  <si>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</si>
  <si>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</si>
  <si>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</si>
  <si>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</si>
  <si>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</si>
  <si>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</si>
  <si>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</si>
  <si>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</si>
  <si>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</si>
  <si>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</si>
  <si>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</si>
  <si>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</si>
  <si>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</si>
  <si>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</si>
  <si>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</si>
  <si>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</si>
  <si>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</si>
  <si>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</si>
  <si>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</si>
  <si>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</si>
  <si>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</si>
  <si>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</si>
  <si>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</si>
  <si>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</si>
  <si>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</si>
  <si>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</si>
  <si>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</si>
  <si>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</si>
  <si>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</si>
  <si>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</si>
  <si>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</si>
  <si>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</si>
  <si>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</si>
  <si>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</si>
  <si>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</si>
  <si>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</si>
  <si>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</si>
  <si>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</si>
  <si>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</si>
  <si>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</si>
  <si>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</si>
  <si>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</si>
  <si>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</si>
  <si>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</si>
  <si>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</si>
  <si>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</si>
  <si>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</si>
  <si>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</si>
  <si>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</si>
  <si>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</si>
  <si>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</si>
  <si>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</si>
  <si>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</si>
  <si>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</si>
  <si>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</si>
  <si>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</si>
  <si>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</si>
  <si>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</si>
  <si>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</si>
  <si>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</si>
  <si>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</si>
  <si>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</si>
  <si>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宮城県東松島市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</si>
  <si>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</si>
  <si>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</si>
  <si>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</si>
  <si>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</si>
  <si>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</si>
  <si>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</si>
  <si>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</si>
  <si>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</si>
  <si>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</si>
  <si>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</si>
  <si>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</si>
  <si>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</si>
  <si>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</si>
  <si>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</si>
  <si>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</si>
  <si>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</si>
  <si>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</si>
  <si>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</si>
  <si>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</si>
  <si>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</si>
  <si>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</si>
  <si>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</si>
  <si>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</si>
  <si>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</si>
  <si>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</si>
  <si>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</si>
  <si>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</si>
  <si>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</si>
  <si>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</si>
  <si>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</si>
  <si>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</si>
  <si>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</si>
  <si>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</si>
  <si>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</si>
  <si>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</si>
  <si>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</si>
  <si>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農業集落排水事業特別会計</t>
    <phoneticPr fontId="5"/>
  </si>
  <si>
    <t>法非適用企業</t>
    <phoneticPr fontId="5"/>
  </si>
  <si>
    <t>漁業集落排水事業特別会計</t>
    <phoneticPr fontId="5"/>
  </si>
  <si>
    <t>下水道事業特別会計</t>
    <phoneticPr fontId="5"/>
  </si>
  <si>
    <t>大曲浜地区土地区画整理事業特別会計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</si>
  <si>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</si>
  <si>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</si>
  <si>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</si>
  <si>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</si>
  <si>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</si>
  <si>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</si>
  <si>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</si>
  <si>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</si>
  <si>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</si>
  <si>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</si>
  <si>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</si>
  <si>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</si>
  <si>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</si>
  <si>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</si>
  <si>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</si>
  <si>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</si>
  <si>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</si>
  <si>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</si>
  <si>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</si>
  <si>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</si>
  <si>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</si>
  <si>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</si>
  <si>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</si>
  <si>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</si>
  <si>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</si>
  <si>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</si>
  <si>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</si>
  <si>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</si>
  <si>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</si>
  <si>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</si>
  <si>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</si>
  <si>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</si>
  <si>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</si>
  <si>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</si>
  <si>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</si>
  <si>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</si>
  <si>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</si>
  <si>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</si>
  <si>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</si>
  <si>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</si>
  <si>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</si>
  <si>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</si>
  <si>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</si>
  <si>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</si>
  <si>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</si>
  <si>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</si>
  <si>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</si>
  <si>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</si>
  <si>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</si>
  <si>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</si>
  <si>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</si>
  <si>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</si>
  <si>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</si>
  <si>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</si>
  <si>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</si>
  <si>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</si>
  <si>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</si>
  <si>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</si>
  <si>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</si>
  <si>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</si>
  <si>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</si>
  <si>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</si>
  <si>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</si>
  <si>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</si>
  <si>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</si>
  <si>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</si>
  <si>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</si>
  <si>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</si>
  <si>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</si>
  <si>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</si>
  <si>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</si>
  <si>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</si>
  <si>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</si>
  <si>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</si>
  <si>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</si>
  <si>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</si>
  <si>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</si>
  <si>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</si>
  <si>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</si>
  <si>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</si>
  <si>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</si>
  <si>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</si>
  <si>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</si>
  <si>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</si>
  <si>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</si>
  <si>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</si>
  <si>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</si>
  <si>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</si>
  <si>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</si>
  <si>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</si>
  <si>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</si>
  <si>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</si>
  <si>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</si>
  <si>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</si>
  <si>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</si>
  <si>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</si>
  <si>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</si>
  <si>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</si>
  <si>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</si>
  <si>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</si>
  <si>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</si>
  <si>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</si>
  <si>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</si>
  <si>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</si>
  <si>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</si>
  <si>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</si>
  <si>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</si>
  <si>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</si>
  <si>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</si>
  <si>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</si>
  <si>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</si>
  <si>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</si>
  <si>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</si>
  <si>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</si>
  <si>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</si>
  <si>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</si>
  <si>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</si>
  <si>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</si>
  <si>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</si>
  <si>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</si>
  <si>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</si>
  <si>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</si>
  <si>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</si>
  <si>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</si>
  <si>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</si>
  <si>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</si>
  <si>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</si>
  <si>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</si>
  <si>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</si>
  <si>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</si>
  <si>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</si>
  <si>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</si>
  <si>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</si>
  <si>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</si>
  <si>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</si>
  <si>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</si>
  <si>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</si>
  <si>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</si>
  <si>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</si>
  <si>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</si>
  <si>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</si>
  <si>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</si>
  <si>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</si>
  <si>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</si>
  <si>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</si>
  <si>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</si>
  <si>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</si>
  <si>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16.89</t>
  </si>
  <si>
    <t>▲ 10.76</t>
  </si>
  <si>
    <t>▲ 22.82</t>
  </si>
  <si>
    <t>▲ 16.40</t>
  </si>
  <si>
    <t>一般会計</t>
  </si>
  <si>
    <t>下水道事業特別会計</t>
  </si>
  <si>
    <t>国民健康保険特別会計</t>
  </si>
  <si>
    <t>介護保険特別会計</t>
  </si>
  <si>
    <t>大曲浜地区土地区画整理事業特別会計</t>
  </si>
  <si>
    <t>後期高齢者医療特別会計</t>
  </si>
  <si>
    <t>農業集落排水事業特別会計</t>
  </si>
  <si>
    <t>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</si>
  <si>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</si>
  <si>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</si>
  <si>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</si>
  <si>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</si>
  <si>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</si>
  <si>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</si>
  <si>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</si>
  <si>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</si>
  <si>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奥松島公社</t>
    <rPh sb="0" eb="2">
      <t>オクマツ</t>
    </rPh>
    <rPh sb="2" eb="3">
      <t>シマ</t>
    </rPh>
    <rPh sb="3" eb="5">
      <t>コウシャ</t>
    </rPh>
    <phoneticPr fontId="2"/>
  </si>
  <si>
    <t>-</t>
    <phoneticPr fontId="2"/>
  </si>
  <si>
    <t>吉田川流域溜池大和町外３市３ヶ町村組合</t>
    <phoneticPr fontId="5"/>
  </si>
  <si>
    <t>宮城県市町村職員退職手当組合</t>
  </si>
  <si>
    <t>宮城県市町村非常勤消防団員補償報償組合</t>
  </si>
  <si>
    <t>石巻地区広域行政事務組合</t>
  </si>
  <si>
    <t>宮城県市町村自治振興センター</t>
  </si>
  <si>
    <t>宮城県後期高齢者医療広域連合</t>
  </si>
  <si>
    <t>宮城県後期高齢者医療事業会計</t>
    <rPh sb="10" eb="12">
      <t>ジギョウ</t>
    </rPh>
    <rPh sb="12" eb="14">
      <t>カイケイ</t>
    </rPh>
    <phoneticPr fontId="5"/>
  </si>
  <si>
    <t>石巻地方広域水道企業団</t>
    <rPh sb="2" eb="4">
      <t>チホウ</t>
    </rPh>
    <rPh sb="4" eb="6">
      <t>コウイキ</t>
    </rPh>
    <rPh sb="6" eb="8">
      <t>スイドウ</t>
    </rPh>
    <rPh sb="8" eb="10">
      <t>キギョウ</t>
    </rPh>
    <rPh sb="10" eb="11">
      <t>ダン</t>
    </rPh>
    <phoneticPr fontId="38"/>
  </si>
  <si>
    <t>－</t>
  </si>
  <si>
    <t>市営住宅基金</t>
    <rPh sb="0" eb="2">
      <t>シエイ</t>
    </rPh>
    <rPh sb="2" eb="4">
      <t>ジュウタク</t>
    </rPh>
    <rPh sb="4" eb="6">
      <t>キキン</t>
    </rPh>
    <phoneticPr fontId="5"/>
  </si>
  <si>
    <t>公共施設整備及び大規模改修基金</t>
    <rPh sb="0" eb="2">
      <t>コウキョウ</t>
    </rPh>
    <rPh sb="2" eb="4">
      <t>シセツ</t>
    </rPh>
    <rPh sb="4" eb="6">
      <t>セイビ</t>
    </rPh>
    <rPh sb="6" eb="7">
      <t>オヨ</t>
    </rPh>
    <rPh sb="8" eb="11">
      <t>ダイキボ</t>
    </rPh>
    <rPh sb="11" eb="13">
      <t>カイシュウ</t>
    </rPh>
    <rPh sb="13" eb="15">
      <t>キキン</t>
    </rPh>
    <phoneticPr fontId="5"/>
  </si>
  <si>
    <t>防災基金</t>
    <rPh sb="0" eb="2">
      <t>ボウサイ</t>
    </rPh>
    <rPh sb="2" eb="4">
      <t>キキン</t>
    </rPh>
    <phoneticPr fontId="5"/>
  </si>
  <si>
    <t>まちづくり基金</t>
    <rPh sb="5" eb="7">
      <t>キキン</t>
    </rPh>
    <phoneticPr fontId="2"/>
  </si>
  <si>
    <t>-</t>
    <phoneticPr fontId="2"/>
  </si>
  <si>
    <t>-</t>
    <phoneticPr fontId="2"/>
  </si>
  <si>
    <t>東日本大震災復興交付金事業基金</t>
    <rPh sb="0" eb="1">
      <t>ヒガシ</t>
    </rPh>
    <rPh sb="1" eb="3">
      <t>ニホン</t>
    </rPh>
    <rPh sb="3" eb="6">
      <t>ダイシンサイ</t>
    </rPh>
    <rPh sb="6" eb="8">
      <t>フッコウ</t>
    </rPh>
    <rPh sb="8" eb="11">
      <t>コウフキン</t>
    </rPh>
    <rPh sb="11" eb="13">
      <t>ジギョウ</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</si>
  <si>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</si>
  <si>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</si>
  <si>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</si>
  <si>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高い推移を維持している一方、将来負担比率については昨年度に引き続き発生していない状況である。これは、有形固定資産（公共施設全般）の老朽化が進んでいる一方で、地方債現在高等において、将来負担比率発生までの金額に達していないことによるものと考えられる。
しかし今後については、老朽化による大規模改修等によって、新たな地方債の発行や充当可能基金の取り崩しも想定され、将来負担比率の発生も想定される。</t>
    <rPh sb="203" eb="205">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</si>
  <si>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</si>
  <si>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</si>
  <si>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</si>
  <si>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</si>
  <si>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</si>
  <si>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</si>
  <si>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実質公債費比率については、前年度比の0.2ポイントの減となっている。これは、地方債発行の償還が満了したことによるものと考えられる。
また、将来負担比率については上記の要因等により、令和元年度決算においても発生していない状況である。</t>
    <rPh sb="80" eb="82">
      <t>ジョウキ</t>
    </rPh>
    <rPh sb="83" eb="85">
      <t>ヨウイン</t>
    </rPh>
    <rPh sb="85" eb="86">
      <t>ナド</t>
    </rPh>
    <rPh sb="90" eb="92">
      <t>レイワ</t>
    </rPh>
    <rPh sb="92" eb="93">
      <t>モト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</si>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</sst>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56"/>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16" fillId="0" borderId="0" applyFont="0" applyFill="0" applyBorder="0" applyAlignment="0" applyProtection="0"/>
    <xf numFmtId="0" fontId="39"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3B53-4F4E-9553-4ECB552D4E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680805</c:v>
                </c:pt>
                <c:pt idx="1">
                  <c:v>459283</c:v>
                </c:pt>
                <c:pt idx="2">
                  <c:v>346494</c:v>
                </c:pt>
                <c:pt idx="3">
                  <c:v>269050</c:v>
                </c:pt>
                <c:pt idx="4">
                  <c:v>148049</c:v>
                </c:pt>
              </c:numCache>
            </c:numRef>
          </c:val>
          <c:smooth val="0"/>
          <c:extLst>
            <c:ext xmlns:c16="http://schemas.microsoft.com/office/drawing/2014/chart" uri="{C3380CC4-5D6E-409C-BE32-E72D297353CC}">
              <c16:uniqueId val="{00000001-3B53-4F4E-9553-4ECB552D4E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6.21</c:v>
                </c:pt>
                <c:pt idx="1">
                  <c:v>19.760000000000002</c:v>
                </c:pt>
                <c:pt idx="2">
                  <c:v>9.1</c:v>
                </c:pt>
                <c:pt idx="3">
                  <c:v>4.88</c:v>
                </c:pt>
                <c:pt idx="4">
                  <c:v>9.0500000000000007</c:v>
                </c:pt>
              </c:numCache>
            </c:numRef>
          </c:val>
          <c:extLst>
            <c:ext xmlns:c16="http://schemas.microsoft.com/office/drawing/2014/chart" uri="{C3380CC4-5D6E-409C-BE32-E72D297353CC}">
              <c16:uniqueId val="{00000000-0FC2-4525-B247-4FF82103EC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16.04</c:v>
                </c:pt>
                <c:pt idx="1">
                  <c:v>14.52</c:v>
                </c:pt>
                <c:pt idx="2">
                  <c:v>19.89</c:v>
                </c:pt>
                <c:pt idx="3">
                  <c:v>15.06</c:v>
                </c:pt>
                <c:pt idx="4">
                  <c:v>15.78</c:v>
                </c:pt>
              </c:numCache>
            </c:numRef>
          </c:val>
          <c:extLst>
            <c:ext xmlns:c16="http://schemas.microsoft.com/office/drawing/2014/chart" uri="{C3380CC4-5D6E-409C-BE32-E72D297353CC}">
              <c16:uniqueId val="{00000001-0FC2-4525-B247-4FF82103EC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-16.89</c:v>
                </c:pt>
                <c:pt idx="1">
                  <c:v>-10.76</c:v>
                </c:pt>
                <c:pt idx="2">
                  <c:v>-22.82</c:v>
                </c:pt>
                <c:pt idx="3">
                  <c:v>-16.399999999999999</c:v>
                </c:pt>
                <c:pt idx="4">
                  <c:v>1.9</c:v>
                </c:pt>
              </c:numCache>
            </c:numRef>
          </c:val>
          <c:smooth val="0"/>
          <c:extLst>
            <c:ext xmlns:c16="http://schemas.microsoft.com/office/drawing/2014/chart" uri="{C3380CC4-5D6E-409C-BE32-E72D297353CC}">
              <c16:uniqueId val="{00000002-0FC2-4525-B247-4FF82103EC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9.2100000000000009</c:v>
                </c:pt>
                <c:pt idx="2">
                  <c:v>#N/A</c:v>
                </c:pt>
                <c:pt idx="3">
                  <c:v>0.09</c:v>
                </c:pt>
                <c:pt idx="4">
                  <c:v>#N/A</c:v>
                </c:pt>
                <c:pt idx="5">
                  <c:v>0</c:v>
                </c:pt>
                <c:pt idx="6">
                  <c:v>0</c:v>
                </c:pt>
                <c:pt idx="7">
                  <c:v>0</c:v>
                </c:pt>
                <c:pt idx="8">
                  <c:v>0</c:v>
                </c:pt>
                <c:pt idx="9">
                  <c:v>0</c:v>
                </c:pt>
              </c:numCache>
            </c:numRef>
          </c:val>
          <c:extLst>
            <c:ext xmlns:c16="http://schemas.microsoft.com/office/drawing/2014/chart" uri="{C3380CC4-5D6E-409C-BE32-E72D297353CC}">
              <c16:uniqueId val="{00000000-7181-45FA-AB3D-58169CC8AD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81-45FA-AB3D-58169CC8AD90}"/>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7181-45FA-AB3D-58169CC8AD9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3-7181-45FA-AB3D-58169CC8AD9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0.05</c:v>
                </c:pt>
                <c:pt idx="4">
                  <c:v>#N/A</c:v>
                </c:pt>
                <c:pt idx="5">
                  <c:v>0.09</c:v>
                </c:pt>
                <c:pt idx="6">
                  <c:v>#N/A</c:v>
                </c:pt>
                <c:pt idx="7">
                  <c:v>0.1</c:v>
                </c:pt>
                <c:pt idx="8">
                  <c:v>#N/A</c:v>
                </c:pt>
                <c:pt idx="9">
                  <c:v>0.14000000000000001</c:v>
                </c:pt>
              </c:numCache>
            </c:numRef>
          </c:val>
          <c:extLst>
            <c:ext xmlns:c16="http://schemas.microsoft.com/office/drawing/2014/chart" uri="{C3380CC4-5D6E-409C-BE32-E72D297353CC}">
              <c16:uniqueId val="{00000004-7181-45FA-AB3D-58169CC8AD90}"/>
            </c:ext>
          </c:extLst>
        </c:ser>
        <c:ser>
          <c:idx val="5"/>
          <c:order val="5"/>
          <c:tx>
            <c:strRef>
              <c:f>データシート!$A$32</c:f>
              <c:strCache>
                <c:ptCount val="1"/>
                <c:pt idx="0">
                  <c:v>大曲浜地区土地区画整理事業特別会計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0.05</c:v>
                </c:pt>
                <c:pt idx="8">
                  <c:v>#N/A</c:v>
                </c:pt>
                <c:pt idx="9">
                  <c:v>0.25</c:v>
                </c:pt>
              </c:numCache>
            </c:numRef>
          </c:val>
          <c:extLst>
            <c:ext xmlns:c16="http://schemas.microsoft.com/office/drawing/2014/chart" uri="{C3380CC4-5D6E-409C-BE32-E72D297353CC}">
              <c16:uniqueId val="{00000005-7181-45FA-AB3D-58169CC8AD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0.76</c:v>
                </c:pt>
                <c:pt idx="2">
                  <c:v>#N/A</c:v>
                </c:pt>
                <c:pt idx="3">
                  <c:v>1.03</c:v>
                </c:pt>
                <c:pt idx="4">
                  <c:v>#N/A</c:v>
                </c:pt>
                <c:pt idx="5">
                  <c:v>0.7</c:v>
                </c:pt>
                <c:pt idx="6">
                  <c:v>#N/A</c:v>
                </c:pt>
                <c:pt idx="7">
                  <c:v>0.69</c:v>
                </c:pt>
                <c:pt idx="8">
                  <c:v>#N/A</c:v>
                </c:pt>
                <c:pt idx="9">
                  <c:v>0.42</c:v>
                </c:pt>
              </c:numCache>
            </c:numRef>
          </c:val>
          <c:extLst>
            <c:ext xmlns:c16="http://schemas.microsoft.com/office/drawing/2014/chart" uri="{C3380CC4-5D6E-409C-BE32-E72D297353CC}">
              <c16:uniqueId val="{00000006-7181-45FA-AB3D-58169CC8AD9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1.54</c:v>
                </c:pt>
                <c:pt idx="2">
                  <c:v>#N/A</c:v>
                </c:pt>
                <c:pt idx="3">
                  <c:v>2.15</c:v>
                </c:pt>
                <c:pt idx="4">
                  <c:v>#N/A</c:v>
                </c:pt>
                <c:pt idx="5">
                  <c:v>1.83</c:v>
                </c:pt>
                <c:pt idx="6">
                  <c:v>#N/A</c:v>
                </c:pt>
                <c:pt idx="7">
                  <c:v>1.02</c:v>
                </c:pt>
                <c:pt idx="8">
                  <c:v>#N/A</c:v>
                </c:pt>
                <c:pt idx="9">
                  <c:v>1.78</c:v>
                </c:pt>
              </c:numCache>
            </c:numRef>
          </c:val>
          <c:extLst>
            <c:ext xmlns:c16="http://schemas.microsoft.com/office/drawing/2014/chart" uri="{C3380CC4-5D6E-409C-BE32-E72D297353CC}">
              <c16:uniqueId val="{00000007-7181-45FA-AB3D-58169CC8AD90}"/>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0.26</c:v>
                </c:pt>
                <c:pt idx="2">
                  <c:v>#N/A</c:v>
                </c:pt>
                <c:pt idx="3">
                  <c:v>0.2</c:v>
                </c:pt>
                <c:pt idx="4">
                  <c:v>#N/A</c:v>
                </c:pt>
                <c:pt idx="5">
                  <c:v>0.2</c:v>
                </c:pt>
                <c:pt idx="6">
                  <c:v>#N/A</c:v>
                </c:pt>
                <c:pt idx="7">
                  <c:v>0.21</c:v>
                </c:pt>
                <c:pt idx="8">
                  <c:v>#N/A</c:v>
                </c:pt>
                <c:pt idx="9">
                  <c:v>2.66</c:v>
                </c:pt>
              </c:numCache>
            </c:numRef>
          </c:val>
          <c:extLst>
            <c:ext xmlns:c16="http://schemas.microsoft.com/office/drawing/2014/chart" uri="{C3380CC4-5D6E-409C-BE32-E72D297353CC}">
              <c16:uniqueId val="{00000008-7181-45FA-AB3D-58169CC8AD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c:v>
                </c:pt>
                <c:pt idx="2">
                  <c:v>#N/A</c:v>
                </c:pt>
                <c:pt idx="3">
                  <c:v>19.760000000000002</c:v>
                </c:pt>
                <c:pt idx="4">
                  <c:v>#N/A</c:v>
                </c:pt>
                <c:pt idx="5">
                  <c:v>9.1</c:v>
                </c:pt>
                <c:pt idx="6">
                  <c:v>#N/A</c:v>
                </c:pt>
                <c:pt idx="7">
                  <c:v>4.87</c:v>
                </c:pt>
                <c:pt idx="8">
                  <c:v>#N/A</c:v>
                </c:pt>
                <c:pt idx="9">
                  <c:v>9.0500000000000007</c:v>
                </c:pt>
              </c:numCache>
            </c:numRef>
          </c:val>
          <c:extLst>
            <c:ext xmlns:c16="http://schemas.microsoft.com/office/drawing/2014/chart" uri="{C3380CC4-5D6E-409C-BE32-E72D297353CC}">
              <c16:uniqueId val="{00000009-7181-45FA-AB3D-58169CC8AD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1821</c:v>
                </c:pt>
                <c:pt idx="5">
                  <c:v>1771</c:v>
                </c:pt>
                <c:pt idx="8">
                  <c:v>1835</c:v>
                </c:pt>
                <c:pt idx="11">
                  <c:v>1772</c:v>
                </c:pt>
                <c:pt idx="14">
                  <c:v>1831</c:v>
                </c:pt>
              </c:numCache>
            </c:numRef>
          </c:val>
          <c:extLst>
            <c:ext xmlns:c16="http://schemas.microsoft.com/office/drawing/2014/chart" uri="{C3380CC4-5D6E-409C-BE32-E72D297353CC}">
              <c16:uniqueId val="{00000000-2BAE-4499-94FB-60DFA1B9A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AE-4499-94FB-60DFA1B9A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51</c:v>
                </c:pt>
                <c:pt idx="6">
                  <c:v>50</c:v>
                </c:pt>
                <c:pt idx="9">
                  <c:v>29</c:v>
                </c:pt>
                <c:pt idx="12">
                  <c:v>29</c:v>
                </c:pt>
              </c:numCache>
            </c:numRef>
          </c:val>
          <c:extLst>
            <c:ext xmlns:c16="http://schemas.microsoft.com/office/drawing/2014/chart" uri="{C3380CC4-5D6E-409C-BE32-E72D297353CC}">
              <c16:uniqueId val="{00000002-2BAE-4499-94FB-60DFA1B9A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511</c:v>
                </c:pt>
                <c:pt idx="3">
                  <c:v>98</c:v>
                </c:pt>
                <c:pt idx="6">
                  <c:v>62</c:v>
                </c:pt>
                <c:pt idx="9">
                  <c:v>53</c:v>
                </c:pt>
                <c:pt idx="12">
                  <c:v>49</c:v>
                </c:pt>
              </c:numCache>
            </c:numRef>
          </c:val>
          <c:extLst>
            <c:ext xmlns:c16="http://schemas.microsoft.com/office/drawing/2014/chart" uri="{C3380CC4-5D6E-409C-BE32-E72D297353CC}">
              <c16:uniqueId val="{00000003-2BAE-4499-94FB-60DFA1B9A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649</c:v>
                </c:pt>
                <c:pt idx="3">
                  <c:v>824</c:v>
                </c:pt>
                <c:pt idx="6">
                  <c:v>592</c:v>
                </c:pt>
                <c:pt idx="9">
                  <c:v>675</c:v>
                </c:pt>
                <c:pt idx="12">
                  <c:v>679</c:v>
                </c:pt>
              </c:numCache>
            </c:numRef>
          </c:val>
          <c:extLst>
            <c:ext xmlns:c16="http://schemas.microsoft.com/office/drawing/2014/chart" uri="{C3380CC4-5D6E-409C-BE32-E72D297353CC}">
              <c16:uniqueId val="{00000004-2BAE-4499-94FB-60DFA1B9A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AE-4499-94FB-60DFA1B9A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AE-4499-94FB-60DFA1B9A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1621</c:v>
                </c:pt>
                <c:pt idx="3">
                  <c:v>1544</c:v>
                </c:pt>
                <c:pt idx="6">
                  <c:v>1608</c:v>
                </c:pt>
                <c:pt idx="9">
                  <c:v>1497</c:v>
                </c:pt>
                <c:pt idx="12">
                  <c:v>1728</c:v>
                </c:pt>
              </c:numCache>
            </c:numRef>
          </c:val>
          <c:extLst>
            <c:ext xmlns:c16="http://schemas.microsoft.com/office/drawing/2014/chart" uri="{C3380CC4-5D6E-409C-BE32-E72D297353CC}">
              <c16:uniqueId val="{00000007-2BAE-4499-94FB-60DFA1B9A4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993</c:v>
                </c:pt>
                <c:pt idx="2">
                  <c:v>#N/A</c:v>
                </c:pt>
                <c:pt idx="3">
                  <c:v>#N/A</c:v>
                </c:pt>
                <c:pt idx="4">
                  <c:v>746</c:v>
                </c:pt>
                <c:pt idx="5">
                  <c:v>#N/A</c:v>
                </c:pt>
                <c:pt idx="6">
                  <c:v>#N/A</c:v>
                </c:pt>
                <c:pt idx="7">
                  <c:v>477</c:v>
                </c:pt>
                <c:pt idx="8">
                  <c:v>#N/A</c:v>
                </c:pt>
                <c:pt idx="9">
                  <c:v>#N/A</c:v>
                </c:pt>
                <c:pt idx="10">
                  <c:v>482</c:v>
                </c:pt>
                <c:pt idx="11">
                  <c:v>#N/A</c:v>
                </c:pt>
                <c:pt idx="12">
                  <c:v>#N/A</c:v>
                </c:pt>
                <c:pt idx="13">
                  <c:v>654</c:v>
                </c:pt>
                <c:pt idx="14">
                  <c:v>#N/A</c:v>
                </c:pt>
              </c:numCache>
            </c:numRef>
          </c:val>
          <c:smooth val="0"/>
          <c:extLst>
            <c:ext xmlns:c16="http://schemas.microsoft.com/office/drawing/2014/chart" uri="{C3380CC4-5D6E-409C-BE32-E72D297353CC}">
              <c16:uniqueId val="{00000008-2BAE-4499-94FB-60DFA1B9A4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16021</c:v>
                </c:pt>
                <c:pt idx="5">
                  <c:v>15334</c:v>
                </c:pt>
                <c:pt idx="8">
                  <c:v>14747</c:v>
                </c:pt>
                <c:pt idx="11">
                  <c:v>14377</c:v>
                </c:pt>
                <c:pt idx="14">
                  <c:v>13840</c:v>
                </c:pt>
              </c:numCache>
            </c:numRef>
          </c:val>
          <c:extLst>
            <c:ext xmlns:c16="http://schemas.microsoft.com/office/drawing/2014/chart" uri="{C3380CC4-5D6E-409C-BE32-E72D297353CC}">
              <c16:uniqueId val="{00000000-EDDB-48F5-AD09-217CDB482E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2493</c:v>
                </c:pt>
                <c:pt idx="5">
                  <c:v>2685</c:v>
                </c:pt>
                <c:pt idx="8">
                  <c:v>3140</c:v>
                </c:pt>
                <c:pt idx="11">
                  <c:v>3338</c:v>
                </c:pt>
                <c:pt idx="14">
                  <c:v>3113</c:v>
                </c:pt>
              </c:numCache>
            </c:numRef>
          </c:val>
          <c:extLst>
            <c:ext xmlns:c16="http://schemas.microsoft.com/office/drawing/2014/chart" uri="{C3380CC4-5D6E-409C-BE32-E72D297353CC}">
              <c16:uniqueId val="{00000001-EDDB-48F5-AD09-217CDB482E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9069</c:v>
                </c:pt>
                <c:pt idx="5">
                  <c:v>8410</c:v>
                </c:pt>
                <c:pt idx="8">
                  <c:v>10452</c:v>
                </c:pt>
                <c:pt idx="11">
                  <c:v>11031</c:v>
                </c:pt>
                <c:pt idx="14">
                  <c:v>10985</c:v>
                </c:pt>
              </c:numCache>
            </c:numRef>
          </c:val>
          <c:extLst>
            <c:ext xmlns:c16="http://schemas.microsoft.com/office/drawing/2014/chart" uri="{C3380CC4-5D6E-409C-BE32-E72D297353CC}">
              <c16:uniqueId val="{00000002-EDDB-48F5-AD09-217CDB482E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DB-48F5-AD09-217CDB482E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DB-48F5-AD09-217CDB482E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10</c:v>
                </c:pt>
                <c:pt idx="12">
                  <c:v>4</c:v>
                </c:pt>
              </c:numCache>
            </c:numRef>
          </c:val>
          <c:extLst>
            <c:ext xmlns:c16="http://schemas.microsoft.com/office/drawing/2014/chart" uri="{C3380CC4-5D6E-409C-BE32-E72D297353CC}">
              <c16:uniqueId val="{00000005-EDDB-48F5-AD09-217CDB482E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2156</c:v>
                </c:pt>
                <c:pt idx="3">
                  <c:v>2079</c:v>
                </c:pt>
                <c:pt idx="6">
                  <c:v>2046</c:v>
                </c:pt>
                <c:pt idx="9">
                  <c:v>2054</c:v>
                </c:pt>
                <c:pt idx="12">
                  <c:v>2069</c:v>
                </c:pt>
              </c:numCache>
            </c:numRef>
          </c:val>
          <c:extLst>
            <c:ext xmlns:c16="http://schemas.microsoft.com/office/drawing/2014/chart" uri="{C3380CC4-5D6E-409C-BE32-E72D297353CC}">
              <c16:uniqueId val="{00000006-EDDB-48F5-AD09-217CDB482E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c:v>
                </c:pt>
                <c:pt idx="3">
                  <c:v>174</c:v>
                </c:pt>
                <c:pt idx="6">
                  <c:v>179</c:v>
                </c:pt>
                <c:pt idx="9">
                  <c:v>202</c:v>
                </c:pt>
                <c:pt idx="12">
                  <c:v>217</c:v>
                </c:pt>
              </c:numCache>
            </c:numRef>
          </c:val>
          <c:extLst>
            <c:ext xmlns:c16="http://schemas.microsoft.com/office/drawing/2014/chart" uri="{C3380CC4-5D6E-409C-BE32-E72D297353CC}">
              <c16:uniqueId val="{00000007-EDDB-48F5-AD09-217CDB482E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8571</c:v>
                </c:pt>
                <c:pt idx="3">
                  <c:v>8651</c:v>
                </c:pt>
                <c:pt idx="6">
                  <c:v>8464</c:v>
                </c:pt>
                <c:pt idx="9">
                  <c:v>8042</c:v>
                </c:pt>
                <c:pt idx="12">
                  <c:v>7008</c:v>
                </c:pt>
              </c:numCache>
            </c:numRef>
          </c:val>
          <c:extLst>
            <c:ext xmlns:c16="http://schemas.microsoft.com/office/drawing/2014/chart" uri="{C3380CC4-5D6E-409C-BE32-E72D297353CC}">
              <c16:uniqueId val="{00000008-EDDB-48F5-AD09-217CDB482E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557</c:v>
                </c:pt>
                <c:pt idx="3">
                  <c:v>490</c:v>
                </c:pt>
                <c:pt idx="6">
                  <c:v>434</c:v>
                </c:pt>
                <c:pt idx="9">
                  <c:v>388</c:v>
                </c:pt>
                <c:pt idx="12">
                  <c:v>329</c:v>
                </c:pt>
              </c:numCache>
            </c:numRef>
          </c:val>
          <c:extLst>
            <c:ext xmlns:c16="http://schemas.microsoft.com/office/drawing/2014/chart" uri="{C3380CC4-5D6E-409C-BE32-E72D297353CC}">
              <c16:uniqueId val="{00000009-EDDB-48F5-AD09-217CDB482E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15152</c:v>
                </c:pt>
                <c:pt idx="3">
                  <c:v>14407</c:v>
                </c:pt>
                <c:pt idx="6">
                  <c:v>14425</c:v>
                </c:pt>
                <c:pt idx="9">
                  <c:v>15101</c:v>
                </c:pt>
                <c:pt idx="12">
                  <c:v>14797</c:v>
                </c:pt>
              </c:numCache>
            </c:numRef>
          </c:val>
          <c:extLst>
            <c:ext xmlns:c16="http://schemas.microsoft.com/office/drawing/2014/chart" uri="{C3380CC4-5D6E-409C-BE32-E72D297353CC}">
              <c16:uniqueId val="{0000000A-EDDB-48F5-AD09-217CDB482E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DB-48F5-AD09-217CDB482E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2034</c:v>
                </c:pt>
                <c:pt idx="1">
                  <c:v>1497</c:v>
                </c:pt>
                <c:pt idx="2">
                  <c:v>1570</c:v>
                </c:pt>
              </c:numCache>
            </c:numRef>
          </c:val>
          <c:extLst>
            <c:ext xmlns:c16="http://schemas.microsoft.com/office/drawing/2014/chart" uri="{C3380CC4-5D6E-409C-BE32-E72D297353CC}">
              <c16:uniqueId val="{00000000-4D1A-4AA3-9F6C-106CE3051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606</c:v>
                </c:pt>
                <c:pt idx="1">
                  <c:v>607</c:v>
                </c:pt>
                <c:pt idx="2">
                  <c:v>410</c:v>
                </c:pt>
              </c:numCache>
            </c:numRef>
          </c:val>
          <c:extLst>
            <c:ext xmlns:c16="http://schemas.microsoft.com/office/drawing/2014/chart" uri="{C3380CC4-5D6E-409C-BE32-E72D297353CC}">
              <c16:uniqueId val="{00000001-4D1A-4AA3-9F6C-106CE3051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35554</c:v>
                </c:pt>
                <c:pt idx="1">
                  <c:v>26145</c:v>
                </c:pt>
                <c:pt idx="2">
                  <c:v>17257</c:v>
                </c:pt>
              </c:numCache>
            </c:numRef>
          </c:val>
          <c:extLst>
            <c:ext xmlns:c16="http://schemas.microsoft.com/office/drawing/2014/chart" uri="{C3380CC4-5D6E-409C-BE32-E72D297353CC}">
              <c16:uniqueId val="{00000002-4D1A-4AA3-9F6C-106CE3051B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{70770CCE-3833-4A7D-96AE-6E977584B76E}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36E-4AF2-985E-1888CFF208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{4890BD81-C498-407A-8A78-E544AD63429E}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6E-4AF2-985E-1888CFF208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{43B9B80F-EE84-43A5-A56B-7AD807AD2C7E}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6E-4AF2-985E-1888CFF208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{FEAF1392-5D4D-4586-AB85-11A5CD957041}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6E-4AF2-985E-1888CFF208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{0D6FBAD2-7CB7-4783-B58F-BC01CE2E8909}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6E-4AF2-985E-1888CFF208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{2DA78EF2-B12F-4360-8EF9-5D6439BE8EFC}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36E-4AF2-985E-1888CFF208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{09739152-68B8-4385-8D58-ED1FD96BF3C6}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36E-4AF2-985E-1888CFF208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{BA75D66E-8930-42B3-B7F8-4BD1C30902E6}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36E-4AF2-985E-1888CFF208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{D10F0ED0-8C7B-4D47-8FA7-5EE4BFA77847}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36E-4AF2-985E-1888CFF208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c:v>
                </c:pt>
                <c:pt idx="16">
                  <c:v>68.7</c:v>
                </c:pt>
                <c:pt idx="24">
                  <c:v>68.3</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36E-4AF2-985E-1888CFF208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{265F41DF-2207-4CA7-986B-C2F049D0F663}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36E-4AF2-985E-1888CFF208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{86346F91-4F80-4DDA-A982-708F122244D8}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6E-4AF2-985E-1888CFF208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{BE6A7B67-F4E4-4DA8-8440-63DED9BFED45}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6E-4AF2-985E-1888CFF208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{B8624E3C-B027-4EE0-BB30-1AB06A4759B0}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6E-4AF2-985E-1888CFF208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{CE4B7D00-B471-4D6B-9067-26743F4EF702}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6E-4AF2-985E-1888CFF208A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{9B739DDC-6517-471D-879D-6C1118A5A1B8}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36E-4AF2-985E-1888CFF208A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{DFFA6B14-D500-40BB-A605-CFF6D17D52A3}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36E-4AF2-985E-1888CFF208A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{E266B863-B61B-4E27-B45B-2F0E0FBB21E8}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36E-4AF2-985E-1888CFF208A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{7C05897A-3D38-477B-9401-B7FA5499CF41}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36E-4AF2-985E-1888CFF208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D36E-4AF2-985E-1888CFF208A4}"/>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{EAD2C1ED-110D-4082-9BE4-C03A51AFCE93}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520-417E-BCE7-FA1FE3C825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{6CF07D74-50F6-4C07-908E-0B24F1F59466}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20-417E-BCE7-FA1FE3C825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{C5D85FA3-A859-4547-92EA-9096A0A41ACE}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20-417E-BCE7-FA1FE3C825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{8C43222C-BC51-4637-AE0C-69F40231A9DB}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20-417E-BCE7-FA1FE3C825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{8A04724C-95E1-4666-9258-37EBA42D436E}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20-417E-BCE7-FA1FE3C825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{D6AD3011-969D-4FC3-8E14-AB427E030967}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520-417E-BCE7-FA1FE3C825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{18745DF2-2B0C-43B8-A6AB-B85729A63875}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520-417E-BCE7-FA1FE3C825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{8324D0C1-A893-40B0-B4ED-F51EB4FF74C0}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520-417E-BCE7-FA1FE3C825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{3ABF6129-6A32-49FD-A71B-278625992C04}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520-417E-BCE7-FA1FE3C825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11.4</c:v>
                </c:pt>
                <c:pt idx="16">
                  <c:v>8.5</c:v>
                </c:pt>
                <c:pt idx="24">
                  <c:v>6.6</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20-417E-BCE7-FA1FE3C825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{007FF187-05AD-4A02-AFCD-8D886DF8ADF9}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520-417E-BCE7-FA1FE3C825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{59DA277D-21F5-4A56-8D64-B1F0B6DD7F4D}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20-417E-BCE7-FA1FE3C825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{4C66C2CD-C482-4EBB-95BC-33D46AB17ACC}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20-417E-BCE7-FA1FE3C825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{1D33E3F7-7143-4300-9960-7AD523E0CA1C}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20-417E-BCE7-FA1FE3C825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{B3764A84-F9F1-48CA-A971-B593CA2B30B7}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20-417E-BCE7-FA1FE3C825B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{D9759CB7-D061-4A1C-86E8-20BD2BFBE7D7}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520-417E-BCE7-FA1FE3C825B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{D055DAA1-AF47-4ED5-B969-31738C5C6826}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520-417E-BCE7-FA1FE3C825B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{DACC857A-C495-4552-9D97-FD41D1F831C3}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520-417E-BCE7-FA1FE3C825B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{B849ABD6-FD14-4947-B9D4-E6C2FE998F59}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520-417E-BCE7-FA1FE3C825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0520-417E-BCE7-FA1FE3C825B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の構成要素に占める割合が大きな元利償還金の増は、主には合併特例債償還金の増によるものであり、連動して算入公債費等も増加している。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実質公債費比率の分子が増加した要因としては、合併特例債元金償還金が増加したことによる、参入公債費等の裏負担分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地方負担分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が増加したことと、交付税措置のない地方債発行額の増によることが主な要因として挙げられる。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本市における主な地方債となっている合併特例債は、発行限度額に近づきつつあるが、できる限り地方債の発行抑制及び、より交付税措置の高い地方債を優先的に発行するよう努める。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本市においては満期一括償還地方債の発行をしていないため対象外となる。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一般会計等に係る地方債の現在高が減少した要因は、主には合併特例債償還金の増によるものであり、連動して基準財政需要額参入見込額も減少している。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債務負担行為に基づく支出予定額の減少は、主に復興関連工事の減少に伴うものであり、令和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年度以降は震災前の水準に近づくと見込まれる。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公営企業債等繰入見込額が減少した理由としては準元利償還金算入額の減や石巻広域行政事務組合公債費負担金が減少していることが挙げられる。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充当可能基金が減少した要因としては、公共施設の改修等による取崩しが考えられ、今後取崩額が増加することも想定される。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今後は、やむを得ない地方債の発行や基金の取崩しが想定されるが、できる限り将来負担に配慮した財政運営に努める。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宮城県東松島市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関連基金の精算等により微増となり、減債基金においては、満期一括償還対応で取崩したため減額となっている。特目基金については主な減額要因としては、東日本大震災復興交付金事業基金及び東日本大震災復興基金が減少したことによるもので、これは東日本大震災における復興の進捗によるものであり、東日本大震災復興交付金事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年度で基金廃止となる見込みである。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関連の基金残高は減少していく見込ではあるが、少子高齢化や老朽化による施設の改修等により、今後は取崩しが増えていくことが見込まれる。限りある基金を有効に活用するためにも、行政改革による事務事業の見直しに基づく効率的な管理運営等、義務的経費の削減に努め、各種基金の適正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市営住宅及び共同施設の整備、修繕、改良等に要する費用並びに地方債の償還に要する費用に充てる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・公共施設整備及び大規模改修基金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東松島市公共施設の整備及び大規模な改修に要する経費の財源に充てる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市内の各地域自治組織が協働のまちづくりを推進するために行う事業に交付する交付金等の財源に充てる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災害に強い安全なまちづくりを推進し、かつ、大規模災害発生時の避難、復旧及び復興経費等に充てる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のうち大きく減少した基金としては、東日本大震災復興交付金事業基金があり、これは、震災からの復旧・復興事業の進捗によって減少したものであり、取崩額の一部は国への返還金となっている。また、公共施設整備及び大規模改修基金が減少傾向にあるが、これは東日本大震災復旧・復興事業のために、一時的に当該基金から立替えが生じているため、事業進捗の精算に伴い立替の返還で再度残高が増える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東日本大震災復興交付金事業基金については、復興・復興が進捗するにつれてさらに残高が減少し、令和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基金が廃止される見込みである。また、国庫補助金が財源のため、東日本大震災復興交付金事業基金は、返還も生じることが想定される。それ以外の基金については、通常事業にかかるものが主ではあるが、特に公共施設整備及び大規模改修基金は、老朽化による施設の改修等により、今後は取崩しが増えていくことが見込まれるため、「東松島市公共施設等総合管理計画」に基づき計画的に取崩して対応していく必要がある。他の基金においても、限りある基金をできる限り効果的な活用を図りながら、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財政調整基金は前年度比較で増とはなったが、主な増要因としては、定額運用基金である土地開発基金の東日本大震災関連分を精算し、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振り替えたことが挙げられる。他にも東日本大震災に係る復旧・復興関連予算による不用額により増加したことも考えられるが、その部分については大部分が国へ返還する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東日本大震災に係る復旧・復興期間の間は、精算に伴う財源調整的な役割を持っていくものと考えられる。一方で、本市の財政規模からは、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程度の金額維持が必要であると考えており、現時点で上回っているようにも見えるが、上記で説明した通り復旧・復興関連による部分もあり、さらに今後は社会法関連経費の増や震災後の新たな施設の維持管理費への対応が見込まれるが、それらの将来的な財政負担に備えて、今後とも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令和元年度は、満期一括償還による償還があり、突出平準化のため、当該基金の取崩しを行っている。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満期一括償還による償還があるため、償還負担額の平準化のため、当該基金の取り崩しを検討していく。また、施設の老朽化に伴う改修等により、地方債の発行が増加する可能性もあるため、当該基金の適切な運用を図りながら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年度において、前年度比で若干微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、毎年増加傾向にある</a:t>
          </a:r>
          <a:r>
            <a:rPr kumimoji="1" lang="ja-JP" altLang="ja-JP" sz="1100">
              <a:solidFill>
                <a:schemeClr val="dk1"/>
              </a:solidFill>
              <a:effectLst/>
              <a:latin typeface="+mn-lt"/>
              <a:ea typeface="+mn-ea"/>
              <a:cs typeface="+mn-cs"/>
            </a:rPr>
            <a:t>。このことから、有形固定資産（公共施設全般）の老朽化が進行しているものと考えられる。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80"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85" name="フローチャート: 判断 8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91" name="楕円 90"/>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92"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93" name="楕円 92"/>
        <xdr:cNvSpPr/>
      </xdr:nvSpPr>
      <xdr:spPr>
        <a:xfrm>
          <a:off x="4000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73237</xdr:rowOff>
    </xdr:from>
    <xdr:to>
      <xdr:col>23</xdr:col>
      <xdr:colOff>85725</xdr:colOff>
      <xdr:row>32</xdr:row>
      <xdr:rowOff>98425</xdr:rowOff>
    </xdr:to>
    <xdr:cxnSp macro="">
      <xdr:nvCxnSpPr>
        <xdr:cNvPr id="94" name="直線コネクタ 93"/>
        <xdr:cNvCxnSpPr/>
      </xdr:nvCxnSpPr>
      <xdr:spPr>
        <a:xfrm>
          <a:off x="4051300" y="633116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36830</xdr:rowOff>
    </xdr:from>
    <xdr:to>
      <xdr:col>15</xdr:col>
      <xdr:colOff>187325</xdr:colOff>
      <xdr:row>32</xdr:row>
      <xdr:rowOff>138430</xdr:rowOff>
    </xdr:to>
    <xdr:sp macro="" textlink="">
      <xdr:nvSpPr>
        <xdr:cNvPr id="95" name="楕円 94"/>
        <xdr:cNvSpPr/>
      </xdr:nvSpPr>
      <xdr:spPr>
        <a:xfrm>
          <a:off x="323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87630</xdr:rowOff>
    </xdr:to>
    <xdr:cxnSp macro="">
      <xdr:nvCxnSpPr>
        <xdr:cNvPr id="96" name="直線コネクタ 95"/>
        <xdr:cNvCxnSpPr/>
      </xdr:nvCxnSpPr>
      <xdr:spPr>
        <a:xfrm flipV="1">
          <a:off x="3289300" y="63311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97" name="楕円 96"/>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32</xdr:row>
      <xdr:rowOff>87630</xdr:rowOff>
    </xdr:to>
    <xdr:cxnSp macro="">
      <xdr:nvCxnSpPr>
        <xdr:cNvPr id="98" name="直線コネクタ 97"/>
        <xdr:cNvCxnSpPr/>
      </xdr:nvCxnSpPr>
      <xdr:spPr>
        <a:xfrm>
          <a:off x="2527300" y="6104467"/>
          <a:ext cx="7620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113453</xdr:rowOff>
    </xdr:from>
    <xdr:to>
      <xdr:col>7</xdr:col>
      <xdr:colOff>187325</xdr:colOff>
      <xdr:row>31</xdr:row>
      <xdr:rowOff>43603</xdr:rowOff>
    </xdr:to>
    <xdr:sp macro="" textlink="">
      <xdr:nvSpPr>
        <xdr:cNvPr id="99" name="楕円 98"/>
        <xdr:cNvSpPr/>
      </xdr:nvSpPr>
      <xdr:spPr>
        <a:xfrm>
          <a:off x="1714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164253</xdr:rowOff>
    </xdr:from>
    <xdr:to>
      <xdr:col>11</xdr:col>
      <xdr:colOff>136525</xdr:colOff>
      <xdr:row>31</xdr:row>
      <xdr:rowOff>17992</xdr:rowOff>
    </xdr:to>
    <xdr:cxnSp macro="">
      <xdr:nvCxnSpPr>
        <xdr:cNvPr id="100" name="直線コネクタ 99"/>
        <xdr:cNvCxnSpPr/>
      </xdr:nvCxnSpPr>
      <xdr:spPr>
        <a:xfrm>
          <a:off x="1765300" y="607927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10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4"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105" name="n_1mainValue有形固定資産減価償却率"/>
        <xdr:cNvSpPr txBox="1"/>
      </xdr:nvSpPr>
      <xdr:spPr>
        <a:xfrm>
          <a:off x="38360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129557</xdr:rowOff>
    </xdr:from>
    <xdr:ext cx="405111" cy="259045"/>
    <xdr:sp macro="" textlink="">
      <xdr:nvSpPr>
        <xdr:cNvPr id="106" name="n_2mainValue有形固定資産減価償却率"/>
        <xdr:cNvSpPr txBox="1"/>
      </xdr:nvSpPr>
      <xdr:spPr>
        <a:xfrm>
          <a:off x="3086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107" name="n_3mainValue有形固定資産減価償却率"/>
        <xdr:cNvSpPr txBox="1"/>
      </xdr:nvSpPr>
      <xdr:spPr>
        <a:xfrm>
          <a:off x="2324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34730</xdr:rowOff>
    </xdr:from>
    <xdr:ext cx="405111" cy="259045"/>
    <xdr:sp macro="" textlink="">
      <xdr:nvSpPr>
        <xdr:cNvPr id="108" name="n_4mainValue有形固定資産減価償却率"/>
        <xdr:cNvSpPr txBox="1"/>
      </xdr:nvSpPr>
      <xdr:spPr>
        <a:xfrm>
          <a:off x="1562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本数値においては、類似団体及び全国・宮城県平均を大きく下回る結果となっている。これは、分子となる将来負担額について、震災以降新たな地方債の発行を控えるよう取り組んでいたこと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要因として考えられる。しかし</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老朽化等に伴う</a:t>
          </a:r>
          <a:r>
            <a:rPr kumimoji="1" lang="ja-JP" altLang="ja-JP" sz="1100">
              <a:solidFill>
                <a:schemeClr val="dk1"/>
              </a:solidFill>
              <a:effectLst/>
              <a:latin typeface="+mn-lt"/>
              <a:ea typeface="+mn-ea"/>
              <a:cs typeface="+mn-cs"/>
            </a:rPr>
            <a:t>普通建設事業に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新規の地方債発行により、指数の</a:t>
          </a:r>
          <a:r>
            <a:rPr kumimoji="1" lang="ja-JP" altLang="en-US" sz="1100">
              <a:solidFill>
                <a:schemeClr val="dk1"/>
              </a:solidFill>
              <a:effectLst/>
              <a:latin typeface="+mn-lt"/>
              <a:ea typeface="+mn-ea"/>
              <a:cs typeface="+mn-cs"/>
            </a:rPr>
            <a:t>増加が</a:t>
          </a:r>
          <a:r>
            <a:rPr kumimoji="1" lang="ja-JP" altLang="ja-JP" sz="1100">
              <a:solidFill>
                <a:schemeClr val="dk1"/>
              </a:solidFill>
              <a:effectLst/>
              <a:latin typeface="+mn-lt"/>
              <a:ea typeface="+mn-ea"/>
              <a:cs typeface="+mn-cs"/>
            </a:rPr>
            <a:t>想定される。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45"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50" name="フローチャート: 判断 149"/>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31097</xdr:rowOff>
    </xdr:from>
    <xdr:to>
      <xdr:col>76</xdr:col>
      <xdr:colOff>73025</xdr:colOff>
      <xdr:row>27</xdr:row>
      <xdr:rowOff>132697</xdr:rowOff>
    </xdr:to>
    <xdr:sp macro="" textlink="">
      <xdr:nvSpPr>
        <xdr:cNvPr id="156" name="楕円 155"/>
        <xdr:cNvSpPr/>
      </xdr:nvSpPr>
      <xdr:spPr>
        <a:xfrm>
          <a:off x="14744700" y="5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53974</xdr:rowOff>
    </xdr:from>
    <xdr:ext cx="469744" cy="259045"/>
    <xdr:sp macro="" textlink="">
      <xdr:nvSpPr>
        <xdr:cNvPr id="157" name="債務償還比率該当値テキスト"/>
        <xdr:cNvSpPr txBox="1"/>
      </xdr:nvSpPr>
      <xdr:spPr>
        <a:xfrm>
          <a:off x="14846300" y="5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66566</xdr:rowOff>
    </xdr:from>
    <xdr:to>
      <xdr:col>72</xdr:col>
      <xdr:colOff>123825</xdr:colOff>
      <xdr:row>27</xdr:row>
      <xdr:rowOff>168166</xdr:rowOff>
    </xdr:to>
    <xdr:sp macro="" textlink="">
      <xdr:nvSpPr>
        <xdr:cNvPr id="158" name="楕円 157"/>
        <xdr:cNvSpPr/>
      </xdr:nvSpPr>
      <xdr:spPr>
        <a:xfrm>
          <a:off x="14033500" y="54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81897</xdr:rowOff>
    </xdr:from>
    <xdr:to>
      <xdr:col>76</xdr:col>
      <xdr:colOff>22225</xdr:colOff>
      <xdr:row>27</xdr:row>
      <xdr:rowOff>117366</xdr:rowOff>
    </xdr:to>
    <xdr:cxnSp macro="">
      <xdr:nvCxnSpPr>
        <xdr:cNvPr id="159" name="直線コネクタ 158"/>
        <xdr:cNvCxnSpPr/>
      </xdr:nvCxnSpPr>
      <xdr:spPr>
        <a:xfrm flipV="1">
          <a:off x="14084300" y="5482572"/>
          <a:ext cx="7112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18451</xdr:rowOff>
    </xdr:from>
    <xdr:to>
      <xdr:col>68</xdr:col>
      <xdr:colOff>123825</xdr:colOff>
      <xdr:row>27</xdr:row>
      <xdr:rowOff>120051</xdr:rowOff>
    </xdr:to>
    <xdr:sp macro="" textlink="">
      <xdr:nvSpPr>
        <xdr:cNvPr id="160" name="楕円 159"/>
        <xdr:cNvSpPr/>
      </xdr:nvSpPr>
      <xdr:spPr>
        <a:xfrm>
          <a:off x="13271500" y="5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69251</xdr:rowOff>
    </xdr:from>
    <xdr:to>
      <xdr:col>72</xdr:col>
      <xdr:colOff>73025</xdr:colOff>
      <xdr:row>27</xdr:row>
      <xdr:rowOff>117366</xdr:rowOff>
    </xdr:to>
    <xdr:cxnSp macro="">
      <xdr:nvCxnSpPr>
        <xdr:cNvPr id="161" name="直線コネクタ 160"/>
        <xdr:cNvCxnSpPr/>
      </xdr:nvCxnSpPr>
      <xdr:spPr>
        <a:xfrm>
          <a:off x="13322300" y="5469926"/>
          <a:ext cx="762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70884</xdr:rowOff>
    </xdr:from>
    <xdr:to>
      <xdr:col>64</xdr:col>
      <xdr:colOff>123825</xdr:colOff>
      <xdr:row>28</xdr:row>
      <xdr:rowOff>1034</xdr:rowOff>
    </xdr:to>
    <xdr:sp macro="" textlink="">
      <xdr:nvSpPr>
        <xdr:cNvPr id="162" name="楕円 161"/>
        <xdr:cNvSpPr/>
      </xdr:nvSpPr>
      <xdr:spPr>
        <a:xfrm>
          <a:off x="12509500" y="54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69251</xdr:rowOff>
    </xdr:from>
    <xdr:to>
      <xdr:col>68</xdr:col>
      <xdr:colOff>73025</xdr:colOff>
      <xdr:row>27</xdr:row>
      <xdr:rowOff>121684</xdr:rowOff>
    </xdr:to>
    <xdr:cxnSp macro="">
      <xdr:nvCxnSpPr>
        <xdr:cNvPr id="163" name="直線コネクタ 162"/>
        <xdr:cNvCxnSpPr/>
      </xdr:nvCxnSpPr>
      <xdr:spPr>
        <a:xfrm flipV="1">
          <a:off x="12560300" y="546992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38191</xdr:rowOff>
    </xdr:from>
    <xdr:to>
      <xdr:col>60</xdr:col>
      <xdr:colOff>123825</xdr:colOff>
      <xdr:row>27</xdr:row>
      <xdr:rowOff>139791</xdr:rowOff>
    </xdr:to>
    <xdr:sp macro="" textlink="">
      <xdr:nvSpPr>
        <xdr:cNvPr id="164" name="楕円 163"/>
        <xdr:cNvSpPr/>
      </xdr:nvSpPr>
      <xdr:spPr>
        <a:xfrm>
          <a:off x="11747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88991</xdr:rowOff>
    </xdr:from>
    <xdr:to>
      <xdr:col>64</xdr:col>
      <xdr:colOff>73025</xdr:colOff>
      <xdr:row>27</xdr:row>
      <xdr:rowOff>121684</xdr:rowOff>
    </xdr:to>
    <xdr:cxnSp macro="">
      <xdr:nvCxnSpPr>
        <xdr:cNvPr id="165" name="直線コネクタ 164"/>
        <xdr:cNvCxnSpPr/>
      </xdr:nvCxnSpPr>
      <xdr:spPr>
        <a:xfrm>
          <a:off x="11798300" y="5489666"/>
          <a:ext cx="7620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69"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13243</xdr:rowOff>
    </xdr:from>
    <xdr:ext cx="469744" cy="259045"/>
    <xdr:sp macro="" textlink="">
      <xdr:nvSpPr>
        <xdr:cNvPr id="170" name="n_1mainValue債務償還比率"/>
        <xdr:cNvSpPr txBox="1"/>
      </xdr:nvSpPr>
      <xdr:spPr>
        <a:xfrm>
          <a:off x="13836727" y="524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136578</xdr:rowOff>
    </xdr:from>
    <xdr:ext cx="469744" cy="259045"/>
    <xdr:sp macro="" textlink="">
      <xdr:nvSpPr>
        <xdr:cNvPr id="171" name="n_2mainValue債務償還比率"/>
        <xdr:cNvSpPr txBox="1"/>
      </xdr:nvSpPr>
      <xdr:spPr>
        <a:xfrm>
          <a:off x="13087427" y="519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17561</xdr:rowOff>
    </xdr:from>
    <xdr:ext cx="469744" cy="259045"/>
    <xdr:sp macro="" textlink="">
      <xdr:nvSpPr>
        <xdr:cNvPr id="172" name="n_3mainValue債務償還比率"/>
        <xdr:cNvSpPr txBox="1"/>
      </xdr:nvSpPr>
      <xdr:spPr>
        <a:xfrm>
          <a:off x="12325427" y="524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156318</xdr:rowOff>
    </xdr:from>
    <xdr:ext cx="469744" cy="259045"/>
    <xdr:sp macro="" textlink="">
      <xdr:nvSpPr>
        <xdr:cNvPr id="173" name="n_4mainValue債務償還比率"/>
        <xdr:cNvSpPr txBox="1"/>
      </xdr:nvSpPr>
      <xdr:spPr>
        <a:xfrm>
          <a:off x="11563427" y="52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55880</xdr:rowOff>
    </xdr:from>
    <xdr:to>
      <xdr:col>24</xdr:col>
      <xdr:colOff>114300</xdr:colOff>
      <xdr:row>40</xdr:row>
      <xdr:rowOff>157480</xdr:rowOff>
    </xdr:to>
    <xdr:sp macro="" textlink="">
      <xdr:nvSpPr>
        <xdr:cNvPr id="73" name="楕円 72"/>
        <xdr:cNvSpPr/>
      </xdr:nvSpPr>
      <xdr:spPr>
        <a:xfrm>
          <a:off x="4584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34307</xdr:rowOff>
    </xdr:from>
    <xdr:ext cx="405111" cy="259045"/>
    <xdr:sp macro="" textlink="">
      <xdr:nvSpPr>
        <xdr:cNvPr id="74" name="【道路】&#10;有形固定資産減価償却率該当値テキスト"/>
        <xdr:cNvSpPr txBox="1"/>
      </xdr:nvSpPr>
      <xdr:spPr>
        <a:xfrm>
          <a:off x="4673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33020</xdr:rowOff>
    </xdr:from>
    <xdr:to>
      <xdr:col>20</xdr:col>
      <xdr:colOff>38100</xdr:colOff>
      <xdr:row>40</xdr:row>
      <xdr:rowOff>134620</xdr:rowOff>
    </xdr:to>
    <xdr:sp macro="" textlink="">
      <xdr:nvSpPr>
        <xdr:cNvPr id="75" name="楕円 74"/>
        <xdr:cNvSpPr/>
      </xdr:nvSpPr>
      <xdr:spPr>
        <a:xfrm>
          <a:off x="3746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83820</xdr:rowOff>
    </xdr:from>
    <xdr:to>
      <xdr:col>24</xdr:col>
      <xdr:colOff>63500</xdr:colOff>
      <xdr:row>40</xdr:row>
      <xdr:rowOff>106680</xdr:rowOff>
    </xdr:to>
    <xdr:cxnSp macro="">
      <xdr:nvCxnSpPr>
        <xdr:cNvPr id="76" name="直線コネクタ 75"/>
        <xdr:cNvCxnSpPr/>
      </xdr:nvCxnSpPr>
      <xdr:spPr>
        <a:xfrm>
          <a:off x="3797300" y="6941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23495</xdr:rowOff>
    </xdr:from>
    <xdr:to>
      <xdr:col>15</xdr:col>
      <xdr:colOff>101600</xdr:colOff>
      <xdr:row>40</xdr:row>
      <xdr:rowOff>125095</xdr:rowOff>
    </xdr:to>
    <xdr:sp macro="" textlink="">
      <xdr:nvSpPr>
        <xdr:cNvPr id="77" name="楕円 76"/>
        <xdr:cNvSpPr/>
      </xdr:nvSpPr>
      <xdr:spPr>
        <a:xfrm>
          <a:off x="2857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74295</xdr:rowOff>
    </xdr:from>
    <xdr:to>
      <xdr:col>19</xdr:col>
      <xdr:colOff>177800</xdr:colOff>
      <xdr:row>40</xdr:row>
      <xdr:rowOff>83820</xdr:rowOff>
    </xdr:to>
    <xdr:cxnSp macro="">
      <xdr:nvCxnSpPr>
        <xdr:cNvPr id="78" name="直線コネクタ 77"/>
        <xdr:cNvCxnSpPr/>
      </xdr:nvCxnSpPr>
      <xdr:spPr>
        <a:xfrm>
          <a:off x="2908300" y="693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79" name="楕円 78"/>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40</xdr:row>
      <xdr:rowOff>74295</xdr:rowOff>
    </xdr:to>
    <xdr:cxnSp macro="">
      <xdr:nvCxnSpPr>
        <xdr:cNvPr id="80" name="直線コネクタ 79"/>
        <xdr:cNvCxnSpPr/>
      </xdr:nvCxnSpPr>
      <xdr:spPr>
        <a:xfrm>
          <a:off x="2019300" y="676275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156845</xdr:rowOff>
    </xdr:from>
    <xdr:to>
      <xdr:col>6</xdr:col>
      <xdr:colOff>38100</xdr:colOff>
      <xdr:row>39</xdr:row>
      <xdr:rowOff>86995</xdr:rowOff>
    </xdr:to>
    <xdr:sp macro="" textlink="">
      <xdr:nvSpPr>
        <xdr:cNvPr id="81" name="楕円 80"/>
        <xdr:cNvSpPr/>
      </xdr:nvSpPr>
      <xdr:spPr>
        <a:xfrm>
          <a:off x="107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36195</xdr:rowOff>
    </xdr:from>
    <xdr:to>
      <xdr:col>10</xdr:col>
      <xdr:colOff>114300</xdr:colOff>
      <xdr:row>39</xdr:row>
      <xdr:rowOff>76200</xdr:rowOff>
    </xdr:to>
    <xdr:cxnSp macro="">
      <xdr:nvCxnSpPr>
        <xdr:cNvPr id="82" name="直線コネクタ 81"/>
        <xdr:cNvCxnSpPr/>
      </xdr:nvCxnSpPr>
      <xdr:spPr>
        <a:xfrm>
          <a:off x="1130300" y="672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125747</xdr:rowOff>
    </xdr:from>
    <xdr:ext cx="405111" cy="259045"/>
    <xdr:sp macro="" textlink="">
      <xdr:nvSpPr>
        <xdr:cNvPr id="87" name="n_1mainValue【道路】&#10;有形固定資産減価償却率"/>
        <xdr:cNvSpPr txBox="1"/>
      </xdr:nvSpPr>
      <xdr:spPr>
        <a:xfrm>
          <a:off x="3582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116222</xdr:rowOff>
    </xdr:from>
    <xdr:ext cx="405111" cy="259045"/>
    <xdr:sp macro="" textlink="">
      <xdr:nvSpPr>
        <xdr:cNvPr id="88" name="n_2mainValue【道路】&#10;有形固定資産減価償却率"/>
        <xdr:cNvSpPr txBox="1"/>
      </xdr:nvSpPr>
      <xdr:spPr>
        <a:xfrm>
          <a:off x="2705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89" name="n_3mainValue【道路】&#10;有形固定資産減価償却率"/>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78122</xdr:rowOff>
    </xdr:from>
    <xdr:ext cx="405111" cy="259045"/>
    <xdr:sp macro="" textlink="">
      <xdr:nvSpPr>
        <xdr:cNvPr id="90" name="n_4mainValue【道路】&#10;有形固定資産減価償却率"/>
        <xdr:cNvSpPr txBox="1"/>
      </xdr:nvSpPr>
      <xdr:spPr>
        <a:xfrm>
          <a:off x="927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51660</xdr:rowOff>
    </xdr:from>
    <xdr:to>
      <xdr:col>55</xdr:col>
      <xdr:colOff>50800</xdr:colOff>
      <xdr:row>40</xdr:row>
      <xdr:rowOff>153260</xdr:rowOff>
    </xdr:to>
    <xdr:sp macro="" textlink="">
      <xdr:nvSpPr>
        <xdr:cNvPr id="134" name="楕円 133"/>
        <xdr:cNvSpPr/>
      </xdr:nvSpPr>
      <xdr:spPr>
        <a:xfrm>
          <a:off x="10426700" y="69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30087</xdr:rowOff>
    </xdr:from>
    <xdr:ext cx="534377" cy="259045"/>
    <xdr:sp macro="" textlink="">
      <xdr:nvSpPr>
        <xdr:cNvPr id="135" name="【道路】&#10;一人当たり延長該当値テキスト"/>
        <xdr:cNvSpPr txBox="1"/>
      </xdr:nvSpPr>
      <xdr:spPr>
        <a:xfrm>
          <a:off x="10515600" y="68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55261</xdr:rowOff>
    </xdr:from>
    <xdr:to>
      <xdr:col>50</xdr:col>
      <xdr:colOff>165100</xdr:colOff>
      <xdr:row>40</xdr:row>
      <xdr:rowOff>156861</xdr:rowOff>
    </xdr:to>
    <xdr:sp macro="" textlink="">
      <xdr:nvSpPr>
        <xdr:cNvPr id="136" name="楕円 135"/>
        <xdr:cNvSpPr/>
      </xdr:nvSpPr>
      <xdr:spPr>
        <a:xfrm>
          <a:off x="9588500" y="69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102460</xdr:rowOff>
    </xdr:from>
    <xdr:to>
      <xdr:col>55</xdr:col>
      <xdr:colOff>0</xdr:colOff>
      <xdr:row>40</xdr:row>
      <xdr:rowOff>106061</xdr:rowOff>
    </xdr:to>
    <xdr:cxnSp macro="">
      <xdr:nvCxnSpPr>
        <xdr:cNvPr id="137" name="直線コネクタ 136"/>
        <xdr:cNvCxnSpPr/>
      </xdr:nvCxnSpPr>
      <xdr:spPr>
        <a:xfrm flipV="1">
          <a:off x="9639300" y="6960460"/>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55632</xdr:rowOff>
    </xdr:from>
    <xdr:to>
      <xdr:col>46</xdr:col>
      <xdr:colOff>38100</xdr:colOff>
      <xdr:row>40</xdr:row>
      <xdr:rowOff>157232</xdr:rowOff>
    </xdr:to>
    <xdr:sp macro="" textlink="">
      <xdr:nvSpPr>
        <xdr:cNvPr id="138" name="楕円 137"/>
        <xdr:cNvSpPr/>
      </xdr:nvSpPr>
      <xdr:spPr>
        <a:xfrm>
          <a:off x="8699500" y="69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106061</xdr:rowOff>
    </xdr:from>
    <xdr:to>
      <xdr:col>50</xdr:col>
      <xdr:colOff>114300</xdr:colOff>
      <xdr:row>40</xdr:row>
      <xdr:rowOff>106432</xdr:rowOff>
    </xdr:to>
    <xdr:cxnSp macro="">
      <xdr:nvCxnSpPr>
        <xdr:cNvPr id="139" name="直線コネクタ 138"/>
        <xdr:cNvCxnSpPr/>
      </xdr:nvCxnSpPr>
      <xdr:spPr>
        <a:xfrm flipV="1">
          <a:off x="8750300" y="6964061"/>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96980</xdr:rowOff>
    </xdr:from>
    <xdr:to>
      <xdr:col>41</xdr:col>
      <xdr:colOff>101600</xdr:colOff>
      <xdr:row>41</xdr:row>
      <xdr:rowOff>27130</xdr:rowOff>
    </xdr:to>
    <xdr:sp macro="" textlink="">
      <xdr:nvSpPr>
        <xdr:cNvPr id="140" name="楕円 139"/>
        <xdr:cNvSpPr/>
      </xdr:nvSpPr>
      <xdr:spPr>
        <a:xfrm>
          <a:off x="7810500" y="69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106432</xdr:rowOff>
    </xdr:from>
    <xdr:to>
      <xdr:col>45</xdr:col>
      <xdr:colOff>177800</xdr:colOff>
      <xdr:row>40</xdr:row>
      <xdr:rowOff>147780</xdr:rowOff>
    </xdr:to>
    <xdr:cxnSp macro="">
      <xdr:nvCxnSpPr>
        <xdr:cNvPr id="141" name="直線コネクタ 140"/>
        <xdr:cNvCxnSpPr/>
      </xdr:nvCxnSpPr>
      <xdr:spPr>
        <a:xfrm flipV="1">
          <a:off x="7861300" y="6964432"/>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97009</xdr:rowOff>
    </xdr:from>
    <xdr:to>
      <xdr:col>36</xdr:col>
      <xdr:colOff>165100</xdr:colOff>
      <xdr:row>41</xdr:row>
      <xdr:rowOff>27159</xdr:rowOff>
    </xdr:to>
    <xdr:sp macro="" textlink="">
      <xdr:nvSpPr>
        <xdr:cNvPr id="142" name="楕円 141"/>
        <xdr:cNvSpPr/>
      </xdr:nvSpPr>
      <xdr:spPr>
        <a:xfrm>
          <a:off x="6921500" y="6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147780</xdr:rowOff>
    </xdr:from>
    <xdr:to>
      <xdr:col>41</xdr:col>
      <xdr:colOff>50800</xdr:colOff>
      <xdr:row>40</xdr:row>
      <xdr:rowOff>147809</xdr:rowOff>
    </xdr:to>
    <xdr:cxnSp macro="">
      <xdr:nvCxnSpPr>
        <xdr:cNvPr id="143" name="直線コネクタ 142"/>
        <xdr:cNvCxnSpPr/>
      </xdr:nvCxnSpPr>
      <xdr:spPr>
        <a:xfrm flipV="1">
          <a:off x="6972300" y="7005780"/>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147988</xdr:rowOff>
    </xdr:from>
    <xdr:ext cx="534377" cy="259045"/>
    <xdr:sp macro="" textlink="">
      <xdr:nvSpPr>
        <xdr:cNvPr id="148" name="n_1mainValue【道路】&#10;一人当たり延長"/>
        <xdr:cNvSpPr txBox="1"/>
      </xdr:nvSpPr>
      <xdr:spPr>
        <a:xfrm>
          <a:off x="9359411" y="70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148359</xdr:rowOff>
    </xdr:from>
    <xdr:ext cx="534377" cy="259045"/>
    <xdr:sp macro="" textlink="">
      <xdr:nvSpPr>
        <xdr:cNvPr id="149" name="n_2mainValue【道路】&#10;一人当たり延長"/>
        <xdr:cNvSpPr txBox="1"/>
      </xdr:nvSpPr>
      <xdr:spPr>
        <a:xfrm>
          <a:off x="8483111" y="70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18257</xdr:rowOff>
    </xdr:from>
    <xdr:ext cx="534377" cy="259045"/>
    <xdr:sp macro="" textlink="">
      <xdr:nvSpPr>
        <xdr:cNvPr id="150" name="n_3mainValue【道路】&#10;一人当たり延長"/>
        <xdr:cNvSpPr txBox="1"/>
      </xdr:nvSpPr>
      <xdr:spPr>
        <a:xfrm>
          <a:off x="7594111" y="70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18286</xdr:rowOff>
    </xdr:from>
    <xdr:ext cx="534377" cy="259045"/>
    <xdr:sp macro="" textlink="">
      <xdr:nvSpPr>
        <xdr:cNvPr id="151" name="n_4mainValue【道路】&#10;一人当たり延長"/>
        <xdr:cNvSpPr txBox="1"/>
      </xdr:nvSpPr>
      <xdr:spPr>
        <a:xfrm>
          <a:off x="6705111" y="70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91" name="楕円 190"/>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2" name="【橋りょう・トンネ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93" name="楕円 192"/>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108585</xdr:rowOff>
    </xdr:to>
    <xdr:cxnSp macro="">
      <xdr:nvCxnSpPr>
        <xdr:cNvPr id="194" name="直線コネクタ 193"/>
        <xdr:cNvCxnSpPr/>
      </xdr:nvCxnSpPr>
      <xdr:spPr>
        <a:xfrm flipV="1">
          <a:off x="3797300" y="102184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5" name="楕円 194"/>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60</xdr:row>
      <xdr:rowOff>19050</xdr:rowOff>
    </xdr:to>
    <xdr:cxnSp macro="">
      <xdr:nvCxnSpPr>
        <xdr:cNvPr id="196" name="直線コネクタ 195"/>
        <xdr:cNvCxnSpPr/>
      </xdr:nvCxnSpPr>
      <xdr:spPr>
        <a:xfrm flipV="1">
          <a:off x="2908300" y="102241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7" name="楕円 196"/>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116205</xdr:rowOff>
    </xdr:to>
    <xdr:cxnSp macro="">
      <xdr:nvCxnSpPr>
        <xdr:cNvPr id="198" name="直線コネクタ 197"/>
        <xdr:cNvCxnSpPr/>
      </xdr:nvCxnSpPr>
      <xdr:spPr>
        <a:xfrm flipV="1">
          <a:off x="2019300" y="103060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9" name="楕円 198"/>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116205</xdr:rowOff>
    </xdr:to>
    <xdr:cxnSp macro="">
      <xdr:nvCxnSpPr>
        <xdr:cNvPr id="200" name="直線コネクタ 199"/>
        <xdr:cNvCxnSpPr/>
      </xdr:nvCxnSpPr>
      <xdr:spPr>
        <a:xfrm>
          <a:off x="1130300" y="10370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205" name="n_1mainValue【橋りょう・トンネ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206" name="n_2mainValue【橋りょう・トンネ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12082</xdr:rowOff>
    </xdr:from>
    <xdr:ext cx="405111" cy="259045"/>
    <xdr:sp macro="" textlink="">
      <xdr:nvSpPr>
        <xdr:cNvPr id="207" name="n_3mainValue【橋りょう・トンネル】&#10;有形固定資産減価償却率"/>
        <xdr:cNvSpPr txBox="1"/>
      </xdr:nvSpPr>
      <xdr:spPr>
        <a:xfrm>
          <a:off x="18167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208" name="n_4mainValue【橋りょう・トンネル】&#10;有形固定資産減価償却率"/>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152548</xdr:rowOff>
    </xdr:from>
    <xdr:to>
      <xdr:col>55</xdr:col>
      <xdr:colOff>50800</xdr:colOff>
      <xdr:row>64</xdr:row>
      <xdr:rowOff>82698</xdr:rowOff>
    </xdr:to>
    <xdr:sp macro="" textlink="">
      <xdr:nvSpPr>
        <xdr:cNvPr id="250" name="楕円 249"/>
        <xdr:cNvSpPr/>
      </xdr:nvSpPr>
      <xdr:spPr>
        <a:xfrm>
          <a:off x="10426700" y="10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67475</xdr:rowOff>
    </xdr:from>
    <xdr:ext cx="534377" cy="259045"/>
    <xdr:sp macro="" textlink="">
      <xdr:nvSpPr>
        <xdr:cNvPr id="251" name="【橋りょう・トンネル】&#10;一人当たり有形固定資産（償却資産）額該当値テキスト"/>
        <xdr:cNvSpPr txBox="1"/>
      </xdr:nvSpPr>
      <xdr:spPr>
        <a:xfrm>
          <a:off x="10515600" y="108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158359</xdr:rowOff>
    </xdr:from>
    <xdr:to>
      <xdr:col>50</xdr:col>
      <xdr:colOff>165100</xdr:colOff>
      <xdr:row>64</xdr:row>
      <xdr:rowOff>88509</xdr:rowOff>
    </xdr:to>
    <xdr:sp macro="" textlink="">
      <xdr:nvSpPr>
        <xdr:cNvPr id="252" name="楕円 251"/>
        <xdr:cNvSpPr/>
      </xdr:nvSpPr>
      <xdr:spPr>
        <a:xfrm>
          <a:off x="9588500" y="109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31898</xdr:rowOff>
    </xdr:from>
    <xdr:to>
      <xdr:col>55</xdr:col>
      <xdr:colOff>0</xdr:colOff>
      <xdr:row>64</xdr:row>
      <xdr:rowOff>37709</xdr:rowOff>
    </xdr:to>
    <xdr:cxnSp macro="">
      <xdr:nvCxnSpPr>
        <xdr:cNvPr id="253" name="直線コネクタ 252"/>
        <xdr:cNvCxnSpPr/>
      </xdr:nvCxnSpPr>
      <xdr:spPr>
        <a:xfrm flipV="1">
          <a:off x="9639300" y="11004698"/>
          <a:ext cx="8382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171386</xdr:rowOff>
    </xdr:from>
    <xdr:to>
      <xdr:col>46</xdr:col>
      <xdr:colOff>38100</xdr:colOff>
      <xdr:row>64</xdr:row>
      <xdr:rowOff>101536</xdr:rowOff>
    </xdr:to>
    <xdr:sp macro="" textlink="">
      <xdr:nvSpPr>
        <xdr:cNvPr id="254" name="楕円 253"/>
        <xdr:cNvSpPr/>
      </xdr:nvSpPr>
      <xdr:spPr>
        <a:xfrm>
          <a:off x="8699500" y="109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37709</xdr:rowOff>
    </xdr:from>
    <xdr:to>
      <xdr:col>50</xdr:col>
      <xdr:colOff>114300</xdr:colOff>
      <xdr:row>64</xdr:row>
      <xdr:rowOff>50736</xdr:rowOff>
    </xdr:to>
    <xdr:cxnSp macro="">
      <xdr:nvCxnSpPr>
        <xdr:cNvPr id="255" name="直線コネクタ 254"/>
        <xdr:cNvCxnSpPr/>
      </xdr:nvCxnSpPr>
      <xdr:spPr>
        <a:xfrm flipV="1">
          <a:off x="8750300" y="11010509"/>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11410</xdr:rowOff>
    </xdr:from>
    <xdr:to>
      <xdr:col>41</xdr:col>
      <xdr:colOff>101600</xdr:colOff>
      <xdr:row>64</xdr:row>
      <xdr:rowOff>113010</xdr:rowOff>
    </xdr:to>
    <xdr:sp macro="" textlink="">
      <xdr:nvSpPr>
        <xdr:cNvPr id="256" name="楕円 255"/>
        <xdr:cNvSpPr/>
      </xdr:nvSpPr>
      <xdr:spPr>
        <a:xfrm>
          <a:off x="7810500" y="109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50736</xdr:rowOff>
    </xdr:from>
    <xdr:to>
      <xdr:col>45</xdr:col>
      <xdr:colOff>177800</xdr:colOff>
      <xdr:row>64</xdr:row>
      <xdr:rowOff>62210</xdr:rowOff>
    </xdr:to>
    <xdr:cxnSp macro="">
      <xdr:nvCxnSpPr>
        <xdr:cNvPr id="257" name="直線コネクタ 256"/>
        <xdr:cNvCxnSpPr/>
      </xdr:nvCxnSpPr>
      <xdr:spPr>
        <a:xfrm flipV="1">
          <a:off x="7861300" y="11023536"/>
          <a:ext cx="889000" cy="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11413</xdr:rowOff>
    </xdr:from>
    <xdr:to>
      <xdr:col>36</xdr:col>
      <xdr:colOff>165100</xdr:colOff>
      <xdr:row>64</xdr:row>
      <xdr:rowOff>113013</xdr:rowOff>
    </xdr:to>
    <xdr:sp macro="" textlink="">
      <xdr:nvSpPr>
        <xdr:cNvPr id="258" name="楕円 257"/>
        <xdr:cNvSpPr/>
      </xdr:nvSpPr>
      <xdr:spPr>
        <a:xfrm>
          <a:off x="6921500" y="109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62210</xdr:rowOff>
    </xdr:from>
    <xdr:to>
      <xdr:col>41</xdr:col>
      <xdr:colOff>50800</xdr:colOff>
      <xdr:row>64</xdr:row>
      <xdr:rowOff>62213</xdr:rowOff>
    </xdr:to>
    <xdr:cxnSp macro="">
      <xdr:nvCxnSpPr>
        <xdr:cNvPr id="259" name="直線コネクタ 258"/>
        <xdr:cNvCxnSpPr/>
      </xdr:nvCxnSpPr>
      <xdr:spPr>
        <a:xfrm flipV="1">
          <a:off x="6972300" y="1103501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79636</xdr:rowOff>
    </xdr:from>
    <xdr:ext cx="534377" cy="259045"/>
    <xdr:sp macro="" textlink="">
      <xdr:nvSpPr>
        <xdr:cNvPr id="264" name="n_1mainValue【橋りょう・トンネル】&#10;一人当たり有形固定資産（償却資産）額"/>
        <xdr:cNvSpPr txBox="1"/>
      </xdr:nvSpPr>
      <xdr:spPr>
        <a:xfrm>
          <a:off x="9359411" y="110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92663</xdr:rowOff>
    </xdr:from>
    <xdr:ext cx="534377" cy="259045"/>
    <xdr:sp macro="" textlink="">
      <xdr:nvSpPr>
        <xdr:cNvPr id="265" name="n_2mainValue【橋りょう・トンネル】&#10;一人当たり有形固定資産（償却資産）額"/>
        <xdr:cNvSpPr txBox="1"/>
      </xdr:nvSpPr>
      <xdr:spPr>
        <a:xfrm>
          <a:off x="8483111" y="110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104137</xdr:rowOff>
    </xdr:from>
    <xdr:ext cx="534377" cy="259045"/>
    <xdr:sp macro="" textlink="">
      <xdr:nvSpPr>
        <xdr:cNvPr id="266" name="n_3mainValue【橋りょう・トンネル】&#10;一人当たり有形固定資産（償却資産）額"/>
        <xdr:cNvSpPr txBox="1"/>
      </xdr:nvSpPr>
      <xdr:spPr>
        <a:xfrm>
          <a:off x="7594111" y="110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104140</xdr:rowOff>
    </xdr:from>
    <xdr:ext cx="534377" cy="259045"/>
    <xdr:sp macro="" textlink="">
      <xdr:nvSpPr>
        <xdr:cNvPr id="267" name="n_4mainValue【橋りょう・トンネル】&#10;一人当たり有形固定資産（償却資産）額"/>
        <xdr:cNvSpPr txBox="1"/>
      </xdr:nvSpPr>
      <xdr:spPr>
        <a:xfrm>
          <a:off x="6705111" y="11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90351</xdr:rowOff>
    </xdr:from>
    <xdr:to>
      <xdr:col>24</xdr:col>
      <xdr:colOff>62865</xdr:colOff>
      <xdr:row>86</xdr:row>
      <xdr:rowOff>95250</xdr:rowOff>
    </xdr:to>
    <xdr:cxnSp macro="">
      <xdr:nvCxnSpPr>
        <xdr:cNvPr id="293" name="直線コネクタ 292"/>
        <xdr:cNvCxnSpPr/>
      </xdr:nvCxnSpPr>
      <xdr:spPr>
        <a:xfrm flipV="1">
          <a:off x="4634865" y="13634901"/>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4"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5" name="直線コネクタ 294"/>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37028</xdr:rowOff>
    </xdr:from>
    <xdr:ext cx="405111" cy="259045"/>
    <xdr:sp macro="" textlink="">
      <xdr:nvSpPr>
        <xdr:cNvPr id="296" name="【公営住宅】&#10;有形固定資産減価償却率最大値テキスト"/>
        <xdr:cNvSpPr txBox="1"/>
      </xdr:nvSpPr>
      <xdr:spPr>
        <a:xfrm>
          <a:off x="4673600" y="1341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90351</xdr:rowOff>
    </xdr:from>
    <xdr:to>
      <xdr:col>24</xdr:col>
      <xdr:colOff>152400</xdr:colOff>
      <xdr:row>79</xdr:row>
      <xdr:rowOff>90351</xdr:rowOff>
    </xdr:to>
    <xdr:cxnSp macro="">
      <xdr:nvCxnSpPr>
        <xdr:cNvPr id="297" name="直線コネクタ 296"/>
        <xdr:cNvCxnSpPr/>
      </xdr:nvCxnSpPr>
      <xdr:spPr>
        <a:xfrm>
          <a:off x="4546600" y="1363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138809</xdr:rowOff>
    </xdr:from>
    <xdr:ext cx="405111" cy="259045"/>
    <xdr:sp macro="" textlink="">
      <xdr:nvSpPr>
        <xdr:cNvPr id="298" name="【公営住宅】&#10;有形固定資産減価償却率平均値テキスト"/>
        <xdr:cNvSpPr txBox="1"/>
      </xdr:nvSpPr>
      <xdr:spPr>
        <a:xfrm>
          <a:off x="4673600" y="1436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160382</xdr:rowOff>
    </xdr:from>
    <xdr:to>
      <xdr:col>24</xdr:col>
      <xdr:colOff>114300</xdr:colOff>
      <xdr:row>84</xdr:row>
      <xdr:rowOff>90532</xdr:rowOff>
    </xdr:to>
    <xdr:sp macro="" textlink="">
      <xdr:nvSpPr>
        <xdr:cNvPr id="299" name="フローチャート: 判断 298"/>
        <xdr:cNvSpPr/>
      </xdr:nvSpPr>
      <xdr:spPr>
        <a:xfrm>
          <a:off x="4584700" y="1439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6894</xdr:rowOff>
    </xdr:from>
    <xdr:to>
      <xdr:col>20</xdr:col>
      <xdr:colOff>38100</xdr:colOff>
      <xdr:row>84</xdr:row>
      <xdr:rowOff>108494</xdr:rowOff>
    </xdr:to>
    <xdr:sp macro="" textlink="">
      <xdr:nvSpPr>
        <xdr:cNvPr id="300" name="フローチャート: 判断 299"/>
        <xdr:cNvSpPr/>
      </xdr:nvSpPr>
      <xdr:spPr>
        <a:xfrm>
          <a:off x="3746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152219</xdr:rowOff>
    </xdr:from>
    <xdr:to>
      <xdr:col>15</xdr:col>
      <xdr:colOff>101600</xdr:colOff>
      <xdr:row>84</xdr:row>
      <xdr:rowOff>82369</xdr:rowOff>
    </xdr:to>
    <xdr:sp macro="" textlink="">
      <xdr:nvSpPr>
        <xdr:cNvPr id="301" name="フローチャート: 判断 300"/>
        <xdr:cNvSpPr/>
      </xdr:nvSpPr>
      <xdr:spPr>
        <a:xfrm>
          <a:off x="2857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127726</xdr:rowOff>
    </xdr:from>
    <xdr:to>
      <xdr:col>10</xdr:col>
      <xdr:colOff>165100</xdr:colOff>
      <xdr:row>84</xdr:row>
      <xdr:rowOff>57876</xdr:rowOff>
    </xdr:to>
    <xdr:sp macro="" textlink="">
      <xdr:nvSpPr>
        <xdr:cNvPr id="302" name="フローチャート: 判断 301"/>
        <xdr:cNvSpPr/>
      </xdr:nvSpPr>
      <xdr:spPr>
        <a:xfrm>
          <a:off x="1968500" y="1435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3" name="フローチャート: 判断 302"/>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39551</xdr:rowOff>
    </xdr:from>
    <xdr:to>
      <xdr:col>24</xdr:col>
      <xdr:colOff>114300</xdr:colOff>
      <xdr:row>79</xdr:row>
      <xdr:rowOff>141151</xdr:rowOff>
    </xdr:to>
    <xdr:sp macro="" textlink="">
      <xdr:nvSpPr>
        <xdr:cNvPr id="309" name="楕円 308"/>
        <xdr:cNvSpPr/>
      </xdr:nvSpPr>
      <xdr:spPr>
        <a:xfrm>
          <a:off x="45847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164028</xdr:rowOff>
    </xdr:from>
    <xdr:ext cx="405111" cy="259045"/>
    <xdr:sp macro="" textlink="">
      <xdr:nvSpPr>
        <xdr:cNvPr id="310" name="【公営住宅】&#10;有形固定資産減価償却率該当値テキスト"/>
        <xdr:cNvSpPr txBox="1"/>
      </xdr:nvSpPr>
      <xdr:spPr>
        <a:xfrm>
          <a:off x="4673600" y="1353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157118</xdr:rowOff>
    </xdr:from>
    <xdr:to>
      <xdr:col>20</xdr:col>
      <xdr:colOff>38100</xdr:colOff>
      <xdr:row>79</xdr:row>
      <xdr:rowOff>87268</xdr:rowOff>
    </xdr:to>
    <xdr:sp macro="" textlink="">
      <xdr:nvSpPr>
        <xdr:cNvPr id="311" name="楕円 310"/>
        <xdr:cNvSpPr/>
      </xdr:nvSpPr>
      <xdr:spPr>
        <a:xfrm>
          <a:off x="3746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36468</xdr:rowOff>
    </xdr:from>
    <xdr:to>
      <xdr:col>24</xdr:col>
      <xdr:colOff>63500</xdr:colOff>
      <xdr:row>79</xdr:row>
      <xdr:rowOff>90351</xdr:rowOff>
    </xdr:to>
    <xdr:cxnSp macro="">
      <xdr:nvCxnSpPr>
        <xdr:cNvPr id="312" name="直線コネクタ 311"/>
        <xdr:cNvCxnSpPr/>
      </xdr:nvCxnSpPr>
      <xdr:spPr>
        <a:xfrm>
          <a:off x="3797300" y="1358101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140788</xdr:rowOff>
    </xdr:from>
    <xdr:to>
      <xdr:col>15</xdr:col>
      <xdr:colOff>101600</xdr:colOff>
      <xdr:row>79</xdr:row>
      <xdr:rowOff>70938</xdr:rowOff>
    </xdr:to>
    <xdr:sp macro="" textlink="">
      <xdr:nvSpPr>
        <xdr:cNvPr id="313" name="楕円 312"/>
        <xdr:cNvSpPr/>
      </xdr:nvSpPr>
      <xdr:spPr>
        <a:xfrm>
          <a:off x="2857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20138</xdr:rowOff>
    </xdr:from>
    <xdr:to>
      <xdr:col>19</xdr:col>
      <xdr:colOff>177800</xdr:colOff>
      <xdr:row>79</xdr:row>
      <xdr:rowOff>36468</xdr:rowOff>
    </xdr:to>
    <xdr:cxnSp macro="">
      <xdr:nvCxnSpPr>
        <xdr:cNvPr id="314" name="直線コネクタ 313"/>
        <xdr:cNvCxnSpPr/>
      </xdr:nvCxnSpPr>
      <xdr:spPr>
        <a:xfrm>
          <a:off x="2908300" y="135646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315" name="楕円 314"/>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20138</xdr:rowOff>
    </xdr:to>
    <xdr:cxnSp macro="">
      <xdr:nvCxnSpPr>
        <xdr:cNvPr id="316" name="直線コネクタ 315"/>
        <xdr:cNvCxnSpPr/>
      </xdr:nvCxnSpPr>
      <xdr:spPr>
        <a:xfrm>
          <a:off x="2019300" y="135483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72208</xdr:rowOff>
    </xdr:from>
    <xdr:to>
      <xdr:col>6</xdr:col>
      <xdr:colOff>38100</xdr:colOff>
      <xdr:row>79</xdr:row>
      <xdr:rowOff>2358</xdr:rowOff>
    </xdr:to>
    <xdr:sp macro="" textlink="">
      <xdr:nvSpPr>
        <xdr:cNvPr id="317" name="楕円 316"/>
        <xdr:cNvSpPr/>
      </xdr:nvSpPr>
      <xdr:spPr>
        <a:xfrm>
          <a:off x="1079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123008</xdr:rowOff>
    </xdr:from>
    <xdr:to>
      <xdr:col>10</xdr:col>
      <xdr:colOff>114300</xdr:colOff>
      <xdr:row>79</xdr:row>
      <xdr:rowOff>3811</xdr:rowOff>
    </xdr:to>
    <xdr:cxnSp macro="">
      <xdr:nvCxnSpPr>
        <xdr:cNvPr id="318" name="直線コネクタ 317"/>
        <xdr:cNvCxnSpPr/>
      </xdr:nvCxnSpPr>
      <xdr:spPr>
        <a:xfrm>
          <a:off x="1130300" y="134961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99621</xdr:rowOff>
    </xdr:from>
    <xdr:ext cx="405111" cy="259045"/>
    <xdr:sp macro="" textlink="">
      <xdr:nvSpPr>
        <xdr:cNvPr id="319" name="n_1aveValue【公営住宅】&#10;有形固定資産減価償却率"/>
        <xdr:cNvSpPr txBox="1"/>
      </xdr:nvSpPr>
      <xdr:spPr>
        <a:xfrm>
          <a:off x="3582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20" name="n_2aveValue【公営住宅】&#10;有形固定資産減価償却率"/>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49003</xdr:rowOff>
    </xdr:from>
    <xdr:ext cx="405111" cy="259045"/>
    <xdr:sp macro="" textlink="">
      <xdr:nvSpPr>
        <xdr:cNvPr id="321" name="n_3aveValue【公営住宅】&#10;有形固定資産減価償却率"/>
        <xdr:cNvSpPr txBox="1"/>
      </xdr:nvSpPr>
      <xdr:spPr>
        <a:xfrm>
          <a:off x="1816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2" name="n_4aveValue【公営住宅】&#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103795</xdr:rowOff>
    </xdr:from>
    <xdr:ext cx="405111" cy="259045"/>
    <xdr:sp macro="" textlink="">
      <xdr:nvSpPr>
        <xdr:cNvPr id="323" name="n_1mainValue【公営住宅】&#10;有形固定資産減価償却率"/>
        <xdr:cNvSpPr txBox="1"/>
      </xdr:nvSpPr>
      <xdr:spPr>
        <a:xfrm>
          <a:off x="3582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87465</xdr:rowOff>
    </xdr:from>
    <xdr:ext cx="405111" cy="259045"/>
    <xdr:sp macro="" textlink="">
      <xdr:nvSpPr>
        <xdr:cNvPr id="324" name="n_2mainValue【公営住宅】&#10;有形固定資産減価償却率"/>
        <xdr:cNvSpPr txBox="1"/>
      </xdr:nvSpPr>
      <xdr:spPr>
        <a:xfrm>
          <a:off x="2705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325" name="n_3mainValue【公営住宅】&#10;有形固定資産減価償却率"/>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18885</xdr:rowOff>
    </xdr:from>
    <xdr:ext cx="405111" cy="259045"/>
    <xdr:sp macro="" textlink="">
      <xdr:nvSpPr>
        <xdr:cNvPr id="326" name="n_4mainValue【公営住宅】&#10;有形固定資産減価償却率"/>
        <xdr:cNvSpPr txBox="1"/>
      </xdr:nvSpPr>
      <xdr:spPr>
        <a:xfrm>
          <a:off x="927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7" name="直線コネクタ 3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8" name="テキスト ボックス 3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9" name="直線コネクタ 3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40" name="テキスト ボックス 33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1" name="直線コネクタ 3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2" name="テキスト ボックス 34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3" name="直線コネクタ 3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4" name="テキスト ボックス 34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8" name="直線コネクタ 347"/>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9"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50" name="直線コネクタ 349"/>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1"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2" name="直線コネクタ 351"/>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3"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4" name="フローチャート: 判断 353"/>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5" name="フローチャート: 判断 354"/>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6" name="フローチャート: 判断 355"/>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7" name="フローチャート: 判断 356"/>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8" name="フローチャート: 判断 357"/>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115613</xdr:rowOff>
    </xdr:from>
    <xdr:to>
      <xdr:col>55</xdr:col>
      <xdr:colOff>50800</xdr:colOff>
      <xdr:row>86</xdr:row>
      <xdr:rowOff>45763</xdr:rowOff>
    </xdr:to>
    <xdr:sp macro="" textlink="">
      <xdr:nvSpPr>
        <xdr:cNvPr id="364" name="楕円 363"/>
        <xdr:cNvSpPr/>
      </xdr:nvSpPr>
      <xdr:spPr>
        <a:xfrm>
          <a:off x="10426700" y="146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5"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115979</xdr:rowOff>
    </xdr:from>
    <xdr:to>
      <xdr:col>50</xdr:col>
      <xdr:colOff>165100</xdr:colOff>
      <xdr:row>86</xdr:row>
      <xdr:rowOff>46129</xdr:rowOff>
    </xdr:to>
    <xdr:sp macro="" textlink="">
      <xdr:nvSpPr>
        <xdr:cNvPr id="366" name="楕円 365"/>
        <xdr:cNvSpPr/>
      </xdr:nvSpPr>
      <xdr:spPr>
        <a:xfrm>
          <a:off x="9588500" y="146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166413</xdr:rowOff>
    </xdr:from>
    <xdr:to>
      <xdr:col>55</xdr:col>
      <xdr:colOff>0</xdr:colOff>
      <xdr:row>85</xdr:row>
      <xdr:rowOff>166779</xdr:rowOff>
    </xdr:to>
    <xdr:cxnSp macro="">
      <xdr:nvCxnSpPr>
        <xdr:cNvPr id="367" name="直線コネクタ 366"/>
        <xdr:cNvCxnSpPr/>
      </xdr:nvCxnSpPr>
      <xdr:spPr>
        <a:xfrm flipV="1">
          <a:off x="9639300" y="1473966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119842</xdr:rowOff>
    </xdr:from>
    <xdr:to>
      <xdr:col>46</xdr:col>
      <xdr:colOff>38100</xdr:colOff>
      <xdr:row>86</xdr:row>
      <xdr:rowOff>49992</xdr:rowOff>
    </xdr:to>
    <xdr:sp macro="" textlink="">
      <xdr:nvSpPr>
        <xdr:cNvPr id="368" name="楕円 367"/>
        <xdr:cNvSpPr/>
      </xdr:nvSpPr>
      <xdr:spPr>
        <a:xfrm>
          <a:off x="8699500" y="146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166779</xdr:rowOff>
    </xdr:from>
    <xdr:to>
      <xdr:col>50</xdr:col>
      <xdr:colOff>114300</xdr:colOff>
      <xdr:row>85</xdr:row>
      <xdr:rowOff>170642</xdr:rowOff>
    </xdr:to>
    <xdr:cxnSp macro="">
      <xdr:nvCxnSpPr>
        <xdr:cNvPr id="369" name="直線コネクタ 368"/>
        <xdr:cNvCxnSpPr/>
      </xdr:nvCxnSpPr>
      <xdr:spPr>
        <a:xfrm flipV="1">
          <a:off x="8750300" y="1474002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118470</xdr:rowOff>
    </xdr:from>
    <xdr:to>
      <xdr:col>41</xdr:col>
      <xdr:colOff>101600</xdr:colOff>
      <xdr:row>86</xdr:row>
      <xdr:rowOff>48620</xdr:rowOff>
    </xdr:to>
    <xdr:sp macro="" textlink="">
      <xdr:nvSpPr>
        <xdr:cNvPr id="370" name="楕円 369"/>
        <xdr:cNvSpPr/>
      </xdr:nvSpPr>
      <xdr:spPr>
        <a:xfrm>
          <a:off x="7810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169270</xdr:rowOff>
    </xdr:from>
    <xdr:to>
      <xdr:col>45</xdr:col>
      <xdr:colOff>177800</xdr:colOff>
      <xdr:row>85</xdr:row>
      <xdr:rowOff>170642</xdr:rowOff>
    </xdr:to>
    <xdr:cxnSp macro="">
      <xdr:nvCxnSpPr>
        <xdr:cNvPr id="371" name="直線コネクタ 370"/>
        <xdr:cNvCxnSpPr/>
      </xdr:nvCxnSpPr>
      <xdr:spPr>
        <a:xfrm>
          <a:off x="7861300" y="147425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118470</xdr:rowOff>
    </xdr:from>
    <xdr:to>
      <xdr:col>36</xdr:col>
      <xdr:colOff>165100</xdr:colOff>
      <xdr:row>86</xdr:row>
      <xdr:rowOff>48620</xdr:rowOff>
    </xdr:to>
    <xdr:sp macro="" textlink="">
      <xdr:nvSpPr>
        <xdr:cNvPr id="372" name="楕円 371"/>
        <xdr:cNvSpPr/>
      </xdr:nvSpPr>
      <xdr:spPr>
        <a:xfrm>
          <a:off x="6921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169270</xdr:rowOff>
    </xdr:from>
    <xdr:to>
      <xdr:col>41</xdr:col>
      <xdr:colOff>50800</xdr:colOff>
      <xdr:row>85</xdr:row>
      <xdr:rowOff>169270</xdr:rowOff>
    </xdr:to>
    <xdr:cxnSp macro="">
      <xdr:nvCxnSpPr>
        <xdr:cNvPr id="373" name="直線コネクタ 372"/>
        <xdr:cNvCxnSpPr/>
      </xdr:nvCxnSpPr>
      <xdr:spPr>
        <a:xfrm>
          <a:off x="6972300" y="1474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4"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5"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6"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7"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37256</xdr:rowOff>
    </xdr:from>
    <xdr:ext cx="469744" cy="259045"/>
    <xdr:sp macro="" textlink="">
      <xdr:nvSpPr>
        <xdr:cNvPr id="378" name="n_1mainValue【公営住宅】&#10;一人当たり面積"/>
        <xdr:cNvSpPr txBox="1"/>
      </xdr:nvSpPr>
      <xdr:spPr>
        <a:xfrm>
          <a:off x="9391727" y="147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41119</xdr:rowOff>
    </xdr:from>
    <xdr:ext cx="469744" cy="259045"/>
    <xdr:sp macro="" textlink="">
      <xdr:nvSpPr>
        <xdr:cNvPr id="379" name="n_2mainValue【公営住宅】&#10;一人当たり面積"/>
        <xdr:cNvSpPr txBox="1"/>
      </xdr:nvSpPr>
      <xdr:spPr>
        <a:xfrm>
          <a:off x="8515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39747</xdr:rowOff>
    </xdr:from>
    <xdr:ext cx="469744" cy="259045"/>
    <xdr:sp macro="" textlink="">
      <xdr:nvSpPr>
        <xdr:cNvPr id="380" name="n_3mainValue【公営住宅】&#10;一人当たり面積"/>
        <xdr:cNvSpPr txBox="1"/>
      </xdr:nvSpPr>
      <xdr:spPr>
        <a:xfrm>
          <a:off x="76264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39747</xdr:rowOff>
    </xdr:from>
    <xdr:ext cx="469744" cy="259045"/>
    <xdr:sp macro="" textlink="">
      <xdr:nvSpPr>
        <xdr:cNvPr id="381" name="n_4mainValue【公営住宅】&#10;一人当たり面積"/>
        <xdr:cNvSpPr txBox="1"/>
      </xdr:nvSpPr>
      <xdr:spPr>
        <a:xfrm>
          <a:off x="67374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7" name="直線コネクタ 406"/>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8"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9" name="直線コネクタ 408"/>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10"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1" name="直線コネクタ 410"/>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79301</xdr:rowOff>
    </xdr:from>
    <xdr:ext cx="405111" cy="259045"/>
    <xdr:sp macro="" textlink="">
      <xdr:nvSpPr>
        <xdr:cNvPr id="412" name="【港湾・漁港】&#10;有形固定資産減価償却率平均値テキスト"/>
        <xdr:cNvSpPr txBox="1"/>
      </xdr:nvSpPr>
      <xdr:spPr>
        <a:xfrm>
          <a:off x="4673600" y="1791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3" name="フローチャート: 判断 412"/>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4" name="フローチャート: 判断 413"/>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5" name="フローチャート: 判断 414"/>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6" name="フローチャート: 判断 415"/>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7" name="フローチャート: 判断 416"/>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28666</xdr:rowOff>
    </xdr:from>
    <xdr:to>
      <xdr:col>24</xdr:col>
      <xdr:colOff>114300</xdr:colOff>
      <xdr:row>107</xdr:row>
      <xdr:rowOff>130266</xdr:rowOff>
    </xdr:to>
    <xdr:sp macro="" textlink="">
      <xdr:nvSpPr>
        <xdr:cNvPr id="423" name="楕円 422"/>
        <xdr:cNvSpPr/>
      </xdr:nvSpPr>
      <xdr:spPr>
        <a:xfrm>
          <a:off x="4584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7093</xdr:rowOff>
    </xdr:from>
    <xdr:ext cx="405111" cy="259045"/>
    <xdr:sp macro="" textlink="">
      <xdr:nvSpPr>
        <xdr:cNvPr id="424" name="【港湾・漁港】&#10;有形固定資産減価償却率該当値テキスト"/>
        <xdr:cNvSpPr txBox="1"/>
      </xdr:nvSpPr>
      <xdr:spPr>
        <a:xfrm>
          <a:off x="4673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43362</xdr:rowOff>
    </xdr:from>
    <xdr:to>
      <xdr:col>20</xdr:col>
      <xdr:colOff>38100</xdr:colOff>
      <xdr:row>107</xdr:row>
      <xdr:rowOff>144962</xdr:rowOff>
    </xdr:to>
    <xdr:sp macro="" textlink="">
      <xdr:nvSpPr>
        <xdr:cNvPr id="425" name="楕円 424"/>
        <xdr:cNvSpPr/>
      </xdr:nvSpPr>
      <xdr:spPr>
        <a:xfrm>
          <a:off x="3746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79466</xdr:rowOff>
    </xdr:from>
    <xdr:to>
      <xdr:col>24</xdr:col>
      <xdr:colOff>63500</xdr:colOff>
      <xdr:row>107</xdr:row>
      <xdr:rowOff>94162</xdr:rowOff>
    </xdr:to>
    <xdr:cxnSp macro="">
      <xdr:nvCxnSpPr>
        <xdr:cNvPr id="426" name="直線コネクタ 425"/>
        <xdr:cNvCxnSpPr/>
      </xdr:nvCxnSpPr>
      <xdr:spPr>
        <a:xfrm flipV="1">
          <a:off x="3797300" y="184246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144599</xdr:rowOff>
    </xdr:from>
    <xdr:to>
      <xdr:col>15</xdr:col>
      <xdr:colOff>101600</xdr:colOff>
      <xdr:row>108</xdr:row>
      <xdr:rowOff>74749</xdr:rowOff>
    </xdr:to>
    <xdr:sp macro="" textlink="">
      <xdr:nvSpPr>
        <xdr:cNvPr id="427" name="楕円 426"/>
        <xdr:cNvSpPr/>
      </xdr:nvSpPr>
      <xdr:spPr>
        <a:xfrm>
          <a:off x="2857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94162</xdr:rowOff>
    </xdr:from>
    <xdr:to>
      <xdr:col>19</xdr:col>
      <xdr:colOff>177800</xdr:colOff>
      <xdr:row>108</xdr:row>
      <xdr:rowOff>23949</xdr:rowOff>
    </xdr:to>
    <xdr:cxnSp macro="">
      <xdr:nvCxnSpPr>
        <xdr:cNvPr id="428" name="直線コネクタ 427"/>
        <xdr:cNvCxnSpPr/>
      </xdr:nvCxnSpPr>
      <xdr:spPr>
        <a:xfrm flipV="1">
          <a:off x="2908300" y="184393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110308</xdr:rowOff>
    </xdr:from>
    <xdr:to>
      <xdr:col>10</xdr:col>
      <xdr:colOff>165100</xdr:colOff>
      <xdr:row>109</xdr:row>
      <xdr:rowOff>40458</xdr:rowOff>
    </xdr:to>
    <xdr:sp macro="" textlink="">
      <xdr:nvSpPr>
        <xdr:cNvPr id="429" name="楕円 428"/>
        <xdr:cNvSpPr/>
      </xdr:nvSpPr>
      <xdr:spPr>
        <a:xfrm>
          <a:off x="1968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23949</xdr:rowOff>
    </xdr:from>
    <xdr:to>
      <xdr:col>15</xdr:col>
      <xdr:colOff>50800</xdr:colOff>
      <xdr:row>108</xdr:row>
      <xdr:rowOff>161108</xdr:rowOff>
    </xdr:to>
    <xdr:cxnSp macro="">
      <xdr:nvCxnSpPr>
        <xdr:cNvPr id="430" name="直線コネクタ 429"/>
        <xdr:cNvCxnSpPr/>
      </xdr:nvCxnSpPr>
      <xdr:spPr>
        <a:xfrm flipV="1">
          <a:off x="2019300" y="185405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107043</xdr:rowOff>
    </xdr:from>
    <xdr:to>
      <xdr:col>6</xdr:col>
      <xdr:colOff>38100</xdr:colOff>
      <xdr:row>109</xdr:row>
      <xdr:rowOff>37193</xdr:rowOff>
    </xdr:to>
    <xdr:sp macro="" textlink="">
      <xdr:nvSpPr>
        <xdr:cNvPr id="431" name="楕円 430"/>
        <xdr:cNvSpPr/>
      </xdr:nvSpPr>
      <xdr:spPr>
        <a:xfrm>
          <a:off x="1079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157843</xdr:rowOff>
    </xdr:from>
    <xdr:to>
      <xdr:col>10</xdr:col>
      <xdr:colOff>114300</xdr:colOff>
      <xdr:row>108</xdr:row>
      <xdr:rowOff>161108</xdr:rowOff>
    </xdr:to>
    <xdr:cxnSp macro="">
      <xdr:nvCxnSpPr>
        <xdr:cNvPr id="432" name="直線コネクタ 431"/>
        <xdr:cNvCxnSpPr/>
      </xdr:nvCxnSpPr>
      <xdr:spPr>
        <a:xfrm>
          <a:off x="1130300" y="18674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146793</xdr:rowOff>
    </xdr:from>
    <xdr:ext cx="405111" cy="259045"/>
    <xdr:sp macro="" textlink="">
      <xdr:nvSpPr>
        <xdr:cNvPr id="433" name="n_1aveValue【港湾・漁港】&#10;有形固定資産減価償却率"/>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34"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35"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6"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136089</xdr:rowOff>
    </xdr:from>
    <xdr:ext cx="405111" cy="259045"/>
    <xdr:sp macro="" textlink="">
      <xdr:nvSpPr>
        <xdr:cNvPr id="437" name="n_1mainValue【港湾・漁港】&#10;有形固定資産減価償却率"/>
        <xdr:cNvSpPr txBox="1"/>
      </xdr:nvSpPr>
      <xdr:spPr>
        <a:xfrm>
          <a:off x="3582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65876</xdr:rowOff>
    </xdr:from>
    <xdr:ext cx="405111" cy="259045"/>
    <xdr:sp macro="" textlink="">
      <xdr:nvSpPr>
        <xdr:cNvPr id="438" name="n_2mainValue【港湾・漁港】&#10;有形固定資産減価償却率"/>
        <xdr:cNvSpPr txBox="1"/>
      </xdr:nvSpPr>
      <xdr:spPr>
        <a:xfrm>
          <a:off x="2705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31585</xdr:rowOff>
    </xdr:from>
    <xdr:ext cx="405111" cy="259045"/>
    <xdr:sp macro="" textlink="">
      <xdr:nvSpPr>
        <xdr:cNvPr id="439" name="n_3mainValue【港湾・漁港】&#10;有形固定資産減価償却率"/>
        <xdr:cNvSpPr txBox="1"/>
      </xdr:nvSpPr>
      <xdr:spPr>
        <a:xfrm>
          <a:off x="18167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28320</xdr:rowOff>
    </xdr:from>
    <xdr:ext cx="405111" cy="259045"/>
    <xdr:sp macro="" textlink="">
      <xdr:nvSpPr>
        <xdr:cNvPr id="440" name="n_4mainValue【港湾・漁港】&#10;有形固定資産減価償却率"/>
        <xdr:cNvSpPr txBox="1"/>
      </xdr:nvSpPr>
      <xdr:spPr>
        <a:xfrm>
          <a:off x="927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2" name="テキスト ボックス 45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4" name="テキスト ボックス 45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6" name="テキスト ボックス 45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8" name="テキスト ボックス 45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60" name="テキスト ボックス 45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2" name="テキスト ボックス 46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4" name="テキスト ボックス 46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66" name="直線コネクタ 465"/>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7"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8" name="直線コネクタ 467"/>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9"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70" name="直線コネクタ 469"/>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71"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72" name="フローチャート: 判断 471"/>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73" name="フローチャート: 判断 472"/>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74" name="フローチャート: 判断 473"/>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75" name="フローチャート: 判断 474"/>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76" name="フローチャート: 判断 475"/>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46451</xdr:rowOff>
    </xdr:from>
    <xdr:to>
      <xdr:col>55</xdr:col>
      <xdr:colOff>50800</xdr:colOff>
      <xdr:row>104</xdr:row>
      <xdr:rowOff>148051</xdr:rowOff>
    </xdr:to>
    <xdr:sp macro="" textlink="">
      <xdr:nvSpPr>
        <xdr:cNvPr id="482" name="楕円 481"/>
        <xdr:cNvSpPr/>
      </xdr:nvSpPr>
      <xdr:spPr>
        <a:xfrm>
          <a:off x="10426700" y="178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69328</xdr:rowOff>
    </xdr:from>
    <xdr:ext cx="599010" cy="259045"/>
    <xdr:sp macro="" textlink="">
      <xdr:nvSpPr>
        <xdr:cNvPr id="483" name="【港湾・漁港】&#10;一人当たり有形固定資産（償却資産）額該当値テキスト"/>
        <xdr:cNvSpPr txBox="1"/>
      </xdr:nvSpPr>
      <xdr:spPr>
        <a:xfrm>
          <a:off x="10515600" y="1772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68805</xdr:rowOff>
    </xdr:from>
    <xdr:to>
      <xdr:col>50</xdr:col>
      <xdr:colOff>165100</xdr:colOff>
      <xdr:row>104</xdr:row>
      <xdr:rowOff>170405</xdr:rowOff>
    </xdr:to>
    <xdr:sp macro="" textlink="">
      <xdr:nvSpPr>
        <xdr:cNvPr id="484" name="楕円 483"/>
        <xdr:cNvSpPr/>
      </xdr:nvSpPr>
      <xdr:spPr>
        <a:xfrm>
          <a:off x="9588500" y="178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97251</xdr:rowOff>
    </xdr:from>
    <xdr:to>
      <xdr:col>55</xdr:col>
      <xdr:colOff>0</xdr:colOff>
      <xdr:row>104</xdr:row>
      <xdr:rowOff>119605</xdr:rowOff>
    </xdr:to>
    <xdr:cxnSp macro="">
      <xdr:nvCxnSpPr>
        <xdr:cNvPr id="485" name="直線コネクタ 484"/>
        <xdr:cNvCxnSpPr/>
      </xdr:nvCxnSpPr>
      <xdr:spPr>
        <a:xfrm flipV="1">
          <a:off x="9639300" y="17928051"/>
          <a:ext cx="8382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128916</xdr:rowOff>
    </xdr:from>
    <xdr:to>
      <xdr:col>46</xdr:col>
      <xdr:colOff>38100</xdr:colOff>
      <xdr:row>105</xdr:row>
      <xdr:rowOff>59066</xdr:rowOff>
    </xdr:to>
    <xdr:sp macro="" textlink="">
      <xdr:nvSpPr>
        <xdr:cNvPr id="486" name="楕円 485"/>
        <xdr:cNvSpPr/>
      </xdr:nvSpPr>
      <xdr:spPr>
        <a:xfrm>
          <a:off x="8699500" y="179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119605</xdr:rowOff>
    </xdr:from>
    <xdr:to>
      <xdr:col>50</xdr:col>
      <xdr:colOff>114300</xdr:colOff>
      <xdr:row>105</xdr:row>
      <xdr:rowOff>8266</xdr:rowOff>
    </xdr:to>
    <xdr:cxnSp macro="">
      <xdr:nvCxnSpPr>
        <xdr:cNvPr id="487" name="直線コネクタ 486"/>
        <xdr:cNvCxnSpPr/>
      </xdr:nvCxnSpPr>
      <xdr:spPr>
        <a:xfrm flipV="1">
          <a:off x="8750300" y="17950405"/>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20273</xdr:rowOff>
    </xdr:from>
    <xdr:to>
      <xdr:col>41</xdr:col>
      <xdr:colOff>101600</xdr:colOff>
      <xdr:row>105</xdr:row>
      <xdr:rowOff>121873</xdr:rowOff>
    </xdr:to>
    <xdr:sp macro="" textlink="">
      <xdr:nvSpPr>
        <xdr:cNvPr id="488" name="楕円 487"/>
        <xdr:cNvSpPr/>
      </xdr:nvSpPr>
      <xdr:spPr>
        <a:xfrm>
          <a:off x="7810500" y="180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8266</xdr:rowOff>
    </xdr:from>
    <xdr:to>
      <xdr:col>45</xdr:col>
      <xdr:colOff>177800</xdr:colOff>
      <xdr:row>105</xdr:row>
      <xdr:rowOff>71073</xdr:rowOff>
    </xdr:to>
    <xdr:cxnSp macro="">
      <xdr:nvCxnSpPr>
        <xdr:cNvPr id="489" name="直線コネクタ 488"/>
        <xdr:cNvCxnSpPr/>
      </xdr:nvCxnSpPr>
      <xdr:spPr>
        <a:xfrm flipV="1">
          <a:off x="7861300" y="18010516"/>
          <a:ext cx="8890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20303</xdr:rowOff>
    </xdr:from>
    <xdr:to>
      <xdr:col>36</xdr:col>
      <xdr:colOff>165100</xdr:colOff>
      <xdr:row>105</xdr:row>
      <xdr:rowOff>121903</xdr:rowOff>
    </xdr:to>
    <xdr:sp macro="" textlink="">
      <xdr:nvSpPr>
        <xdr:cNvPr id="490" name="楕円 489"/>
        <xdr:cNvSpPr/>
      </xdr:nvSpPr>
      <xdr:spPr>
        <a:xfrm>
          <a:off x="6921500" y="180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71073</xdr:rowOff>
    </xdr:from>
    <xdr:to>
      <xdr:col>41</xdr:col>
      <xdr:colOff>50800</xdr:colOff>
      <xdr:row>105</xdr:row>
      <xdr:rowOff>71103</xdr:rowOff>
    </xdr:to>
    <xdr:cxnSp macro="">
      <xdr:nvCxnSpPr>
        <xdr:cNvPr id="491" name="直線コネクタ 490"/>
        <xdr:cNvCxnSpPr/>
      </xdr:nvCxnSpPr>
      <xdr:spPr>
        <a:xfrm flipV="1">
          <a:off x="6972300" y="1807332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92" name="n_1aveValue【港湾・漁港】&#10;一人当たり有形固定資産（償却資産）額"/>
        <xdr:cNvSpPr txBox="1"/>
      </xdr:nvSpPr>
      <xdr:spPr>
        <a:xfrm>
          <a:off x="93270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1681</xdr:rowOff>
    </xdr:from>
    <xdr:ext cx="599010" cy="259045"/>
    <xdr:sp macro="" textlink="">
      <xdr:nvSpPr>
        <xdr:cNvPr id="493" name="n_2aveValue【港湾・漁港】&#10;一人当たり有形固定資産（償却資産）額"/>
        <xdr:cNvSpPr txBox="1"/>
      </xdr:nvSpPr>
      <xdr:spPr>
        <a:xfrm>
          <a:off x="8450795" y="18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94" name="n_3aveValue【港湾・漁港】&#10;一人当たり有形固定資産（償却資産）額"/>
        <xdr:cNvSpPr txBox="1"/>
      </xdr:nvSpPr>
      <xdr:spPr>
        <a:xfrm>
          <a:off x="75617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77584</xdr:rowOff>
    </xdr:from>
    <xdr:ext cx="599010" cy="259045"/>
    <xdr:sp macro="" textlink="">
      <xdr:nvSpPr>
        <xdr:cNvPr id="495" name="n_4aveValue【港湾・漁港】&#10;一人当たり有形固定資産（償却資産）額"/>
        <xdr:cNvSpPr txBox="1"/>
      </xdr:nvSpPr>
      <xdr:spPr>
        <a:xfrm>
          <a:off x="6672795"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15482</xdr:rowOff>
    </xdr:from>
    <xdr:ext cx="599010" cy="259045"/>
    <xdr:sp macro="" textlink="">
      <xdr:nvSpPr>
        <xdr:cNvPr id="496" name="n_1mainValue【港湾・漁港】&#10;一人当たり有形固定資産（償却資産）額"/>
        <xdr:cNvSpPr txBox="1"/>
      </xdr:nvSpPr>
      <xdr:spPr>
        <a:xfrm>
          <a:off x="9327095" y="1767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75593</xdr:rowOff>
    </xdr:from>
    <xdr:ext cx="599010" cy="259045"/>
    <xdr:sp macro="" textlink="">
      <xdr:nvSpPr>
        <xdr:cNvPr id="497" name="n_2mainValue【港湾・漁港】&#10;一人当たり有形固定資産（償却資産）額"/>
        <xdr:cNvSpPr txBox="1"/>
      </xdr:nvSpPr>
      <xdr:spPr>
        <a:xfrm>
          <a:off x="8450795" y="1773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138400</xdr:rowOff>
    </xdr:from>
    <xdr:ext cx="599010" cy="259045"/>
    <xdr:sp macro="" textlink="">
      <xdr:nvSpPr>
        <xdr:cNvPr id="498" name="n_3mainValue【港湾・漁港】&#10;一人当たり有形固定資産（償却資産）額"/>
        <xdr:cNvSpPr txBox="1"/>
      </xdr:nvSpPr>
      <xdr:spPr>
        <a:xfrm>
          <a:off x="7561795" y="1779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138430</xdr:rowOff>
    </xdr:from>
    <xdr:ext cx="599010" cy="259045"/>
    <xdr:sp macro="" textlink="">
      <xdr:nvSpPr>
        <xdr:cNvPr id="499" name="n_4mainValue【港湾・漁港】&#10;一人当たり有形固定資産（償却資産）額"/>
        <xdr:cNvSpPr txBox="1"/>
      </xdr:nvSpPr>
      <xdr:spPr>
        <a:xfrm>
          <a:off x="6672795" y="17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524" name="直線コネクタ 523"/>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25"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26" name="直線コネクタ 525"/>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27"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28" name="直線コネクタ 527"/>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529"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30" name="フローチャート: 判断 529"/>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31" name="フローチャート: 判断 530"/>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2" name="フローチャート: 判断 531"/>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3" name="フローチャート: 判断 532"/>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34" name="フローチャート: 判断 533"/>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540" name="楕円 539"/>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541" name="【認定こども園・幼稚園・保育所】&#10;有形固定資産減価償却率該当値テキスト"/>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542" name="楕円 541"/>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36</xdr:row>
      <xdr:rowOff>26670</xdr:rowOff>
    </xdr:to>
    <xdr:cxnSp macro="">
      <xdr:nvCxnSpPr>
        <xdr:cNvPr id="543" name="直線コネクタ 542"/>
        <xdr:cNvCxnSpPr/>
      </xdr:nvCxnSpPr>
      <xdr:spPr>
        <a:xfrm>
          <a:off x="15481300" y="612838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44" name="楕円 543"/>
        <xdr:cNvSpPr/>
      </xdr:nvSpPr>
      <xdr:spPr>
        <a:xfrm>
          <a:off x="14541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34290</xdr:rowOff>
    </xdr:from>
    <xdr:to>
      <xdr:col>81</xdr:col>
      <xdr:colOff>50800</xdr:colOff>
      <xdr:row>35</xdr:row>
      <xdr:rowOff>127635</xdr:rowOff>
    </xdr:to>
    <xdr:cxnSp macro="">
      <xdr:nvCxnSpPr>
        <xdr:cNvPr id="545" name="直線コネクタ 544"/>
        <xdr:cNvCxnSpPr/>
      </xdr:nvCxnSpPr>
      <xdr:spPr>
        <a:xfrm>
          <a:off x="14592300" y="60350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156845</xdr:rowOff>
    </xdr:from>
    <xdr:to>
      <xdr:col>72</xdr:col>
      <xdr:colOff>38100</xdr:colOff>
      <xdr:row>36</xdr:row>
      <xdr:rowOff>86995</xdr:rowOff>
    </xdr:to>
    <xdr:sp macro="" textlink="">
      <xdr:nvSpPr>
        <xdr:cNvPr id="546" name="楕円 545"/>
        <xdr:cNvSpPr/>
      </xdr:nvSpPr>
      <xdr:spPr>
        <a:xfrm>
          <a:off x="13652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34290</xdr:rowOff>
    </xdr:from>
    <xdr:to>
      <xdr:col>76</xdr:col>
      <xdr:colOff>114300</xdr:colOff>
      <xdr:row>36</xdr:row>
      <xdr:rowOff>36195</xdr:rowOff>
    </xdr:to>
    <xdr:cxnSp macro="">
      <xdr:nvCxnSpPr>
        <xdr:cNvPr id="547" name="直線コネクタ 546"/>
        <xdr:cNvCxnSpPr/>
      </xdr:nvCxnSpPr>
      <xdr:spPr>
        <a:xfrm flipV="1">
          <a:off x="13703300" y="603504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101600</xdr:rowOff>
    </xdr:from>
    <xdr:to>
      <xdr:col>67</xdr:col>
      <xdr:colOff>101600</xdr:colOff>
      <xdr:row>36</xdr:row>
      <xdr:rowOff>31750</xdr:rowOff>
    </xdr:to>
    <xdr:sp macro="" textlink="">
      <xdr:nvSpPr>
        <xdr:cNvPr id="548" name="楕円 547"/>
        <xdr:cNvSpPr/>
      </xdr:nvSpPr>
      <xdr:spPr>
        <a:xfrm>
          <a:off x="12763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152400</xdr:rowOff>
    </xdr:from>
    <xdr:to>
      <xdr:col>71</xdr:col>
      <xdr:colOff>177800</xdr:colOff>
      <xdr:row>36</xdr:row>
      <xdr:rowOff>36195</xdr:rowOff>
    </xdr:to>
    <xdr:cxnSp macro="">
      <xdr:nvCxnSpPr>
        <xdr:cNvPr id="549" name="直線コネクタ 548"/>
        <xdr:cNvCxnSpPr/>
      </xdr:nvCxnSpPr>
      <xdr:spPr>
        <a:xfrm>
          <a:off x="12814300" y="6153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550" name="n_1aveValue【認定こども園・幼稚園・保育所】&#10;有形固定資産減価償却率"/>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51"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52"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553" name="n_4aveValue【認定こども園・幼稚園・保育所】&#10;有形固定資産減価償却率"/>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554" name="n_1mainValue【認定こども園・幼稚園・保育所】&#10;有形固定資産減価償却率"/>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101617</xdr:rowOff>
    </xdr:from>
    <xdr:ext cx="405111" cy="259045"/>
    <xdr:sp macro="" textlink="">
      <xdr:nvSpPr>
        <xdr:cNvPr id="555" name="n_2mainValue【認定こども園・幼稚園・保育所】&#10;有形固定資産減価償却率"/>
        <xdr:cNvSpPr txBox="1"/>
      </xdr:nvSpPr>
      <xdr:spPr>
        <a:xfrm>
          <a:off x="14389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556" name="n_3mainValue【認定こども園・幼稚園・保育所】&#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48277</xdr:rowOff>
    </xdr:from>
    <xdr:ext cx="405111" cy="259045"/>
    <xdr:sp macro="" textlink="">
      <xdr:nvSpPr>
        <xdr:cNvPr id="557" name="n_4mainValue【認定こども園・幼稚園・保育所】&#10;有形固定資産減価償却率"/>
        <xdr:cNvSpPr txBox="1"/>
      </xdr:nvSpPr>
      <xdr:spPr>
        <a:xfrm>
          <a:off x="12611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8" name="直線コネクタ 5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9" name="テキスト ボックス 5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0" name="直線コネクタ 5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71" name="テキスト ボックス 5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2" name="直線コネクタ 5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3" name="テキスト ボックス 5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4" name="直線コネクタ 5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5" name="テキスト ボックス 5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6" name="直線コネクタ 5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7" name="テキスト ボックス 5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8" name="直線コネクタ 5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9" name="テキスト ボックス 5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1" name="テキスト ボックス 5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83" name="直線コネクタ 582"/>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84"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85" name="直線コネクタ 584"/>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86"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87" name="直線コネクタ 586"/>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88"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89" name="フローチャート: 判断 588"/>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90" name="フローチャート: 判断 589"/>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91" name="フローチャート: 判断 590"/>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92" name="フローチャート: 判断 591"/>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93" name="フローチャート: 判断 592"/>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144599</xdr:rowOff>
    </xdr:from>
    <xdr:to>
      <xdr:col>116</xdr:col>
      <xdr:colOff>114300</xdr:colOff>
      <xdr:row>40</xdr:row>
      <xdr:rowOff>74749</xdr:rowOff>
    </xdr:to>
    <xdr:sp macro="" textlink="">
      <xdr:nvSpPr>
        <xdr:cNvPr id="599" name="楕円 598"/>
        <xdr:cNvSpPr/>
      </xdr:nvSpPr>
      <xdr:spPr>
        <a:xfrm>
          <a:off x="22110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123026</xdr:rowOff>
    </xdr:from>
    <xdr:ext cx="469744" cy="259045"/>
    <xdr:sp macro="" textlink="">
      <xdr:nvSpPr>
        <xdr:cNvPr id="600" name="【認定こども園・幼稚園・保育所】&#10;一人当たり面積該当値テキスト"/>
        <xdr:cNvSpPr txBox="1"/>
      </xdr:nvSpPr>
      <xdr:spPr>
        <a:xfrm>
          <a:off x="22199600"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147865</xdr:rowOff>
    </xdr:from>
    <xdr:to>
      <xdr:col>112</xdr:col>
      <xdr:colOff>38100</xdr:colOff>
      <xdr:row>40</xdr:row>
      <xdr:rowOff>78015</xdr:rowOff>
    </xdr:to>
    <xdr:sp macro="" textlink="">
      <xdr:nvSpPr>
        <xdr:cNvPr id="601" name="楕円 600"/>
        <xdr:cNvSpPr/>
      </xdr:nvSpPr>
      <xdr:spPr>
        <a:xfrm>
          <a:off x="2127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23949</xdr:rowOff>
    </xdr:from>
    <xdr:to>
      <xdr:col>116</xdr:col>
      <xdr:colOff>63500</xdr:colOff>
      <xdr:row>40</xdr:row>
      <xdr:rowOff>27215</xdr:rowOff>
    </xdr:to>
    <xdr:cxnSp macro="">
      <xdr:nvCxnSpPr>
        <xdr:cNvPr id="602" name="直線コネクタ 601"/>
        <xdr:cNvCxnSpPr/>
      </xdr:nvCxnSpPr>
      <xdr:spPr>
        <a:xfrm flipV="1">
          <a:off x="21323300" y="68819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9072</xdr:rowOff>
    </xdr:from>
    <xdr:to>
      <xdr:col>107</xdr:col>
      <xdr:colOff>101600</xdr:colOff>
      <xdr:row>40</xdr:row>
      <xdr:rowOff>110672</xdr:rowOff>
    </xdr:to>
    <xdr:sp macro="" textlink="">
      <xdr:nvSpPr>
        <xdr:cNvPr id="603" name="楕円 602"/>
        <xdr:cNvSpPr/>
      </xdr:nvSpPr>
      <xdr:spPr>
        <a:xfrm>
          <a:off x="20383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27215</xdr:rowOff>
    </xdr:from>
    <xdr:to>
      <xdr:col>111</xdr:col>
      <xdr:colOff>177800</xdr:colOff>
      <xdr:row>40</xdr:row>
      <xdr:rowOff>59872</xdr:rowOff>
    </xdr:to>
    <xdr:cxnSp macro="">
      <xdr:nvCxnSpPr>
        <xdr:cNvPr id="604" name="直線コネクタ 603"/>
        <xdr:cNvCxnSpPr/>
      </xdr:nvCxnSpPr>
      <xdr:spPr>
        <a:xfrm flipV="1">
          <a:off x="20434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605" name="楕円 604"/>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59872</xdr:rowOff>
    </xdr:to>
    <xdr:cxnSp macro="">
      <xdr:nvCxnSpPr>
        <xdr:cNvPr id="606" name="直線コネクタ 605"/>
        <xdr:cNvCxnSpPr/>
      </xdr:nvCxnSpPr>
      <xdr:spPr>
        <a:xfrm>
          <a:off x="19545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147865</xdr:rowOff>
    </xdr:from>
    <xdr:to>
      <xdr:col>98</xdr:col>
      <xdr:colOff>38100</xdr:colOff>
      <xdr:row>40</xdr:row>
      <xdr:rowOff>78015</xdr:rowOff>
    </xdr:to>
    <xdr:sp macro="" textlink="">
      <xdr:nvSpPr>
        <xdr:cNvPr id="607" name="楕円 606"/>
        <xdr:cNvSpPr/>
      </xdr:nvSpPr>
      <xdr:spPr>
        <a:xfrm>
          <a:off x="18605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27215</xdr:rowOff>
    </xdr:from>
    <xdr:to>
      <xdr:col>102</xdr:col>
      <xdr:colOff>114300</xdr:colOff>
      <xdr:row>40</xdr:row>
      <xdr:rowOff>27215</xdr:rowOff>
    </xdr:to>
    <xdr:cxnSp macro="">
      <xdr:nvCxnSpPr>
        <xdr:cNvPr id="608" name="直線コネクタ 607"/>
        <xdr:cNvCxnSpPr/>
      </xdr:nvCxnSpPr>
      <xdr:spPr>
        <a:xfrm>
          <a:off x="18656300" y="68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609"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610"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611"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612"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69142</xdr:rowOff>
    </xdr:from>
    <xdr:ext cx="469744" cy="259045"/>
    <xdr:sp macro="" textlink="">
      <xdr:nvSpPr>
        <xdr:cNvPr id="613" name="n_1mainValue【認定こども園・幼稚園・保育所】&#10;一人当たり面積"/>
        <xdr:cNvSpPr txBox="1"/>
      </xdr:nvSpPr>
      <xdr:spPr>
        <a:xfrm>
          <a:off x="21075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101799</xdr:rowOff>
    </xdr:from>
    <xdr:ext cx="469744" cy="259045"/>
    <xdr:sp macro="" textlink="">
      <xdr:nvSpPr>
        <xdr:cNvPr id="614" name="n_2mainValue【認定こども園・幼稚園・保育所】&#10;一人当たり面積"/>
        <xdr:cNvSpPr txBox="1"/>
      </xdr:nvSpPr>
      <xdr:spPr>
        <a:xfrm>
          <a:off x="20199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615" name="n_3mainValue【認定こども園・幼稚園・保育所】&#10;一人当たり面積"/>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69142</xdr:rowOff>
    </xdr:from>
    <xdr:ext cx="469744" cy="259045"/>
    <xdr:sp macro="" textlink="">
      <xdr:nvSpPr>
        <xdr:cNvPr id="616" name="n_4mainValue【認定こども園・幼稚園・保育所】&#10;一人当たり面積"/>
        <xdr:cNvSpPr txBox="1"/>
      </xdr:nvSpPr>
      <xdr:spPr>
        <a:xfrm>
          <a:off x="18421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7" name="テキスト ボックス 6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8" name="直線コネクタ 6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9" name="テキスト ボックス 6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30" name="直線コネクタ 6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31" name="テキスト ボックス 6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2" name="直線コネクタ 6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3" name="テキスト ボックス 6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4" name="直線コネクタ 6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5" name="テキスト ボックス 6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6" name="直線コネクタ 6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7" name="テキスト ボックス 6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9" name="テキスト ボックス 6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41" name="直線コネクタ 640"/>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42"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43" name="直線コネクタ 642"/>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4"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5" name="直線コネクタ 64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46"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47" name="フローチャート: 判断 646"/>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48" name="フローチャート: 判断 647"/>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49" name="フローチャート: 判断 648"/>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50" name="フローチャート: 判断 649"/>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51" name="フローチャート: 判断 650"/>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657" name="楕円 656"/>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658" name="【学校施設】&#10;有形固定資産減価償却率該当値テキスト"/>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659" name="楕円 658"/>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99060</xdr:rowOff>
    </xdr:to>
    <xdr:cxnSp macro="">
      <xdr:nvCxnSpPr>
        <xdr:cNvPr id="660" name="直線コネクタ 659"/>
        <xdr:cNvCxnSpPr/>
      </xdr:nvCxnSpPr>
      <xdr:spPr>
        <a:xfrm flipV="1">
          <a:off x="15481300" y="98564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61" name="楕円 660"/>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99060</xdr:rowOff>
    </xdr:to>
    <xdr:cxnSp macro="">
      <xdr:nvCxnSpPr>
        <xdr:cNvPr id="662" name="直線コネクタ 661"/>
        <xdr:cNvCxnSpPr/>
      </xdr:nvCxnSpPr>
      <xdr:spPr>
        <a:xfrm>
          <a:off x="14592300" y="98069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663" name="楕円 662"/>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58</xdr:row>
      <xdr:rowOff>144780</xdr:rowOff>
    </xdr:to>
    <xdr:cxnSp macro="">
      <xdr:nvCxnSpPr>
        <xdr:cNvPr id="664" name="直線コネクタ 663"/>
        <xdr:cNvCxnSpPr/>
      </xdr:nvCxnSpPr>
      <xdr:spPr>
        <a:xfrm flipV="1">
          <a:off x="13703300" y="98069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65" name="楕円 664"/>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60</xdr:row>
      <xdr:rowOff>41910</xdr:rowOff>
    </xdr:to>
    <xdr:cxnSp macro="">
      <xdr:nvCxnSpPr>
        <xdr:cNvPr id="666" name="直線コネクタ 665"/>
        <xdr:cNvCxnSpPr/>
      </xdr:nvCxnSpPr>
      <xdr:spPr>
        <a:xfrm flipV="1">
          <a:off x="12814300" y="1008888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67"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68"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69"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70" name="n_4aveValue【学校施設】&#10;有形固定資産減価償却率"/>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671" name="n_1mainValue【学校施設】&#10;有形固定資産減価償却率"/>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72" name="n_2mainValue【学校施設】&#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673" name="n_3mainValue【学校施設】&#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109237</xdr:rowOff>
    </xdr:from>
    <xdr:ext cx="405111" cy="259045"/>
    <xdr:sp macro="" textlink="">
      <xdr:nvSpPr>
        <xdr:cNvPr id="674" name="n_4mainValue【学校施設】&#10;有形固定資産減価償却率"/>
        <xdr:cNvSpPr txBox="1"/>
      </xdr:nvSpPr>
      <xdr:spPr>
        <a:xfrm>
          <a:off x="12611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5" name="テキスト ボックス 6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6" name="直線コネクタ 6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7" name="テキスト ボックス 6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8" name="直線コネクタ 6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9" name="テキスト ボックス 6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90" name="直線コネクタ 6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91" name="テキスト ボックス 6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2" name="直線コネクタ 6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3" name="テキスト ボックス 6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97" name="直線コネクタ 696"/>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98"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99" name="直線コネクタ 698"/>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700"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701" name="直線コネクタ 700"/>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702"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703" name="フローチャート: 判断 702"/>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704" name="フローチャート: 判断 703"/>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705" name="フローチャート: 判断 704"/>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706" name="フローチャート: 判断 705"/>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707" name="フローチャート: 判断 706"/>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144425</xdr:rowOff>
    </xdr:from>
    <xdr:to>
      <xdr:col>116</xdr:col>
      <xdr:colOff>114300</xdr:colOff>
      <xdr:row>62</xdr:row>
      <xdr:rowOff>74575</xdr:rowOff>
    </xdr:to>
    <xdr:sp macro="" textlink="">
      <xdr:nvSpPr>
        <xdr:cNvPr id="713" name="楕円 712"/>
        <xdr:cNvSpPr/>
      </xdr:nvSpPr>
      <xdr:spPr>
        <a:xfrm>
          <a:off x="221107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122852</xdr:rowOff>
    </xdr:from>
    <xdr:ext cx="469744" cy="259045"/>
    <xdr:sp macro="" textlink="">
      <xdr:nvSpPr>
        <xdr:cNvPr id="714" name="【学校施設】&#10;一人当たり面積該当値テキスト"/>
        <xdr:cNvSpPr txBox="1"/>
      </xdr:nvSpPr>
      <xdr:spPr>
        <a:xfrm>
          <a:off x="22199600"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715" name="楕円 714"/>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23775</xdr:rowOff>
    </xdr:from>
    <xdr:to>
      <xdr:col>116</xdr:col>
      <xdr:colOff>63500</xdr:colOff>
      <xdr:row>62</xdr:row>
      <xdr:rowOff>42976</xdr:rowOff>
    </xdr:to>
    <xdr:cxnSp macro="">
      <xdr:nvCxnSpPr>
        <xdr:cNvPr id="716" name="直線コネクタ 715"/>
        <xdr:cNvCxnSpPr/>
      </xdr:nvCxnSpPr>
      <xdr:spPr>
        <a:xfrm flipV="1">
          <a:off x="21323300" y="10653675"/>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5893</xdr:rowOff>
    </xdr:from>
    <xdr:to>
      <xdr:col>107</xdr:col>
      <xdr:colOff>101600</xdr:colOff>
      <xdr:row>62</xdr:row>
      <xdr:rowOff>107493</xdr:rowOff>
    </xdr:to>
    <xdr:sp macro="" textlink="">
      <xdr:nvSpPr>
        <xdr:cNvPr id="717" name="楕円 716"/>
        <xdr:cNvSpPr/>
      </xdr:nvSpPr>
      <xdr:spPr>
        <a:xfrm>
          <a:off x="20383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56693</xdr:rowOff>
    </xdr:to>
    <xdr:cxnSp macro="">
      <xdr:nvCxnSpPr>
        <xdr:cNvPr id="718" name="直線コネクタ 717"/>
        <xdr:cNvCxnSpPr/>
      </xdr:nvCxnSpPr>
      <xdr:spPr>
        <a:xfrm flipV="1">
          <a:off x="20434300" y="1067287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xdr:rowOff>
    </xdr:from>
    <xdr:to>
      <xdr:col>102</xdr:col>
      <xdr:colOff>165100</xdr:colOff>
      <xdr:row>62</xdr:row>
      <xdr:rowOff>107035</xdr:rowOff>
    </xdr:to>
    <xdr:sp macro="" textlink="">
      <xdr:nvSpPr>
        <xdr:cNvPr id="719" name="楕円 718"/>
        <xdr:cNvSpPr/>
      </xdr:nvSpPr>
      <xdr:spPr>
        <a:xfrm>
          <a:off x="19494500" y="106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56235</xdr:rowOff>
    </xdr:from>
    <xdr:to>
      <xdr:col>107</xdr:col>
      <xdr:colOff>50800</xdr:colOff>
      <xdr:row>62</xdr:row>
      <xdr:rowOff>56693</xdr:rowOff>
    </xdr:to>
    <xdr:cxnSp macro="">
      <xdr:nvCxnSpPr>
        <xdr:cNvPr id="720" name="直線コネクタ 719"/>
        <xdr:cNvCxnSpPr/>
      </xdr:nvCxnSpPr>
      <xdr:spPr>
        <a:xfrm>
          <a:off x="19545300" y="1068613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50698</xdr:rowOff>
    </xdr:from>
    <xdr:to>
      <xdr:col>98</xdr:col>
      <xdr:colOff>38100</xdr:colOff>
      <xdr:row>62</xdr:row>
      <xdr:rowOff>152298</xdr:rowOff>
    </xdr:to>
    <xdr:sp macro="" textlink="">
      <xdr:nvSpPr>
        <xdr:cNvPr id="721" name="楕円 720"/>
        <xdr:cNvSpPr/>
      </xdr:nvSpPr>
      <xdr:spPr>
        <a:xfrm>
          <a:off x="18605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56235</xdr:rowOff>
    </xdr:from>
    <xdr:to>
      <xdr:col>102</xdr:col>
      <xdr:colOff>114300</xdr:colOff>
      <xdr:row>62</xdr:row>
      <xdr:rowOff>101498</xdr:rowOff>
    </xdr:to>
    <xdr:cxnSp macro="">
      <xdr:nvCxnSpPr>
        <xdr:cNvPr id="722" name="直線コネクタ 721"/>
        <xdr:cNvCxnSpPr/>
      </xdr:nvCxnSpPr>
      <xdr:spPr>
        <a:xfrm flipV="1">
          <a:off x="18656300" y="106861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723"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724"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725"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726"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727" name="n_1mainValue【学校施設】&#10;一人当たり面積"/>
        <xdr:cNvSpPr txBox="1"/>
      </xdr:nvSpPr>
      <xdr:spPr>
        <a:xfrm>
          <a:off x="210757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98620</xdr:rowOff>
    </xdr:from>
    <xdr:ext cx="469744" cy="259045"/>
    <xdr:sp macro="" textlink="">
      <xdr:nvSpPr>
        <xdr:cNvPr id="728" name="n_2mainValue【学校施設】&#10;一人当たり面積"/>
        <xdr:cNvSpPr txBox="1"/>
      </xdr:nvSpPr>
      <xdr:spPr>
        <a:xfrm>
          <a:off x="201994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98162</xdr:rowOff>
    </xdr:from>
    <xdr:ext cx="469744" cy="259045"/>
    <xdr:sp macro="" textlink="">
      <xdr:nvSpPr>
        <xdr:cNvPr id="729" name="n_3mainValue【学校施設】&#10;一人当たり面積"/>
        <xdr:cNvSpPr txBox="1"/>
      </xdr:nvSpPr>
      <xdr:spPr>
        <a:xfrm>
          <a:off x="19310427" y="107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143425</xdr:rowOff>
    </xdr:from>
    <xdr:ext cx="469744" cy="259045"/>
    <xdr:sp macro="" textlink="">
      <xdr:nvSpPr>
        <xdr:cNvPr id="730" name="n_4mainValue【学校施設】&#10;一人当たり面積"/>
        <xdr:cNvSpPr txBox="1"/>
      </xdr:nvSpPr>
      <xdr:spPr>
        <a:xfrm>
          <a:off x="18421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8" name="直線コネクタ 7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9" name="テキスト ボックス 7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0" name="直線コネクタ 7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1" name="テキスト ボックス 7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2" name="直線コネクタ 7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3" name="テキスト ボックス 7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4" name="直線コネクタ 7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5" name="テキスト ボックス 7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6" name="直線コネクタ 7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7" name="テキスト ボックス 7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9" name="テキスト ボックス 7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57150</xdr:rowOff>
    </xdr:from>
    <xdr:to>
      <xdr:col>85</xdr:col>
      <xdr:colOff>126364</xdr:colOff>
      <xdr:row>108</xdr:row>
      <xdr:rowOff>80011</xdr:rowOff>
    </xdr:to>
    <xdr:cxnSp macro="">
      <xdr:nvCxnSpPr>
        <xdr:cNvPr id="771" name="直線コネクタ 770"/>
        <xdr:cNvCxnSpPr/>
      </xdr:nvCxnSpPr>
      <xdr:spPr>
        <a:xfrm flipV="1">
          <a:off x="16318864" y="17545050"/>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772"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773" name="直線コネクタ 772"/>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3827</xdr:rowOff>
    </xdr:from>
    <xdr:ext cx="405111" cy="259045"/>
    <xdr:sp macro="" textlink="">
      <xdr:nvSpPr>
        <xdr:cNvPr id="774" name="【公民館】&#10;有形固定資産減価償却率最大値テキスト"/>
        <xdr:cNvSpPr txBox="1"/>
      </xdr:nvSpPr>
      <xdr:spPr>
        <a:xfrm>
          <a:off x="16357600"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57150</xdr:rowOff>
    </xdr:from>
    <xdr:to>
      <xdr:col>86</xdr:col>
      <xdr:colOff>25400</xdr:colOff>
      <xdr:row>102</xdr:row>
      <xdr:rowOff>57150</xdr:rowOff>
    </xdr:to>
    <xdr:cxnSp macro="">
      <xdr:nvCxnSpPr>
        <xdr:cNvPr id="775" name="直線コネクタ 774"/>
        <xdr:cNvCxnSpPr/>
      </xdr:nvCxnSpPr>
      <xdr:spPr>
        <a:xfrm>
          <a:off x="16230600" y="1754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19702</xdr:rowOff>
    </xdr:from>
    <xdr:ext cx="405111" cy="259045"/>
    <xdr:sp macro="" textlink="">
      <xdr:nvSpPr>
        <xdr:cNvPr id="776" name="【公民館】&#10;有形固定資産減価償却率平均値テキスト"/>
        <xdr:cNvSpPr txBox="1"/>
      </xdr:nvSpPr>
      <xdr:spPr>
        <a:xfrm>
          <a:off x="163576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77" name="フローチャート: 判断 776"/>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145414</xdr:rowOff>
    </xdr:from>
    <xdr:to>
      <xdr:col>81</xdr:col>
      <xdr:colOff>101600</xdr:colOff>
      <xdr:row>105</xdr:row>
      <xdr:rowOff>75564</xdr:rowOff>
    </xdr:to>
    <xdr:sp macro="" textlink="">
      <xdr:nvSpPr>
        <xdr:cNvPr id="778" name="フローチャート: 判断 777"/>
        <xdr:cNvSpPr/>
      </xdr:nvSpPr>
      <xdr:spPr>
        <a:xfrm>
          <a:off x="15430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79" name="フローチャート: 判断 778"/>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80" name="フローチャート: 判断 779"/>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81" name="フローチャート: 判断 780"/>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787" name="楕円 786"/>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788" name="【公民館】&#10;有形固定資産減価償却率該当値テキスト"/>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789" name="楕円 788"/>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154305</xdr:rowOff>
    </xdr:to>
    <xdr:cxnSp macro="">
      <xdr:nvCxnSpPr>
        <xdr:cNvPr id="790" name="直線コネクタ 789"/>
        <xdr:cNvCxnSpPr/>
      </xdr:nvCxnSpPr>
      <xdr:spPr>
        <a:xfrm>
          <a:off x="15481300" y="182670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791" name="楕円 790"/>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49530</xdr:rowOff>
    </xdr:from>
    <xdr:to>
      <xdr:col>81</xdr:col>
      <xdr:colOff>50800</xdr:colOff>
      <xdr:row>106</xdr:row>
      <xdr:rowOff>93345</xdr:rowOff>
    </xdr:to>
    <xdr:cxnSp macro="">
      <xdr:nvCxnSpPr>
        <xdr:cNvPr id="792" name="直線コネクタ 791"/>
        <xdr:cNvCxnSpPr/>
      </xdr:nvCxnSpPr>
      <xdr:spPr>
        <a:xfrm>
          <a:off x="14592300" y="18223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128270</xdr:rowOff>
    </xdr:from>
    <xdr:to>
      <xdr:col>72</xdr:col>
      <xdr:colOff>38100</xdr:colOff>
      <xdr:row>101</xdr:row>
      <xdr:rowOff>58420</xdr:rowOff>
    </xdr:to>
    <xdr:sp macro="" textlink="">
      <xdr:nvSpPr>
        <xdr:cNvPr id="793" name="楕円 792"/>
        <xdr:cNvSpPr/>
      </xdr:nvSpPr>
      <xdr:spPr>
        <a:xfrm>
          <a:off x="1365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xdr:rowOff>
    </xdr:from>
    <xdr:to>
      <xdr:col>76</xdr:col>
      <xdr:colOff>114300</xdr:colOff>
      <xdr:row>106</xdr:row>
      <xdr:rowOff>49530</xdr:rowOff>
    </xdr:to>
    <xdr:cxnSp macro="">
      <xdr:nvCxnSpPr>
        <xdr:cNvPr id="794" name="直線コネクタ 793"/>
        <xdr:cNvCxnSpPr/>
      </xdr:nvCxnSpPr>
      <xdr:spPr>
        <a:xfrm>
          <a:off x="13703300" y="17324070"/>
          <a:ext cx="889000"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795" name="楕円 794"/>
        <xdr:cNvSpPr/>
      </xdr:nvSpPr>
      <xdr:spPr>
        <a:xfrm>
          <a:off x="1276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xdr:rowOff>
    </xdr:from>
    <xdr:to>
      <xdr:col>71</xdr:col>
      <xdr:colOff>177800</xdr:colOff>
      <xdr:row>105</xdr:row>
      <xdr:rowOff>148589</xdr:rowOff>
    </xdr:to>
    <xdr:cxnSp macro="">
      <xdr:nvCxnSpPr>
        <xdr:cNvPr id="796" name="直線コネクタ 795"/>
        <xdr:cNvCxnSpPr/>
      </xdr:nvCxnSpPr>
      <xdr:spPr>
        <a:xfrm flipV="1">
          <a:off x="12814300" y="17324070"/>
          <a:ext cx="889000" cy="8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92091</xdr:rowOff>
    </xdr:from>
    <xdr:ext cx="405111" cy="259045"/>
    <xdr:sp macro="" textlink="">
      <xdr:nvSpPr>
        <xdr:cNvPr id="797" name="n_1aveValue【公民館】&#10;有形固定資産減価償却率"/>
        <xdr:cNvSpPr txBox="1"/>
      </xdr:nvSpPr>
      <xdr:spPr>
        <a:xfrm>
          <a:off x="152660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98"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99" name="n_3aveValue【公民館】&#10;有形固定資産減価償却率"/>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00"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801" name="n_1mainValue【公民館】&#10;有形固定資産減価償却率"/>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802" name="n_2mainValue【公民館】&#10;有形固定資産減価償却率"/>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74947</xdr:rowOff>
    </xdr:from>
    <xdr:ext cx="405111" cy="259045"/>
    <xdr:sp macro="" textlink="">
      <xdr:nvSpPr>
        <xdr:cNvPr id="803" name="n_3mainValue【公民館】&#10;有形固定資産減価償却率"/>
        <xdr:cNvSpPr txBox="1"/>
      </xdr:nvSpPr>
      <xdr:spPr>
        <a:xfrm>
          <a:off x="13500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19066</xdr:rowOff>
    </xdr:from>
    <xdr:ext cx="405111" cy="259045"/>
    <xdr:sp macro="" textlink="">
      <xdr:nvSpPr>
        <xdr:cNvPr id="804" name="n_4mainValue【公民館】&#10;有形固定資産減価償却率"/>
        <xdr:cNvSpPr txBox="1"/>
      </xdr:nvSpPr>
      <xdr:spPr>
        <a:xfrm>
          <a:off x="12611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30" name="直線コネクタ 829"/>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31"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32" name="直線コネクタ 831"/>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33"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34" name="直線コネクタ 833"/>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35"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36" name="フローチャート: 判断 835"/>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37" name="フローチャート: 判断 836"/>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8" name="フローチャート: 判断 837"/>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9" name="フローチャート: 判断 838"/>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40" name="フローチャート: 判断 839"/>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846" name="楕円 845"/>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847" name="【公民館】&#10;一人当たり面積該当値テキスト"/>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67855</xdr:rowOff>
    </xdr:from>
    <xdr:to>
      <xdr:col>112</xdr:col>
      <xdr:colOff>38100</xdr:colOff>
      <xdr:row>108</xdr:row>
      <xdr:rowOff>169455</xdr:rowOff>
    </xdr:to>
    <xdr:sp macro="" textlink="">
      <xdr:nvSpPr>
        <xdr:cNvPr id="848" name="楕円 847"/>
        <xdr:cNvSpPr/>
      </xdr:nvSpPr>
      <xdr:spPr>
        <a:xfrm>
          <a:off x="2127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118655</xdr:rowOff>
    </xdr:to>
    <xdr:cxnSp macro="">
      <xdr:nvCxnSpPr>
        <xdr:cNvPr id="849" name="直線コネクタ 848"/>
        <xdr:cNvCxnSpPr/>
      </xdr:nvCxnSpPr>
      <xdr:spPr>
        <a:xfrm flipV="1">
          <a:off x="21323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850" name="楕円 849"/>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118655</xdr:rowOff>
    </xdr:to>
    <xdr:cxnSp macro="">
      <xdr:nvCxnSpPr>
        <xdr:cNvPr id="851" name="直線コネクタ 850"/>
        <xdr:cNvCxnSpPr/>
      </xdr:nvCxnSpPr>
      <xdr:spPr>
        <a:xfrm>
          <a:off x="20434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52" name="楕円 851"/>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118655</xdr:rowOff>
    </xdr:to>
    <xdr:cxnSp macro="">
      <xdr:nvCxnSpPr>
        <xdr:cNvPr id="853" name="直線コネクタ 852"/>
        <xdr:cNvCxnSpPr/>
      </xdr:nvCxnSpPr>
      <xdr:spPr>
        <a:xfrm>
          <a:off x="19545300" y="186025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854" name="楕円 853"/>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855" name="直線コネクタ 854"/>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56"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57"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58"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9"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160582</xdr:rowOff>
    </xdr:from>
    <xdr:ext cx="469744" cy="259045"/>
    <xdr:sp macro="" textlink="">
      <xdr:nvSpPr>
        <xdr:cNvPr id="860" name="n_1mainValue【公民館】&#10;一人当たり面積"/>
        <xdr:cNvSpPr txBox="1"/>
      </xdr:nvSpPr>
      <xdr:spPr>
        <a:xfrm>
          <a:off x="21075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861" name="n_2mainValue【公民館】&#10;一人当たり面積"/>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62" name="n_3mainValue【公民館】&#10;一人当たり面積"/>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863" name="n_4mainValue【公民館】&#10;一人当たり面積"/>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道路・漁港・公民館等の減価償却率は類似団体平均値を大きく上回っており、老朽化が顕著であることがわかる。一方、東日本大震災において被災し、災害復旧等により整備された施設を含む施設類型は、類似団体平均値と比較して減価償却率が低く見えるが、当該償却率はあくまでも平均値であり、老朽化した施設を含んでいることに変わりはない。</a:t>
          </a:r>
          <a:endParaRPr lang="ja-JP" altLang="ja-JP" sz="1400">
            <a:effectLst/>
          </a:endParaRPr>
        </a:p>
        <a:p>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年間における更新費用推計において、</a:t>
          </a:r>
          <a:r>
            <a:rPr kumimoji="1" lang="en-US" altLang="ja-JP" sz="1100">
              <a:solidFill>
                <a:schemeClr val="dk1"/>
              </a:solidFill>
              <a:effectLst/>
              <a:latin typeface="+mn-lt"/>
              <a:ea typeface="+mn-ea"/>
              <a:cs typeface="+mn-cs"/>
            </a:rPr>
            <a:t>2043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2047</a:t>
          </a:r>
          <a:r>
            <a:rPr kumimoji="1" lang="ja-JP" altLang="ja-JP" sz="1100">
              <a:solidFill>
                <a:schemeClr val="dk1"/>
              </a:solidFill>
              <a:effectLst/>
              <a:latin typeface="+mn-lt"/>
              <a:ea typeface="+mn-ea"/>
              <a:cs typeface="+mn-cs"/>
            </a:rPr>
            <a:t>年にピークをむかえることが試算されており、それらをいかに平準化させていくかが課題である。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71" name="楕円 70"/>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2" name="【図書館】&#10;有形固定資産減価償却率該当値テキスト"/>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110490</xdr:rowOff>
    </xdr:to>
    <xdr:cxnSp macro="">
      <xdr:nvCxnSpPr>
        <xdr:cNvPr id="74" name="直線コネクタ 73"/>
        <xdr:cNvCxnSpPr/>
      </xdr:nvCxnSpPr>
      <xdr:spPr>
        <a:xfrm>
          <a:off x="3797300" y="6065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64770</xdr:rowOff>
    </xdr:to>
    <xdr:cxnSp macro="">
      <xdr:nvCxnSpPr>
        <xdr:cNvPr id="76" name="直線コネクタ 75"/>
        <xdr:cNvCxnSpPr/>
      </xdr:nvCxnSpPr>
      <xdr:spPr>
        <a:xfrm>
          <a:off x="2908300" y="601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93980</xdr:rowOff>
    </xdr:from>
    <xdr:to>
      <xdr:col>10</xdr:col>
      <xdr:colOff>165100</xdr:colOff>
      <xdr:row>35</xdr:row>
      <xdr:rowOff>24130</xdr:rowOff>
    </xdr:to>
    <xdr:sp macro="" textlink="">
      <xdr:nvSpPr>
        <xdr:cNvPr id="77" name="楕円 76"/>
        <xdr:cNvSpPr/>
      </xdr:nvSpPr>
      <xdr:spPr>
        <a:xfrm>
          <a:off x="1968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144780</xdr:rowOff>
    </xdr:from>
    <xdr:to>
      <xdr:col>15</xdr:col>
      <xdr:colOff>50800</xdr:colOff>
      <xdr:row>35</xdr:row>
      <xdr:rowOff>19050</xdr:rowOff>
    </xdr:to>
    <xdr:cxnSp macro="">
      <xdr:nvCxnSpPr>
        <xdr:cNvPr id="78" name="直線コネクタ 77"/>
        <xdr:cNvCxnSpPr/>
      </xdr:nvCxnSpPr>
      <xdr:spPr>
        <a:xfrm>
          <a:off x="2019300" y="597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48260</xdr:rowOff>
    </xdr:from>
    <xdr:to>
      <xdr:col>6</xdr:col>
      <xdr:colOff>38100</xdr:colOff>
      <xdr:row>34</xdr:row>
      <xdr:rowOff>149860</xdr:rowOff>
    </xdr:to>
    <xdr:sp macro="" textlink="">
      <xdr:nvSpPr>
        <xdr:cNvPr id="79" name="楕円 78"/>
        <xdr:cNvSpPr/>
      </xdr:nvSpPr>
      <xdr:spPr>
        <a:xfrm>
          <a:off x="1079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99060</xdr:rowOff>
    </xdr:from>
    <xdr:to>
      <xdr:col>10</xdr:col>
      <xdr:colOff>114300</xdr:colOff>
      <xdr:row>34</xdr:row>
      <xdr:rowOff>144780</xdr:rowOff>
    </xdr:to>
    <xdr:cxnSp macro="">
      <xdr:nvCxnSpPr>
        <xdr:cNvPr id="80" name="直線コネクタ 79"/>
        <xdr:cNvCxnSpPr/>
      </xdr:nvCxnSpPr>
      <xdr:spPr>
        <a:xfrm>
          <a:off x="1130300" y="592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145559</xdr:rowOff>
    </xdr:from>
    <xdr:ext cx="405111" cy="259045"/>
    <xdr:sp macro="" textlink="">
      <xdr:nvSpPr>
        <xdr:cNvPr id="81" name="n_1aveValue【図書館】&#10;有形固定資産減価償却率"/>
        <xdr:cNvSpPr txBox="1"/>
      </xdr:nvSpPr>
      <xdr:spPr>
        <a:xfrm>
          <a:off x="3582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115841</xdr:rowOff>
    </xdr:from>
    <xdr:ext cx="405111" cy="259045"/>
    <xdr:sp macro="" textlink="">
      <xdr:nvSpPr>
        <xdr:cNvPr id="82" name="n_2aveValue【図書館】&#10;有形固定資産減価償却率"/>
        <xdr:cNvSpPr txBox="1"/>
      </xdr:nvSpPr>
      <xdr:spPr>
        <a:xfrm>
          <a:off x="2705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図書館】&#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84" name="n_4aveValue【図書館】&#10;有形固定資産減価償却率"/>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図書館】&#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40657</xdr:rowOff>
    </xdr:from>
    <xdr:ext cx="405111" cy="259045"/>
    <xdr:sp macro="" textlink="">
      <xdr:nvSpPr>
        <xdr:cNvPr id="87" name="n_3mainValue【図書館】&#10;有形固定資産減価償却率"/>
        <xdr:cNvSpPr txBox="1"/>
      </xdr:nvSpPr>
      <xdr:spPr>
        <a:xfrm>
          <a:off x="1816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166387</xdr:rowOff>
    </xdr:from>
    <xdr:ext cx="405111" cy="259045"/>
    <xdr:sp macro="" textlink="">
      <xdr:nvSpPr>
        <xdr:cNvPr id="88" name="n_4mainValue【図書館】&#10;有形固定資産減価償却率"/>
        <xdr:cNvSpPr txBox="1"/>
      </xdr:nvSpPr>
      <xdr:spPr>
        <a:xfrm>
          <a:off x="927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8" name="楕円 127"/>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9"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0" name="楕円 129"/>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1" name="直線コネクタ 130"/>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2" name="楕円 131"/>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3" name="直線コネクタ 132"/>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4" name="楕円 133"/>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5" name="直線コネクタ 134"/>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6" name="楕円 135"/>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37" name="直線コネクタ 136"/>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2"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3"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4"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5" name="n_4main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5"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86" name="楕円 185"/>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87" name="【体育館・プール】&#10;有形固定資産減価償却率該当値テキスト"/>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88" name="楕円 187"/>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78105</xdr:rowOff>
    </xdr:to>
    <xdr:cxnSp macro="">
      <xdr:nvCxnSpPr>
        <xdr:cNvPr id="189" name="直線コネクタ 188"/>
        <xdr:cNvCxnSpPr/>
      </xdr:nvCxnSpPr>
      <xdr:spPr>
        <a:xfrm flipV="1">
          <a:off x="3797300" y="101822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0" name="楕円 189"/>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60</xdr:row>
      <xdr:rowOff>11430</xdr:rowOff>
    </xdr:to>
    <xdr:cxnSp macro="">
      <xdr:nvCxnSpPr>
        <xdr:cNvPr id="191" name="直線コネクタ 190"/>
        <xdr:cNvCxnSpPr/>
      </xdr:nvCxnSpPr>
      <xdr:spPr>
        <a:xfrm flipV="1">
          <a:off x="2908300" y="101936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2" name="楕円 191"/>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62</xdr:row>
      <xdr:rowOff>55245</xdr:rowOff>
    </xdr:to>
    <xdr:cxnSp macro="">
      <xdr:nvCxnSpPr>
        <xdr:cNvPr id="193" name="直線コネクタ 192"/>
        <xdr:cNvCxnSpPr/>
      </xdr:nvCxnSpPr>
      <xdr:spPr>
        <a:xfrm flipV="1">
          <a:off x="2019300" y="1029843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194" name="楕円 193"/>
        <xdr:cNvSpPr/>
      </xdr:nvSpPr>
      <xdr:spPr>
        <a:xfrm>
          <a:off x="107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55245</xdr:rowOff>
    </xdr:to>
    <xdr:cxnSp macro="">
      <xdr:nvCxnSpPr>
        <xdr:cNvPr id="195" name="直線コネクタ 194"/>
        <xdr:cNvCxnSpPr/>
      </xdr:nvCxnSpPr>
      <xdr:spPr>
        <a:xfrm>
          <a:off x="1130300" y="10648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9"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200" name="n_1mainValue【体育館・プー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1" name="n_2main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2" name="n_3mainValue【体育館・プー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macro="" textlink="">
      <xdr:nvSpPr>
        <xdr:cNvPr id="203" name="n_4mainValue【体育館・プール】&#10;有形固定資産減価償却率"/>
        <xdr:cNvSpPr txBox="1"/>
      </xdr:nvSpPr>
      <xdr:spPr>
        <a:xfrm>
          <a:off x="927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43" name="楕円 242"/>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244" name="【体育館・プール】&#10;一人当たり面積該当値テキスト"/>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45" name="楕円 244"/>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118110</xdr:rowOff>
    </xdr:to>
    <xdr:cxnSp macro="">
      <xdr:nvCxnSpPr>
        <xdr:cNvPr id="246" name="直線コネクタ 245"/>
        <xdr:cNvCxnSpPr/>
      </xdr:nvCxnSpPr>
      <xdr:spPr>
        <a:xfrm>
          <a:off x="9639300" y="10709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31115</xdr:rowOff>
    </xdr:from>
    <xdr:to>
      <xdr:col>46</xdr:col>
      <xdr:colOff>38100</xdr:colOff>
      <xdr:row>62</xdr:row>
      <xdr:rowOff>132715</xdr:rowOff>
    </xdr:to>
    <xdr:sp macro="" textlink="">
      <xdr:nvSpPr>
        <xdr:cNvPr id="247" name="楕円 246"/>
        <xdr:cNvSpPr/>
      </xdr:nvSpPr>
      <xdr:spPr>
        <a:xfrm>
          <a:off x="8699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81915</xdr:rowOff>
    </xdr:to>
    <xdr:cxnSp macro="">
      <xdr:nvCxnSpPr>
        <xdr:cNvPr id="248" name="直線コネクタ 247"/>
        <xdr:cNvCxnSpPr/>
      </xdr:nvCxnSpPr>
      <xdr:spPr>
        <a:xfrm flipV="1">
          <a:off x="8750300" y="107099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34925</xdr:rowOff>
    </xdr:from>
    <xdr:to>
      <xdr:col>41</xdr:col>
      <xdr:colOff>101600</xdr:colOff>
      <xdr:row>62</xdr:row>
      <xdr:rowOff>136525</xdr:rowOff>
    </xdr:to>
    <xdr:sp macro="" textlink="">
      <xdr:nvSpPr>
        <xdr:cNvPr id="249" name="楕円 248"/>
        <xdr:cNvSpPr/>
      </xdr:nvSpPr>
      <xdr:spPr>
        <a:xfrm>
          <a:off x="781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81915</xdr:rowOff>
    </xdr:from>
    <xdr:to>
      <xdr:col>45</xdr:col>
      <xdr:colOff>177800</xdr:colOff>
      <xdr:row>62</xdr:row>
      <xdr:rowOff>85725</xdr:rowOff>
    </xdr:to>
    <xdr:cxnSp macro="">
      <xdr:nvCxnSpPr>
        <xdr:cNvPr id="250" name="直線コネクタ 249"/>
        <xdr:cNvCxnSpPr/>
      </xdr:nvCxnSpPr>
      <xdr:spPr>
        <a:xfrm flipV="1">
          <a:off x="7861300" y="10711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1" name="楕円 250"/>
        <xdr:cNvSpPr/>
      </xdr:nvSpPr>
      <xdr:spPr>
        <a:xfrm>
          <a:off x="692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85725</xdr:rowOff>
    </xdr:from>
    <xdr:to>
      <xdr:col>41</xdr:col>
      <xdr:colOff>50800</xdr:colOff>
      <xdr:row>62</xdr:row>
      <xdr:rowOff>85725</xdr:rowOff>
    </xdr:to>
    <xdr:cxnSp macro="">
      <xdr:nvCxnSpPr>
        <xdr:cNvPr id="252" name="直線コネクタ 251"/>
        <xdr:cNvCxnSpPr/>
      </xdr:nvCxnSpPr>
      <xdr:spPr>
        <a:xfrm>
          <a:off x="6972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56"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57" name="n_1main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123842</xdr:rowOff>
    </xdr:from>
    <xdr:ext cx="469744" cy="259045"/>
    <xdr:sp macro="" textlink="">
      <xdr:nvSpPr>
        <xdr:cNvPr id="258" name="n_2mainValue【体育館・プール】&#10;一人当たり面積"/>
        <xdr:cNvSpPr txBox="1"/>
      </xdr:nvSpPr>
      <xdr:spPr>
        <a:xfrm>
          <a:off x="85154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127652</xdr:rowOff>
    </xdr:from>
    <xdr:ext cx="469744" cy="259045"/>
    <xdr:sp macro="" textlink="">
      <xdr:nvSpPr>
        <xdr:cNvPr id="259" name="n_3mainValue【体育館・プール】&#10;一人当たり面積"/>
        <xdr:cNvSpPr txBox="1"/>
      </xdr:nvSpPr>
      <xdr:spPr>
        <a:xfrm>
          <a:off x="7626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127652</xdr:rowOff>
    </xdr:from>
    <xdr:ext cx="469744" cy="259045"/>
    <xdr:sp macro="" textlink="">
      <xdr:nvSpPr>
        <xdr:cNvPr id="260" name="n_4mainValue【体育館・プール】&#10;一人当たり面積"/>
        <xdr:cNvSpPr txBox="1"/>
      </xdr:nvSpPr>
      <xdr:spPr>
        <a:xfrm>
          <a:off x="6737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90"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1" name="楕円 300"/>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2"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303" name="楕円 302"/>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154305</xdr:rowOff>
    </xdr:to>
    <xdr:cxnSp macro="">
      <xdr:nvCxnSpPr>
        <xdr:cNvPr id="304" name="直線コネクタ 303"/>
        <xdr:cNvCxnSpPr/>
      </xdr:nvCxnSpPr>
      <xdr:spPr>
        <a:xfrm>
          <a:off x="3797300" y="1400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05" name="楕円 304"/>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114300</xdr:rowOff>
    </xdr:to>
    <xdr:cxnSp macro="">
      <xdr:nvCxnSpPr>
        <xdr:cNvPr id="306" name="直線コネクタ 305"/>
        <xdr:cNvCxnSpPr/>
      </xdr:nvCxnSpPr>
      <xdr:spPr>
        <a:xfrm>
          <a:off x="2908300" y="1396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21589</xdr:rowOff>
    </xdr:from>
    <xdr:to>
      <xdr:col>10</xdr:col>
      <xdr:colOff>165100</xdr:colOff>
      <xdr:row>78</xdr:row>
      <xdr:rowOff>123189</xdr:rowOff>
    </xdr:to>
    <xdr:sp macro="" textlink="">
      <xdr:nvSpPr>
        <xdr:cNvPr id="307" name="楕円 306"/>
        <xdr:cNvSpPr/>
      </xdr:nvSpPr>
      <xdr:spPr>
        <a:xfrm>
          <a:off x="1968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72389</xdr:rowOff>
    </xdr:from>
    <xdr:to>
      <xdr:col>15</xdr:col>
      <xdr:colOff>50800</xdr:colOff>
      <xdr:row>81</xdr:row>
      <xdr:rowOff>76200</xdr:rowOff>
    </xdr:to>
    <xdr:cxnSp macro="">
      <xdr:nvCxnSpPr>
        <xdr:cNvPr id="308" name="直線コネクタ 307"/>
        <xdr:cNvCxnSpPr/>
      </xdr:nvCxnSpPr>
      <xdr:spPr>
        <a:xfrm>
          <a:off x="2019300" y="13445489"/>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139700</xdr:rowOff>
    </xdr:from>
    <xdr:to>
      <xdr:col>6</xdr:col>
      <xdr:colOff>38100</xdr:colOff>
      <xdr:row>78</xdr:row>
      <xdr:rowOff>69850</xdr:rowOff>
    </xdr:to>
    <xdr:sp macro="" textlink="">
      <xdr:nvSpPr>
        <xdr:cNvPr id="309" name="楕円 308"/>
        <xdr:cNvSpPr/>
      </xdr:nvSpPr>
      <xdr:spPr>
        <a:xfrm>
          <a:off x="107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19050</xdr:rowOff>
    </xdr:from>
    <xdr:to>
      <xdr:col>10</xdr:col>
      <xdr:colOff>114300</xdr:colOff>
      <xdr:row>78</xdr:row>
      <xdr:rowOff>72389</xdr:rowOff>
    </xdr:to>
    <xdr:cxnSp macro="">
      <xdr:nvCxnSpPr>
        <xdr:cNvPr id="310" name="直線コネクタ 309"/>
        <xdr:cNvCxnSpPr/>
      </xdr:nvCxnSpPr>
      <xdr:spPr>
        <a:xfrm>
          <a:off x="1130300" y="133921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1"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2"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3" name="n_3ave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14"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315" name="n_1main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6" name="n_2main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139716</xdr:rowOff>
    </xdr:from>
    <xdr:ext cx="405111" cy="259045"/>
    <xdr:sp macro="" textlink="">
      <xdr:nvSpPr>
        <xdr:cNvPr id="317" name="n_3mainValue【福祉施設】&#10;有形固定資産減価償却率"/>
        <xdr:cNvSpPr txBox="1"/>
      </xdr:nvSpPr>
      <xdr:spPr>
        <a:xfrm>
          <a:off x="1816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86377</xdr:rowOff>
    </xdr:from>
    <xdr:ext cx="405111" cy="259045"/>
    <xdr:sp macro="" textlink="">
      <xdr:nvSpPr>
        <xdr:cNvPr id="318" name="n_4mainValue【福祉施設】&#10;有形固定資産減価償却率"/>
        <xdr:cNvSpPr txBox="1"/>
      </xdr:nvSpPr>
      <xdr:spPr>
        <a:xfrm>
          <a:off x="927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360" name="楕円 359"/>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361" name="【福祉施設】&#10;一人当たり面積該当値テキスト"/>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362" name="楕円 361"/>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96882</xdr:rowOff>
    </xdr:to>
    <xdr:cxnSp macro="">
      <xdr:nvCxnSpPr>
        <xdr:cNvPr id="363" name="直線コネクタ 362"/>
        <xdr:cNvCxnSpPr/>
      </xdr:nvCxnSpPr>
      <xdr:spPr>
        <a:xfrm>
          <a:off x="9639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64" name="楕円 363"/>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100149</xdr:rowOff>
    </xdr:to>
    <xdr:cxnSp macro="">
      <xdr:nvCxnSpPr>
        <xdr:cNvPr id="365" name="直線コネクタ 364"/>
        <xdr:cNvCxnSpPr/>
      </xdr:nvCxnSpPr>
      <xdr:spPr>
        <a:xfrm flipV="1">
          <a:off x="8750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66" name="楕円 365"/>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86</xdr:row>
      <xdr:rowOff>100149</xdr:rowOff>
    </xdr:to>
    <xdr:cxnSp macro="">
      <xdr:nvCxnSpPr>
        <xdr:cNvPr id="367" name="直線コネクタ 366"/>
        <xdr:cNvCxnSpPr/>
      </xdr:nvCxnSpPr>
      <xdr:spPr>
        <a:xfrm>
          <a:off x="7861300" y="1466850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68" name="楕円 367"/>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95250</xdr:rowOff>
    </xdr:to>
    <xdr:cxnSp macro="">
      <xdr:nvCxnSpPr>
        <xdr:cNvPr id="369" name="直線コネクタ 368"/>
        <xdr:cNvCxnSpPr/>
      </xdr:nvCxnSpPr>
      <xdr:spPr>
        <a:xfrm>
          <a:off x="6972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138809</xdr:rowOff>
    </xdr:from>
    <xdr:ext cx="469744" cy="259045"/>
    <xdr:sp macro="" textlink="">
      <xdr:nvSpPr>
        <xdr:cNvPr id="374" name="n_1mainValue【福祉施設】&#10;一人当たり面積"/>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75" name="n_2mainValue【福祉施設】&#10;一人当たり面積"/>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76"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77"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7"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133986</xdr:rowOff>
    </xdr:from>
    <xdr:to>
      <xdr:col>24</xdr:col>
      <xdr:colOff>114300</xdr:colOff>
      <xdr:row>102</xdr:row>
      <xdr:rowOff>64136</xdr:rowOff>
    </xdr:to>
    <xdr:sp macro="" textlink="">
      <xdr:nvSpPr>
        <xdr:cNvPr id="418" name="楕円 417"/>
        <xdr:cNvSpPr/>
      </xdr:nvSpPr>
      <xdr:spPr>
        <a:xfrm>
          <a:off x="4584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156863</xdr:rowOff>
    </xdr:from>
    <xdr:ext cx="405111" cy="259045"/>
    <xdr:sp macro="" textlink="">
      <xdr:nvSpPr>
        <xdr:cNvPr id="419" name="【市民会館】&#10;有形固定資産減価償却率該当値テキスト"/>
        <xdr:cNvSpPr txBox="1"/>
      </xdr:nvSpPr>
      <xdr:spPr>
        <a:xfrm>
          <a:off x="4673600"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0" name="楕円 419"/>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13336</xdr:rowOff>
    </xdr:from>
    <xdr:to>
      <xdr:col>24</xdr:col>
      <xdr:colOff>63500</xdr:colOff>
      <xdr:row>103</xdr:row>
      <xdr:rowOff>64770</xdr:rowOff>
    </xdr:to>
    <xdr:cxnSp macro="">
      <xdr:nvCxnSpPr>
        <xdr:cNvPr id="421" name="直線コネクタ 420"/>
        <xdr:cNvCxnSpPr/>
      </xdr:nvCxnSpPr>
      <xdr:spPr>
        <a:xfrm flipV="1">
          <a:off x="3797300" y="17501236"/>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62230</xdr:rowOff>
    </xdr:to>
    <xdr:sp macro="" textlink="">
      <xdr:nvSpPr>
        <xdr:cNvPr id="422" name="楕円 421"/>
        <xdr:cNvSpPr/>
      </xdr:nvSpPr>
      <xdr:spPr>
        <a:xfrm>
          <a:off x="2857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105</xdr:row>
      <xdr:rowOff>11430</xdr:rowOff>
    </xdr:to>
    <xdr:cxnSp macro="">
      <xdr:nvCxnSpPr>
        <xdr:cNvPr id="423" name="直線コネクタ 422"/>
        <xdr:cNvCxnSpPr/>
      </xdr:nvCxnSpPr>
      <xdr:spPr>
        <a:xfrm flipV="1">
          <a:off x="2908300" y="177241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36830</xdr:rowOff>
    </xdr:from>
    <xdr:to>
      <xdr:col>10</xdr:col>
      <xdr:colOff>165100</xdr:colOff>
      <xdr:row>100</xdr:row>
      <xdr:rowOff>138430</xdr:rowOff>
    </xdr:to>
    <xdr:sp macro="" textlink="">
      <xdr:nvSpPr>
        <xdr:cNvPr id="424" name="楕円 423"/>
        <xdr:cNvSpPr/>
      </xdr:nvSpPr>
      <xdr:spPr>
        <a:xfrm>
          <a:off x="1968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87630</xdr:rowOff>
    </xdr:from>
    <xdr:to>
      <xdr:col>15</xdr:col>
      <xdr:colOff>50800</xdr:colOff>
      <xdr:row>105</xdr:row>
      <xdr:rowOff>11430</xdr:rowOff>
    </xdr:to>
    <xdr:cxnSp macro="">
      <xdr:nvCxnSpPr>
        <xdr:cNvPr id="425" name="直線コネクタ 424"/>
        <xdr:cNvCxnSpPr/>
      </xdr:nvCxnSpPr>
      <xdr:spPr>
        <a:xfrm>
          <a:off x="2019300" y="1723263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636</xdr:rowOff>
    </xdr:from>
    <xdr:to>
      <xdr:col>6</xdr:col>
      <xdr:colOff>38100</xdr:colOff>
      <xdr:row>104</xdr:row>
      <xdr:rowOff>102236</xdr:rowOff>
    </xdr:to>
    <xdr:sp macro="" textlink="">
      <xdr:nvSpPr>
        <xdr:cNvPr id="426" name="楕円 425"/>
        <xdr:cNvSpPr/>
      </xdr:nvSpPr>
      <xdr:spPr>
        <a:xfrm>
          <a:off x="1079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87630</xdr:rowOff>
    </xdr:from>
    <xdr:to>
      <xdr:col>10</xdr:col>
      <xdr:colOff>114300</xdr:colOff>
      <xdr:row>104</xdr:row>
      <xdr:rowOff>51436</xdr:rowOff>
    </xdr:to>
    <xdr:cxnSp macro="">
      <xdr:nvCxnSpPr>
        <xdr:cNvPr id="427" name="直線コネクタ 426"/>
        <xdr:cNvCxnSpPr/>
      </xdr:nvCxnSpPr>
      <xdr:spPr>
        <a:xfrm flipV="1">
          <a:off x="1130300" y="17232630"/>
          <a:ext cx="889000" cy="6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28"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430" name="n_3aveValue【市民会館】&#10;有形固定資産減価償却率"/>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3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2"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53357</xdr:rowOff>
    </xdr:from>
    <xdr:ext cx="405111" cy="259045"/>
    <xdr:sp macro="" textlink="">
      <xdr:nvSpPr>
        <xdr:cNvPr id="433" name="n_2mainValue【市民会館】&#10;有形固定資産減価償却率"/>
        <xdr:cNvSpPr txBox="1"/>
      </xdr:nvSpPr>
      <xdr:spPr>
        <a:xfrm>
          <a:off x="2705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154957</xdr:rowOff>
    </xdr:from>
    <xdr:ext cx="405111" cy="259045"/>
    <xdr:sp macro="" textlink="">
      <xdr:nvSpPr>
        <xdr:cNvPr id="434" name="n_3mainValue【市民会館】&#10;有形固定資産減価償却率"/>
        <xdr:cNvSpPr txBox="1"/>
      </xdr:nvSpPr>
      <xdr:spPr>
        <a:xfrm>
          <a:off x="18167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93363</xdr:rowOff>
    </xdr:from>
    <xdr:ext cx="405111" cy="259045"/>
    <xdr:sp macro="" textlink="">
      <xdr:nvSpPr>
        <xdr:cNvPr id="435" name="n_4mainValue【市民会館】&#10;有形固定資産減価償却率"/>
        <xdr:cNvSpPr txBox="1"/>
      </xdr:nvSpPr>
      <xdr:spPr>
        <a:xfrm>
          <a:off x="927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66"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7" name="楕円 476"/>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139716</xdr:rowOff>
    </xdr:from>
    <xdr:ext cx="469744" cy="259045"/>
    <xdr:sp macro="" textlink="">
      <xdr:nvSpPr>
        <xdr:cNvPr id="478" name="【市民会館】&#10;一人当たり面積該当値テキスト"/>
        <xdr:cNvSpPr txBox="1"/>
      </xdr:nvSpPr>
      <xdr:spPr>
        <a:xfrm>
          <a:off x="10515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479" name="楕円 478"/>
        <xdr:cNvSpPr/>
      </xdr:nvSpPr>
      <xdr:spPr>
        <a:xfrm>
          <a:off x="958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48442</xdr:rowOff>
    </xdr:to>
    <xdr:cxnSp macro="">
      <xdr:nvCxnSpPr>
        <xdr:cNvPr id="480" name="直線コネクタ 479"/>
        <xdr:cNvCxnSpPr/>
      </xdr:nvCxnSpPr>
      <xdr:spPr>
        <a:xfrm flipV="1">
          <a:off x="9639300" y="1834133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81" name="楕円 480"/>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48442</xdr:rowOff>
    </xdr:from>
    <xdr:to>
      <xdr:col>50</xdr:col>
      <xdr:colOff>114300</xdr:colOff>
      <xdr:row>107</xdr:row>
      <xdr:rowOff>103958</xdr:rowOff>
    </xdr:to>
    <xdr:cxnSp macro="">
      <xdr:nvCxnSpPr>
        <xdr:cNvPr id="482" name="直線コネクタ 481"/>
        <xdr:cNvCxnSpPr/>
      </xdr:nvCxnSpPr>
      <xdr:spPr>
        <a:xfrm flipV="1">
          <a:off x="8750300" y="183935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87449</xdr:rowOff>
    </xdr:from>
    <xdr:to>
      <xdr:col>41</xdr:col>
      <xdr:colOff>101600</xdr:colOff>
      <xdr:row>107</xdr:row>
      <xdr:rowOff>17599</xdr:rowOff>
    </xdr:to>
    <xdr:sp macro="" textlink="">
      <xdr:nvSpPr>
        <xdr:cNvPr id="483" name="楕円 482"/>
        <xdr:cNvSpPr/>
      </xdr:nvSpPr>
      <xdr:spPr>
        <a:xfrm>
          <a:off x="781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138249</xdr:rowOff>
    </xdr:from>
    <xdr:to>
      <xdr:col>45</xdr:col>
      <xdr:colOff>177800</xdr:colOff>
      <xdr:row>107</xdr:row>
      <xdr:rowOff>103958</xdr:rowOff>
    </xdr:to>
    <xdr:cxnSp macro="">
      <xdr:nvCxnSpPr>
        <xdr:cNvPr id="484" name="直線コネクタ 483"/>
        <xdr:cNvCxnSpPr/>
      </xdr:nvCxnSpPr>
      <xdr:spPr>
        <a:xfrm>
          <a:off x="7861300" y="183119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5" name="楕円 484"/>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138249</xdr:rowOff>
    </xdr:from>
    <xdr:to>
      <xdr:col>41</xdr:col>
      <xdr:colOff>50800</xdr:colOff>
      <xdr:row>107</xdr:row>
      <xdr:rowOff>103958</xdr:rowOff>
    </xdr:to>
    <xdr:cxnSp macro="">
      <xdr:nvCxnSpPr>
        <xdr:cNvPr id="486" name="直線コネクタ 485"/>
        <xdr:cNvCxnSpPr/>
      </xdr:nvCxnSpPr>
      <xdr:spPr>
        <a:xfrm flipV="1">
          <a:off x="6972300" y="183119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87"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89"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115769</xdr:rowOff>
    </xdr:from>
    <xdr:ext cx="469744" cy="259045"/>
    <xdr:sp macro="" textlink="">
      <xdr:nvSpPr>
        <xdr:cNvPr id="491" name="n_1mainValue【市民会館】&#10;一人当たり面積"/>
        <xdr:cNvSpPr txBox="1"/>
      </xdr:nvSpPr>
      <xdr:spPr>
        <a:xfrm>
          <a:off x="93917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92"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34126</xdr:rowOff>
    </xdr:from>
    <xdr:ext cx="469744" cy="259045"/>
    <xdr:sp macro="" textlink="">
      <xdr:nvSpPr>
        <xdr:cNvPr id="493" name="n_3mainValue【市民会館】&#10;一人当たり面積"/>
        <xdr:cNvSpPr txBox="1"/>
      </xdr:nvSpPr>
      <xdr:spPr>
        <a:xfrm>
          <a:off x="7626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4"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24"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535" name="楕円 534"/>
        <xdr:cNvSpPr/>
      </xdr:nvSpPr>
      <xdr:spPr>
        <a:xfrm>
          <a:off x="16268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154322</xdr:rowOff>
    </xdr:from>
    <xdr:ext cx="405111" cy="259045"/>
    <xdr:sp macro="" textlink="">
      <xdr:nvSpPr>
        <xdr:cNvPr id="536" name="【一般廃棄物処理施設】&#10;有形固定資産減価償却率該当値テキスト"/>
        <xdr:cNvSpPr txBox="1"/>
      </xdr:nvSpPr>
      <xdr:spPr>
        <a:xfrm>
          <a:off x="16357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537" name="楕円 536"/>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55245</xdr:rowOff>
    </xdr:to>
    <xdr:cxnSp macro="">
      <xdr:nvCxnSpPr>
        <xdr:cNvPr id="538" name="直線コネクタ 537"/>
        <xdr:cNvCxnSpPr/>
      </xdr:nvCxnSpPr>
      <xdr:spPr>
        <a:xfrm>
          <a:off x="15481300" y="66675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539" name="楕円 538"/>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152400</xdr:rowOff>
    </xdr:to>
    <xdr:cxnSp macro="">
      <xdr:nvCxnSpPr>
        <xdr:cNvPr id="540" name="直線コネクタ 539"/>
        <xdr:cNvCxnSpPr/>
      </xdr:nvCxnSpPr>
      <xdr:spPr>
        <a:xfrm>
          <a:off x="14592300" y="6617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41" name="楕円 540"/>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102870</xdr:rowOff>
    </xdr:to>
    <xdr:cxnSp macro="">
      <xdr:nvCxnSpPr>
        <xdr:cNvPr id="542" name="直線コネクタ 541"/>
        <xdr:cNvCxnSpPr/>
      </xdr:nvCxnSpPr>
      <xdr:spPr>
        <a:xfrm>
          <a:off x="13703300" y="6566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120650</xdr:rowOff>
    </xdr:from>
    <xdr:to>
      <xdr:col>67</xdr:col>
      <xdr:colOff>101600</xdr:colOff>
      <xdr:row>38</xdr:row>
      <xdr:rowOff>50800</xdr:rowOff>
    </xdr:to>
    <xdr:sp macro="" textlink="">
      <xdr:nvSpPr>
        <xdr:cNvPr id="543" name="楕円 542"/>
        <xdr:cNvSpPr/>
      </xdr:nvSpPr>
      <xdr:spPr>
        <a:xfrm>
          <a:off x="1276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0</xdr:rowOff>
    </xdr:from>
    <xdr:to>
      <xdr:col>71</xdr:col>
      <xdr:colOff>177800</xdr:colOff>
      <xdr:row>38</xdr:row>
      <xdr:rowOff>51435</xdr:rowOff>
    </xdr:to>
    <xdr:cxnSp macro="">
      <xdr:nvCxnSpPr>
        <xdr:cNvPr id="544" name="直線コネクタ 543"/>
        <xdr:cNvCxnSpPr/>
      </xdr:nvCxnSpPr>
      <xdr:spPr>
        <a:xfrm>
          <a:off x="12814300" y="65151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45"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46"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47"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8"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549" name="n_1mainValue【一般廃棄物処理施設】&#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50" name="n_2mainValue【一般廃棄物処理施設】&#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551" name="n_3mainValue【一般廃棄物処理施設】&#10;有形固定資産減価償却率"/>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41927</xdr:rowOff>
    </xdr:from>
    <xdr:ext cx="405111" cy="259045"/>
    <xdr:sp macro="" textlink="">
      <xdr:nvSpPr>
        <xdr:cNvPr id="552" name="n_4mainValue【一般廃棄物処理施設】&#10;有形固定資産減価償却率"/>
        <xdr:cNvSpPr txBox="1"/>
      </xdr:nvSpPr>
      <xdr:spPr>
        <a:xfrm>
          <a:off x="12611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79"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4" name="フローチャート: 判断 583"/>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167502</xdr:rowOff>
    </xdr:from>
    <xdr:to>
      <xdr:col>116</xdr:col>
      <xdr:colOff>114300</xdr:colOff>
      <xdr:row>35</xdr:row>
      <xdr:rowOff>97652</xdr:rowOff>
    </xdr:to>
    <xdr:sp macro="" textlink="">
      <xdr:nvSpPr>
        <xdr:cNvPr id="590" name="楕円 589"/>
        <xdr:cNvSpPr/>
      </xdr:nvSpPr>
      <xdr:spPr>
        <a:xfrm>
          <a:off x="22110700" y="59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82429</xdr:rowOff>
    </xdr:from>
    <xdr:ext cx="599010" cy="259045"/>
    <xdr:sp macro="" textlink="">
      <xdr:nvSpPr>
        <xdr:cNvPr id="591" name="【一般廃棄物処理施設】&#10;一人当たり有形固定資産（償却資産）額該当値テキスト"/>
        <xdr:cNvSpPr txBox="1"/>
      </xdr:nvSpPr>
      <xdr:spPr>
        <a:xfrm>
          <a:off x="22199600" y="59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143454</xdr:rowOff>
    </xdr:from>
    <xdr:to>
      <xdr:col>112</xdr:col>
      <xdr:colOff>38100</xdr:colOff>
      <xdr:row>34</xdr:row>
      <xdr:rowOff>73604</xdr:rowOff>
    </xdr:to>
    <xdr:sp macro="" textlink="">
      <xdr:nvSpPr>
        <xdr:cNvPr id="592" name="楕円 591"/>
        <xdr:cNvSpPr/>
      </xdr:nvSpPr>
      <xdr:spPr>
        <a:xfrm>
          <a:off x="21272500" y="58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22804</xdr:rowOff>
    </xdr:from>
    <xdr:to>
      <xdr:col>116</xdr:col>
      <xdr:colOff>63500</xdr:colOff>
      <xdr:row>35</xdr:row>
      <xdr:rowOff>46852</xdr:rowOff>
    </xdr:to>
    <xdr:cxnSp macro="">
      <xdr:nvCxnSpPr>
        <xdr:cNvPr id="593" name="直線コネクタ 592"/>
        <xdr:cNvCxnSpPr/>
      </xdr:nvCxnSpPr>
      <xdr:spPr>
        <a:xfrm>
          <a:off x="21323300" y="5852104"/>
          <a:ext cx="838200" cy="19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147719</xdr:rowOff>
    </xdr:from>
    <xdr:to>
      <xdr:col>107</xdr:col>
      <xdr:colOff>101600</xdr:colOff>
      <xdr:row>34</xdr:row>
      <xdr:rowOff>77869</xdr:rowOff>
    </xdr:to>
    <xdr:sp macro="" textlink="">
      <xdr:nvSpPr>
        <xdr:cNvPr id="594" name="楕円 593"/>
        <xdr:cNvSpPr/>
      </xdr:nvSpPr>
      <xdr:spPr>
        <a:xfrm>
          <a:off x="20383500" y="58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22804</xdr:rowOff>
    </xdr:from>
    <xdr:to>
      <xdr:col>111</xdr:col>
      <xdr:colOff>177800</xdr:colOff>
      <xdr:row>34</xdr:row>
      <xdr:rowOff>27069</xdr:rowOff>
    </xdr:to>
    <xdr:cxnSp macro="">
      <xdr:nvCxnSpPr>
        <xdr:cNvPr id="595" name="直線コネクタ 594"/>
        <xdr:cNvCxnSpPr/>
      </xdr:nvCxnSpPr>
      <xdr:spPr>
        <a:xfrm flipV="1">
          <a:off x="20434300" y="585210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148401</xdr:rowOff>
    </xdr:from>
    <xdr:to>
      <xdr:col>102</xdr:col>
      <xdr:colOff>165100</xdr:colOff>
      <xdr:row>34</xdr:row>
      <xdr:rowOff>78551</xdr:rowOff>
    </xdr:to>
    <xdr:sp macro="" textlink="">
      <xdr:nvSpPr>
        <xdr:cNvPr id="596" name="楕円 595"/>
        <xdr:cNvSpPr/>
      </xdr:nvSpPr>
      <xdr:spPr>
        <a:xfrm>
          <a:off x="19494500" y="58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27069</xdr:rowOff>
    </xdr:from>
    <xdr:to>
      <xdr:col>107</xdr:col>
      <xdr:colOff>50800</xdr:colOff>
      <xdr:row>34</xdr:row>
      <xdr:rowOff>27751</xdr:rowOff>
    </xdr:to>
    <xdr:cxnSp macro="">
      <xdr:nvCxnSpPr>
        <xdr:cNvPr id="597" name="直線コネクタ 596"/>
        <xdr:cNvCxnSpPr/>
      </xdr:nvCxnSpPr>
      <xdr:spPr>
        <a:xfrm flipV="1">
          <a:off x="19545300" y="5856369"/>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148469</xdr:rowOff>
    </xdr:from>
    <xdr:to>
      <xdr:col>98</xdr:col>
      <xdr:colOff>38100</xdr:colOff>
      <xdr:row>34</xdr:row>
      <xdr:rowOff>78619</xdr:rowOff>
    </xdr:to>
    <xdr:sp macro="" textlink="">
      <xdr:nvSpPr>
        <xdr:cNvPr id="598" name="楕円 597"/>
        <xdr:cNvSpPr/>
      </xdr:nvSpPr>
      <xdr:spPr>
        <a:xfrm>
          <a:off x="18605500" y="58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27751</xdr:rowOff>
    </xdr:from>
    <xdr:to>
      <xdr:col>102</xdr:col>
      <xdr:colOff>114300</xdr:colOff>
      <xdr:row>34</xdr:row>
      <xdr:rowOff>27819</xdr:rowOff>
    </xdr:to>
    <xdr:cxnSp macro="">
      <xdr:nvCxnSpPr>
        <xdr:cNvPr id="599" name="直線コネクタ 598"/>
        <xdr:cNvCxnSpPr/>
      </xdr:nvCxnSpPr>
      <xdr:spPr>
        <a:xfrm flipV="1">
          <a:off x="18656300" y="585705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600"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601"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602"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116042</xdr:rowOff>
    </xdr:from>
    <xdr:ext cx="534377" cy="259045"/>
    <xdr:sp macro="" textlink="">
      <xdr:nvSpPr>
        <xdr:cNvPr id="603" name="n_4aveValue【一般廃棄物処理施設】&#10;一人当たり有形固定資産（償却資産）額"/>
        <xdr:cNvSpPr txBox="1"/>
      </xdr:nvSpPr>
      <xdr:spPr>
        <a:xfrm>
          <a:off x="18389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90131</xdr:rowOff>
    </xdr:from>
    <xdr:ext cx="599010" cy="259045"/>
    <xdr:sp macro="" textlink="">
      <xdr:nvSpPr>
        <xdr:cNvPr id="604" name="n_1mainValue【一般廃棄物処理施設】&#10;一人当たり有形固定資産（償却資産）額"/>
        <xdr:cNvSpPr txBox="1"/>
      </xdr:nvSpPr>
      <xdr:spPr>
        <a:xfrm>
          <a:off x="21011095" y="55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94396</xdr:rowOff>
    </xdr:from>
    <xdr:ext cx="599010" cy="259045"/>
    <xdr:sp macro="" textlink="">
      <xdr:nvSpPr>
        <xdr:cNvPr id="605" name="n_2mainValue【一般廃棄物処理施設】&#10;一人当たり有形固定資産（償却資産）額"/>
        <xdr:cNvSpPr txBox="1"/>
      </xdr:nvSpPr>
      <xdr:spPr>
        <a:xfrm>
          <a:off x="20134795" y="558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95078</xdr:rowOff>
    </xdr:from>
    <xdr:ext cx="599010" cy="259045"/>
    <xdr:sp macro="" textlink="">
      <xdr:nvSpPr>
        <xdr:cNvPr id="606" name="n_3mainValue【一般廃棄物処理施設】&#10;一人当たり有形固定資産（償却資産）額"/>
        <xdr:cNvSpPr txBox="1"/>
      </xdr:nvSpPr>
      <xdr:spPr>
        <a:xfrm>
          <a:off x="19245795" y="55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95146</xdr:rowOff>
    </xdr:from>
    <xdr:ext cx="599010" cy="259045"/>
    <xdr:sp macro="" textlink="">
      <xdr:nvSpPr>
        <xdr:cNvPr id="607" name="n_4mainValue【一般廃棄物処理施設】&#10;一人当たり有形固定資産（償却資産）額"/>
        <xdr:cNvSpPr txBox="1"/>
      </xdr:nvSpPr>
      <xdr:spPr>
        <a:xfrm>
          <a:off x="18356795" y="558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35"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8" name="フローチャート: 判断 63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9" name="フローチャート: 判断 63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40" name="フローチャート: 判断 639"/>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93218</xdr:rowOff>
    </xdr:from>
    <xdr:to>
      <xdr:col>85</xdr:col>
      <xdr:colOff>177800</xdr:colOff>
      <xdr:row>59</xdr:row>
      <xdr:rowOff>23368</xdr:rowOff>
    </xdr:to>
    <xdr:sp macro="" textlink="">
      <xdr:nvSpPr>
        <xdr:cNvPr id="646" name="楕円 645"/>
        <xdr:cNvSpPr/>
      </xdr:nvSpPr>
      <xdr:spPr>
        <a:xfrm>
          <a:off x="16268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71645</xdr:rowOff>
    </xdr:from>
    <xdr:ext cx="405111" cy="259045"/>
    <xdr:sp macro="" textlink="">
      <xdr:nvSpPr>
        <xdr:cNvPr id="647" name="【保健センター・保健所】&#10;有形固定資産減価償却率該当値テキスト"/>
        <xdr:cNvSpPr txBox="1"/>
      </xdr:nvSpPr>
      <xdr:spPr>
        <a:xfrm>
          <a:off x="16357600" y="1001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47498</xdr:rowOff>
    </xdr:from>
    <xdr:to>
      <xdr:col>81</xdr:col>
      <xdr:colOff>101600</xdr:colOff>
      <xdr:row>58</xdr:row>
      <xdr:rowOff>149098</xdr:rowOff>
    </xdr:to>
    <xdr:sp macro="" textlink="">
      <xdr:nvSpPr>
        <xdr:cNvPr id="648" name="楕円 647"/>
        <xdr:cNvSpPr/>
      </xdr:nvSpPr>
      <xdr:spPr>
        <a:xfrm>
          <a:off x="15430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98298</xdr:rowOff>
    </xdr:from>
    <xdr:to>
      <xdr:col>85</xdr:col>
      <xdr:colOff>127000</xdr:colOff>
      <xdr:row>58</xdr:row>
      <xdr:rowOff>144018</xdr:rowOff>
    </xdr:to>
    <xdr:cxnSp macro="">
      <xdr:nvCxnSpPr>
        <xdr:cNvPr id="649" name="直線コネクタ 648"/>
        <xdr:cNvCxnSpPr/>
      </xdr:nvCxnSpPr>
      <xdr:spPr>
        <a:xfrm>
          <a:off x="15481300" y="100423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xdr:rowOff>
    </xdr:from>
    <xdr:to>
      <xdr:col>76</xdr:col>
      <xdr:colOff>165100</xdr:colOff>
      <xdr:row>59</xdr:row>
      <xdr:rowOff>103378</xdr:rowOff>
    </xdr:to>
    <xdr:sp macro="" textlink="">
      <xdr:nvSpPr>
        <xdr:cNvPr id="650" name="楕円 649"/>
        <xdr:cNvSpPr/>
      </xdr:nvSpPr>
      <xdr:spPr>
        <a:xfrm>
          <a:off x="14541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98298</xdr:rowOff>
    </xdr:from>
    <xdr:to>
      <xdr:col>81</xdr:col>
      <xdr:colOff>50800</xdr:colOff>
      <xdr:row>59</xdr:row>
      <xdr:rowOff>52578</xdr:rowOff>
    </xdr:to>
    <xdr:cxnSp macro="">
      <xdr:nvCxnSpPr>
        <xdr:cNvPr id="651" name="直線コネクタ 650"/>
        <xdr:cNvCxnSpPr/>
      </xdr:nvCxnSpPr>
      <xdr:spPr>
        <a:xfrm flipV="1">
          <a:off x="14592300" y="1004239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127508</xdr:rowOff>
    </xdr:from>
    <xdr:to>
      <xdr:col>72</xdr:col>
      <xdr:colOff>38100</xdr:colOff>
      <xdr:row>59</xdr:row>
      <xdr:rowOff>57658</xdr:rowOff>
    </xdr:to>
    <xdr:sp macro="" textlink="">
      <xdr:nvSpPr>
        <xdr:cNvPr id="652" name="楕円 651"/>
        <xdr:cNvSpPr/>
      </xdr:nvSpPr>
      <xdr:spPr>
        <a:xfrm>
          <a:off x="1365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xdr:rowOff>
    </xdr:from>
    <xdr:to>
      <xdr:col>76</xdr:col>
      <xdr:colOff>114300</xdr:colOff>
      <xdr:row>59</xdr:row>
      <xdr:rowOff>52578</xdr:rowOff>
    </xdr:to>
    <xdr:cxnSp macro="">
      <xdr:nvCxnSpPr>
        <xdr:cNvPr id="653" name="直線コネクタ 652"/>
        <xdr:cNvCxnSpPr/>
      </xdr:nvCxnSpPr>
      <xdr:spPr>
        <a:xfrm>
          <a:off x="13703300" y="10122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81788</xdr:rowOff>
    </xdr:from>
    <xdr:to>
      <xdr:col>67</xdr:col>
      <xdr:colOff>101600</xdr:colOff>
      <xdr:row>59</xdr:row>
      <xdr:rowOff>11938</xdr:rowOff>
    </xdr:to>
    <xdr:sp macro="" textlink="">
      <xdr:nvSpPr>
        <xdr:cNvPr id="654" name="楕円 653"/>
        <xdr:cNvSpPr/>
      </xdr:nvSpPr>
      <xdr:spPr>
        <a:xfrm>
          <a:off x="12763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132588</xdr:rowOff>
    </xdr:from>
    <xdr:to>
      <xdr:col>71</xdr:col>
      <xdr:colOff>177800</xdr:colOff>
      <xdr:row>59</xdr:row>
      <xdr:rowOff>6858</xdr:rowOff>
    </xdr:to>
    <xdr:cxnSp macro="">
      <xdr:nvCxnSpPr>
        <xdr:cNvPr id="655" name="直線コネクタ 654"/>
        <xdr:cNvCxnSpPr/>
      </xdr:nvCxnSpPr>
      <xdr:spPr>
        <a:xfrm>
          <a:off x="12814300" y="10076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6"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7"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8"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59"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140225</xdr:rowOff>
    </xdr:from>
    <xdr:ext cx="405111" cy="259045"/>
    <xdr:sp macro="" textlink="">
      <xdr:nvSpPr>
        <xdr:cNvPr id="660" name="n_1mainValue【保健センター・保健所】&#10;有形固定資産減価償却率"/>
        <xdr:cNvSpPr txBox="1"/>
      </xdr:nvSpPr>
      <xdr:spPr>
        <a:xfrm>
          <a:off x="152660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661" name="n_2mainValue【保健センター・保健所】&#10;有形固定資産減価償却率"/>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48785</xdr:rowOff>
    </xdr:from>
    <xdr:ext cx="405111" cy="259045"/>
    <xdr:sp macro="" textlink="">
      <xdr:nvSpPr>
        <xdr:cNvPr id="662" name="n_3mainValue【保健センター・保健所】&#10;有形固定資産減価償却率"/>
        <xdr:cNvSpPr txBox="1"/>
      </xdr:nvSpPr>
      <xdr:spPr>
        <a:xfrm>
          <a:off x="13500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3065</xdr:rowOff>
    </xdr:from>
    <xdr:ext cx="405111" cy="259045"/>
    <xdr:sp macro="" textlink="">
      <xdr:nvSpPr>
        <xdr:cNvPr id="663" name="n_4mainValue【保健センター・保健所】&#10;有形固定資産減価償却率"/>
        <xdr:cNvSpPr txBox="1"/>
      </xdr:nvSpPr>
      <xdr:spPr>
        <a:xfrm>
          <a:off x="12611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3" name="フローチャート: 判断 692"/>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4" name="フローチャート: 判断 693"/>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5" name="フローチャート: 判断 694"/>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701" name="楕円 700"/>
        <xdr:cNvSpPr/>
      </xdr:nvSpPr>
      <xdr:spPr>
        <a:xfrm>
          <a:off x="22110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macro="" textlink="">
      <xdr:nvSpPr>
        <xdr:cNvPr id="702" name="【保健センター・保健所】&#10;一人当たり面積該当値テキスト"/>
        <xdr:cNvSpPr txBox="1"/>
      </xdr:nvSpPr>
      <xdr:spPr>
        <a:xfrm>
          <a:off x="22199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703" name="楕円 702"/>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18288</xdr:rowOff>
    </xdr:to>
    <xdr:cxnSp macro="">
      <xdr:nvCxnSpPr>
        <xdr:cNvPr id="704" name="直線コネクタ 703"/>
        <xdr:cNvCxnSpPr/>
      </xdr:nvCxnSpPr>
      <xdr:spPr>
        <a:xfrm flipV="1">
          <a:off x="21323300" y="1064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705" name="楕円 704"/>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18288</xdr:rowOff>
    </xdr:from>
    <xdr:to>
      <xdr:col>111</xdr:col>
      <xdr:colOff>177800</xdr:colOff>
      <xdr:row>62</xdr:row>
      <xdr:rowOff>123444</xdr:rowOff>
    </xdr:to>
    <xdr:cxnSp macro="">
      <xdr:nvCxnSpPr>
        <xdr:cNvPr id="706" name="直線コネクタ 705"/>
        <xdr:cNvCxnSpPr/>
      </xdr:nvCxnSpPr>
      <xdr:spPr>
        <a:xfrm flipV="1">
          <a:off x="20434300" y="10648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707" name="楕円 706"/>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123444</xdr:rowOff>
    </xdr:to>
    <xdr:cxnSp macro="">
      <xdr:nvCxnSpPr>
        <xdr:cNvPr id="708" name="直線コネクタ 707"/>
        <xdr:cNvCxnSpPr/>
      </xdr:nvCxnSpPr>
      <xdr:spPr>
        <a:xfrm>
          <a:off x="19545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09" name="楕円 708"/>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123444</xdr:rowOff>
    </xdr:to>
    <xdr:cxnSp macro="">
      <xdr:nvCxnSpPr>
        <xdr:cNvPr id="710" name="直線コネクタ 709"/>
        <xdr:cNvCxnSpPr/>
      </xdr:nvCxnSpPr>
      <xdr:spPr>
        <a:xfrm>
          <a:off x="18656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11"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12"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3"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14"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715" name="n_1main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716"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717"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18"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9"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2" name="フローチャート: 判断 751"/>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3" name="フローチャート: 判断 752"/>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4" name="フローチャート: 判断 753"/>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68943</xdr:rowOff>
    </xdr:from>
    <xdr:to>
      <xdr:col>85</xdr:col>
      <xdr:colOff>177800</xdr:colOff>
      <xdr:row>78</xdr:row>
      <xdr:rowOff>170543</xdr:rowOff>
    </xdr:to>
    <xdr:sp macro="" textlink="">
      <xdr:nvSpPr>
        <xdr:cNvPr id="760" name="楕円 759"/>
        <xdr:cNvSpPr/>
      </xdr:nvSpPr>
      <xdr:spPr>
        <a:xfrm>
          <a:off x="16268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155320</xdr:rowOff>
    </xdr:from>
    <xdr:ext cx="405111" cy="259045"/>
    <xdr:sp macro="" textlink="">
      <xdr:nvSpPr>
        <xdr:cNvPr id="761" name="【消防施設】&#10;有形固定資産減価償却率該当値テキスト"/>
        <xdr:cNvSpPr txBox="1"/>
      </xdr:nvSpPr>
      <xdr:spPr>
        <a:xfrm>
          <a:off x="16357600" y="1335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36286</xdr:rowOff>
    </xdr:from>
    <xdr:to>
      <xdr:col>81</xdr:col>
      <xdr:colOff>101600</xdr:colOff>
      <xdr:row>79</xdr:row>
      <xdr:rowOff>137886</xdr:rowOff>
    </xdr:to>
    <xdr:sp macro="" textlink="">
      <xdr:nvSpPr>
        <xdr:cNvPr id="762" name="楕円 761"/>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119743</xdr:rowOff>
    </xdr:from>
    <xdr:to>
      <xdr:col>85</xdr:col>
      <xdr:colOff>127000</xdr:colOff>
      <xdr:row>79</xdr:row>
      <xdr:rowOff>87086</xdr:rowOff>
    </xdr:to>
    <xdr:cxnSp macro="">
      <xdr:nvCxnSpPr>
        <xdr:cNvPr id="763" name="直線コネクタ 762"/>
        <xdr:cNvCxnSpPr/>
      </xdr:nvCxnSpPr>
      <xdr:spPr>
        <a:xfrm flipV="1">
          <a:off x="15481300" y="13492843"/>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1995</xdr:rowOff>
    </xdr:from>
    <xdr:to>
      <xdr:col>76</xdr:col>
      <xdr:colOff>165100</xdr:colOff>
      <xdr:row>79</xdr:row>
      <xdr:rowOff>103595</xdr:rowOff>
    </xdr:to>
    <xdr:sp macro="" textlink="">
      <xdr:nvSpPr>
        <xdr:cNvPr id="764" name="楕円 763"/>
        <xdr:cNvSpPr/>
      </xdr:nvSpPr>
      <xdr:spPr>
        <a:xfrm>
          <a:off x="14541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52795</xdr:rowOff>
    </xdr:from>
    <xdr:to>
      <xdr:col>81</xdr:col>
      <xdr:colOff>50800</xdr:colOff>
      <xdr:row>79</xdr:row>
      <xdr:rowOff>87086</xdr:rowOff>
    </xdr:to>
    <xdr:cxnSp macro="">
      <xdr:nvCxnSpPr>
        <xdr:cNvPr id="765" name="直線コネクタ 764"/>
        <xdr:cNvCxnSpPr/>
      </xdr:nvCxnSpPr>
      <xdr:spPr>
        <a:xfrm>
          <a:off x="14592300" y="13597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163649</xdr:rowOff>
    </xdr:from>
    <xdr:to>
      <xdr:col>72</xdr:col>
      <xdr:colOff>38100</xdr:colOff>
      <xdr:row>79</xdr:row>
      <xdr:rowOff>93799</xdr:rowOff>
    </xdr:to>
    <xdr:sp macro="" textlink="">
      <xdr:nvSpPr>
        <xdr:cNvPr id="766" name="楕円 765"/>
        <xdr:cNvSpPr/>
      </xdr:nvSpPr>
      <xdr:spPr>
        <a:xfrm>
          <a:off x="13652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42999</xdr:rowOff>
    </xdr:from>
    <xdr:to>
      <xdr:col>76</xdr:col>
      <xdr:colOff>114300</xdr:colOff>
      <xdr:row>79</xdr:row>
      <xdr:rowOff>52795</xdr:rowOff>
    </xdr:to>
    <xdr:cxnSp macro="">
      <xdr:nvCxnSpPr>
        <xdr:cNvPr id="767" name="直線コネクタ 766"/>
        <xdr:cNvCxnSpPr/>
      </xdr:nvCxnSpPr>
      <xdr:spPr>
        <a:xfrm>
          <a:off x="13703300" y="135875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768" name="楕円 767"/>
        <xdr:cNvSpPr/>
      </xdr:nvSpPr>
      <xdr:spPr>
        <a:xfrm>
          <a:off x="12763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42999</xdr:rowOff>
    </xdr:from>
    <xdr:to>
      <xdr:col>71</xdr:col>
      <xdr:colOff>177800</xdr:colOff>
      <xdr:row>82</xdr:row>
      <xdr:rowOff>144236</xdr:rowOff>
    </xdr:to>
    <xdr:cxnSp macro="">
      <xdr:nvCxnSpPr>
        <xdr:cNvPr id="769" name="直線コネクタ 768"/>
        <xdr:cNvCxnSpPr/>
      </xdr:nvCxnSpPr>
      <xdr:spPr>
        <a:xfrm flipV="1">
          <a:off x="12814300" y="13587549"/>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0"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71"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2"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73"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154413</xdr:rowOff>
    </xdr:from>
    <xdr:ext cx="405111" cy="259045"/>
    <xdr:sp macro="" textlink="">
      <xdr:nvSpPr>
        <xdr:cNvPr id="774" name="n_1mainValue【消防施設】&#10;有形固定資産減価償却率"/>
        <xdr:cNvSpPr txBox="1"/>
      </xdr:nvSpPr>
      <xdr:spPr>
        <a:xfrm>
          <a:off x="15266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120122</xdr:rowOff>
    </xdr:from>
    <xdr:ext cx="405111" cy="259045"/>
    <xdr:sp macro="" textlink="">
      <xdr:nvSpPr>
        <xdr:cNvPr id="775" name="n_2mainValue【消防施設】&#10;有形固定資産減価償却率"/>
        <xdr:cNvSpPr txBox="1"/>
      </xdr:nvSpPr>
      <xdr:spPr>
        <a:xfrm>
          <a:off x="14389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110326</xdr:rowOff>
    </xdr:from>
    <xdr:ext cx="405111" cy="259045"/>
    <xdr:sp macro="" textlink="">
      <xdr:nvSpPr>
        <xdr:cNvPr id="776" name="n_3mainValue【消防施設】&#10;有形固定資産減価償却率"/>
        <xdr:cNvSpPr txBox="1"/>
      </xdr:nvSpPr>
      <xdr:spPr>
        <a:xfrm>
          <a:off x="13500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7" name="n_4main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9" name="フローチャート: 判断 808"/>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0" name="フローチャート: 判断 809"/>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11" name="フローチャート: 判断 810"/>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817" name="楕円 816"/>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105936</xdr:rowOff>
    </xdr:from>
    <xdr:ext cx="469744" cy="259045"/>
    <xdr:sp macro="" textlink="">
      <xdr:nvSpPr>
        <xdr:cNvPr id="818" name="【消防施設】&#10;一人当たり面積該当値テキスト"/>
        <xdr:cNvSpPr txBox="1"/>
      </xdr:nvSpPr>
      <xdr:spPr>
        <a:xfrm>
          <a:off x="22199600" y="146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10922</xdr:rowOff>
    </xdr:from>
    <xdr:to>
      <xdr:col>112</xdr:col>
      <xdr:colOff>38100</xdr:colOff>
      <xdr:row>86</xdr:row>
      <xdr:rowOff>112522</xdr:rowOff>
    </xdr:to>
    <xdr:sp macro="" textlink="">
      <xdr:nvSpPr>
        <xdr:cNvPr id="819" name="楕円 818"/>
        <xdr:cNvSpPr/>
      </xdr:nvSpPr>
      <xdr:spPr>
        <a:xfrm>
          <a:off x="21272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61722</xdr:rowOff>
    </xdr:to>
    <xdr:cxnSp macro="">
      <xdr:nvCxnSpPr>
        <xdr:cNvPr id="820" name="直線コネクタ 819"/>
        <xdr:cNvCxnSpPr/>
      </xdr:nvCxnSpPr>
      <xdr:spPr>
        <a:xfrm flipV="1">
          <a:off x="21323300" y="14769085"/>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10922</xdr:rowOff>
    </xdr:from>
    <xdr:to>
      <xdr:col>107</xdr:col>
      <xdr:colOff>101600</xdr:colOff>
      <xdr:row>86</xdr:row>
      <xdr:rowOff>112522</xdr:rowOff>
    </xdr:to>
    <xdr:sp macro="" textlink="">
      <xdr:nvSpPr>
        <xdr:cNvPr id="821" name="楕円 820"/>
        <xdr:cNvSpPr/>
      </xdr:nvSpPr>
      <xdr:spPr>
        <a:xfrm>
          <a:off x="20383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61722</xdr:rowOff>
    </xdr:from>
    <xdr:to>
      <xdr:col>111</xdr:col>
      <xdr:colOff>177800</xdr:colOff>
      <xdr:row>86</xdr:row>
      <xdr:rowOff>61722</xdr:rowOff>
    </xdr:to>
    <xdr:cxnSp macro="">
      <xdr:nvCxnSpPr>
        <xdr:cNvPr id="822" name="直線コネクタ 821"/>
        <xdr:cNvCxnSpPr/>
      </xdr:nvCxnSpPr>
      <xdr:spPr>
        <a:xfrm>
          <a:off x="20434300" y="14806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10922</xdr:rowOff>
    </xdr:from>
    <xdr:to>
      <xdr:col>102</xdr:col>
      <xdr:colOff>165100</xdr:colOff>
      <xdr:row>86</xdr:row>
      <xdr:rowOff>112522</xdr:rowOff>
    </xdr:to>
    <xdr:sp macro="" textlink="">
      <xdr:nvSpPr>
        <xdr:cNvPr id="823" name="楕円 822"/>
        <xdr:cNvSpPr/>
      </xdr:nvSpPr>
      <xdr:spPr>
        <a:xfrm>
          <a:off x="19494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61722</xdr:rowOff>
    </xdr:from>
    <xdr:to>
      <xdr:col>107</xdr:col>
      <xdr:colOff>50800</xdr:colOff>
      <xdr:row>86</xdr:row>
      <xdr:rowOff>61722</xdr:rowOff>
    </xdr:to>
    <xdr:cxnSp macro="">
      <xdr:nvCxnSpPr>
        <xdr:cNvPr id="824" name="直線コネクタ 823"/>
        <xdr:cNvCxnSpPr/>
      </xdr:nvCxnSpPr>
      <xdr:spPr>
        <a:xfrm>
          <a:off x="19545300" y="14806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21589</xdr:rowOff>
    </xdr:from>
    <xdr:to>
      <xdr:col>98</xdr:col>
      <xdr:colOff>38100</xdr:colOff>
      <xdr:row>86</xdr:row>
      <xdr:rowOff>123189</xdr:rowOff>
    </xdr:to>
    <xdr:sp macro="" textlink="">
      <xdr:nvSpPr>
        <xdr:cNvPr id="825" name="楕円 824"/>
        <xdr:cNvSpPr/>
      </xdr:nvSpPr>
      <xdr:spPr>
        <a:xfrm>
          <a:off x="18605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61722</xdr:rowOff>
    </xdr:from>
    <xdr:to>
      <xdr:col>102</xdr:col>
      <xdr:colOff>114300</xdr:colOff>
      <xdr:row>86</xdr:row>
      <xdr:rowOff>72389</xdr:rowOff>
    </xdr:to>
    <xdr:cxnSp macro="">
      <xdr:nvCxnSpPr>
        <xdr:cNvPr id="826" name="直線コネクタ 825"/>
        <xdr:cNvCxnSpPr/>
      </xdr:nvCxnSpPr>
      <xdr:spPr>
        <a:xfrm flipV="1">
          <a:off x="18656300" y="1480642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27"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28"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9"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830"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103649</xdr:rowOff>
    </xdr:from>
    <xdr:ext cx="469744" cy="259045"/>
    <xdr:sp macro="" textlink="">
      <xdr:nvSpPr>
        <xdr:cNvPr id="831" name="n_1mainValue【消防施設】&#10;一人当たり面積"/>
        <xdr:cNvSpPr txBox="1"/>
      </xdr:nvSpPr>
      <xdr:spPr>
        <a:xfrm>
          <a:off x="21075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103649</xdr:rowOff>
    </xdr:from>
    <xdr:ext cx="469744" cy="259045"/>
    <xdr:sp macro="" textlink="">
      <xdr:nvSpPr>
        <xdr:cNvPr id="832" name="n_2mainValue【消防施設】&#10;一人当たり面積"/>
        <xdr:cNvSpPr txBox="1"/>
      </xdr:nvSpPr>
      <xdr:spPr>
        <a:xfrm>
          <a:off x="20199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103649</xdr:rowOff>
    </xdr:from>
    <xdr:ext cx="469744" cy="259045"/>
    <xdr:sp macro="" textlink="">
      <xdr:nvSpPr>
        <xdr:cNvPr id="833" name="n_3mainValue【消防施設】&#10;一人当たり面積"/>
        <xdr:cNvSpPr txBox="1"/>
      </xdr:nvSpPr>
      <xdr:spPr>
        <a:xfrm>
          <a:off x="19310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114316</xdr:rowOff>
    </xdr:from>
    <xdr:ext cx="469744" cy="259045"/>
    <xdr:sp macro="" textlink="">
      <xdr:nvSpPr>
        <xdr:cNvPr id="834" name="n_4mainValue【消防施設】&#10;一人当たり面積"/>
        <xdr:cNvSpPr txBox="1"/>
      </xdr:nvSpPr>
      <xdr:spPr>
        <a:xfrm>
          <a:off x="18421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8" name="フローチャート: 判断 867"/>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0" name="フローチャート: 判断 869"/>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876" name="楕円 875"/>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877" name="【庁舎】&#10;有形固定資産減価償却率該当値テキスト"/>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878" name="楕円 877"/>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51707</xdr:rowOff>
    </xdr:to>
    <xdr:cxnSp macro="">
      <xdr:nvCxnSpPr>
        <xdr:cNvPr id="879" name="直線コネクタ 878"/>
        <xdr:cNvCxnSpPr/>
      </xdr:nvCxnSpPr>
      <xdr:spPr>
        <a:xfrm>
          <a:off x="15481300" y="1833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80" name="楕円 879"/>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51707</xdr:rowOff>
    </xdr:to>
    <xdr:cxnSp macro="">
      <xdr:nvCxnSpPr>
        <xdr:cNvPr id="881" name="直線コネクタ 880"/>
        <xdr:cNvCxnSpPr/>
      </xdr:nvCxnSpPr>
      <xdr:spPr>
        <a:xfrm flipV="1">
          <a:off x="14592300" y="1833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882" name="楕円 881"/>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51707</xdr:rowOff>
    </xdr:to>
    <xdr:cxnSp macro="">
      <xdr:nvCxnSpPr>
        <xdr:cNvPr id="883" name="直線コネクタ 882"/>
        <xdr:cNvCxnSpPr/>
      </xdr:nvCxnSpPr>
      <xdr:spPr>
        <a:xfrm>
          <a:off x="13703300" y="183609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84" name="楕円 883"/>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15784</xdr:rowOff>
    </xdr:to>
    <xdr:cxnSp macro="">
      <xdr:nvCxnSpPr>
        <xdr:cNvPr id="885" name="直線コネクタ 884"/>
        <xdr:cNvCxnSpPr/>
      </xdr:nvCxnSpPr>
      <xdr:spPr>
        <a:xfrm>
          <a:off x="12814300" y="1832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6"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7"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8"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9"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890"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91" name="n_2mainValue【庁舎】&#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892" name="n_3mainValue【庁舎】&#10;有形固定資産減価償却率"/>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93" name="n_4mainValue【庁舎】&#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4"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7" name="フローチャート: 判断 926"/>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9" name="フローチャート: 判断 928"/>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xdr:rowOff>
    </xdr:from>
    <xdr:to>
      <xdr:col>116</xdr:col>
      <xdr:colOff>114300</xdr:colOff>
      <xdr:row>107</xdr:row>
      <xdr:rowOff>113937</xdr:rowOff>
    </xdr:to>
    <xdr:sp macro="" textlink="">
      <xdr:nvSpPr>
        <xdr:cNvPr id="935" name="楕円 934"/>
        <xdr:cNvSpPr/>
      </xdr:nvSpPr>
      <xdr:spPr>
        <a:xfrm>
          <a:off x="22110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162214</xdr:rowOff>
    </xdr:from>
    <xdr:ext cx="469744" cy="259045"/>
    <xdr:sp macro="" textlink="">
      <xdr:nvSpPr>
        <xdr:cNvPr id="936" name="【庁舎】&#10;一人当たり面積該当値テキスト"/>
        <xdr:cNvSpPr txBox="1"/>
      </xdr:nvSpPr>
      <xdr:spPr>
        <a:xfrm>
          <a:off x="22199600"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7" name="楕円 936"/>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63137</xdr:rowOff>
    </xdr:from>
    <xdr:to>
      <xdr:col>116</xdr:col>
      <xdr:colOff>63500</xdr:colOff>
      <xdr:row>107</xdr:row>
      <xdr:rowOff>64770</xdr:rowOff>
    </xdr:to>
    <xdr:cxnSp macro="">
      <xdr:nvCxnSpPr>
        <xdr:cNvPr id="938" name="直線コネクタ 937"/>
        <xdr:cNvCxnSpPr/>
      </xdr:nvCxnSpPr>
      <xdr:spPr>
        <a:xfrm flipV="1">
          <a:off x="21323300" y="184082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31931</xdr:rowOff>
    </xdr:from>
    <xdr:to>
      <xdr:col>107</xdr:col>
      <xdr:colOff>101600</xdr:colOff>
      <xdr:row>107</xdr:row>
      <xdr:rowOff>133531</xdr:rowOff>
    </xdr:to>
    <xdr:sp macro="" textlink="">
      <xdr:nvSpPr>
        <xdr:cNvPr id="939" name="楕円 938"/>
        <xdr:cNvSpPr/>
      </xdr:nvSpPr>
      <xdr:spPr>
        <a:xfrm>
          <a:off x="2038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82731</xdr:rowOff>
    </xdr:to>
    <xdr:cxnSp macro="">
      <xdr:nvCxnSpPr>
        <xdr:cNvPr id="940" name="直線コネクタ 939"/>
        <xdr:cNvCxnSpPr/>
      </xdr:nvCxnSpPr>
      <xdr:spPr>
        <a:xfrm flipV="1">
          <a:off x="20434300" y="184099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31931</xdr:rowOff>
    </xdr:from>
    <xdr:to>
      <xdr:col>102</xdr:col>
      <xdr:colOff>165100</xdr:colOff>
      <xdr:row>107</xdr:row>
      <xdr:rowOff>133531</xdr:rowOff>
    </xdr:to>
    <xdr:sp macro="" textlink="">
      <xdr:nvSpPr>
        <xdr:cNvPr id="941" name="楕円 940"/>
        <xdr:cNvSpPr/>
      </xdr:nvSpPr>
      <xdr:spPr>
        <a:xfrm>
          <a:off x="19494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82731</xdr:rowOff>
    </xdr:from>
    <xdr:to>
      <xdr:col>107</xdr:col>
      <xdr:colOff>50800</xdr:colOff>
      <xdr:row>107</xdr:row>
      <xdr:rowOff>82731</xdr:rowOff>
    </xdr:to>
    <xdr:cxnSp macro="">
      <xdr:nvCxnSpPr>
        <xdr:cNvPr id="942" name="直線コネクタ 941"/>
        <xdr:cNvCxnSpPr/>
      </xdr:nvCxnSpPr>
      <xdr:spPr>
        <a:xfrm>
          <a:off x="19545300" y="18427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31931</xdr:rowOff>
    </xdr:from>
    <xdr:to>
      <xdr:col>98</xdr:col>
      <xdr:colOff>38100</xdr:colOff>
      <xdr:row>107</xdr:row>
      <xdr:rowOff>133531</xdr:rowOff>
    </xdr:to>
    <xdr:sp macro="" textlink="">
      <xdr:nvSpPr>
        <xdr:cNvPr id="943" name="楕円 942"/>
        <xdr:cNvSpPr/>
      </xdr:nvSpPr>
      <xdr:spPr>
        <a:xfrm>
          <a:off x="18605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82731</xdr:rowOff>
    </xdr:from>
    <xdr:to>
      <xdr:col>102</xdr:col>
      <xdr:colOff>114300</xdr:colOff>
      <xdr:row>107</xdr:row>
      <xdr:rowOff>82731</xdr:rowOff>
    </xdr:to>
    <xdr:cxnSp macro="">
      <xdr:nvCxnSpPr>
        <xdr:cNvPr id="944" name="直線コネクタ 943"/>
        <xdr:cNvCxnSpPr/>
      </xdr:nvCxnSpPr>
      <xdr:spPr>
        <a:xfrm>
          <a:off x="18656300" y="18427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5"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46"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948"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9"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124658</xdr:rowOff>
    </xdr:from>
    <xdr:ext cx="469744" cy="259045"/>
    <xdr:sp macro="" textlink="">
      <xdr:nvSpPr>
        <xdr:cNvPr id="950" name="n_2mainValue【庁舎】&#10;一人当たり面積"/>
        <xdr:cNvSpPr txBox="1"/>
      </xdr:nvSpPr>
      <xdr:spPr>
        <a:xfrm>
          <a:off x="20199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124658</xdr:rowOff>
    </xdr:from>
    <xdr:ext cx="469744" cy="259045"/>
    <xdr:sp macro="" textlink="">
      <xdr:nvSpPr>
        <xdr:cNvPr id="951" name="n_3mainValue【庁舎】&#10;一人当たり面積"/>
        <xdr:cNvSpPr txBox="1"/>
      </xdr:nvSpPr>
      <xdr:spPr>
        <a:xfrm>
          <a:off x="19310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124658</xdr:rowOff>
    </xdr:from>
    <xdr:ext cx="469744" cy="259045"/>
    <xdr:sp macro="" textlink="">
      <xdr:nvSpPr>
        <xdr:cNvPr id="952" name="n_4mainValue【庁舎】&#10;一人当たり面積"/>
        <xdr:cNvSpPr txBox="1"/>
      </xdr:nvSpPr>
      <xdr:spPr>
        <a:xfrm>
          <a:off x="18421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図書館・体育館・プール・福祉施設・市民会館・消防施設の減価償却率は類似団体を下回っており、比較的近年の建築年次であることがわかる。しかしながら、修繕費用が嵩み大規模改修や更新が必要となるのはこれからであり、潜在的に不安材料を抱えていることに変わりはない。一般廃棄物最終処分場・保健センター・庁舎の減価償却率は類似団体平均値を上回っており、現時点において、相当の老朽化が認め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東日本大震災前の基準まで回復しつつある市税増の影響により、分子となる基準財政収入額が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ポイント増加し、分母となる基準財政需要額は、合併特例債償還費の増等で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ポイント増加し、全体で前年度比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が、財政力指数は依然として、全国・県平均を下回っている。今後は、復興需要の減や、コロナウィルスによる税収の減も想定されるが、行政改革による事務事業の見直しに基づく効率的な管理運営等、義務的経費の削減に努め、国県支出金に依存しない財政運営を目指し、より一層の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76200</xdr:rowOff>
    </xdr:to>
    <xdr:cxnSp macro="">
      <xdr:nvCxnSpPr>
        <xdr:cNvPr id="70" name="直線コネクタ 69"/>
        <xdr:cNvCxnSpPr/>
      </xdr:nvCxnSpPr>
      <xdr:spPr>
        <a:xfrm flipV="1">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6" name="直線コネクタ 75"/>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79" name="直線コネクタ 78"/>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分母に当たる歳入経常一般財源等は、市税等の経常一般財源が増となったことで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ポイント増となっていはいるものの、公債費の増等により、分子に当たる歳出経常一般財源が総額で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り、経常収支比率が悪化している状況である。県・全国平均は下回っているが、今後は施設の老朽化や、会計年度任用職員制度による人件費の増、合併算定替の終了による普通交付税額の減により、さらなる財政の硬直化も想定される。今後とも義務的経費については、行財政改革実施計画のもと削減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65859</xdr:rowOff>
    </xdr:from>
    <xdr:to>
      <xdr:col>23</xdr:col>
      <xdr:colOff>133350</xdr:colOff>
      <xdr:row>66</xdr:row>
      <xdr:rowOff>113574</xdr:rowOff>
    </xdr:to>
    <xdr:cxnSp macro="">
      <xdr:nvCxnSpPr>
        <xdr:cNvPr id="130" name="直線コネクタ 129"/>
        <xdr:cNvCxnSpPr/>
      </xdr:nvCxnSpPr>
      <xdr:spPr>
        <a:xfrm flipV="1">
          <a:off x="4953000" y="10181409"/>
          <a:ext cx="0" cy="1247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152236</xdr:rowOff>
    </xdr:from>
    <xdr:ext cx="762000" cy="259045"/>
    <xdr:sp macro="" textlink="">
      <xdr:nvSpPr>
        <xdr:cNvPr id="133" name="財政構造の弾力性最大値テキスト"/>
        <xdr:cNvSpPr txBox="1"/>
      </xdr:nvSpPr>
      <xdr:spPr>
        <a:xfrm>
          <a:off x="5041900" y="99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65859</xdr:rowOff>
    </xdr:from>
    <xdr:to>
      <xdr:col>24</xdr:col>
      <xdr:colOff>12700</xdr:colOff>
      <xdr:row>59</xdr:row>
      <xdr:rowOff>65859</xdr:rowOff>
    </xdr:to>
    <xdr:cxnSp macro="">
      <xdr:nvCxnSpPr>
        <xdr:cNvPr id="134" name="直線コネクタ 133"/>
        <xdr:cNvCxnSpPr/>
      </xdr:nvCxnSpPr>
      <xdr:spPr>
        <a:xfrm>
          <a:off x="4864100" y="101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13426</xdr:rowOff>
    </xdr:to>
    <xdr:cxnSp macro="">
      <xdr:nvCxnSpPr>
        <xdr:cNvPr id="135" name="直線コネクタ 134"/>
        <xdr:cNvCxnSpPr/>
      </xdr:nvCxnSpPr>
      <xdr:spPr>
        <a:xfrm>
          <a:off x="4114800" y="1050544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66601</xdr:rowOff>
    </xdr:from>
    <xdr:ext cx="762000" cy="259045"/>
    <xdr:sp macro="" textlink="">
      <xdr:nvSpPr>
        <xdr:cNvPr id="136" name="財政構造の弾力性平均値テキスト"/>
        <xdr:cNvSpPr txBox="1"/>
      </xdr:nvSpPr>
      <xdr:spPr>
        <a:xfrm>
          <a:off x="5041900" y="10867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7" name="フローチャート: 判断 136"/>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18506</xdr:rowOff>
    </xdr:from>
    <xdr:to>
      <xdr:col>19</xdr:col>
      <xdr:colOff>133350</xdr:colOff>
      <xdr:row>61</xdr:row>
      <xdr:rowOff>46990</xdr:rowOff>
    </xdr:to>
    <xdr:cxnSp macro="">
      <xdr:nvCxnSpPr>
        <xdr:cNvPr id="138" name="直線コネクタ 137"/>
        <xdr:cNvCxnSpPr/>
      </xdr:nvCxnSpPr>
      <xdr:spPr>
        <a:xfrm>
          <a:off x="3225800" y="1030550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39" name="フローチャート: 判断 138"/>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40" name="テキスト ボックス 139"/>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60</xdr:row>
      <xdr:rowOff>18506</xdr:rowOff>
    </xdr:to>
    <xdr:cxnSp macro="">
      <xdr:nvCxnSpPr>
        <xdr:cNvPr id="141" name="直線コネクタ 140"/>
        <xdr:cNvCxnSpPr/>
      </xdr:nvCxnSpPr>
      <xdr:spPr>
        <a:xfrm>
          <a:off x="2336800" y="1018830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169454</xdr:rowOff>
    </xdr:from>
    <xdr:to>
      <xdr:col>15</xdr:col>
      <xdr:colOff>133350</xdr:colOff>
      <xdr:row>63</xdr:row>
      <xdr:rowOff>99604</xdr:rowOff>
    </xdr:to>
    <xdr:sp macro="" textlink="">
      <xdr:nvSpPr>
        <xdr:cNvPr id="142" name="フローチャート: 判断 141"/>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84381</xdr:rowOff>
    </xdr:from>
    <xdr:ext cx="762000" cy="259045"/>
    <xdr:sp macro="" textlink="">
      <xdr:nvSpPr>
        <xdr:cNvPr id="143" name="テキスト ボックス 142"/>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59</xdr:row>
      <xdr:rowOff>72753</xdr:rowOff>
    </xdr:to>
    <xdr:cxnSp macro="">
      <xdr:nvCxnSpPr>
        <xdr:cNvPr id="144" name="直線コネクタ 143"/>
        <xdr:cNvCxnSpPr/>
      </xdr:nvCxnSpPr>
      <xdr:spPr>
        <a:xfrm>
          <a:off x="1447800" y="1014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5" name="フローチャート: 判断 144"/>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6" name="テキスト ボックス 14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7" name="フローチャート: 判断 146"/>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8" name="テキスト ボックス 14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134076</xdr:rowOff>
    </xdr:from>
    <xdr:to>
      <xdr:col>23</xdr:col>
      <xdr:colOff>184150</xdr:colOff>
      <xdr:row>62</xdr:row>
      <xdr:rowOff>64226</xdr:rowOff>
    </xdr:to>
    <xdr:sp macro="" textlink="">
      <xdr:nvSpPr>
        <xdr:cNvPr id="154" name="楕円 153"/>
        <xdr:cNvSpPr/>
      </xdr:nvSpPr>
      <xdr:spPr>
        <a:xfrm>
          <a:off x="4902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150603</xdr:rowOff>
    </xdr:from>
    <xdr:ext cx="762000" cy="259045"/>
    <xdr:sp macro="" textlink="">
      <xdr:nvSpPr>
        <xdr:cNvPr id="155" name="財政構造の弾力性該当値テキスト"/>
        <xdr:cNvSpPr txBox="1"/>
      </xdr:nvSpPr>
      <xdr:spPr>
        <a:xfrm>
          <a:off x="50419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6" name="楕円 155"/>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7" name="テキスト ボックス 156"/>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139156</xdr:rowOff>
    </xdr:from>
    <xdr:to>
      <xdr:col>15</xdr:col>
      <xdr:colOff>133350</xdr:colOff>
      <xdr:row>60</xdr:row>
      <xdr:rowOff>69306</xdr:rowOff>
    </xdr:to>
    <xdr:sp macro="" textlink="">
      <xdr:nvSpPr>
        <xdr:cNvPr id="158" name="楕円 157"/>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79483</xdr:rowOff>
    </xdr:from>
    <xdr:ext cx="762000" cy="259045"/>
    <xdr:sp macro="" textlink="">
      <xdr:nvSpPr>
        <xdr:cNvPr id="159" name="テキスト ボックス 158"/>
        <xdr:cNvSpPr txBox="1"/>
      </xdr:nvSpPr>
      <xdr:spPr>
        <a:xfrm>
          <a:off x="2844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21953</xdr:rowOff>
    </xdr:from>
    <xdr:to>
      <xdr:col>11</xdr:col>
      <xdr:colOff>82550</xdr:colOff>
      <xdr:row>59</xdr:row>
      <xdr:rowOff>123553</xdr:rowOff>
    </xdr:to>
    <xdr:sp macro="" textlink="">
      <xdr:nvSpPr>
        <xdr:cNvPr id="160" name="楕円 159"/>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133730</xdr:rowOff>
    </xdr:from>
    <xdr:ext cx="762000" cy="259045"/>
    <xdr:sp macro="" textlink="">
      <xdr:nvSpPr>
        <xdr:cNvPr id="161" name="テキスト ボックス 160"/>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152037</xdr:rowOff>
    </xdr:from>
    <xdr:to>
      <xdr:col>7</xdr:col>
      <xdr:colOff>31750</xdr:colOff>
      <xdr:row>59</xdr:row>
      <xdr:rowOff>82187</xdr:rowOff>
    </xdr:to>
    <xdr:sp macro="" textlink="">
      <xdr:nvSpPr>
        <xdr:cNvPr id="162" name="楕円 161"/>
        <xdr:cNvSpPr/>
      </xdr:nvSpPr>
      <xdr:spPr>
        <a:xfrm>
          <a:off x="1397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92364</xdr:rowOff>
    </xdr:from>
    <xdr:ext cx="762000" cy="259045"/>
    <xdr:sp macro="" textlink="">
      <xdr:nvSpPr>
        <xdr:cNvPr id="163" name="テキスト ボックス 162"/>
        <xdr:cNvSpPr txBox="1"/>
      </xdr:nvSpPr>
      <xdr:spPr>
        <a:xfrm>
          <a:off x="1066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前年度は類似団体を下回ったが、今年度は再び上回った。これは、特に物件費の増が挙げられ、主に令和元年度に発生した台風</a:t>
          </a:r>
          <a:r>
            <a:rPr lang="en-US" altLang="ja-JP" sz="1300">
              <a:effectLst/>
              <a:latin typeface="ＭＳ Ｐゴシック" panose="020B0600070205080204" pitchFamily="50" charset="-128"/>
              <a:ea typeface="ＭＳ Ｐゴシック" panose="020B0600070205080204" pitchFamily="50" charset="-128"/>
            </a:rPr>
            <a:t>19</a:t>
          </a:r>
          <a:r>
            <a:rPr lang="ja-JP" altLang="en-US" sz="1300">
              <a:effectLst/>
              <a:latin typeface="ＭＳ Ｐゴシック" panose="020B0600070205080204" pitchFamily="50" charset="-128"/>
              <a:ea typeface="ＭＳ Ｐゴシック" panose="020B0600070205080204" pitchFamily="50" charset="-128"/>
            </a:rPr>
            <a:t>号による委託料の増等が考えられる。しかし来年度以降は、復旧・復興にかかる職員人件の減により、全国平均に近い数値になると想定される。一方で、復旧・復興にかかる管理物件の増による、やむを得ない維持管理費等の増も見込まれるが、引き続き行財政改革の一環として事務事業の見直しに努め、「東松島市公共施設等総合管理計画」による公共施設の統廃合を進め、管理経費の削減により市民</a:t>
          </a:r>
          <a:r>
            <a:rPr lang="en-US" altLang="ja-JP" sz="1300">
              <a:effectLst/>
              <a:latin typeface="ＭＳ Ｐゴシック" panose="020B0600070205080204" pitchFamily="50" charset="-128"/>
              <a:ea typeface="ＭＳ Ｐゴシック" panose="020B0600070205080204" pitchFamily="50" charset="-128"/>
            </a:rPr>
            <a:t>1</a:t>
          </a:r>
          <a:r>
            <a:rPr lang="ja-JP" altLang="en-US" sz="1300">
              <a:effectLst/>
              <a:latin typeface="ＭＳ Ｐゴシック" panose="020B0600070205080204" pitchFamily="50" charset="-128"/>
              <a:ea typeface="ＭＳ Ｐゴシック" panose="020B0600070205080204" pitchFamily="50" charset="-128"/>
            </a:rPr>
            <a:t>人当たりのコスト低減を図る。</a:t>
          </a:r>
        </a:p>
        <a:p>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3" name="直線コネクタ 192"/>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4"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5" name="直線コネクタ 194"/>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6"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7" name="直線コネクタ 196"/>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134569</xdr:rowOff>
    </xdr:from>
    <xdr:to>
      <xdr:col>23</xdr:col>
      <xdr:colOff>133350</xdr:colOff>
      <xdr:row>82</xdr:row>
      <xdr:rowOff>34765</xdr:rowOff>
    </xdr:to>
    <xdr:cxnSp macro="">
      <xdr:nvCxnSpPr>
        <xdr:cNvPr id="198" name="直線コネクタ 197"/>
        <xdr:cNvCxnSpPr/>
      </xdr:nvCxnSpPr>
      <xdr:spPr>
        <a:xfrm>
          <a:off x="4114800" y="14022019"/>
          <a:ext cx="838200" cy="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9"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200" name="フローチャート: 判断 199"/>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134569</xdr:rowOff>
    </xdr:from>
    <xdr:to>
      <xdr:col>19</xdr:col>
      <xdr:colOff>133350</xdr:colOff>
      <xdr:row>81</xdr:row>
      <xdr:rowOff>160139</xdr:rowOff>
    </xdr:to>
    <xdr:cxnSp macro="">
      <xdr:nvCxnSpPr>
        <xdr:cNvPr id="201" name="直線コネクタ 200"/>
        <xdr:cNvCxnSpPr/>
      </xdr:nvCxnSpPr>
      <xdr:spPr>
        <a:xfrm flipV="1">
          <a:off x="3225800" y="14022019"/>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2" name="フローチャート: 判断 201"/>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3" name="テキスト ボックス 202"/>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160139</xdr:rowOff>
    </xdr:from>
    <xdr:to>
      <xdr:col>15</xdr:col>
      <xdr:colOff>82550</xdr:colOff>
      <xdr:row>81</xdr:row>
      <xdr:rowOff>165633</xdr:rowOff>
    </xdr:to>
    <xdr:cxnSp macro="">
      <xdr:nvCxnSpPr>
        <xdr:cNvPr id="204" name="直線コネクタ 203"/>
        <xdr:cNvCxnSpPr/>
      </xdr:nvCxnSpPr>
      <xdr:spPr>
        <a:xfrm flipV="1">
          <a:off x="2336800" y="14047589"/>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5" name="フローチャート: 判断 204"/>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6" name="テキスト ボックス 205"/>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165633</xdr:rowOff>
    </xdr:from>
    <xdr:to>
      <xdr:col>11</xdr:col>
      <xdr:colOff>31750</xdr:colOff>
      <xdr:row>82</xdr:row>
      <xdr:rowOff>12461</xdr:rowOff>
    </xdr:to>
    <xdr:cxnSp macro="">
      <xdr:nvCxnSpPr>
        <xdr:cNvPr id="207" name="直線コネクタ 206"/>
        <xdr:cNvCxnSpPr/>
      </xdr:nvCxnSpPr>
      <xdr:spPr>
        <a:xfrm flipV="1">
          <a:off x="1447800" y="14053083"/>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8" name="フローチャート: 判断 207"/>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9" name="テキスト ボックス 208"/>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10" name="フローチャート: 判断 209"/>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11" name="テキスト ボックス 210"/>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155415</xdr:rowOff>
    </xdr:from>
    <xdr:to>
      <xdr:col>23</xdr:col>
      <xdr:colOff>184150</xdr:colOff>
      <xdr:row>82</xdr:row>
      <xdr:rowOff>85565</xdr:rowOff>
    </xdr:to>
    <xdr:sp macro="" textlink="">
      <xdr:nvSpPr>
        <xdr:cNvPr id="217" name="楕円 216"/>
        <xdr:cNvSpPr/>
      </xdr:nvSpPr>
      <xdr:spPr>
        <a:xfrm>
          <a:off x="4902200" y="140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127492</xdr:rowOff>
    </xdr:from>
    <xdr:ext cx="762000" cy="259045"/>
    <xdr:sp macro="" textlink="">
      <xdr:nvSpPr>
        <xdr:cNvPr id="218" name="人件費・物件費等の状況該当値テキスト"/>
        <xdr:cNvSpPr txBox="1"/>
      </xdr:nvSpPr>
      <xdr:spPr>
        <a:xfrm>
          <a:off x="5041900" y="1401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83769</xdr:rowOff>
    </xdr:from>
    <xdr:to>
      <xdr:col>19</xdr:col>
      <xdr:colOff>184150</xdr:colOff>
      <xdr:row>82</xdr:row>
      <xdr:rowOff>13919</xdr:rowOff>
    </xdr:to>
    <xdr:sp macro="" textlink="">
      <xdr:nvSpPr>
        <xdr:cNvPr id="219" name="楕円 218"/>
        <xdr:cNvSpPr/>
      </xdr:nvSpPr>
      <xdr:spPr>
        <a:xfrm>
          <a:off x="4064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24096</xdr:rowOff>
    </xdr:from>
    <xdr:ext cx="736600" cy="259045"/>
    <xdr:sp macro="" textlink="">
      <xdr:nvSpPr>
        <xdr:cNvPr id="220" name="テキスト ボックス 219"/>
        <xdr:cNvSpPr txBox="1"/>
      </xdr:nvSpPr>
      <xdr:spPr>
        <a:xfrm>
          <a:off x="3733800" y="1374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109339</xdr:rowOff>
    </xdr:from>
    <xdr:to>
      <xdr:col>15</xdr:col>
      <xdr:colOff>133350</xdr:colOff>
      <xdr:row>82</xdr:row>
      <xdr:rowOff>39489</xdr:rowOff>
    </xdr:to>
    <xdr:sp macro="" textlink="">
      <xdr:nvSpPr>
        <xdr:cNvPr id="221" name="楕円 220"/>
        <xdr:cNvSpPr/>
      </xdr:nvSpPr>
      <xdr:spPr>
        <a:xfrm>
          <a:off x="3175000" y="139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24266</xdr:rowOff>
    </xdr:from>
    <xdr:ext cx="762000" cy="259045"/>
    <xdr:sp macro="" textlink="">
      <xdr:nvSpPr>
        <xdr:cNvPr id="222" name="テキスト ボックス 221"/>
        <xdr:cNvSpPr txBox="1"/>
      </xdr:nvSpPr>
      <xdr:spPr>
        <a:xfrm>
          <a:off x="2844800" y="140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114833</xdr:rowOff>
    </xdr:from>
    <xdr:to>
      <xdr:col>11</xdr:col>
      <xdr:colOff>82550</xdr:colOff>
      <xdr:row>82</xdr:row>
      <xdr:rowOff>44983</xdr:rowOff>
    </xdr:to>
    <xdr:sp macro="" textlink="">
      <xdr:nvSpPr>
        <xdr:cNvPr id="223" name="楕円 222"/>
        <xdr:cNvSpPr/>
      </xdr:nvSpPr>
      <xdr:spPr>
        <a:xfrm>
          <a:off x="2286000" y="140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29760</xdr:rowOff>
    </xdr:from>
    <xdr:ext cx="762000" cy="259045"/>
    <xdr:sp macro="" textlink="">
      <xdr:nvSpPr>
        <xdr:cNvPr id="224" name="テキスト ボックス 223"/>
        <xdr:cNvSpPr txBox="1"/>
      </xdr:nvSpPr>
      <xdr:spPr>
        <a:xfrm>
          <a:off x="1955800" y="1408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133111</xdr:rowOff>
    </xdr:from>
    <xdr:to>
      <xdr:col>7</xdr:col>
      <xdr:colOff>31750</xdr:colOff>
      <xdr:row>82</xdr:row>
      <xdr:rowOff>63261</xdr:rowOff>
    </xdr:to>
    <xdr:sp macro="" textlink="">
      <xdr:nvSpPr>
        <xdr:cNvPr id="225" name="楕円 224"/>
        <xdr:cNvSpPr/>
      </xdr:nvSpPr>
      <xdr:spPr>
        <a:xfrm>
          <a:off x="1397000" y="140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48038</xdr:rowOff>
    </xdr:from>
    <xdr:ext cx="762000" cy="259045"/>
    <xdr:sp macro="" textlink="">
      <xdr:nvSpPr>
        <xdr:cNvPr id="226" name="テキスト ボックス 225"/>
        <xdr:cNvSpPr txBox="1"/>
      </xdr:nvSpPr>
      <xdr:spPr>
        <a:xfrm>
          <a:off x="1066800" y="1410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表中</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日現在のものであり、これは課長補佐・係長制度の導入により職員分布が変わったことで、中堅層の昇格によることが主な要因として挙げられる。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は上昇したものの、依然として類似団体内平均、全国市平均をともに下回っており、引き続き、給与体系については、今後も国の人事院勧告等を踏まえながら、給与体系の見直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5" name="直線コネクタ 254"/>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8"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9" name="直線コネクタ 258"/>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81</xdr:row>
      <xdr:rowOff>74084</xdr:rowOff>
    </xdr:to>
    <xdr:cxnSp macro="">
      <xdr:nvCxnSpPr>
        <xdr:cNvPr id="260" name="直線コネクタ 259"/>
        <xdr:cNvCxnSpPr/>
      </xdr:nvCxnSpPr>
      <xdr:spPr>
        <a:xfrm>
          <a:off x="16179800" y="1376045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61"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2" name="フローチャート: 判断 261"/>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44450</xdr:rowOff>
    </xdr:to>
    <xdr:cxnSp macro="">
      <xdr:nvCxnSpPr>
        <xdr:cNvPr id="263" name="直線コネクタ 262"/>
        <xdr:cNvCxnSpPr/>
      </xdr:nvCxnSpPr>
      <xdr:spPr>
        <a:xfrm>
          <a:off x="15290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4" name="フローチャート: 判断 263"/>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5" name="テキスト ボックス 264"/>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71261</xdr:rowOff>
    </xdr:to>
    <xdr:cxnSp macro="">
      <xdr:nvCxnSpPr>
        <xdr:cNvPr id="266" name="直線コネクタ 265"/>
        <xdr:cNvCxnSpPr/>
      </xdr:nvCxnSpPr>
      <xdr:spPr>
        <a:xfrm flipV="1">
          <a:off x="14401800" y="137604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8" name="テキスト ボックス 267"/>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80</xdr:row>
      <xdr:rowOff>98072</xdr:rowOff>
    </xdr:to>
    <xdr:cxnSp macro="">
      <xdr:nvCxnSpPr>
        <xdr:cNvPr id="269" name="直線コネクタ 268"/>
        <xdr:cNvCxnSpPr/>
      </xdr:nvCxnSpPr>
      <xdr:spPr>
        <a:xfrm flipV="1">
          <a:off x="13512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1" name="テキスト ボックス 270"/>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2" name="フローチャート: 判断 271"/>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3" name="テキスト ボックス 272"/>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9" name="楕円 278"/>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39811</xdr:rowOff>
    </xdr:from>
    <xdr:ext cx="762000" cy="259045"/>
    <xdr:sp macro="" textlink="">
      <xdr:nvSpPr>
        <xdr:cNvPr id="280"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81" name="楕円 280"/>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82" name="テキスト ボックス 281"/>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165100</xdr:rowOff>
    </xdr:from>
    <xdr:to>
      <xdr:col>73</xdr:col>
      <xdr:colOff>44450</xdr:colOff>
      <xdr:row>80</xdr:row>
      <xdr:rowOff>95250</xdr:rowOff>
    </xdr:to>
    <xdr:sp macro="" textlink="">
      <xdr:nvSpPr>
        <xdr:cNvPr id="283" name="楕円 282"/>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105427</xdr:rowOff>
    </xdr:from>
    <xdr:ext cx="762000" cy="259045"/>
    <xdr:sp macro="" textlink="">
      <xdr:nvSpPr>
        <xdr:cNvPr id="284" name="テキスト ボックス 283"/>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20461</xdr:rowOff>
    </xdr:from>
    <xdr:to>
      <xdr:col>68</xdr:col>
      <xdr:colOff>203200</xdr:colOff>
      <xdr:row>80</xdr:row>
      <xdr:rowOff>122061</xdr:rowOff>
    </xdr:to>
    <xdr:sp macro="" textlink="">
      <xdr:nvSpPr>
        <xdr:cNvPr id="285" name="楕円 284"/>
        <xdr:cNvSpPr/>
      </xdr:nvSpPr>
      <xdr:spPr>
        <a:xfrm>
          <a:off x="14351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132238</xdr:rowOff>
    </xdr:from>
    <xdr:ext cx="762000" cy="259045"/>
    <xdr:sp macro="" textlink="">
      <xdr:nvSpPr>
        <xdr:cNvPr id="286" name="テキスト ボックス 285"/>
        <xdr:cNvSpPr txBox="1"/>
      </xdr:nvSpPr>
      <xdr:spPr>
        <a:xfrm>
          <a:off x="14020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47272</xdr:rowOff>
    </xdr:from>
    <xdr:to>
      <xdr:col>64</xdr:col>
      <xdr:colOff>152400</xdr:colOff>
      <xdr:row>80</xdr:row>
      <xdr:rowOff>148872</xdr:rowOff>
    </xdr:to>
    <xdr:sp macro="" textlink="">
      <xdr:nvSpPr>
        <xdr:cNvPr id="287" name="楕円 286"/>
        <xdr:cNvSpPr/>
      </xdr:nvSpPr>
      <xdr:spPr>
        <a:xfrm>
          <a:off x="13462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159049</xdr:rowOff>
    </xdr:from>
    <xdr:ext cx="762000" cy="259045"/>
    <xdr:sp macro="" textlink="">
      <xdr:nvSpPr>
        <xdr:cNvPr id="288" name="テキスト ボックス 287"/>
        <xdr:cNvSpPr txBox="1"/>
      </xdr:nvSpPr>
      <xdr:spPr>
        <a:xfrm>
          <a:off x="13131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としては、震災以前は定員適正化計画に基づく、新規採用の抑制により職員数の削減を図ってきたが、震災以降、復旧・復興に係る業務への対応のため、職員数を増員している状況である。例年ほぼ横ばいではあるものの、震災復興期間終了後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ついては、震災関連職員が徐々に減る見込みであり、全国平均値に近づくことも想定される。しかし、震災関連物件の増加により、マンパワー不足が懸念されるが、復興の進捗状況に応じ住民サービスに支障をきたすことがない範囲での職員数の適正管理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7" name="直線コネクタ 316"/>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8"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9" name="直線コネクタ 318"/>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70443</xdr:rowOff>
    </xdr:from>
    <xdr:to>
      <xdr:col>81</xdr:col>
      <xdr:colOff>44450</xdr:colOff>
      <xdr:row>60</xdr:row>
      <xdr:rowOff>73660</xdr:rowOff>
    </xdr:to>
    <xdr:cxnSp macro="">
      <xdr:nvCxnSpPr>
        <xdr:cNvPr id="322" name="直線コネクタ 321"/>
        <xdr:cNvCxnSpPr/>
      </xdr:nvCxnSpPr>
      <xdr:spPr>
        <a:xfrm>
          <a:off x="16179800" y="1035744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58436</xdr:rowOff>
    </xdr:from>
    <xdr:ext cx="762000" cy="259045"/>
    <xdr:sp macro="" textlink="">
      <xdr:nvSpPr>
        <xdr:cNvPr id="323" name="定員管理の状況平均値テキスト"/>
        <xdr:cNvSpPr txBox="1"/>
      </xdr:nvSpPr>
      <xdr:spPr>
        <a:xfrm>
          <a:off x="17106900" y="10345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4" name="フローチャート: 判断 323"/>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70443</xdr:rowOff>
    </xdr:from>
    <xdr:to>
      <xdr:col>77</xdr:col>
      <xdr:colOff>44450</xdr:colOff>
      <xdr:row>60</xdr:row>
      <xdr:rowOff>73258</xdr:rowOff>
    </xdr:to>
    <xdr:cxnSp macro="">
      <xdr:nvCxnSpPr>
        <xdr:cNvPr id="325" name="直線コネクタ 324"/>
        <xdr:cNvCxnSpPr/>
      </xdr:nvCxnSpPr>
      <xdr:spPr>
        <a:xfrm flipV="1">
          <a:off x="15290800" y="1035744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6" name="フローチャート: 判断 325"/>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7" name="テキスト ボックス 326"/>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73258</xdr:rowOff>
    </xdr:from>
    <xdr:to>
      <xdr:col>72</xdr:col>
      <xdr:colOff>203200</xdr:colOff>
      <xdr:row>60</xdr:row>
      <xdr:rowOff>81301</xdr:rowOff>
    </xdr:to>
    <xdr:cxnSp macro="">
      <xdr:nvCxnSpPr>
        <xdr:cNvPr id="328" name="直線コネクタ 327"/>
        <xdr:cNvCxnSpPr/>
      </xdr:nvCxnSpPr>
      <xdr:spPr>
        <a:xfrm flipV="1">
          <a:off x="14401800" y="10360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9" name="フローチャート: 判断 328"/>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30" name="テキスト ボックス 329"/>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74062</xdr:rowOff>
    </xdr:from>
    <xdr:to>
      <xdr:col>68</xdr:col>
      <xdr:colOff>152400</xdr:colOff>
      <xdr:row>60</xdr:row>
      <xdr:rowOff>81301</xdr:rowOff>
    </xdr:to>
    <xdr:cxnSp macro="">
      <xdr:nvCxnSpPr>
        <xdr:cNvPr id="331" name="直線コネクタ 330"/>
        <xdr:cNvCxnSpPr/>
      </xdr:nvCxnSpPr>
      <xdr:spPr>
        <a:xfrm>
          <a:off x="13512800" y="103610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2" name="フローチャート: 判断 331"/>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3" name="テキスト ボックス 332"/>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4" name="フローチャート: 判断 333"/>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5" name="テキスト ボックス 334"/>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1" name="楕円 340"/>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115587</xdr:rowOff>
    </xdr:from>
    <xdr:ext cx="762000" cy="259045"/>
    <xdr:sp macro="" textlink="">
      <xdr:nvSpPr>
        <xdr:cNvPr id="342" name="定員管理の状況該当値テキスト"/>
        <xdr:cNvSpPr txBox="1"/>
      </xdr:nvSpPr>
      <xdr:spPr>
        <a:xfrm>
          <a:off x="17106900" y="102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19643</xdr:rowOff>
    </xdr:from>
    <xdr:to>
      <xdr:col>77</xdr:col>
      <xdr:colOff>95250</xdr:colOff>
      <xdr:row>60</xdr:row>
      <xdr:rowOff>121243</xdr:rowOff>
    </xdr:to>
    <xdr:sp macro="" textlink="">
      <xdr:nvSpPr>
        <xdr:cNvPr id="343" name="楕円 342"/>
        <xdr:cNvSpPr/>
      </xdr:nvSpPr>
      <xdr:spPr>
        <a:xfrm>
          <a:off x="16129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131420</xdr:rowOff>
    </xdr:from>
    <xdr:ext cx="736600" cy="259045"/>
    <xdr:sp macro="" textlink="">
      <xdr:nvSpPr>
        <xdr:cNvPr id="344" name="テキスト ボックス 343"/>
        <xdr:cNvSpPr txBox="1"/>
      </xdr:nvSpPr>
      <xdr:spPr>
        <a:xfrm>
          <a:off x="15798800" y="100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22458</xdr:rowOff>
    </xdr:from>
    <xdr:to>
      <xdr:col>73</xdr:col>
      <xdr:colOff>44450</xdr:colOff>
      <xdr:row>60</xdr:row>
      <xdr:rowOff>124058</xdr:rowOff>
    </xdr:to>
    <xdr:sp macro="" textlink="">
      <xdr:nvSpPr>
        <xdr:cNvPr id="345" name="楕円 344"/>
        <xdr:cNvSpPr/>
      </xdr:nvSpPr>
      <xdr:spPr>
        <a:xfrm>
          <a:off x="15240000" y="10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134235</xdr:rowOff>
    </xdr:from>
    <xdr:ext cx="762000" cy="259045"/>
    <xdr:sp macro="" textlink="">
      <xdr:nvSpPr>
        <xdr:cNvPr id="346" name="テキスト ボックス 345"/>
        <xdr:cNvSpPr txBox="1"/>
      </xdr:nvSpPr>
      <xdr:spPr>
        <a:xfrm>
          <a:off x="14909800" y="10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30501</xdr:rowOff>
    </xdr:from>
    <xdr:to>
      <xdr:col>68</xdr:col>
      <xdr:colOff>203200</xdr:colOff>
      <xdr:row>60</xdr:row>
      <xdr:rowOff>132101</xdr:rowOff>
    </xdr:to>
    <xdr:sp macro="" textlink="">
      <xdr:nvSpPr>
        <xdr:cNvPr id="347" name="楕円 346"/>
        <xdr:cNvSpPr/>
      </xdr:nvSpPr>
      <xdr:spPr>
        <a:xfrm>
          <a:off x="14351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116878</xdr:rowOff>
    </xdr:from>
    <xdr:ext cx="762000" cy="259045"/>
    <xdr:sp macro="" textlink="">
      <xdr:nvSpPr>
        <xdr:cNvPr id="348" name="テキスト ボックス 347"/>
        <xdr:cNvSpPr txBox="1"/>
      </xdr:nvSpPr>
      <xdr:spPr>
        <a:xfrm>
          <a:off x="14020800" y="1040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23262</xdr:rowOff>
    </xdr:from>
    <xdr:to>
      <xdr:col>64</xdr:col>
      <xdr:colOff>152400</xdr:colOff>
      <xdr:row>60</xdr:row>
      <xdr:rowOff>124862</xdr:rowOff>
    </xdr:to>
    <xdr:sp macro="" textlink="">
      <xdr:nvSpPr>
        <xdr:cNvPr id="349" name="楕円 348"/>
        <xdr:cNvSpPr/>
      </xdr:nvSpPr>
      <xdr:spPr>
        <a:xfrm>
          <a:off x="13462000" y="103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109639</xdr:rowOff>
    </xdr:from>
    <xdr:ext cx="762000" cy="259045"/>
    <xdr:sp macro="" textlink="">
      <xdr:nvSpPr>
        <xdr:cNvPr id="350" name="テキスト ボックス 349"/>
        <xdr:cNvSpPr txBox="1"/>
      </xdr:nvSpPr>
      <xdr:spPr>
        <a:xfrm>
          <a:off x="13131800" y="103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ポイント減少したが、これは、準元利償還金算入額の減や石巻広域行政事務組合への公債費負担金の減等により、平成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年度と比較し令和元年度が減少し、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カ年平均が減となったためだが、前年度と単年度比較した場合は、経常一般財源の標準税収入額、普通交付税、臨時財政対策債発行可能額は対前年度対比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ポイントの増に対し、一般会計元利償還金は前年度比</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ポイント増加し、単年度の実質公債費比率は約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ポイント増となり、今後は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ヶ年数値も悪化する可能性があるため、できる限り地方債発行を控え、当比率上昇の抑制に努める。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7" name="直線コネクタ 376"/>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80"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81" name="直線コネクタ 380"/>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40132</xdr:rowOff>
    </xdr:to>
    <xdr:cxnSp macro="">
      <xdr:nvCxnSpPr>
        <xdr:cNvPr id="382" name="直線コネクタ 381"/>
        <xdr:cNvCxnSpPr/>
      </xdr:nvCxnSpPr>
      <xdr:spPr>
        <a:xfrm flipV="1">
          <a:off x="16179800" y="68788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41</xdr:row>
      <xdr:rowOff>52070</xdr:rowOff>
    </xdr:to>
    <xdr:cxnSp macro="">
      <xdr:nvCxnSpPr>
        <xdr:cNvPr id="385" name="直線コネクタ 384"/>
        <xdr:cNvCxnSpPr/>
      </xdr:nvCxnSpPr>
      <xdr:spPr>
        <a:xfrm flipV="1">
          <a:off x="15290800" y="689813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7" name="テキスト ボックス 386"/>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160528</xdr:rowOff>
    </xdr:to>
    <xdr:cxnSp macro="">
      <xdr:nvCxnSpPr>
        <xdr:cNvPr id="388" name="直線コネクタ 387"/>
        <xdr:cNvCxnSpPr/>
      </xdr:nvCxnSpPr>
      <xdr:spPr>
        <a:xfrm flipV="1">
          <a:off x="14401800" y="7081520"/>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44</xdr:row>
      <xdr:rowOff>20320</xdr:rowOff>
    </xdr:to>
    <xdr:cxnSp macro="">
      <xdr:nvCxnSpPr>
        <xdr:cNvPr id="391" name="直線コネクタ 390"/>
        <xdr:cNvCxnSpPr/>
      </xdr:nvCxnSpPr>
      <xdr:spPr>
        <a:xfrm flipV="1">
          <a:off x="13512800" y="73614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2" name="フローチャート: 判断 391"/>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3" name="テキスト ボックス 392"/>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1" name="楕円 400"/>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2"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3" name="楕円 402"/>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4" name="テキスト ボックス 403"/>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7" name="楕円 406"/>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8" name="テキスト ボックス 407"/>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9" name="楕円 408"/>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0" name="テキスト ボックス 409"/>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当該指標については発生していない。しかし、徐々に、公共施設の改修等により、以前よりも増して地方債を発行せざるを得ない状況が想定され、基金の取り崩しによる、充当可能財源の減少も考えられる。さらには、合併特例債が発行限度額に近づきつつある状況であるため当該比率の適正化維持のため、起債対象事業の優先度、緊急性を考慮し、出来る限り新たな地方債の発行を抑制し、発行する際は交付税措置の高いものを優先し、将来世代への負担が増えないよう財政運営を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4"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5" name="フローチャート: 判断 444"/>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8" name="フローチャート: 判断 447"/>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9" name="テキスト ボックス 448"/>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0" name="フローチャート: 判断 449"/>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1" name="テキスト ボックス 450"/>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2" name="フローチャート: 判断 451"/>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3" name="テキスト ボックス 452"/>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主な増要因は、プロパー職員数の増等が挙げられる。なお、依然として類似団体内・全国・県平均を下回っているのは、震災以前より定員適正化計画に基づく職員数の削減及び行財政改革の一環による各種業務の外部委託や公共施設の指定管理により人件費が抑制されていることが理由として考えられる。今後は東日本大震災からの復旧・復興事業の進捗状況を考慮しつつ、定員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33</xdr:row>
      <xdr:rowOff>130810</xdr:rowOff>
    </xdr:to>
    <xdr:cxnSp macro="">
      <xdr:nvCxnSpPr>
        <xdr:cNvPr id="66" name="直線コネクタ 65"/>
        <xdr:cNvCxnSpPr/>
      </xdr:nvCxnSpPr>
      <xdr:spPr>
        <a:xfrm>
          <a:off x="3987800" y="573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77470</xdr:rowOff>
    </xdr:to>
    <xdr:cxnSp macro="">
      <xdr:nvCxnSpPr>
        <xdr:cNvPr id="69" name="直線コネクタ 68"/>
        <xdr:cNvCxnSpPr/>
      </xdr:nvCxnSpPr>
      <xdr:spPr>
        <a:xfrm>
          <a:off x="3098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xdr:rowOff>
    </xdr:from>
    <xdr:to>
      <xdr:col>15</xdr:col>
      <xdr:colOff>98425</xdr:colOff>
      <xdr:row>33</xdr:row>
      <xdr:rowOff>46990</xdr:rowOff>
    </xdr:to>
    <xdr:cxnSp macro="">
      <xdr:nvCxnSpPr>
        <xdr:cNvPr id="72" name="直線コネクタ 71"/>
        <xdr:cNvCxnSpPr/>
      </xdr:nvCxnSpPr>
      <xdr:spPr>
        <a:xfrm>
          <a:off x="2209800" y="565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96520</xdr:rowOff>
    </xdr:from>
    <xdr:to>
      <xdr:col>11</xdr:col>
      <xdr:colOff>9525</xdr:colOff>
      <xdr:row>33</xdr:row>
      <xdr:rowOff>1270</xdr:rowOff>
    </xdr:to>
    <xdr:cxnSp macro="">
      <xdr:nvCxnSpPr>
        <xdr:cNvPr id="75" name="直線コネクタ 74"/>
        <xdr:cNvCxnSpPr/>
      </xdr:nvCxnSpPr>
      <xdr:spPr>
        <a:xfrm>
          <a:off x="1320800" y="558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96537</xdr:rowOff>
    </xdr:from>
    <xdr:ext cx="762000" cy="259045"/>
    <xdr:sp macro="" textlink="">
      <xdr:nvSpPr>
        <xdr:cNvPr id="86" name="人件費該当値テキスト"/>
        <xdr:cNvSpPr txBox="1"/>
      </xdr:nvSpPr>
      <xdr:spPr>
        <a:xfrm>
          <a:off x="49149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26670</xdr:rowOff>
    </xdr:from>
    <xdr:to>
      <xdr:col>20</xdr:col>
      <xdr:colOff>38100</xdr:colOff>
      <xdr:row>33</xdr:row>
      <xdr:rowOff>128270</xdr:rowOff>
    </xdr:to>
    <xdr:sp macro="" textlink="">
      <xdr:nvSpPr>
        <xdr:cNvPr id="87" name="楕円 86"/>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138447</xdr:rowOff>
    </xdr:from>
    <xdr:ext cx="736600" cy="259045"/>
    <xdr:sp macro="" textlink="">
      <xdr:nvSpPr>
        <xdr:cNvPr id="88" name="テキスト ボックス 87"/>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167640</xdr:rowOff>
    </xdr:from>
    <xdr:to>
      <xdr:col>15</xdr:col>
      <xdr:colOff>149225</xdr:colOff>
      <xdr:row>33</xdr:row>
      <xdr:rowOff>97790</xdr:rowOff>
    </xdr:to>
    <xdr:sp macro="" textlink="">
      <xdr:nvSpPr>
        <xdr:cNvPr id="89" name="楕円 88"/>
        <xdr:cNvSpPr/>
      </xdr:nvSpPr>
      <xdr:spPr>
        <a:xfrm>
          <a:off x="3048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107967</xdr:rowOff>
    </xdr:from>
    <xdr:ext cx="762000" cy="259045"/>
    <xdr:sp macro="" textlink="">
      <xdr:nvSpPr>
        <xdr:cNvPr id="90" name="テキスト ボックス 89"/>
        <xdr:cNvSpPr txBox="1"/>
      </xdr:nvSpPr>
      <xdr:spPr>
        <a:xfrm>
          <a:off x="2717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45720</xdr:rowOff>
    </xdr:from>
    <xdr:to>
      <xdr:col>6</xdr:col>
      <xdr:colOff>171450</xdr:colOff>
      <xdr:row>32</xdr:row>
      <xdr:rowOff>147320</xdr:rowOff>
    </xdr:to>
    <xdr:sp macro="" textlink="">
      <xdr:nvSpPr>
        <xdr:cNvPr id="93" name="楕円 92"/>
        <xdr:cNvSpPr/>
      </xdr:nvSpPr>
      <xdr:spPr>
        <a:xfrm>
          <a:off x="12700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157497</xdr:rowOff>
    </xdr:from>
    <xdr:ext cx="762000" cy="259045"/>
    <xdr:sp macro="" textlink="">
      <xdr:nvSpPr>
        <xdr:cNvPr id="94" name="テキスト ボックス 93"/>
        <xdr:cNvSpPr txBox="1"/>
      </xdr:nvSpPr>
      <xdr:spPr>
        <a:xfrm>
          <a:off x="939800" y="53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であり、依然として類似団体・全国・県平均を下回る結果となっている。しかし、復旧・復興事業の普通建設事業による市管理物件の増加や施設の老朽化等で、やむを得ず増加していくものと想定される。一方で、増加した部分については人件費から指定管理等へのシフト部分等もあるため、他費用との増減関係を勘案し、行財政改革のもと、費用対効果の高い効率的な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7" name="直線コネクタ 126"/>
        <xdr:cNvCxnSpPr/>
      </xdr:nvCxnSpPr>
      <xdr:spPr>
        <a:xfrm flipV="1">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43180</xdr:rowOff>
    </xdr:to>
    <xdr:cxnSp macro="">
      <xdr:nvCxnSpPr>
        <xdr:cNvPr id="130" name="直線コネクタ 129"/>
        <xdr:cNvCxnSpPr/>
      </xdr:nvCxnSpPr>
      <xdr:spPr>
        <a:xfrm>
          <a:off x="14782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130810</xdr:rowOff>
    </xdr:to>
    <xdr:cxnSp macro="">
      <xdr:nvCxnSpPr>
        <xdr:cNvPr id="133" name="直線コネクタ 132"/>
        <xdr:cNvCxnSpPr/>
      </xdr:nvCxnSpPr>
      <xdr:spPr>
        <a:xfrm>
          <a:off x="13893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115570</xdr:rowOff>
    </xdr:to>
    <xdr:cxnSp macro="">
      <xdr:nvCxnSpPr>
        <xdr:cNvPr id="136" name="直線コネクタ 135"/>
        <xdr:cNvCxnSpPr/>
      </xdr:nvCxnSpPr>
      <xdr:spPr>
        <a:xfrm>
          <a:off x="13004800" y="254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主に児童扶養手当や生活保護費の増等によるものであり、年々増加傾向にある。さらに、老人福祉費においても高齢化により一層増加していくものと考えられる。なお扶助費については、高齢化により今後も増化していくものと想定され、さらに景気に左右されやすい側面があるが、国の政策の動向を注視しながら、各種制度の適切な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55</xdr:row>
      <xdr:rowOff>37846</xdr:rowOff>
    </xdr:to>
    <xdr:cxnSp macro="">
      <xdr:nvCxnSpPr>
        <xdr:cNvPr id="186" name="直線コネクタ 185"/>
        <xdr:cNvCxnSpPr/>
      </xdr:nvCxnSpPr>
      <xdr:spPr>
        <a:xfrm>
          <a:off x="3987800" y="9394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62992</xdr:rowOff>
    </xdr:from>
    <xdr:to>
      <xdr:col>19</xdr:col>
      <xdr:colOff>187325</xdr:colOff>
      <xdr:row>54</xdr:row>
      <xdr:rowOff>136144</xdr:rowOff>
    </xdr:to>
    <xdr:cxnSp macro="">
      <xdr:nvCxnSpPr>
        <xdr:cNvPr id="189" name="直線コネクタ 188"/>
        <xdr:cNvCxnSpPr/>
      </xdr:nvCxnSpPr>
      <xdr:spPr>
        <a:xfrm>
          <a:off x="3098800" y="93212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54</xdr:row>
      <xdr:rowOff>90424</xdr:rowOff>
    </xdr:to>
    <xdr:cxnSp macro="">
      <xdr:nvCxnSpPr>
        <xdr:cNvPr id="192" name="直線コネクタ 191"/>
        <xdr:cNvCxnSpPr/>
      </xdr:nvCxnSpPr>
      <xdr:spPr>
        <a:xfrm flipV="1">
          <a:off x="2209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90424</xdr:rowOff>
    </xdr:to>
    <xdr:cxnSp macro="">
      <xdr:nvCxnSpPr>
        <xdr:cNvPr id="195" name="直線コネクタ 194"/>
        <xdr:cNvCxnSpPr/>
      </xdr:nvCxnSpPr>
      <xdr:spPr>
        <a:xfrm>
          <a:off x="1320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85344</xdr:rowOff>
    </xdr:from>
    <xdr:to>
      <xdr:col>20</xdr:col>
      <xdr:colOff>38100</xdr:colOff>
      <xdr:row>55</xdr:row>
      <xdr:rowOff>15494</xdr:rowOff>
    </xdr:to>
    <xdr:sp macro="" textlink="">
      <xdr:nvSpPr>
        <xdr:cNvPr id="207" name="楕円 206"/>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25671</xdr:rowOff>
    </xdr:from>
    <xdr:ext cx="736600" cy="259045"/>
    <xdr:sp macro="" textlink="">
      <xdr:nvSpPr>
        <xdr:cNvPr id="208" name="テキスト ボックス 207"/>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09" name="楕円 208"/>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10" name="テキスト ボックス 209"/>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39624</xdr:rowOff>
    </xdr:from>
    <xdr:to>
      <xdr:col>11</xdr:col>
      <xdr:colOff>60325</xdr:colOff>
      <xdr:row>54</xdr:row>
      <xdr:rowOff>141224</xdr:rowOff>
    </xdr:to>
    <xdr:sp macro="" textlink="">
      <xdr:nvSpPr>
        <xdr:cNvPr id="211" name="楕円 210"/>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151401</xdr:rowOff>
    </xdr:from>
    <xdr:ext cx="762000" cy="259045"/>
    <xdr:sp macro="" textlink="">
      <xdr:nvSpPr>
        <xdr:cNvPr id="212" name="テキスト ボックス 211"/>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3" name="楕円 212"/>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4" name="テキスト ボックス 213"/>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で、主な要因は、操出金にかかる一般財源充当額の増であり、これは、石巻広域水道企業団公債費負担金の増が主な要因と考えられるが、今後は高齢化により社会保障関連操出金の増加が見込まれる。維持補修費は微減だが、施設の老朽化により今後は増加が想定されるため、「東松島市公共施設等総合管理計画」に基づく施設の統廃合や遊休財産の売払いを行い、維持管理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8890</xdr:rowOff>
    </xdr:from>
    <xdr:to>
      <xdr:col>82</xdr:col>
      <xdr:colOff>107950</xdr:colOff>
      <xdr:row>61</xdr:row>
      <xdr:rowOff>24130</xdr:rowOff>
    </xdr:to>
    <xdr:cxnSp macro="">
      <xdr:nvCxnSpPr>
        <xdr:cNvPr id="247" name="直線コネクタ 246"/>
        <xdr:cNvCxnSpPr/>
      </xdr:nvCxnSpPr>
      <xdr:spPr>
        <a:xfrm>
          <a:off x="15671800" y="1046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61</xdr:row>
      <xdr:rowOff>8890</xdr:rowOff>
    </xdr:to>
    <xdr:cxnSp macro="">
      <xdr:nvCxnSpPr>
        <xdr:cNvPr id="250" name="直線コネクタ 249"/>
        <xdr:cNvCxnSpPr/>
      </xdr:nvCxnSpPr>
      <xdr:spPr>
        <a:xfrm>
          <a:off x="14782800" y="1033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50800</xdr:rowOff>
    </xdr:to>
    <xdr:cxnSp macro="">
      <xdr:nvCxnSpPr>
        <xdr:cNvPr id="253" name="直線コネクタ 252"/>
        <xdr:cNvCxnSpPr/>
      </xdr:nvCxnSpPr>
      <xdr:spPr>
        <a:xfrm>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61</xdr:row>
      <xdr:rowOff>24130</xdr:rowOff>
    </xdr:to>
    <xdr:cxnSp macro="">
      <xdr:nvCxnSpPr>
        <xdr:cNvPr id="256" name="直線コネクタ 255"/>
        <xdr:cNvCxnSpPr/>
      </xdr:nvCxnSpPr>
      <xdr:spPr>
        <a:xfrm flipV="1">
          <a:off x="13004800" y="10299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66" name="楕円 265"/>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67" name="その他該当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129540</xdr:rowOff>
    </xdr:from>
    <xdr:to>
      <xdr:col>78</xdr:col>
      <xdr:colOff>120650</xdr:colOff>
      <xdr:row>61</xdr:row>
      <xdr:rowOff>59690</xdr:rowOff>
    </xdr:to>
    <xdr:sp macro="" textlink="">
      <xdr:nvSpPr>
        <xdr:cNvPr id="268" name="楕円 267"/>
        <xdr:cNvSpPr/>
      </xdr:nvSpPr>
      <xdr:spPr>
        <a:xfrm>
          <a:off x="15621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44467</xdr:rowOff>
    </xdr:from>
    <xdr:ext cx="736600" cy="259045"/>
    <xdr:sp macro="" textlink="">
      <xdr:nvSpPr>
        <xdr:cNvPr id="269" name="テキスト ボックス 268"/>
        <xdr:cNvSpPr txBox="1"/>
      </xdr:nvSpPr>
      <xdr:spPr>
        <a:xfrm>
          <a:off x="15290800" y="1050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0" name="楕円 269"/>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1" name="テキスト ボックス 270"/>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2" name="楕円 271"/>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3" name="テキスト ボックス 272"/>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74" name="楕円 273"/>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59707</xdr:rowOff>
    </xdr:from>
    <xdr:ext cx="762000" cy="259045"/>
    <xdr:sp macro="" textlink="">
      <xdr:nvSpPr>
        <xdr:cNvPr id="275" name="テキスト ボックス 274"/>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だが、依然として全国・県平均を上回っている。これは、税収の増等で分母となる経常一般財源が増え、分子となる経常一般財源で大きな割合を占める広域行政事務組合負担金等の減少が要因として考えられる。なお、扶助費と同様今後は高齢化の影響での増加が想定されるため、引き続き「東松島市行財政改革実施計画」に基づき、必要性、公平性、有効性の観点から補助費の見直しと経費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76708</xdr:rowOff>
    </xdr:to>
    <xdr:cxnSp macro="">
      <xdr:nvCxnSpPr>
        <xdr:cNvPr id="305" name="直線コネクタ 304"/>
        <xdr:cNvCxnSpPr/>
      </xdr:nvCxnSpPr>
      <xdr:spPr>
        <a:xfrm flipV="1">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08" name="直線コネクタ 307"/>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76708</xdr:rowOff>
    </xdr:to>
    <xdr:cxnSp macro="">
      <xdr:nvCxnSpPr>
        <xdr:cNvPr id="311" name="直線コネクタ 310"/>
        <xdr:cNvCxnSpPr/>
      </xdr:nvCxnSpPr>
      <xdr:spPr>
        <a:xfrm>
          <a:off x="13893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14" name="直線コネクタ 313"/>
        <xdr:cNvCxnSpPr/>
      </xdr:nvCxnSpPr>
      <xdr:spPr>
        <a:xfrm>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4" name="楕円 323"/>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5"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8" name="楕円 327"/>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29" name="テキスト ボックス 32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ポイントの増となっており、これは、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合併特例債にかかる償還額の増</a:t>
          </a:r>
          <a:r>
            <a:rPr kumimoji="1" lang="ja-JP" altLang="en-US" sz="1300">
              <a:latin typeface="ＭＳ Ｐゴシック" panose="020B0600070205080204" pitchFamily="50" charset="-128"/>
              <a:ea typeface="ＭＳ Ｐゴシック" panose="020B0600070205080204" pitchFamily="50" charset="-128"/>
            </a:rPr>
            <a:t>が要因として挙げられる。なお、今後は、公共施設改修等による公債費の増が見込まれ、さらには、合併特例債が発行限度額に近づきつつある。今後とも地方債の発行に関しては財政規律を維持しながら計画的に事業を実施し、できる限り財政措置のない資金手当としての地方債発行は控えていき、公債費の減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73660</xdr:rowOff>
    </xdr:to>
    <xdr:cxnSp macro="">
      <xdr:nvCxnSpPr>
        <xdr:cNvPr id="366" name="直線コネクタ 365"/>
        <xdr:cNvCxnSpPr/>
      </xdr:nvCxnSpPr>
      <xdr:spPr>
        <a:xfrm>
          <a:off x="3987800" y="12707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104140</xdr:rowOff>
    </xdr:to>
    <xdr:cxnSp macro="">
      <xdr:nvCxnSpPr>
        <xdr:cNvPr id="369" name="直線コネクタ 368"/>
        <xdr:cNvCxnSpPr/>
      </xdr:nvCxnSpPr>
      <xdr:spPr>
        <a:xfrm flipV="1">
          <a:off x="3098800" y="12707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104140</xdr:rowOff>
    </xdr:to>
    <xdr:cxnSp macro="">
      <xdr:nvCxnSpPr>
        <xdr:cNvPr id="372" name="直線コネクタ 371"/>
        <xdr:cNvCxnSpPr/>
      </xdr:nvCxnSpPr>
      <xdr:spPr>
        <a:xfrm>
          <a:off x="2209800" y="12768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127000</xdr:rowOff>
    </xdr:to>
    <xdr:cxnSp macro="">
      <xdr:nvCxnSpPr>
        <xdr:cNvPr id="375" name="直線コネクタ 374"/>
        <xdr:cNvCxnSpPr/>
      </xdr:nvCxnSpPr>
      <xdr:spPr>
        <a:xfrm flipV="1">
          <a:off x="1320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5" name="楕円 384"/>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86" name="公債費該当値テキスト"/>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87" name="楕円 386"/>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8" name="テキスト ボックス 387"/>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89" name="楕円 388"/>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0" name="テキスト ボックス 389"/>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1" name="楕円 390"/>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2" name="テキスト ボックス 391"/>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3" name="楕円 39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4" name="テキスト ボックス 39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市税の増等により、分母である歳入経常一般財源等総額が増加したが、一方で、人件費及び扶助費、公債費にかかる一般財源所要額等の増加により、分子である歳出経常一般財源は増となり、類似団体平均よりも比率が悪化した状態となった。今後も合併算定替の終了による普通交付税額の減等により、当該比率の悪化が懸念されるが、限られた財源のなかで、歳出の抑制を図りながら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161289</xdr:rowOff>
    </xdr:to>
    <xdr:cxnSp macro="">
      <xdr:nvCxnSpPr>
        <xdr:cNvPr id="425" name="直線コネクタ 424"/>
        <xdr:cNvCxnSpPr/>
      </xdr:nvCxnSpPr>
      <xdr:spPr>
        <a:xfrm>
          <a:off x="15671800" y="133035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101854</xdr:rowOff>
    </xdr:to>
    <xdr:cxnSp macro="">
      <xdr:nvCxnSpPr>
        <xdr:cNvPr id="428" name="直線コネクタ 427"/>
        <xdr:cNvCxnSpPr/>
      </xdr:nvCxnSpPr>
      <xdr:spPr>
        <a:xfrm>
          <a:off x="14782800" y="13120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90424</xdr:rowOff>
    </xdr:to>
    <xdr:cxnSp macro="">
      <xdr:nvCxnSpPr>
        <xdr:cNvPr id="431" name="直線コネクタ 430"/>
        <xdr:cNvCxnSpPr/>
      </xdr:nvCxnSpPr>
      <xdr:spPr>
        <a:xfrm>
          <a:off x="13893800" y="13056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26415</xdr:rowOff>
    </xdr:to>
    <xdr:cxnSp macro="">
      <xdr:nvCxnSpPr>
        <xdr:cNvPr id="434" name="直線コネクタ 433"/>
        <xdr:cNvCxnSpPr/>
      </xdr:nvCxnSpPr>
      <xdr:spPr>
        <a:xfrm>
          <a:off x="13004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4" name="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6" name="楕円 445"/>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47" name="テキスト ボックス 446"/>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8" name="楕円 447"/>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9" name="テキスト ボックス 448"/>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0" name="楕円 449"/>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1" name="テキスト ボックス 450"/>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2" name="楕円 45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3" name="テキスト ボックス 45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83116</xdr:rowOff>
    </xdr:from>
    <xdr:to>
      <xdr:col>29</xdr:col>
      <xdr:colOff>127000</xdr:colOff>
      <xdr:row>17</xdr:row>
      <xdr:rowOff>99146</xdr:rowOff>
    </xdr:to>
    <xdr:cxnSp macro="">
      <xdr:nvCxnSpPr>
        <xdr:cNvPr id="47" name="直線コネクタ 46"/>
        <xdr:cNvCxnSpPr/>
      </xdr:nvCxnSpPr>
      <xdr:spPr bwMode="auto">
        <a:xfrm flipV="1">
          <a:off x="5003800" y="3045391"/>
          <a:ext cx="647700" cy="1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85800</xdr:rowOff>
    </xdr:from>
    <xdr:to>
      <xdr:col>26</xdr:col>
      <xdr:colOff>50800</xdr:colOff>
      <xdr:row>17</xdr:row>
      <xdr:rowOff>99146</xdr:rowOff>
    </xdr:to>
    <xdr:cxnSp macro="">
      <xdr:nvCxnSpPr>
        <xdr:cNvPr id="50" name="直線コネクタ 49"/>
        <xdr:cNvCxnSpPr/>
      </xdr:nvCxnSpPr>
      <xdr:spPr bwMode="auto">
        <a:xfrm>
          <a:off x="4305300" y="3048075"/>
          <a:ext cx="698500" cy="1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85800</xdr:rowOff>
    </xdr:from>
    <xdr:to>
      <xdr:col>22</xdr:col>
      <xdr:colOff>114300</xdr:colOff>
      <xdr:row>17</xdr:row>
      <xdr:rowOff>86198</xdr:rowOff>
    </xdr:to>
    <xdr:cxnSp macro="">
      <xdr:nvCxnSpPr>
        <xdr:cNvPr id="53" name="直線コネクタ 52"/>
        <xdr:cNvCxnSpPr/>
      </xdr:nvCxnSpPr>
      <xdr:spPr bwMode="auto">
        <a:xfrm flipV="1">
          <a:off x="3606800" y="3048075"/>
          <a:ext cx="698500" cy="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86198</xdr:rowOff>
    </xdr:from>
    <xdr:to>
      <xdr:col>18</xdr:col>
      <xdr:colOff>177800</xdr:colOff>
      <xdr:row>17</xdr:row>
      <xdr:rowOff>94373</xdr:rowOff>
    </xdr:to>
    <xdr:cxnSp macro="">
      <xdr:nvCxnSpPr>
        <xdr:cNvPr id="56" name="直線コネクタ 55"/>
        <xdr:cNvCxnSpPr/>
      </xdr:nvCxnSpPr>
      <xdr:spPr bwMode="auto">
        <a:xfrm flipV="1">
          <a:off x="2908300" y="3048473"/>
          <a:ext cx="698500" cy="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32316</xdr:rowOff>
    </xdr:from>
    <xdr:to>
      <xdr:col>29</xdr:col>
      <xdr:colOff>177800</xdr:colOff>
      <xdr:row>17</xdr:row>
      <xdr:rowOff>133916</xdr:rowOff>
    </xdr:to>
    <xdr:sp macro="" textlink="">
      <xdr:nvSpPr>
        <xdr:cNvPr id="66" name="楕円 65"/>
        <xdr:cNvSpPr/>
      </xdr:nvSpPr>
      <xdr:spPr bwMode="auto">
        <a:xfrm>
          <a:off x="5600700" y="299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127139</xdr:rowOff>
    </xdr:from>
    <xdr:ext cx="762000" cy="259045"/>
    <xdr:sp macro="" textlink="">
      <xdr:nvSpPr>
        <xdr:cNvPr id="67" name="人口1人当たり決算額の推移該当値テキスト130"/>
        <xdr:cNvSpPr txBox="1"/>
      </xdr:nvSpPr>
      <xdr:spPr>
        <a:xfrm>
          <a:off x="5740400" y="29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48346</xdr:rowOff>
    </xdr:from>
    <xdr:to>
      <xdr:col>26</xdr:col>
      <xdr:colOff>101600</xdr:colOff>
      <xdr:row>17</xdr:row>
      <xdr:rowOff>149946</xdr:rowOff>
    </xdr:to>
    <xdr:sp macro="" textlink="">
      <xdr:nvSpPr>
        <xdr:cNvPr id="68" name="楕円 67"/>
        <xdr:cNvSpPr/>
      </xdr:nvSpPr>
      <xdr:spPr bwMode="auto">
        <a:xfrm>
          <a:off x="4953000" y="301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134723</xdr:rowOff>
    </xdr:from>
    <xdr:ext cx="736600" cy="259045"/>
    <xdr:sp macro="" textlink="">
      <xdr:nvSpPr>
        <xdr:cNvPr id="69" name="テキスト ボックス 68"/>
        <xdr:cNvSpPr txBox="1"/>
      </xdr:nvSpPr>
      <xdr:spPr>
        <a:xfrm>
          <a:off x="4622800" y="30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35000</xdr:rowOff>
    </xdr:from>
    <xdr:to>
      <xdr:col>22</xdr:col>
      <xdr:colOff>165100</xdr:colOff>
      <xdr:row>17</xdr:row>
      <xdr:rowOff>136600</xdr:rowOff>
    </xdr:to>
    <xdr:sp macro="" textlink="">
      <xdr:nvSpPr>
        <xdr:cNvPr id="70" name="楕円 69"/>
        <xdr:cNvSpPr/>
      </xdr:nvSpPr>
      <xdr:spPr bwMode="auto">
        <a:xfrm>
          <a:off x="4254500" y="299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121377</xdr:rowOff>
    </xdr:from>
    <xdr:ext cx="762000" cy="259045"/>
    <xdr:sp macro="" textlink="">
      <xdr:nvSpPr>
        <xdr:cNvPr id="71" name="テキスト ボックス 70"/>
        <xdr:cNvSpPr txBox="1"/>
      </xdr:nvSpPr>
      <xdr:spPr>
        <a:xfrm>
          <a:off x="3924300" y="30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35398</xdr:rowOff>
    </xdr:from>
    <xdr:to>
      <xdr:col>19</xdr:col>
      <xdr:colOff>38100</xdr:colOff>
      <xdr:row>17</xdr:row>
      <xdr:rowOff>136998</xdr:rowOff>
    </xdr:to>
    <xdr:sp macro="" textlink="">
      <xdr:nvSpPr>
        <xdr:cNvPr id="72" name="楕円 71"/>
        <xdr:cNvSpPr/>
      </xdr:nvSpPr>
      <xdr:spPr bwMode="auto">
        <a:xfrm>
          <a:off x="3556000" y="29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121775</xdr:rowOff>
    </xdr:from>
    <xdr:ext cx="762000" cy="259045"/>
    <xdr:sp macro="" textlink="">
      <xdr:nvSpPr>
        <xdr:cNvPr id="73" name="テキスト ボックス 72"/>
        <xdr:cNvSpPr txBox="1"/>
      </xdr:nvSpPr>
      <xdr:spPr>
        <a:xfrm>
          <a:off x="3225800" y="30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43573</xdr:rowOff>
    </xdr:from>
    <xdr:to>
      <xdr:col>15</xdr:col>
      <xdr:colOff>101600</xdr:colOff>
      <xdr:row>17</xdr:row>
      <xdr:rowOff>145173</xdr:rowOff>
    </xdr:to>
    <xdr:sp macro="" textlink="">
      <xdr:nvSpPr>
        <xdr:cNvPr id="74" name="楕円 73"/>
        <xdr:cNvSpPr/>
      </xdr:nvSpPr>
      <xdr:spPr bwMode="auto">
        <a:xfrm>
          <a:off x="2857500" y="300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155350</xdr:rowOff>
    </xdr:from>
    <xdr:ext cx="762000" cy="259045"/>
    <xdr:sp macro="" textlink="">
      <xdr:nvSpPr>
        <xdr:cNvPr id="75" name="テキスト ボックス 74"/>
        <xdr:cNvSpPr txBox="1"/>
      </xdr:nvSpPr>
      <xdr:spPr>
        <a:xfrm>
          <a:off x="2527300" y="277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62404</xdr:rowOff>
    </xdr:from>
    <xdr:to>
      <xdr:col>29</xdr:col>
      <xdr:colOff>127000</xdr:colOff>
      <xdr:row>36</xdr:row>
      <xdr:rowOff>135311</xdr:rowOff>
    </xdr:to>
    <xdr:cxnSp macro="">
      <xdr:nvCxnSpPr>
        <xdr:cNvPr id="110" name="直線コネクタ 109"/>
        <xdr:cNvCxnSpPr/>
      </xdr:nvCxnSpPr>
      <xdr:spPr bwMode="auto">
        <a:xfrm flipV="1">
          <a:off x="5003800" y="7015654"/>
          <a:ext cx="647700" cy="7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135311</xdr:rowOff>
    </xdr:from>
    <xdr:to>
      <xdr:col>26</xdr:col>
      <xdr:colOff>50800</xdr:colOff>
      <xdr:row>36</xdr:row>
      <xdr:rowOff>137613</xdr:rowOff>
    </xdr:to>
    <xdr:cxnSp macro="">
      <xdr:nvCxnSpPr>
        <xdr:cNvPr id="113" name="直線コネクタ 112"/>
        <xdr:cNvCxnSpPr/>
      </xdr:nvCxnSpPr>
      <xdr:spPr bwMode="auto">
        <a:xfrm flipV="1">
          <a:off x="4305300" y="7088561"/>
          <a:ext cx="698500" cy="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28882</xdr:rowOff>
    </xdr:from>
    <xdr:to>
      <xdr:col>22</xdr:col>
      <xdr:colOff>114300</xdr:colOff>
      <xdr:row>36</xdr:row>
      <xdr:rowOff>137613</xdr:rowOff>
    </xdr:to>
    <xdr:cxnSp macro="">
      <xdr:nvCxnSpPr>
        <xdr:cNvPr id="116" name="直線コネクタ 115"/>
        <xdr:cNvCxnSpPr/>
      </xdr:nvCxnSpPr>
      <xdr:spPr bwMode="auto">
        <a:xfrm>
          <a:off x="3606800" y="6982132"/>
          <a:ext cx="698500" cy="10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271638</xdr:rowOff>
    </xdr:from>
    <xdr:to>
      <xdr:col>18</xdr:col>
      <xdr:colOff>177800</xdr:colOff>
      <xdr:row>36</xdr:row>
      <xdr:rowOff>28882</xdr:rowOff>
    </xdr:to>
    <xdr:cxnSp macro="">
      <xdr:nvCxnSpPr>
        <xdr:cNvPr id="119" name="直線コネクタ 118"/>
        <xdr:cNvCxnSpPr/>
      </xdr:nvCxnSpPr>
      <xdr:spPr bwMode="auto">
        <a:xfrm>
          <a:off x="2908300" y="6881988"/>
          <a:ext cx="698500" cy="10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11604</xdr:rowOff>
    </xdr:from>
    <xdr:to>
      <xdr:col>29</xdr:col>
      <xdr:colOff>177800</xdr:colOff>
      <xdr:row>36</xdr:row>
      <xdr:rowOff>113204</xdr:rowOff>
    </xdr:to>
    <xdr:sp macro="" textlink="">
      <xdr:nvSpPr>
        <xdr:cNvPr id="129" name="楕円 128"/>
        <xdr:cNvSpPr/>
      </xdr:nvSpPr>
      <xdr:spPr bwMode="auto">
        <a:xfrm>
          <a:off x="5600700" y="696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326581</xdr:rowOff>
    </xdr:from>
    <xdr:ext cx="762000" cy="259045"/>
    <xdr:sp macro="" textlink="">
      <xdr:nvSpPr>
        <xdr:cNvPr id="130" name="人口1人当たり決算額の推移該当値テキスト445"/>
        <xdr:cNvSpPr txBox="1"/>
      </xdr:nvSpPr>
      <xdr:spPr>
        <a:xfrm>
          <a:off x="5740400" y="693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84511</xdr:rowOff>
    </xdr:from>
    <xdr:to>
      <xdr:col>26</xdr:col>
      <xdr:colOff>101600</xdr:colOff>
      <xdr:row>37</xdr:row>
      <xdr:rowOff>14661</xdr:rowOff>
    </xdr:to>
    <xdr:sp macro="" textlink="">
      <xdr:nvSpPr>
        <xdr:cNvPr id="131" name="楕円 130"/>
        <xdr:cNvSpPr/>
      </xdr:nvSpPr>
      <xdr:spPr bwMode="auto">
        <a:xfrm>
          <a:off x="4953000" y="703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170888</xdr:rowOff>
    </xdr:from>
    <xdr:ext cx="736600" cy="259045"/>
    <xdr:sp macro="" textlink="">
      <xdr:nvSpPr>
        <xdr:cNvPr id="132" name="テキスト ボックス 131"/>
        <xdr:cNvSpPr txBox="1"/>
      </xdr:nvSpPr>
      <xdr:spPr>
        <a:xfrm>
          <a:off x="4622800" y="712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86813</xdr:rowOff>
    </xdr:from>
    <xdr:to>
      <xdr:col>22</xdr:col>
      <xdr:colOff>165100</xdr:colOff>
      <xdr:row>37</xdr:row>
      <xdr:rowOff>16963</xdr:rowOff>
    </xdr:to>
    <xdr:sp macro="" textlink="">
      <xdr:nvSpPr>
        <xdr:cNvPr id="133" name="楕円 132"/>
        <xdr:cNvSpPr/>
      </xdr:nvSpPr>
      <xdr:spPr bwMode="auto">
        <a:xfrm>
          <a:off x="4254500" y="704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1740</xdr:rowOff>
    </xdr:from>
    <xdr:ext cx="762000" cy="259045"/>
    <xdr:sp macro="" textlink="">
      <xdr:nvSpPr>
        <xdr:cNvPr id="134" name="テキスト ボックス 133"/>
        <xdr:cNvSpPr txBox="1"/>
      </xdr:nvSpPr>
      <xdr:spPr>
        <a:xfrm>
          <a:off x="3924300" y="712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320982</xdr:rowOff>
    </xdr:from>
    <xdr:to>
      <xdr:col>19</xdr:col>
      <xdr:colOff>38100</xdr:colOff>
      <xdr:row>36</xdr:row>
      <xdr:rowOff>79682</xdr:rowOff>
    </xdr:to>
    <xdr:sp macro="" textlink="">
      <xdr:nvSpPr>
        <xdr:cNvPr id="135" name="楕円 134"/>
        <xdr:cNvSpPr/>
      </xdr:nvSpPr>
      <xdr:spPr bwMode="auto">
        <a:xfrm>
          <a:off x="3556000" y="6931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64459</xdr:rowOff>
    </xdr:from>
    <xdr:ext cx="762000" cy="259045"/>
    <xdr:sp macro="" textlink="">
      <xdr:nvSpPr>
        <xdr:cNvPr id="136" name="テキスト ボックス 135"/>
        <xdr:cNvSpPr txBox="1"/>
      </xdr:nvSpPr>
      <xdr:spPr>
        <a:xfrm>
          <a:off x="3225800" y="70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220838</xdr:rowOff>
    </xdr:from>
    <xdr:to>
      <xdr:col>15</xdr:col>
      <xdr:colOff>101600</xdr:colOff>
      <xdr:row>35</xdr:row>
      <xdr:rowOff>322438</xdr:rowOff>
    </xdr:to>
    <xdr:sp macro="" textlink="">
      <xdr:nvSpPr>
        <xdr:cNvPr id="137" name="楕円 136"/>
        <xdr:cNvSpPr/>
      </xdr:nvSpPr>
      <xdr:spPr bwMode="auto">
        <a:xfrm>
          <a:off x="2857500" y="683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332615</xdr:rowOff>
    </xdr:from>
    <xdr:ext cx="762000" cy="259045"/>
    <xdr:sp macro="" textlink="">
      <xdr:nvSpPr>
        <xdr:cNvPr id="138" name="テキスト ボックス 137"/>
        <xdr:cNvSpPr txBox="1"/>
      </xdr:nvSpPr>
      <xdr:spPr>
        <a:xfrm>
          <a:off x="2527300" y="660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144747</xdr:rowOff>
    </xdr:from>
    <xdr:to>
      <xdr:col>24</xdr:col>
      <xdr:colOff>63500</xdr:colOff>
      <xdr:row>36</xdr:row>
      <xdr:rowOff>154701</xdr:rowOff>
    </xdr:to>
    <xdr:cxnSp macro="">
      <xdr:nvCxnSpPr>
        <xdr:cNvPr id="58" name="直線コネクタ 57"/>
        <xdr:cNvCxnSpPr/>
      </xdr:nvCxnSpPr>
      <xdr:spPr>
        <a:xfrm flipV="1">
          <a:off x="3797300" y="6316947"/>
          <a:ext cx="8382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143966</xdr:rowOff>
    </xdr:from>
    <xdr:to>
      <xdr:col>19</xdr:col>
      <xdr:colOff>177800</xdr:colOff>
      <xdr:row>36</xdr:row>
      <xdr:rowOff>154701</xdr:rowOff>
    </xdr:to>
    <xdr:cxnSp macro="">
      <xdr:nvCxnSpPr>
        <xdr:cNvPr id="61" name="直線コネクタ 60"/>
        <xdr:cNvCxnSpPr/>
      </xdr:nvCxnSpPr>
      <xdr:spPr>
        <a:xfrm>
          <a:off x="2908300" y="6316166"/>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143966</xdr:rowOff>
    </xdr:from>
    <xdr:to>
      <xdr:col>15</xdr:col>
      <xdr:colOff>50800</xdr:colOff>
      <xdr:row>36</xdr:row>
      <xdr:rowOff>150179</xdr:rowOff>
    </xdr:to>
    <xdr:cxnSp macro="">
      <xdr:nvCxnSpPr>
        <xdr:cNvPr id="64" name="直線コネクタ 63"/>
        <xdr:cNvCxnSpPr/>
      </xdr:nvCxnSpPr>
      <xdr:spPr>
        <a:xfrm flipV="1">
          <a:off x="2019300" y="6316166"/>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150179</xdr:rowOff>
    </xdr:from>
    <xdr:to>
      <xdr:col>10</xdr:col>
      <xdr:colOff>114300</xdr:colOff>
      <xdr:row>36</xdr:row>
      <xdr:rowOff>155213</xdr:rowOff>
    </xdr:to>
    <xdr:cxnSp macro="">
      <xdr:nvCxnSpPr>
        <xdr:cNvPr id="67" name="直線コネクタ 66"/>
        <xdr:cNvCxnSpPr/>
      </xdr:nvCxnSpPr>
      <xdr:spPr>
        <a:xfrm flipV="1">
          <a:off x="1130300" y="6322379"/>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93947</xdr:rowOff>
    </xdr:from>
    <xdr:to>
      <xdr:col>24</xdr:col>
      <xdr:colOff>114300</xdr:colOff>
      <xdr:row>37</xdr:row>
      <xdr:rowOff>24097</xdr:rowOff>
    </xdr:to>
    <xdr:sp macro="" textlink="">
      <xdr:nvSpPr>
        <xdr:cNvPr id="77" name="楕円 76"/>
        <xdr:cNvSpPr/>
      </xdr:nvSpPr>
      <xdr:spPr>
        <a:xfrm>
          <a:off x="4584700" y="6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103901</xdr:rowOff>
    </xdr:from>
    <xdr:to>
      <xdr:col>20</xdr:col>
      <xdr:colOff>38100</xdr:colOff>
      <xdr:row>37</xdr:row>
      <xdr:rowOff>34051</xdr:rowOff>
    </xdr:to>
    <xdr:sp macro="" textlink="">
      <xdr:nvSpPr>
        <xdr:cNvPr id="79" name="楕円 78"/>
        <xdr:cNvSpPr/>
      </xdr:nvSpPr>
      <xdr:spPr>
        <a:xfrm>
          <a:off x="3746500" y="62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25178</xdr:rowOff>
    </xdr:from>
    <xdr:ext cx="534377" cy="259045"/>
    <xdr:sp macro="" textlink="">
      <xdr:nvSpPr>
        <xdr:cNvPr id="80" name="テキスト ボックス 79"/>
        <xdr:cNvSpPr txBox="1"/>
      </xdr:nvSpPr>
      <xdr:spPr>
        <a:xfrm>
          <a:off x="3530111" y="63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93166</xdr:rowOff>
    </xdr:from>
    <xdr:to>
      <xdr:col>15</xdr:col>
      <xdr:colOff>101600</xdr:colOff>
      <xdr:row>37</xdr:row>
      <xdr:rowOff>23316</xdr:rowOff>
    </xdr:to>
    <xdr:sp macro="" textlink="">
      <xdr:nvSpPr>
        <xdr:cNvPr id="81" name="楕円 80"/>
        <xdr:cNvSpPr/>
      </xdr:nvSpPr>
      <xdr:spPr>
        <a:xfrm>
          <a:off x="2857500" y="62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14443</xdr:rowOff>
    </xdr:from>
    <xdr:ext cx="534377" cy="259045"/>
    <xdr:sp macro="" textlink="">
      <xdr:nvSpPr>
        <xdr:cNvPr id="82" name="テキスト ボックス 81"/>
        <xdr:cNvSpPr txBox="1"/>
      </xdr:nvSpPr>
      <xdr:spPr>
        <a:xfrm>
          <a:off x="2641111" y="63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99379</xdr:rowOff>
    </xdr:from>
    <xdr:to>
      <xdr:col>10</xdr:col>
      <xdr:colOff>165100</xdr:colOff>
      <xdr:row>37</xdr:row>
      <xdr:rowOff>29529</xdr:rowOff>
    </xdr:to>
    <xdr:sp macro="" textlink="">
      <xdr:nvSpPr>
        <xdr:cNvPr id="83" name="楕円 82"/>
        <xdr:cNvSpPr/>
      </xdr:nvSpPr>
      <xdr:spPr>
        <a:xfrm>
          <a:off x="1968500" y="62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20656</xdr:rowOff>
    </xdr:from>
    <xdr:ext cx="534377" cy="259045"/>
    <xdr:sp macro="" textlink="">
      <xdr:nvSpPr>
        <xdr:cNvPr id="84" name="テキスト ボックス 83"/>
        <xdr:cNvSpPr txBox="1"/>
      </xdr:nvSpPr>
      <xdr:spPr>
        <a:xfrm>
          <a:off x="1752111" y="63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104413</xdr:rowOff>
    </xdr:from>
    <xdr:to>
      <xdr:col>6</xdr:col>
      <xdr:colOff>38100</xdr:colOff>
      <xdr:row>37</xdr:row>
      <xdr:rowOff>34563</xdr:rowOff>
    </xdr:to>
    <xdr:sp macro="" textlink="">
      <xdr:nvSpPr>
        <xdr:cNvPr id="85" name="楕円 84"/>
        <xdr:cNvSpPr/>
      </xdr:nvSpPr>
      <xdr:spPr>
        <a:xfrm>
          <a:off x="1079500" y="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25690</xdr:rowOff>
    </xdr:from>
    <xdr:ext cx="534377" cy="259045"/>
    <xdr:sp macro="" textlink="">
      <xdr:nvSpPr>
        <xdr:cNvPr id="86" name="テキスト ボックス 85"/>
        <xdr:cNvSpPr txBox="1"/>
      </xdr:nvSpPr>
      <xdr:spPr>
        <a:xfrm>
          <a:off x="863111" y="63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9279</xdr:rowOff>
    </xdr:from>
    <xdr:to>
      <xdr:col>24</xdr:col>
      <xdr:colOff>63500</xdr:colOff>
      <xdr:row>57</xdr:row>
      <xdr:rowOff>14492</xdr:rowOff>
    </xdr:to>
    <xdr:cxnSp macro="">
      <xdr:nvCxnSpPr>
        <xdr:cNvPr id="118" name="直線コネクタ 117"/>
        <xdr:cNvCxnSpPr/>
      </xdr:nvCxnSpPr>
      <xdr:spPr>
        <a:xfrm flipV="1">
          <a:off x="3797300" y="9610479"/>
          <a:ext cx="838200" cy="1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136020</xdr:rowOff>
    </xdr:from>
    <xdr:to>
      <xdr:col>19</xdr:col>
      <xdr:colOff>177800</xdr:colOff>
      <xdr:row>57</xdr:row>
      <xdr:rowOff>14492</xdr:rowOff>
    </xdr:to>
    <xdr:cxnSp macro="">
      <xdr:nvCxnSpPr>
        <xdr:cNvPr id="121" name="直線コネクタ 120"/>
        <xdr:cNvCxnSpPr/>
      </xdr:nvCxnSpPr>
      <xdr:spPr>
        <a:xfrm>
          <a:off x="2908300" y="9737220"/>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79861</xdr:rowOff>
    </xdr:from>
    <xdr:to>
      <xdr:col>15</xdr:col>
      <xdr:colOff>50800</xdr:colOff>
      <xdr:row>56</xdr:row>
      <xdr:rowOff>136020</xdr:rowOff>
    </xdr:to>
    <xdr:cxnSp macro="">
      <xdr:nvCxnSpPr>
        <xdr:cNvPr id="124" name="直線コネクタ 123"/>
        <xdr:cNvCxnSpPr/>
      </xdr:nvCxnSpPr>
      <xdr:spPr>
        <a:xfrm>
          <a:off x="2019300" y="9681061"/>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4021</xdr:rowOff>
    </xdr:from>
    <xdr:to>
      <xdr:col>10</xdr:col>
      <xdr:colOff>114300</xdr:colOff>
      <xdr:row>56</xdr:row>
      <xdr:rowOff>79861</xdr:rowOff>
    </xdr:to>
    <xdr:cxnSp macro="">
      <xdr:nvCxnSpPr>
        <xdr:cNvPr id="127" name="直線コネクタ 126"/>
        <xdr:cNvCxnSpPr/>
      </xdr:nvCxnSpPr>
      <xdr:spPr>
        <a:xfrm>
          <a:off x="1130300" y="9605221"/>
          <a:ext cx="889000" cy="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129929</xdr:rowOff>
    </xdr:from>
    <xdr:to>
      <xdr:col>24</xdr:col>
      <xdr:colOff>114300</xdr:colOff>
      <xdr:row>56</xdr:row>
      <xdr:rowOff>60079</xdr:rowOff>
    </xdr:to>
    <xdr:sp macro="" textlink="">
      <xdr:nvSpPr>
        <xdr:cNvPr id="137" name="楕円 136"/>
        <xdr:cNvSpPr/>
      </xdr:nvSpPr>
      <xdr:spPr>
        <a:xfrm>
          <a:off x="4584700" y="95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152806</xdr:rowOff>
    </xdr:from>
    <xdr:ext cx="534377" cy="259045"/>
    <xdr:sp macro="" textlink="">
      <xdr:nvSpPr>
        <xdr:cNvPr id="138" name="物件費該当値テキスト"/>
        <xdr:cNvSpPr txBox="1"/>
      </xdr:nvSpPr>
      <xdr:spPr>
        <a:xfrm>
          <a:off x="4686300" y="94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135142</xdr:rowOff>
    </xdr:from>
    <xdr:to>
      <xdr:col>20</xdr:col>
      <xdr:colOff>38100</xdr:colOff>
      <xdr:row>57</xdr:row>
      <xdr:rowOff>65292</xdr:rowOff>
    </xdr:to>
    <xdr:sp macro="" textlink="">
      <xdr:nvSpPr>
        <xdr:cNvPr id="139" name="楕円 138"/>
        <xdr:cNvSpPr/>
      </xdr:nvSpPr>
      <xdr:spPr>
        <a:xfrm>
          <a:off x="3746500" y="97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56419</xdr:rowOff>
    </xdr:from>
    <xdr:ext cx="534377" cy="259045"/>
    <xdr:sp macro="" textlink="">
      <xdr:nvSpPr>
        <xdr:cNvPr id="140" name="テキスト ボックス 139"/>
        <xdr:cNvSpPr txBox="1"/>
      </xdr:nvSpPr>
      <xdr:spPr>
        <a:xfrm>
          <a:off x="3530111" y="98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85220</xdr:rowOff>
    </xdr:from>
    <xdr:to>
      <xdr:col>15</xdr:col>
      <xdr:colOff>101600</xdr:colOff>
      <xdr:row>57</xdr:row>
      <xdr:rowOff>15370</xdr:rowOff>
    </xdr:to>
    <xdr:sp macro="" textlink="">
      <xdr:nvSpPr>
        <xdr:cNvPr id="141" name="楕円 140"/>
        <xdr:cNvSpPr/>
      </xdr:nvSpPr>
      <xdr:spPr>
        <a:xfrm>
          <a:off x="2857500" y="96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31897</xdr:rowOff>
    </xdr:from>
    <xdr:ext cx="534377" cy="259045"/>
    <xdr:sp macro="" textlink="">
      <xdr:nvSpPr>
        <xdr:cNvPr id="142" name="テキスト ボックス 141"/>
        <xdr:cNvSpPr txBox="1"/>
      </xdr:nvSpPr>
      <xdr:spPr>
        <a:xfrm>
          <a:off x="2641111" y="94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29061</xdr:rowOff>
    </xdr:from>
    <xdr:to>
      <xdr:col>10</xdr:col>
      <xdr:colOff>165100</xdr:colOff>
      <xdr:row>56</xdr:row>
      <xdr:rowOff>130661</xdr:rowOff>
    </xdr:to>
    <xdr:sp macro="" textlink="">
      <xdr:nvSpPr>
        <xdr:cNvPr id="143" name="楕円 142"/>
        <xdr:cNvSpPr/>
      </xdr:nvSpPr>
      <xdr:spPr>
        <a:xfrm>
          <a:off x="1968500" y="96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147188</xdr:rowOff>
    </xdr:from>
    <xdr:ext cx="534377" cy="259045"/>
    <xdr:sp macro="" textlink="">
      <xdr:nvSpPr>
        <xdr:cNvPr id="144" name="テキスト ボックス 143"/>
        <xdr:cNvSpPr txBox="1"/>
      </xdr:nvSpPr>
      <xdr:spPr>
        <a:xfrm>
          <a:off x="1752111" y="94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124671</xdr:rowOff>
    </xdr:from>
    <xdr:to>
      <xdr:col>6</xdr:col>
      <xdr:colOff>38100</xdr:colOff>
      <xdr:row>56</xdr:row>
      <xdr:rowOff>54821</xdr:rowOff>
    </xdr:to>
    <xdr:sp macro="" textlink="">
      <xdr:nvSpPr>
        <xdr:cNvPr id="145" name="楕円 144"/>
        <xdr:cNvSpPr/>
      </xdr:nvSpPr>
      <xdr:spPr>
        <a:xfrm>
          <a:off x="1079500" y="95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71348</xdr:rowOff>
    </xdr:from>
    <xdr:ext cx="534377" cy="259045"/>
    <xdr:sp macro="" textlink="">
      <xdr:nvSpPr>
        <xdr:cNvPr id="146" name="テキスト ボックス 145"/>
        <xdr:cNvSpPr txBox="1"/>
      </xdr:nvSpPr>
      <xdr:spPr>
        <a:xfrm>
          <a:off x="863111" y="93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32372</xdr:rowOff>
    </xdr:from>
    <xdr:to>
      <xdr:col>24</xdr:col>
      <xdr:colOff>63500</xdr:colOff>
      <xdr:row>75</xdr:row>
      <xdr:rowOff>52642</xdr:rowOff>
    </xdr:to>
    <xdr:cxnSp macro="">
      <xdr:nvCxnSpPr>
        <xdr:cNvPr id="175" name="直線コネクタ 174"/>
        <xdr:cNvCxnSpPr/>
      </xdr:nvCxnSpPr>
      <xdr:spPr>
        <a:xfrm flipV="1">
          <a:off x="3797300" y="12891122"/>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50660</xdr:rowOff>
    </xdr:from>
    <xdr:to>
      <xdr:col>19</xdr:col>
      <xdr:colOff>177800</xdr:colOff>
      <xdr:row>75</xdr:row>
      <xdr:rowOff>52642</xdr:rowOff>
    </xdr:to>
    <xdr:cxnSp macro="">
      <xdr:nvCxnSpPr>
        <xdr:cNvPr id="178" name="直線コネクタ 177"/>
        <xdr:cNvCxnSpPr/>
      </xdr:nvCxnSpPr>
      <xdr:spPr>
        <a:xfrm>
          <a:off x="2908300" y="1290941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50660</xdr:rowOff>
    </xdr:from>
    <xdr:to>
      <xdr:col>15</xdr:col>
      <xdr:colOff>50800</xdr:colOff>
      <xdr:row>76</xdr:row>
      <xdr:rowOff>4750</xdr:rowOff>
    </xdr:to>
    <xdr:cxnSp macro="">
      <xdr:nvCxnSpPr>
        <xdr:cNvPr id="181" name="直線コネクタ 180"/>
        <xdr:cNvCxnSpPr/>
      </xdr:nvCxnSpPr>
      <xdr:spPr>
        <a:xfrm flipV="1">
          <a:off x="2019300" y="12909410"/>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4750</xdr:rowOff>
    </xdr:from>
    <xdr:to>
      <xdr:col>10</xdr:col>
      <xdr:colOff>114300</xdr:colOff>
      <xdr:row>76</xdr:row>
      <xdr:rowOff>30886</xdr:rowOff>
    </xdr:to>
    <xdr:cxnSp macro="">
      <xdr:nvCxnSpPr>
        <xdr:cNvPr id="184" name="直線コネクタ 183"/>
        <xdr:cNvCxnSpPr/>
      </xdr:nvCxnSpPr>
      <xdr:spPr>
        <a:xfrm flipV="1">
          <a:off x="1130300" y="13034950"/>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153022</xdr:rowOff>
    </xdr:from>
    <xdr:to>
      <xdr:col>24</xdr:col>
      <xdr:colOff>114300</xdr:colOff>
      <xdr:row>75</xdr:row>
      <xdr:rowOff>83172</xdr:rowOff>
    </xdr:to>
    <xdr:sp macro="" textlink="">
      <xdr:nvSpPr>
        <xdr:cNvPr id="194" name="楕円 193"/>
        <xdr:cNvSpPr/>
      </xdr:nvSpPr>
      <xdr:spPr>
        <a:xfrm>
          <a:off x="4584700" y="128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4449</xdr:rowOff>
    </xdr:from>
    <xdr:ext cx="534377" cy="259045"/>
    <xdr:sp macro="" textlink="">
      <xdr:nvSpPr>
        <xdr:cNvPr id="195" name="維持補修費該当値テキスト"/>
        <xdr:cNvSpPr txBox="1"/>
      </xdr:nvSpPr>
      <xdr:spPr>
        <a:xfrm>
          <a:off x="4686300" y="126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1842</xdr:rowOff>
    </xdr:from>
    <xdr:to>
      <xdr:col>20</xdr:col>
      <xdr:colOff>38100</xdr:colOff>
      <xdr:row>75</xdr:row>
      <xdr:rowOff>103442</xdr:rowOff>
    </xdr:to>
    <xdr:sp macro="" textlink="">
      <xdr:nvSpPr>
        <xdr:cNvPr id="196" name="楕円 195"/>
        <xdr:cNvSpPr/>
      </xdr:nvSpPr>
      <xdr:spPr>
        <a:xfrm>
          <a:off x="3746500" y="128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119969</xdr:rowOff>
    </xdr:from>
    <xdr:ext cx="534377" cy="259045"/>
    <xdr:sp macro="" textlink="">
      <xdr:nvSpPr>
        <xdr:cNvPr id="197" name="テキスト ボックス 196"/>
        <xdr:cNvSpPr txBox="1"/>
      </xdr:nvSpPr>
      <xdr:spPr>
        <a:xfrm>
          <a:off x="3530111" y="126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171310</xdr:rowOff>
    </xdr:from>
    <xdr:to>
      <xdr:col>15</xdr:col>
      <xdr:colOff>101600</xdr:colOff>
      <xdr:row>75</xdr:row>
      <xdr:rowOff>101460</xdr:rowOff>
    </xdr:to>
    <xdr:sp macro="" textlink="">
      <xdr:nvSpPr>
        <xdr:cNvPr id="198" name="楕円 197"/>
        <xdr:cNvSpPr/>
      </xdr:nvSpPr>
      <xdr:spPr>
        <a:xfrm>
          <a:off x="28575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117987</xdr:rowOff>
    </xdr:from>
    <xdr:ext cx="534377" cy="259045"/>
    <xdr:sp macro="" textlink="">
      <xdr:nvSpPr>
        <xdr:cNvPr id="199" name="テキスト ボックス 198"/>
        <xdr:cNvSpPr txBox="1"/>
      </xdr:nvSpPr>
      <xdr:spPr>
        <a:xfrm>
          <a:off x="2641111" y="126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125400</xdr:rowOff>
    </xdr:from>
    <xdr:to>
      <xdr:col>10</xdr:col>
      <xdr:colOff>165100</xdr:colOff>
      <xdr:row>76</xdr:row>
      <xdr:rowOff>55550</xdr:rowOff>
    </xdr:to>
    <xdr:sp macro="" textlink="">
      <xdr:nvSpPr>
        <xdr:cNvPr id="200" name="楕円 199"/>
        <xdr:cNvSpPr/>
      </xdr:nvSpPr>
      <xdr:spPr>
        <a:xfrm>
          <a:off x="1968500" y="129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72077</xdr:rowOff>
    </xdr:from>
    <xdr:ext cx="534377" cy="259045"/>
    <xdr:sp macro="" textlink="">
      <xdr:nvSpPr>
        <xdr:cNvPr id="201" name="テキスト ボックス 200"/>
        <xdr:cNvSpPr txBox="1"/>
      </xdr:nvSpPr>
      <xdr:spPr>
        <a:xfrm>
          <a:off x="1752111" y="127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151536</xdr:rowOff>
    </xdr:from>
    <xdr:to>
      <xdr:col>6</xdr:col>
      <xdr:colOff>38100</xdr:colOff>
      <xdr:row>76</xdr:row>
      <xdr:rowOff>81686</xdr:rowOff>
    </xdr:to>
    <xdr:sp macro="" textlink="">
      <xdr:nvSpPr>
        <xdr:cNvPr id="202" name="楕円 201"/>
        <xdr:cNvSpPr/>
      </xdr:nvSpPr>
      <xdr:spPr>
        <a:xfrm>
          <a:off x="1079500" y="130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98213</xdr:rowOff>
    </xdr:from>
    <xdr:ext cx="534377" cy="259045"/>
    <xdr:sp macro="" textlink="">
      <xdr:nvSpPr>
        <xdr:cNvPr id="203" name="テキスト ボックス 202"/>
        <xdr:cNvSpPr txBox="1"/>
      </xdr:nvSpPr>
      <xdr:spPr>
        <a:xfrm>
          <a:off x="863111" y="127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63424</xdr:rowOff>
    </xdr:from>
    <xdr:to>
      <xdr:col>24</xdr:col>
      <xdr:colOff>63500</xdr:colOff>
      <xdr:row>98</xdr:row>
      <xdr:rowOff>93797</xdr:rowOff>
    </xdr:to>
    <xdr:cxnSp macro="">
      <xdr:nvCxnSpPr>
        <xdr:cNvPr id="233" name="直線コネクタ 232"/>
        <xdr:cNvCxnSpPr/>
      </xdr:nvCxnSpPr>
      <xdr:spPr>
        <a:xfrm flipV="1">
          <a:off x="3797300" y="16865524"/>
          <a:ext cx="838200" cy="3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93797</xdr:rowOff>
    </xdr:from>
    <xdr:to>
      <xdr:col>19</xdr:col>
      <xdr:colOff>177800</xdr:colOff>
      <xdr:row>98</xdr:row>
      <xdr:rowOff>107193</xdr:rowOff>
    </xdr:to>
    <xdr:cxnSp macro="">
      <xdr:nvCxnSpPr>
        <xdr:cNvPr id="236" name="直線コネクタ 235"/>
        <xdr:cNvCxnSpPr/>
      </xdr:nvCxnSpPr>
      <xdr:spPr>
        <a:xfrm flipV="1">
          <a:off x="2908300" y="16895897"/>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104938</xdr:rowOff>
    </xdr:from>
    <xdr:to>
      <xdr:col>15</xdr:col>
      <xdr:colOff>50800</xdr:colOff>
      <xdr:row>98</xdr:row>
      <xdr:rowOff>107193</xdr:rowOff>
    </xdr:to>
    <xdr:cxnSp macro="">
      <xdr:nvCxnSpPr>
        <xdr:cNvPr id="239" name="直線コネクタ 238"/>
        <xdr:cNvCxnSpPr/>
      </xdr:nvCxnSpPr>
      <xdr:spPr>
        <a:xfrm>
          <a:off x="2019300" y="16907038"/>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104938</xdr:rowOff>
    </xdr:from>
    <xdr:to>
      <xdr:col>10</xdr:col>
      <xdr:colOff>114300</xdr:colOff>
      <xdr:row>98</xdr:row>
      <xdr:rowOff>112633</xdr:rowOff>
    </xdr:to>
    <xdr:cxnSp macro="">
      <xdr:nvCxnSpPr>
        <xdr:cNvPr id="242" name="直線コネクタ 241"/>
        <xdr:cNvCxnSpPr/>
      </xdr:nvCxnSpPr>
      <xdr:spPr>
        <a:xfrm flipV="1">
          <a:off x="1130300" y="16907038"/>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12624</xdr:rowOff>
    </xdr:from>
    <xdr:to>
      <xdr:col>24</xdr:col>
      <xdr:colOff>114300</xdr:colOff>
      <xdr:row>98</xdr:row>
      <xdr:rowOff>114224</xdr:rowOff>
    </xdr:to>
    <xdr:sp macro="" textlink="">
      <xdr:nvSpPr>
        <xdr:cNvPr id="252" name="楕円 251"/>
        <xdr:cNvSpPr/>
      </xdr:nvSpPr>
      <xdr:spPr>
        <a:xfrm>
          <a:off x="45847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99001</xdr:rowOff>
    </xdr:from>
    <xdr:ext cx="534377" cy="259045"/>
    <xdr:sp macro="" textlink="">
      <xdr:nvSpPr>
        <xdr:cNvPr id="253" name="扶助費該当値テキスト"/>
        <xdr:cNvSpPr txBox="1"/>
      </xdr:nvSpPr>
      <xdr:spPr>
        <a:xfrm>
          <a:off x="4686300" y="167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42997</xdr:rowOff>
    </xdr:from>
    <xdr:to>
      <xdr:col>20</xdr:col>
      <xdr:colOff>38100</xdr:colOff>
      <xdr:row>98</xdr:row>
      <xdr:rowOff>144597</xdr:rowOff>
    </xdr:to>
    <xdr:sp macro="" textlink="">
      <xdr:nvSpPr>
        <xdr:cNvPr id="254" name="楕円 253"/>
        <xdr:cNvSpPr/>
      </xdr:nvSpPr>
      <xdr:spPr>
        <a:xfrm>
          <a:off x="3746500" y="168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135724</xdr:rowOff>
    </xdr:from>
    <xdr:ext cx="534377" cy="259045"/>
    <xdr:sp macro="" textlink="">
      <xdr:nvSpPr>
        <xdr:cNvPr id="255" name="テキスト ボックス 254"/>
        <xdr:cNvSpPr txBox="1"/>
      </xdr:nvSpPr>
      <xdr:spPr>
        <a:xfrm>
          <a:off x="3530111" y="169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56393</xdr:rowOff>
    </xdr:from>
    <xdr:to>
      <xdr:col>15</xdr:col>
      <xdr:colOff>101600</xdr:colOff>
      <xdr:row>98</xdr:row>
      <xdr:rowOff>157993</xdr:rowOff>
    </xdr:to>
    <xdr:sp macro="" textlink="">
      <xdr:nvSpPr>
        <xdr:cNvPr id="256" name="楕円 255"/>
        <xdr:cNvSpPr/>
      </xdr:nvSpPr>
      <xdr:spPr>
        <a:xfrm>
          <a:off x="28575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149120</xdr:rowOff>
    </xdr:from>
    <xdr:ext cx="534377" cy="259045"/>
    <xdr:sp macro="" textlink="">
      <xdr:nvSpPr>
        <xdr:cNvPr id="257" name="テキスト ボックス 256"/>
        <xdr:cNvSpPr txBox="1"/>
      </xdr:nvSpPr>
      <xdr:spPr>
        <a:xfrm>
          <a:off x="2641111" y="169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54138</xdr:rowOff>
    </xdr:from>
    <xdr:to>
      <xdr:col>10</xdr:col>
      <xdr:colOff>165100</xdr:colOff>
      <xdr:row>98</xdr:row>
      <xdr:rowOff>155738</xdr:rowOff>
    </xdr:to>
    <xdr:sp macro="" textlink="">
      <xdr:nvSpPr>
        <xdr:cNvPr id="258" name="楕円 257"/>
        <xdr:cNvSpPr/>
      </xdr:nvSpPr>
      <xdr:spPr>
        <a:xfrm>
          <a:off x="1968500" y="168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146865</xdr:rowOff>
    </xdr:from>
    <xdr:ext cx="534377" cy="259045"/>
    <xdr:sp macro="" textlink="">
      <xdr:nvSpPr>
        <xdr:cNvPr id="259" name="テキスト ボックス 258"/>
        <xdr:cNvSpPr txBox="1"/>
      </xdr:nvSpPr>
      <xdr:spPr>
        <a:xfrm>
          <a:off x="1752111" y="169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61833</xdr:rowOff>
    </xdr:from>
    <xdr:to>
      <xdr:col>6</xdr:col>
      <xdr:colOff>38100</xdr:colOff>
      <xdr:row>98</xdr:row>
      <xdr:rowOff>163433</xdr:rowOff>
    </xdr:to>
    <xdr:sp macro="" textlink="">
      <xdr:nvSpPr>
        <xdr:cNvPr id="260" name="楕円 259"/>
        <xdr:cNvSpPr/>
      </xdr:nvSpPr>
      <xdr:spPr>
        <a:xfrm>
          <a:off x="1079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154560</xdr:rowOff>
    </xdr:from>
    <xdr:ext cx="534377" cy="259045"/>
    <xdr:sp macro="" textlink="">
      <xdr:nvSpPr>
        <xdr:cNvPr id="261" name="テキスト ボックス 260"/>
        <xdr:cNvSpPr txBox="1"/>
      </xdr:nvSpPr>
      <xdr:spPr>
        <a:xfrm>
          <a:off x="863111" y="16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126319</xdr:rowOff>
    </xdr:from>
    <xdr:to>
      <xdr:col>55</xdr:col>
      <xdr:colOff>0</xdr:colOff>
      <xdr:row>32</xdr:row>
      <xdr:rowOff>66358</xdr:rowOff>
    </xdr:to>
    <xdr:cxnSp macro="">
      <xdr:nvCxnSpPr>
        <xdr:cNvPr id="290" name="直線コネクタ 289"/>
        <xdr:cNvCxnSpPr/>
      </xdr:nvCxnSpPr>
      <xdr:spPr>
        <a:xfrm flipV="1">
          <a:off x="9639300" y="5441269"/>
          <a:ext cx="838200" cy="1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66358</xdr:rowOff>
    </xdr:from>
    <xdr:to>
      <xdr:col>50</xdr:col>
      <xdr:colOff>114300</xdr:colOff>
      <xdr:row>34</xdr:row>
      <xdr:rowOff>29454</xdr:rowOff>
    </xdr:to>
    <xdr:cxnSp macro="">
      <xdr:nvCxnSpPr>
        <xdr:cNvPr id="293" name="直線コネクタ 292"/>
        <xdr:cNvCxnSpPr/>
      </xdr:nvCxnSpPr>
      <xdr:spPr>
        <a:xfrm flipV="1">
          <a:off x="8750300" y="5552758"/>
          <a:ext cx="889000" cy="30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28593</xdr:rowOff>
    </xdr:from>
    <xdr:to>
      <xdr:col>45</xdr:col>
      <xdr:colOff>177800</xdr:colOff>
      <xdr:row>34</xdr:row>
      <xdr:rowOff>29454</xdr:rowOff>
    </xdr:to>
    <xdr:cxnSp macro="">
      <xdr:nvCxnSpPr>
        <xdr:cNvPr id="296" name="直線コネクタ 295"/>
        <xdr:cNvCxnSpPr/>
      </xdr:nvCxnSpPr>
      <xdr:spPr>
        <a:xfrm>
          <a:off x="7861300" y="5857893"/>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56505</xdr:rowOff>
    </xdr:from>
    <xdr:to>
      <xdr:col>41</xdr:col>
      <xdr:colOff>50800</xdr:colOff>
      <xdr:row>34</xdr:row>
      <xdr:rowOff>28593</xdr:rowOff>
    </xdr:to>
    <xdr:cxnSp macro="">
      <xdr:nvCxnSpPr>
        <xdr:cNvPr id="299" name="直線コネクタ 298"/>
        <xdr:cNvCxnSpPr/>
      </xdr:nvCxnSpPr>
      <xdr:spPr>
        <a:xfrm>
          <a:off x="6972300" y="5371455"/>
          <a:ext cx="889000" cy="48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75519</xdr:rowOff>
    </xdr:from>
    <xdr:to>
      <xdr:col>55</xdr:col>
      <xdr:colOff>50800</xdr:colOff>
      <xdr:row>32</xdr:row>
      <xdr:rowOff>5669</xdr:rowOff>
    </xdr:to>
    <xdr:sp macro="" textlink="">
      <xdr:nvSpPr>
        <xdr:cNvPr id="309" name="楕円 308"/>
        <xdr:cNvSpPr/>
      </xdr:nvSpPr>
      <xdr:spPr>
        <a:xfrm>
          <a:off x="10426700" y="53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98396</xdr:rowOff>
    </xdr:from>
    <xdr:ext cx="599010" cy="259045"/>
    <xdr:sp macro="" textlink="">
      <xdr:nvSpPr>
        <xdr:cNvPr id="310" name="補助費等該当値テキスト"/>
        <xdr:cNvSpPr txBox="1"/>
      </xdr:nvSpPr>
      <xdr:spPr>
        <a:xfrm>
          <a:off x="10528300" y="524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15558</xdr:rowOff>
    </xdr:from>
    <xdr:to>
      <xdr:col>50</xdr:col>
      <xdr:colOff>165100</xdr:colOff>
      <xdr:row>32</xdr:row>
      <xdr:rowOff>117158</xdr:rowOff>
    </xdr:to>
    <xdr:sp macro="" textlink="">
      <xdr:nvSpPr>
        <xdr:cNvPr id="311" name="楕円 310"/>
        <xdr:cNvSpPr/>
      </xdr:nvSpPr>
      <xdr:spPr>
        <a:xfrm>
          <a:off x="95885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133685</xdr:rowOff>
    </xdr:from>
    <xdr:ext cx="599010" cy="259045"/>
    <xdr:sp macro="" textlink="">
      <xdr:nvSpPr>
        <xdr:cNvPr id="312" name="テキスト ボックス 311"/>
        <xdr:cNvSpPr txBox="1"/>
      </xdr:nvSpPr>
      <xdr:spPr>
        <a:xfrm>
          <a:off x="9339795" y="527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150104</xdr:rowOff>
    </xdr:from>
    <xdr:to>
      <xdr:col>46</xdr:col>
      <xdr:colOff>38100</xdr:colOff>
      <xdr:row>34</xdr:row>
      <xdr:rowOff>80254</xdr:rowOff>
    </xdr:to>
    <xdr:sp macro="" textlink="">
      <xdr:nvSpPr>
        <xdr:cNvPr id="313" name="楕円 312"/>
        <xdr:cNvSpPr/>
      </xdr:nvSpPr>
      <xdr:spPr>
        <a:xfrm>
          <a:off x="8699500" y="58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96781</xdr:rowOff>
    </xdr:from>
    <xdr:ext cx="599010" cy="259045"/>
    <xdr:sp macro="" textlink="">
      <xdr:nvSpPr>
        <xdr:cNvPr id="314" name="テキスト ボックス 313"/>
        <xdr:cNvSpPr txBox="1"/>
      </xdr:nvSpPr>
      <xdr:spPr>
        <a:xfrm>
          <a:off x="8450795" y="558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149243</xdr:rowOff>
    </xdr:from>
    <xdr:to>
      <xdr:col>41</xdr:col>
      <xdr:colOff>101600</xdr:colOff>
      <xdr:row>34</xdr:row>
      <xdr:rowOff>79393</xdr:rowOff>
    </xdr:to>
    <xdr:sp macro="" textlink="">
      <xdr:nvSpPr>
        <xdr:cNvPr id="315" name="楕円 314"/>
        <xdr:cNvSpPr/>
      </xdr:nvSpPr>
      <xdr:spPr>
        <a:xfrm>
          <a:off x="7810500" y="58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95920</xdr:rowOff>
    </xdr:from>
    <xdr:ext cx="599010" cy="259045"/>
    <xdr:sp macro="" textlink="">
      <xdr:nvSpPr>
        <xdr:cNvPr id="316" name="テキスト ボックス 315"/>
        <xdr:cNvSpPr txBox="1"/>
      </xdr:nvSpPr>
      <xdr:spPr>
        <a:xfrm>
          <a:off x="7561795" y="558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5705</xdr:rowOff>
    </xdr:from>
    <xdr:to>
      <xdr:col>36</xdr:col>
      <xdr:colOff>165100</xdr:colOff>
      <xdr:row>31</xdr:row>
      <xdr:rowOff>107305</xdr:rowOff>
    </xdr:to>
    <xdr:sp macro="" textlink="">
      <xdr:nvSpPr>
        <xdr:cNvPr id="317" name="楕円 316"/>
        <xdr:cNvSpPr/>
      </xdr:nvSpPr>
      <xdr:spPr>
        <a:xfrm>
          <a:off x="6921500" y="5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123832</xdr:rowOff>
    </xdr:from>
    <xdr:ext cx="599010" cy="259045"/>
    <xdr:sp macro="" textlink="">
      <xdr:nvSpPr>
        <xdr:cNvPr id="318" name="テキスト ボックス 317"/>
        <xdr:cNvSpPr txBox="1"/>
      </xdr:nvSpPr>
      <xdr:spPr>
        <a:xfrm>
          <a:off x="6672795" y="50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100217</xdr:rowOff>
    </xdr:from>
    <xdr:to>
      <xdr:col>54</xdr:col>
      <xdr:colOff>189865</xdr:colOff>
      <xdr:row>58</xdr:row>
      <xdr:rowOff>155020</xdr:rowOff>
    </xdr:to>
    <xdr:cxnSp macro="">
      <xdr:nvCxnSpPr>
        <xdr:cNvPr id="342" name="直線コネクタ 341"/>
        <xdr:cNvCxnSpPr/>
      </xdr:nvCxnSpPr>
      <xdr:spPr>
        <a:xfrm flipV="1">
          <a:off x="10475595" y="9701417"/>
          <a:ext cx="1270" cy="397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158847</xdr:rowOff>
    </xdr:from>
    <xdr:ext cx="534377" cy="259045"/>
    <xdr:sp macro="" textlink="">
      <xdr:nvSpPr>
        <xdr:cNvPr id="343" name="普通建設事業費最小値テキスト"/>
        <xdr:cNvSpPr txBox="1"/>
      </xdr:nvSpPr>
      <xdr:spPr>
        <a:xfrm>
          <a:off x="10528300" y="101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155020</xdr:rowOff>
    </xdr:from>
    <xdr:to>
      <xdr:col>55</xdr:col>
      <xdr:colOff>88900</xdr:colOff>
      <xdr:row>58</xdr:row>
      <xdr:rowOff>155020</xdr:rowOff>
    </xdr:to>
    <xdr:cxnSp macro="">
      <xdr:nvCxnSpPr>
        <xdr:cNvPr id="344" name="直線コネクタ 343"/>
        <xdr:cNvCxnSpPr/>
      </xdr:nvCxnSpPr>
      <xdr:spPr>
        <a:xfrm>
          <a:off x="10388600" y="1009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46894</xdr:rowOff>
    </xdr:from>
    <xdr:ext cx="599010" cy="259045"/>
    <xdr:sp macro="" textlink="">
      <xdr:nvSpPr>
        <xdr:cNvPr id="345" name="普通建設事業費最大値テキスト"/>
        <xdr:cNvSpPr txBox="1"/>
      </xdr:nvSpPr>
      <xdr:spPr>
        <a:xfrm>
          <a:off x="10528300" y="947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100217</xdr:rowOff>
    </xdr:from>
    <xdr:to>
      <xdr:col>55</xdr:col>
      <xdr:colOff>88900</xdr:colOff>
      <xdr:row>56</xdr:row>
      <xdr:rowOff>100217</xdr:rowOff>
    </xdr:to>
    <xdr:cxnSp macro="">
      <xdr:nvCxnSpPr>
        <xdr:cNvPr id="346" name="直線コネクタ 345"/>
        <xdr:cNvCxnSpPr/>
      </xdr:nvCxnSpPr>
      <xdr:spPr>
        <a:xfrm>
          <a:off x="10388600" y="97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46260</xdr:rowOff>
    </xdr:from>
    <xdr:to>
      <xdr:col>55</xdr:col>
      <xdr:colOff>0</xdr:colOff>
      <xdr:row>57</xdr:row>
      <xdr:rowOff>105317</xdr:rowOff>
    </xdr:to>
    <xdr:cxnSp macro="">
      <xdr:nvCxnSpPr>
        <xdr:cNvPr id="347" name="直線コネクタ 346"/>
        <xdr:cNvCxnSpPr/>
      </xdr:nvCxnSpPr>
      <xdr:spPr>
        <a:xfrm>
          <a:off x="9639300" y="9647460"/>
          <a:ext cx="838200" cy="2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163934</xdr:rowOff>
    </xdr:from>
    <xdr:ext cx="534377" cy="259045"/>
    <xdr:sp macro="" textlink="">
      <xdr:nvSpPr>
        <xdr:cNvPr id="348" name="普通建設事業費平均値テキスト"/>
        <xdr:cNvSpPr txBox="1"/>
      </xdr:nvSpPr>
      <xdr:spPr>
        <a:xfrm>
          <a:off x="10528300" y="993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14057</xdr:rowOff>
    </xdr:from>
    <xdr:to>
      <xdr:col>55</xdr:col>
      <xdr:colOff>50800</xdr:colOff>
      <xdr:row>58</xdr:row>
      <xdr:rowOff>115657</xdr:rowOff>
    </xdr:to>
    <xdr:sp macro="" textlink="">
      <xdr:nvSpPr>
        <xdr:cNvPr id="349" name="フローチャート: 判断 348"/>
        <xdr:cNvSpPr/>
      </xdr:nvSpPr>
      <xdr:spPr>
        <a:xfrm>
          <a:off x="10426700" y="99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70179</xdr:rowOff>
    </xdr:from>
    <xdr:to>
      <xdr:col>50</xdr:col>
      <xdr:colOff>114300</xdr:colOff>
      <xdr:row>56</xdr:row>
      <xdr:rowOff>46260</xdr:rowOff>
    </xdr:to>
    <xdr:cxnSp macro="">
      <xdr:nvCxnSpPr>
        <xdr:cNvPr id="350" name="直線コネクタ 349"/>
        <xdr:cNvCxnSpPr/>
      </xdr:nvCxnSpPr>
      <xdr:spPr>
        <a:xfrm>
          <a:off x="8750300" y="9499929"/>
          <a:ext cx="889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41122</xdr:rowOff>
    </xdr:from>
    <xdr:to>
      <xdr:col>50</xdr:col>
      <xdr:colOff>165100</xdr:colOff>
      <xdr:row>58</xdr:row>
      <xdr:rowOff>142722</xdr:rowOff>
    </xdr:to>
    <xdr:sp macro="" textlink="">
      <xdr:nvSpPr>
        <xdr:cNvPr id="351" name="フローチャート: 判断 350"/>
        <xdr:cNvSpPr/>
      </xdr:nvSpPr>
      <xdr:spPr>
        <a:xfrm>
          <a:off x="9588500" y="99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133849</xdr:rowOff>
    </xdr:from>
    <xdr:ext cx="534377" cy="259045"/>
    <xdr:sp macro="" textlink="">
      <xdr:nvSpPr>
        <xdr:cNvPr id="352" name="テキスト ボックス 351"/>
        <xdr:cNvSpPr txBox="1"/>
      </xdr:nvSpPr>
      <xdr:spPr>
        <a:xfrm>
          <a:off x="9372111" y="100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26766</xdr:rowOff>
    </xdr:from>
    <xdr:to>
      <xdr:col>45</xdr:col>
      <xdr:colOff>177800</xdr:colOff>
      <xdr:row>55</xdr:row>
      <xdr:rowOff>70179</xdr:rowOff>
    </xdr:to>
    <xdr:cxnSp macro="">
      <xdr:nvCxnSpPr>
        <xdr:cNvPr id="353" name="直線コネクタ 352"/>
        <xdr:cNvCxnSpPr/>
      </xdr:nvCxnSpPr>
      <xdr:spPr>
        <a:xfrm>
          <a:off x="7861300" y="9285066"/>
          <a:ext cx="889000" cy="2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26691</xdr:rowOff>
    </xdr:from>
    <xdr:to>
      <xdr:col>46</xdr:col>
      <xdr:colOff>38100</xdr:colOff>
      <xdr:row>58</xdr:row>
      <xdr:rowOff>128291</xdr:rowOff>
    </xdr:to>
    <xdr:sp macro="" textlink="">
      <xdr:nvSpPr>
        <xdr:cNvPr id="354" name="フローチャート: 判断 353"/>
        <xdr:cNvSpPr/>
      </xdr:nvSpPr>
      <xdr:spPr>
        <a:xfrm>
          <a:off x="8699500" y="99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119418</xdr:rowOff>
    </xdr:from>
    <xdr:ext cx="534377" cy="259045"/>
    <xdr:sp macro="" textlink="">
      <xdr:nvSpPr>
        <xdr:cNvPr id="355" name="テキスト ボックス 354"/>
        <xdr:cNvSpPr txBox="1"/>
      </xdr:nvSpPr>
      <xdr:spPr>
        <a:xfrm>
          <a:off x="8483111" y="10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119117</xdr:rowOff>
    </xdr:from>
    <xdr:to>
      <xdr:col>41</xdr:col>
      <xdr:colOff>50800</xdr:colOff>
      <xdr:row>54</xdr:row>
      <xdr:rowOff>26766</xdr:rowOff>
    </xdr:to>
    <xdr:cxnSp macro="">
      <xdr:nvCxnSpPr>
        <xdr:cNvPr id="356" name="直線コネクタ 355"/>
        <xdr:cNvCxnSpPr/>
      </xdr:nvCxnSpPr>
      <xdr:spPr>
        <a:xfrm>
          <a:off x="6972300" y="8863067"/>
          <a:ext cx="889000" cy="4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37553</xdr:rowOff>
    </xdr:from>
    <xdr:to>
      <xdr:col>41</xdr:col>
      <xdr:colOff>101600</xdr:colOff>
      <xdr:row>58</xdr:row>
      <xdr:rowOff>139153</xdr:rowOff>
    </xdr:to>
    <xdr:sp macro="" textlink="">
      <xdr:nvSpPr>
        <xdr:cNvPr id="357" name="フローチャート: 判断 356"/>
        <xdr:cNvSpPr/>
      </xdr:nvSpPr>
      <xdr:spPr>
        <a:xfrm>
          <a:off x="7810500" y="998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130280</xdr:rowOff>
    </xdr:from>
    <xdr:ext cx="534377" cy="259045"/>
    <xdr:sp macro="" textlink="">
      <xdr:nvSpPr>
        <xdr:cNvPr id="358" name="テキスト ボックス 357"/>
        <xdr:cNvSpPr txBox="1"/>
      </xdr:nvSpPr>
      <xdr:spPr>
        <a:xfrm>
          <a:off x="7594111" y="100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43700</xdr:rowOff>
    </xdr:from>
    <xdr:to>
      <xdr:col>36</xdr:col>
      <xdr:colOff>165100</xdr:colOff>
      <xdr:row>58</xdr:row>
      <xdr:rowOff>145300</xdr:rowOff>
    </xdr:to>
    <xdr:sp macro="" textlink="">
      <xdr:nvSpPr>
        <xdr:cNvPr id="359" name="フローチャート: 判断 358"/>
        <xdr:cNvSpPr/>
      </xdr:nvSpPr>
      <xdr:spPr>
        <a:xfrm>
          <a:off x="69215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136427</xdr:rowOff>
    </xdr:from>
    <xdr:ext cx="534377" cy="259045"/>
    <xdr:sp macro="" textlink="">
      <xdr:nvSpPr>
        <xdr:cNvPr id="360" name="テキスト ボックス 359"/>
        <xdr:cNvSpPr txBox="1"/>
      </xdr:nvSpPr>
      <xdr:spPr>
        <a:xfrm>
          <a:off x="6705111" y="100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54517</xdr:rowOff>
    </xdr:from>
    <xdr:to>
      <xdr:col>55</xdr:col>
      <xdr:colOff>50800</xdr:colOff>
      <xdr:row>57</xdr:row>
      <xdr:rowOff>156117</xdr:rowOff>
    </xdr:to>
    <xdr:sp macro="" textlink="">
      <xdr:nvSpPr>
        <xdr:cNvPr id="366" name="楕円 365"/>
        <xdr:cNvSpPr/>
      </xdr:nvSpPr>
      <xdr:spPr>
        <a:xfrm>
          <a:off x="10426700" y="98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77394</xdr:rowOff>
    </xdr:from>
    <xdr:ext cx="599010" cy="259045"/>
    <xdr:sp macro="" textlink="">
      <xdr:nvSpPr>
        <xdr:cNvPr id="367" name="普通建設事業費該当値テキスト"/>
        <xdr:cNvSpPr txBox="1"/>
      </xdr:nvSpPr>
      <xdr:spPr>
        <a:xfrm>
          <a:off x="10528300" y="967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166910</xdr:rowOff>
    </xdr:from>
    <xdr:to>
      <xdr:col>50</xdr:col>
      <xdr:colOff>165100</xdr:colOff>
      <xdr:row>56</xdr:row>
      <xdr:rowOff>97060</xdr:rowOff>
    </xdr:to>
    <xdr:sp macro="" textlink="">
      <xdr:nvSpPr>
        <xdr:cNvPr id="368" name="楕円 367"/>
        <xdr:cNvSpPr/>
      </xdr:nvSpPr>
      <xdr:spPr>
        <a:xfrm>
          <a:off x="9588500" y="95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113587</xdr:rowOff>
    </xdr:from>
    <xdr:ext cx="599010" cy="259045"/>
    <xdr:sp macro="" textlink="">
      <xdr:nvSpPr>
        <xdr:cNvPr id="369" name="テキスト ボックス 368"/>
        <xdr:cNvSpPr txBox="1"/>
      </xdr:nvSpPr>
      <xdr:spPr>
        <a:xfrm>
          <a:off x="9339795" y="93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19379</xdr:rowOff>
    </xdr:from>
    <xdr:to>
      <xdr:col>46</xdr:col>
      <xdr:colOff>38100</xdr:colOff>
      <xdr:row>55</xdr:row>
      <xdr:rowOff>120979</xdr:rowOff>
    </xdr:to>
    <xdr:sp macro="" textlink="">
      <xdr:nvSpPr>
        <xdr:cNvPr id="370" name="楕円 369"/>
        <xdr:cNvSpPr/>
      </xdr:nvSpPr>
      <xdr:spPr>
        <a:xfrm>
          <a:off x="8699500" y="9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137506</xdr:rowOff>
    </xdr:from>
    <xdr:ext cx="599010" cy="259045"/>
    <xdr:sp macro="" textlink="">
      <xdr:nvSpPr>
        <xdr:cNvPr id="371" name="テキスト ボックス 370"/>
        <xdr:cNvSpPr txBox="1"/>
      </xdr:nvSpPr>
      <xdr:spPr>
        <a:xfrm>
          <a:off x="8450795" y="9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147416</xdr:rowOff>
    </xdr:from>
    <xdr:to>
      <xdr:col>41</xdr:col>
      <xdr:colOff>101600</xdr:colOff>
      <xdr:row>54</xdr:row>
      <xdr:rowOff>77566</xdr:rowOff>
    </xdr:to>
    <xdr:sp macro="" textlink="">
      <xdr:nvSpPr>
        <xdr:cNvPr id="372" name="楕円 371"/>
        <xdr:cNvSpPr/>
      </xdr:nvSpPr>
      <xdr:spPr>
        <a:xfrm>
          <a:off x="7810500" y="92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94093</xdr:rowOff>
    </xdr:from>
    <xdr:ext cx="599010" cy="259045"/>
    <xdr:sp macro="" textlink="">
      <xdr:nvSpPr>
        <xdr:cNvPr id="373" name="テキスト ボックス 372"/>
        <xdr:cNvSpPr txBox="1"/>
      </xdr:nvSpPr>
      <xdr:spPr>
        <a:xfrm>
          <a:off x="7561795" y="900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68317</xdr:rowOff>
    </xdr:from>
    <xdr:to>
      <xdr:col>36</xdr:col>
      <xdr:colOff>165100</xdr:colOff>
      <xdr:row>51</xdr:row>
      <xdr:rowOff>169917</xdr:rowOff>
    </xdr:to>
    <xdr:sp macro="" textlink="">
      <xdr:nvSpPr>
        <xdr:cNvPr id="374" name="楕円 373"/>
        <xdr:cNvSpPr/>
      </xdr:nvSpPr>
      <xdr:spPr>
        <a:xfrm>
          <a:off x="6921500" y="8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14994</xdr:rowOff>
    </xdr:from>
    <xdr:ext cx="599010" cy="259045"/>
    <xdr:sp macro="" textlink="">
      <xdr:nvSpPr>
        <xdr:cNvPr id="375" name="テキスト ボックス 374"/>
        <xdr:cNvSpPr txBox="1"/>
      </xdr:nvSpPr>
      <xdr:spPr>
        <a:xfrm>
          <a:off x="6672795" y="858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78542</xdr:rowOff>
    </xdr:from>
    <xdr:to>
      <xdr:col>54</xdr:col>
      <xdr:colOff>189865</xdr:colOff>
      <xdr:row>79</xdr:row>
      <xdr:rowOff>44450</xdr:rowOff>
    </xdr:to>
    <xdr:cxnSp macro="">
      <xdr:nvCxnSpPr>
        <xdr:cNvPr id="399" name="直線コネクタ 398"/>
        <xdr:cNvCxnSpPr/>
      </xdr:nvCxnSpPr>
      <xdr:spPr>
        <a:xfrm flipV="1">
          <a:off x="10475595" y="13108742"/>
          <a:ext cx="1270" cy="480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25219</xdr:rowOff>
    </xdr:from>
    <xdr:ext cx="599010" cy="259045"/>
    <xdr:sp macro="" textlink="">
      <xdr:nvSpPr>
        <xdr:cNvPr id="402" name="普通建設事業費 （ うち新規整備　）最大値テキスト"/>
        <xdr:cNvSpPr txBox="1"/>
      </xdr:nvSpPr>
      <xdr:spPr>
        <a:xfrm>
          <a:off x="10528300" y="1288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78542</xdr:rowOff>
    </xdr:from>
    <xdr:to>
      <xdr:col>55</xdr:col>
      <xdr:colOff>88900</xdr:colOff>
      <xdr:row>76</xdr:row>
      <xdr:rowOff>78542</xdr:rowOff>
    </xdr:to>
    <xdr:cxnSp macro="">
      <xdr:nvCxnSpPr>
        <xdr:cNvPr id="403" name="直線コネクタ 402"/>
        <xdr:cNvCxnSpPr/>
      </xdr:nvCxnSpPr>
      <xdr:spPr>
        <a:xfrm>
          <a:off x="10388600" y="13108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22561</xdr:rowOff>
    </xdr:from>
    <xdr:to>
      <xdr:col>55</xdr:col>
      <xdr:colOff>0</xdr:colOff>
      <xdr:row>78</xdr:row>
      <xdr:rowOff>2152</xdr:rowOff>
    </xdr:to>
    <xdr:cxnSp macro="">
      <xdr:nvCxnSpPr>
        <xdr:cNvPr id="404" name="直線コネクタ 403"/>
        <xdr:cNvCxnSpPr/>
      </xdr:nvCxnSpPr>
      <xdr:spPr>
        <a:xfrm>
          <a:off x="9639300" y="13052761"/>
          <a:ext cx="838200" cy="3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68519</xdr:rowOff>
    </xdr:from>
    <xdr:ext cx="534377" cy="259045"/>
    <xdr:sp macro="" textlink="">
      <xdr:nvSpPr>
        <xdr:cNvPr id="405" name="普通建設事業費 （ うち新規整備　）平均値テキスト"/>
        <xdr:cNvSpPr txBox="1"/>
      </xdr:nvSpPr>
      <xdr:spPr>
        <a:xfrm>
          <a:off x="10528300" y="13441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90092</xdr:rowOff>
    </xdr:from>
    <xdr:to>
      <xdr:col>55</xdr:col>
      <xdr:colOff>50800</xdr:colOff>
      <xdr:row>79</xdr:row>
      <xdr:rowOff>20242</xdr:rowOff>
    </xdr:to>
    <xdr:sp macro="" textlink="">
      <xdr:nvSpPr>
        <xdr:cNvPr id="406" name="フローチャート: 判断 405"/>
        <xdr:cNvSpPr/>
      </xdr:nvSpPr>
      <xdr:spPr>
        <a:xfrm>
          <a:off x="10426700" y="134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161657</xdr:rowOff>
    </xdr:from>
    <xdr:to>
      <xdr:col>50</xdr:col>
      <xdr:colOff>114300</xdr:colOff>
      <xdr:row>76</xdr:row>
      <xdr:rowOff>22561</xdr:rowOff>
    </xdr:to>
    <xdr:cxnSp macro="">
      <xdr:nvCxnSpPr>
        <xdr:cNvPr id="407" name="直線コネクタ 406"/>
        <xdr:cNvCxnSpPr/>
      </xdr:nvCxnSpPr>
      <xdr:spPr>
        <a:xfrm>
          <a:off x="8750300" y="12848957"/>
          <a:ext cx="889000" cy="20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111421</xdr:rowOff>
    </xdr:from>
    <xdr:to>
      <xdr:col>50</xdr:col>
      <xdr:colOff>165100</xdr:colOff>
      <xdr:row>79</xdr:row>
      <xdr:rowOff>41571</xdr:rowOff>
    </xdr:to>
    <xdr:sp macro="" textlink="">
      <xdr:nvSpPr>
        <xdr:cNvPr id="408" name="フローチャート: 判断 407"/>
        <xdr:cNvSpPr/>
      </xdr:nvSpPr>
      <xdr:spPr>
        <a:xfrm>
          <a:off x="9588500" y="1348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32698</xdr:rowOff>
    </xdr:from>
    <xdr:ext cx="534377" cy="259045"/>
    <xdr:sp macro="" textlink="">
      <xdr:nvSpPr>
        <xdr:cNvPr id="409" name="テキスト ボックス 408"/>
        <xdr:cNvSpPr txBox="1"/>
      </xdr:nvSpPr>
      <xdr:spPr>
        <a:xfrm>
          <a:off x="9372111" y="1357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76450</xdr:rowOff>
    </xdr:from>
    <xdr:to>
      <xdr:col>45</xdr:col>
      <xdr:colOff>177800</xdr:colOff>
      <xdr:row>74</xdr:row>
      <xdr:rowOff>161657</xdr:rowOff>
    </xdr:to>
    <xdr:cxnSp macro="">
      <xdr:nvCxnSpPr>
        <xdr:cNvPr id="410" name="直線コネクタ 409"/>
        <xdr:cNvCxnSpPr/>
      </xdr:nvCxnSpPr>
      <xdr:spPr>
        <a:xfrm>
          <a:off x="7861300" y="12249400"/>
          <a:ext cx="889000" cy="59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101076</xdr:rowOff>
    </xdr:from>
    <xdr:to>
      <xdr:col>46</xdr:col>
      <xdr:colOff>38100</xdr:colOff>
      <xdr:row>79</xdr:row>
      <xdr:rowOff>31226</xdr:rowOff>
    </xdr:to>
    <xdr:sp macro="" textlink="">
      <xdr:nvSpPr>
        <xdr:cNvPr id="411" name="フローチャート: 判断 410"/>
        <xdr:cNvSpPr/>
      </xdr:nvSpPr>
      <xdr:spPr>
        <a:xfrm>
          <a:off x="8699500" y="134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22353</xdr:rowOff>
    </xdr:from>
    <xdr:ext cx="534377" cy="259045"/>
    <xdr:sp macro="" textlink="">
      <xdr:nvSpPr>
        <xdr:cNvPr id="412" name="テキスト ボックス 411"/>
        <xdr:cNvSpPr txBox="1"/>
      </xdr:nvSpPr>
      <xdr:spPr>
        <a:xfrm>
          <a:off x="8483111" y="135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84516</xdr:rowOff>
    </xdr:from>
    <xdr:to>
      <xdr:col>41</xdr:col>
      <xdr:colOff>50800</xdr:colOff>
      <xdr:row>71</xdr:row>
      <xdr:rowOff>76450</xdr:rowOff>
    </xdr:to>
    <xdr:cxnSp macro="">
      <xdr:nvCxnSpPr>
        <xdr:cNvPr id="413" name="直線コネクタ 412"/>
        <xdr:cNvCxnSpPr/>
      </xdr:nvCxnSpPr>
      <xdr:spPr>
        <a:xfrm>
          <a:off x="6972300" y="12086016"/>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112396</xdr:rowOff>
    </xdr:from>
    <xdr:to>
      <xdr:col>41</xdr:col>
      <xdr:colOff>101600</xdr:colOff>
      <xdr:row>79</xdr:row>
      <xdr:rowOff>42546</xdr:rowOff>
    </xdr:to>
    <xdr:sp macro="" textlink="">
      <xdr:nvSpPr>
        <xdr:cNvPr id="414" name="フローチャート: 判断 413"/>
        <xdr:cNvSpPr/>
      </xdr:nvSpPr>
      <xdr:spPr>
        <a:xfrm>
          <a:off x="78105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33673</xdr:rowOff>
    </xdr:from>
    <xdr:ext cx="534377" cy="259045"/>
    <xdr:sp macro="" textlink="">
      <xdr:nvSpPr>
        <xdr:cNvPr id="415" name="テキスト ボックス 414"/>
        <xdr:cNvSpPr txBox="1"/>
      </xdr:nvSpPr>
      <xdr:spPr>
        <a:xfrm>
          <a:off x="7594111" y="135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56896</xdr:rowOff>
    </xdr:from>
    <xdr:to>
      <xdr:col>36</xdr:col>
      <xdr:colOff>165100</xdr:colOff>
      <xdr:row>78</xdr:row>
      <xdr:rowOff>158496</xdr:rowOff>
    </xdr:to>
    <xdr:sp macro="" textlink="">
      <xdr:nvSpPr>
        <xdr:cNvPr id="416" name="フローチャート: 判断 415"/>
        <xdr:cNvSpPr/>
      </xdr:nvSpPr>
      <xdr:spPr>
        <a:xfrm>
          <a:off x="6921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149623</xdr:rowOff>
    </xdr:from>
    <xdr:ext cx="534377" cy="259045"/>
    <xdr:sp macro="" textlink="">
      <xdr:nvSpPr>
        <xdr:cNvPr id="417" name="テキスト ボックス 416"/>
        <xdr:cNvSpPr txBox="1"/>
      </xdr:nvSpPr>
      <xdr:spPr>
        <a:xfrm>
          <a:off x="6705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122802</xdr:rowOff>
    </xdr:from>
    <xdr:to>
      <xdr:col>55</xdr:col>
      <xdr:colOff>50800</xdr:colOff>
      <xdr:row>78</xdr:row>
      <xdr:rowOff>52952</xdr:rowOff>
    </xdr:to>
    <xdr:sp macro="" textlink="">
      <xdr:nvSpPr>
        <xdr:cNvPr id="423" name="楕円 422"/>
        <xdr:cNvSpPr/>
      </xdr:nvSpPr>
      <xdr:spPr>
        <a:xfrm>
          <a:off x="10426700" y="133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145679</xdr:rowOff>
    </xdr:from>
    <xdr:ext cx="534377" cy="259045"/>
    <xdr:sp macro="" textlink="">
      <xdr:nvSpPr>
        <xdr:cNvPr id="424" name="普通建設事業費 （ うち新規整備　）該当値テキスト"/>
        <xdr:cNvSpPr txBox="1"/>
      </xdr:nvSpPr>
      <xdr:spPr>
        <a:xfrm>
          <a:off x="10528300" y="131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143211</xdr:rowOff>
    </xdr:from>
    <xdr:to>
      <xdr:col>50</xdr:col>
      <xdr:colOff>165100</xdr:colOff>
      <xdr:row>76</xdr:row>
      <xdr:rowOff>73361</xdr:rowOff>
    </xdr:to>
    <xdr:sp macro="" textlink="">
      <xdr:nvSpPr>
        <xdr:cNvPr id="425" name="楕円 424"/>
        <xdr:cNvSpPr/>
      </xdr:nvSpPr>
      <xdr:spPr>
        <a:xfrm>
          <a:off x="9588500" y="13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89888</xdr:rowOff>
    </xdr:from>
    <xdr:ext cx="599010" cy="259045"/>
    <xdr:sp macro="" textlink="">
      <xdr:nvSpPr>
        <xdr:cNvPr id="426" name="テキスト ボックス 425"/>
        <xdr:cNvSpPr txBox="1"/>
      </xdr:nvSpPr>
      <xdr:spPr>
        <a:xfrm>
          <a:off x="9339795" y="1277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110857</xdr:rowOff>
    </xdr:from>
    <xdr:to>
      <xdr:col>46</xdr:col>
      <xdr:colOff>38100</xdr:colOff>
      <xdr:row>75</xdr:row>
      <xdr:rowOff>41007</xdr:rowOff>
    </xdr:to>
    <xdr:sp macro="" textlink="">
      <xdr:nvSpPr>
        <xdr:cNvPr id="427" name="楕円 426"/>
        <xdr:cNvSpPr/>
      </xdr:nvSpPr>
      <xdr:spPr>
        <a:xfrm>
          <a:off x="8699500" y="127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57534</xdr:rowOff>
    </xdr:from>
    <xdr:ext cx="599010" cy="259045"/>
    <xdr:sp macro="" textlink="">
      <xdr:nvSpPr>
        <xdr:cNvPr id="428" name="テキスト ボックス 427"/>
        <xdr:cNvSpPr txBox="1"/>
      </xdr:nvSpPr>
      <xdr:spPr>
        <a:xfrm>
          <a:off x="8450795" y="125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25650</xdr:rowOff>
    </xdr:from>
    <xdr:to>
      <xdr:col>41</xdr:col>
      <xdr:colOff>101600</xdr:colOff>
      <xdr:row>71</xdr:row>
      <xdr:rowOff>127250</xdr:rowOff>
    </xdr:to>
    <xdr:sp macro="" textlink="">
      <xdr:nvSpPr>
        <xdr:cNvPr id="429" name="楕円 428"/>
        <xdr:cNvSpPr/>
      </xdr:nvSpPr>
      <xdr:spPr>
        <a:xfrm>
          <a:off x="7810500" y="12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143777</xdr:rowOff>
    </xdr:from>
    <xdr:ext cx="599010" cy="259045"/>
    <xdr:sp macro="" textlink="">
      <xdr:nvSpPr>
        <xdr:cNvPr id="430" name="テキスト ボックス 429"/>
        <xdr:cNvSpPr txBox="1"/>
      </xdr:nvSpPr>
      <xdr:spPr>
        <a:xfrm>
          <a:off x="7561795" y="1197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33716</xdr:rowOff>
    </xdr:from>
    <xdr:to>
      <xdr:col>36</xdr:col>
      <xdr:colOff>165100</xdr:colOff>
      <xdr:row>70</xdr:row>
      <xdr:rowOff>135316</xdr:rowOff>
    </xdr:to>
    <xdr:sp macro="" textlink="">
      <xdr:nvSpPr>
        <xdr:cNvPr id="431" name="楕円 430"/>
        <xdr:cNvSpPr/>
      </xdr:nvSpPr>
      <xdr:spPr>
        <a:xfrm>
          <a:off x="6921500" y="12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151843</xdr:rowOff>
    </xdr:from>
    <xdr:ext cx="599010" cy="259045"/>
    <xdr:sp macro="" textlink="">
      <xdr:nvSpPr>
        <xdr:cNvPr id="432" name="テキスト ボックス 431"/>
        <xdr:cNvSpPr txBox="1"/>
      </xdr:nvSpPr>
      <xdr:spPr>
        <a:xfrm>
          <a:off x="6672795" y="1181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95994</xdr:rowOff>
    </xdr:from>
    <xdr:to>
      <xdr:col>54</xdr:col>
      <xdr:colOff>189865</xdr:colOff>
      <xdr:row>98</xdr:row>
      <xdr:rowOff>140897</xdr:rowOff>
    </xdr:to>
    <xdr:cxnSp macro="">
      <xdr:nvCxnSpPr>
        <xdr:cNvPr id="458" name="直線コネクタ 457"/>
        <xdr:cNvCxnSpPr/>
      </xdr:nvCxnSpPr>
      <xdr:spPr>
        <a:xfrm flipV="1">
          <a:off x="10475595" y="15697944"/>
          <a:ext cx="1270" cy="124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144724</xdr:rowOff>
    </xdr:from>
    <xdr:ext cx="534377" cy="259045"/>
    <xdr:sp macro="" textlink="">
      <xdr:nvSpPr>
        <xdr:cNvPr id="459" name="普通建設事業費 （ うち更新整備　）最小値テキスト"/>
        <xdr:cNvSpPr txBox="1"/>
      </xdr:nvSpPr>
      <xdr:spPr>
        <a:xfrm>
          <a:off x="10528300"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140897</xdr:rowOff>
    </xdr:from>
    <xdr:to>
      <xdr:col>55</xdr:col>
      <xdr:colOff>88900</xdr:colOff>
      <xdr:row>98</xdr:row>
      <xdr:rowOff>140897</xdr:rowOff>
    </xdr:to>
    <xdr:cxnSp macro="">
      <xdr:nvCxnSpPr>
        <xdr:cNvPr id="460" name="直線コネクタ 459"/>
        <xdr:cNvCxnSpPr/>
      </xdr:nvCxnSpPr>
      <xdr:spPr>
        <a:xfrm>
          <a:off x="10388600" y="169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42671</xdr:rowOff>
    </xdr:from>
    <xdr:ext cx="599010" cy="259045"/>
    <xdr:sp macro="" textlink="">
      <xdr:nvSpPr>
        <xdr:cNvPr id="461" name="普通建設事業費 （ うち更新整備　）最大値テキスト"/>
        <xdr:cNvSpPr txBox="1"/>
      </xdr:nvSpPr>
      <xdr:spPr>
        <a:xfrm>
          <a:off x="10528300" y="1547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95994</xdr:rowOff>
    </xdr:from>
    <xdr:to>
      <xdr:col>55</xdr:col>
      <xdr:colOff>88900</xdr:colOff>
      <xdr:row>91</xdr:row>
      <xdr:rowOff>95994</xdr:rowOff>
    </xdr:to>
    <xdr:cxnSp macro="">
      <xdr:nvCxnSpPr>
        <xdr:cNvPr id="462" name="直線コネクタ 461"/>
        <xdr:cNvCxnSpPr/>
      </xdr:nvCxnSpPr>
      <xdr:spPr>
        <a:xfrm>
          <a:off x="10388600" y="156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24257</xdr:rowOff>
    </xdr:from>
    <xdr:to>
      <xdr:col>55</xdr:col>
      <xdr:colOff>0</xdr:colOff>
      <xdr:row>95</xdr:row>
      <xdr:rowOff>118658</xdr:rowOff>
    </xdr:to>
    <xdr:cxnSp macro="">
      <xdr:nvCxnSpPr>
        <xdr:cNvPr id="463" name="直線コネクタ 462"/>
        <xdr:cNvCxnSpPr/>
      </xdr:nvCxnSpPr>
      <xdr:spPr>
        <a:xfrm flipV="1">
          <a:off x="9639300" y="16140557"/>
          <a:ext cx="838200" cy="2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1294</xdr:rowOff>
    </xdr:from>
    <xdr:ext cx="534377" cy="259045"/>
    <xdr:sp macro="" textlink="">
      <xdr:nvSpPr>
        <xdr:cNvPr id="464" name="普通建設事業費 （ うち更新整備　）平均値テキスト"/>
        <xdr:cNvSpPr txBox="1"/>
      </xdr:nvSpPr>
      <xdr:spPr>
        <a:xfrm>
          <a:off x="10528300" y="1646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22867</xdr:rowOff>
    </xdr:from>
    <xdr:to>
      <xdr:col>55</xdr:col>
      <xdr:colOff>50800</xdr:colOff>
      <xdr:row>96</xdr:row>
      <xdr:rowOff>124467</xdr:rowOff>
    </xdr:to>
    <xdr:sp macro="" textlink="">
      <xdr:nvSpPr>
        <xdr:cNvPr id="465" name="フローチャート: 判断 464"/>
        <xdr:cNvSpPr/>
      </xdr:nvSpPr>
      <xdr:spPr>
        <a:xfrm>
          <a:off x="10426700" y="164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138677</xdr:rowOff>
    </xdr:from>
    <xdr:to>
      <xdr:col>50</xdr:col>
      <xdr:colOff>114300</xdr:colOff>
      <xdr:row>95</xdr:row>
      <xdr:rowOff>118658</xdr:rowOff>
    </xdr:to>
    <xdr:cxnSp macro="">
      <xdr:nvCxnSpPr>
        <xdr:cNvPr id="466" name="直線コネクタ 465"/>
        <xdr:cNvCxnSpPr/>
      </xdr:nvCxnSpPr>
      <xdr:spPr>
        <a:xfrm>
          <a:off x="8750300" y="16083527"/>
          <a:ext cx="8890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100166</xdr:rowOff>
    </xdr:from>
    <xdr:to>
      <xdr:col>50</xdr:col>
      <xdr:colOff>165100</xdr:colOff>
      <xdr:row>97</xdr:row>
      <xdr:rowOff>30316</xdr:rowOff>
    </xdr:to>
    <xdr:sp macro="" textlink="">
      <xdr:nvSpPr>
        <xdr:cNvPr id="467" name="フローチャート: 判断 466"/>
        <xdr:cNvSpPr/>
      </xdr:nvSpPr>
      <xdr:spPr>
        <a:xfrm>
          <a:off x="9588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21443</xdr:rowOff>
    </xdr:from>
    <xdr:ext cx="534377" cy="259045"/>
    <xdr:sp macro="" textlink="">
      <xdr:nvSpPr>
        <xdr:cNvPr id="468" name="テキスト ボックス 467"/>
        <xdr:cNvSpPr txBox="1"/>
      </xdr:nvSpPr>
      <xdr:spPr>
        <a:xfrm>
          <a:off x="9372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138677</xdr:rowOff>
    </xdr:from>
    <xdr:to>
      <xdr:col>45</xdr:col>
      <xdr:colOff>177800</xdr:colOff>
      <xdr:row>97</xdr:row>
      <xdr:rowOff>136141</xdr:rowOff>
    </xdr:to>
    <xdr:cxnSp macro="">
      <xdr:nvCxnSpPr>
        <xdr:cNvPr id="469" name="直線コネクタ 468"/>
        <xdr:cNvCxnSpPr/>
      </xdr:nvCxnSpPr>
      <xdr:spPr>
        <a:xfrm flipV="1">
          <a:off x="7861300" y="16083527"/>
          <a:ext cx="889000" cy="68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65300</xdr:rowOff>
    </xdr:from>
    <xdr:to>
      <xdr:col>46</xdr:col>
      <xdr:colOff>38100</xdr:colOff>
      <xdr:row>96</xdr:row>
      <xdr:rowOff>166900</xdr:rowOff>
    </xdr:to>
    <xdr:sp macro="" textlink="">
      <xdr:nvSpPr>
        <xdr:cNvPr id="470" name="フローチャート: 判断 469"/>
        <xdr:cNvSpPr/>
      </xdr:nvSpPr>
      <xdr:spPr>
        <a:xfrm>
          <a:off x="8699500" y="1652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158027</xdr:rowOff>
    </xdr:from>
    <xdr:ext cx="534377" cy="259045"/>
    <xdr:sp macro="" textlink="">
      <xdr:nvSpPr>
        <xdr:cNvPr id="471" name="テキスト ボックス 470"/>
        <xdr:cNvSpPr txBox="1"/>
      </xdr:nvSpPr>
      <xdr:spPr>
        <a:xfrm>
          <a:off x="8483111" y="166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131688</xdr:rowOff>
    </xdr:from>
    <xdr:to>
      <xdr:col>41</xdr:col>
      <xdr:colOff>50800</xdr:colOff>
      <xdr:row>97</xdr:row>
      <xdr:rowOff>136141</xdr:rowOff>
    </xdr:to>
    <xdr:cxnSp macro="">
      <xdr:nvCxnSpPr>
        <xdr:cNvPr id="472" name="直線コネクタ 471"/>
        <xdr:cNvCxnSpPr/>
      </xdr:nvCxnSpPr>
      <xdr:spPr>
        <a:xfrm>
          <a:off x="6972300" y="15390738"/>
          <a:ext cx="889000" cy="13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72582</xdr:rowOff>
    </xdr:from>
    <xdr:to>
      <xdr:col>41</xdr:col>
      <xdr:colOff>101600</xdr:colOff>
      <xdr:row>97</xdr:row>
      <xdr:rowOff>2732</xdr:rowOff>
    </xdr:to>
    <xdr:sp macro="" textlink="">
      <xdr:nvSpPr>
        <xdr:cNvPr id="473" name="フローチャート: 判断 472"/>
        <xdr:cNvSpPr/>
      </xdr:nvSpPr>
      <xdr:spPr>
        <a:xfrm>
          <a:off x="7810500" y="165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19259</xdr:rowOff>
    </xdr:from>
    <xdr:ext cx="534377" cy="259045"/>
    <xdr:sp macro="" textlink="">
      <xdr:nvSpPr>
        <xdr:cNvPr id="474" name="テキスト ボックス 473"/>
        <xdr:cNvSpPr txBox="1"/>
      </xdr:nvSpPr>
      <xdr:spPr>
        <a:xfrm>
          <a:off x="7594111" y="163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86179</xdr:rowOff>
    </xdr:from>
    <xdr:to>
      <xdr:col>36</xdr:col>
      <xdr:colOff>165100</xdr:colOff>
      <xdr:row>98</xdr:row>
      <xdr:rowOff>16329</xdr:rowOff>
    </xdr:to>
    <xdr:sp macro="" textlink="">
      <xdr:nvSpPr>
        <xdr:cNvPr id="475" name="フローチャート: 判断 474"/>
        <xdr:cNvSpPr/>
      </xdr:nvSpPr>
      <xdr:spPr>
        <a:xfrm>
          <a:off x="6921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7456</xdr:rowOff>
    </xdr:from>
    <xdr:ext cx="534377" cy="259045"/>
    <xdr:sp macro="" textlink="">
      <xdr:nvSpPr>
        <xdr:cNvPr id="476" name="テキスト ボックス 475"/>
        <xdr:cNvSpPr txBox="1"/>
      </xdr:nvSpPr>
      <xdr:spPr>
        <a:xfrm>
          <a:off x="6705111" y="168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144907</xdr:rowOff>
    </xdr:from>
    <xdr:to>
      <xdr:col>55</xdr:col>
      <xdr:colOff>50800</xdr:colOff>
      <xdr:row>94</xdr:row>
      <xdr:rowOff>75057</xdr:rowOff>
    </xdr:to>
    <xdr:sp macro="" textlink="">
      <xdr:nvSpPr>
        <xdr:cNvPr id="482" name="楕円 481"/>
        <xdr:cNvSpPr/>
      </xdr:nvSpPr>
      <xdr:spPr>
        <a:xfrm>
          <a:off x="10426700" y="160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167784</xdr:rowOff>
    </xdr:from>
    <xdr:ext cx="534377" cy="259045"/>
    <xdr:sp macro="" textlink="">
      <xdr:nvSpPr>
        <xdr:cNvPr id="483" name="普通建設事業費 （ うち更新整備　）該当値テキスト"/>
        <xdr:cNvSpPr txBox="1"/>
      </xdr:nvSpPr>
      <xdr:spPr>
        <a:xfrm>
          <a:off x="10528300" y="1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67858</xdr:rowOff>
    </xdr:from>
    <xdr:to>
      <xdr:col>50</xdr:col>
      <xdr:colOff>165100</xdr:colOff>
      <xdr:row>95</xdr:row>
      <xdr:rowOff>169458</xdr:rowOff>
    </xdr:to>
    <xdr:sp macro="" textlink="">
      <xdr:nvSpPr>
        <xdr:cNvPr id="484" name="楕円 483"/>
        <xdr:cNvSpPr/>
      </xdr:nvSpPr>
      <xdr:spPr>
        <a:xfrm>
          <a:off x="9588500" y="163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14535</xdr:rowOff>
    </xdr:from>
    <xdr:ext cx="534377" cy="259045"/>
    <xdr:sp macro="" textlink="">
      <xdr:nvSpPr>
        <xdr:cNvPr id="485" name="テキスト ボックス 484"/>
        <xdr:cNvSpPr txBox="1"/>
      </xdr:nvSpPr>
      <xdr:spPr>
        <a:xfrm>
          <a:off x="9372111" y="161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87877</xdr:rowOff>
    </xdr:from>
    <xdr:to>
      <xdr:col>46</xdr:col>
      <xdr:colOff>38100</xdr:colOff>
      <xdr:row>94</xdr:row>
      <xdr:rowOff>18027</xdr:rowOff>
    </xdr:to>
    <xdr:sp macro="" textlink="">
      <xdr:nvSpPr>
        <xdr:cNvPr id="486" name="楕円 485"/>
        <xdr:cNvSpPr/>
      </xdr:nvSpPr>
      <xdr:spPr>
        <a:xfrm>
          <a:off x="8699500" y="160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34554</xdr:rowOff>
    </xdr:from>
    <xdr:ext cx="534377" cy="259045"/>
    <xdr:sp macro="" textlink="">
      <xdr:nvSpPr>
        <xdr:cNvPr id="487" name="テキスト ボックス 486"/>
        <xdr:cNvSpPr txBox="1"/>
      </xdr:nvSpPr>
      <xdr:spPr>
        <a:xfrm>
          <a:off x="8483111" y="158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85341</xdr:rowOff>
    </xdr:from>
    <xdr:to>
      <xdr:col>41</xdr:col>
      <xdr:colOff>101600</xdr:colOff>
      <xdr:row>98</xdr:row>
      <xdr:rowOff>15491</xdr:rowOff>
    </xdr:to>
    <xdr:sp macro="" textlink="">
      <xdr:nvSpPr>
        <xdr:cNvPr id="488" name="楕円 487"/>
        <xdr:cNvSpPr/>
      </xdr:nvSpPr>
      <xdr:spPr>
        <a:xfrm>
          <a:off x="7810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6618</xdr:rowOff>
    </xdr:from>
    <xdr:ext cx="534377" cy="259045"/>
    <xdr:sp macro="" textlink="">
      <xdr:nvSpPr>
        <xdr:cNvPr id="489" name="テキスト ボックス 488"/>
        <xdr:cNvSpPr txBox="1"/>
      </xdr:nvSpPr>
      <xdr:spPr>
        <a:xfrm>
          <a:off x="7594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80888</xdr:rowOff>
    </xdr:from>
    <xdr:to>
      <xdr:col>36</xdr:col>
      <xdr:colOff>165100</xdr:colOff>
      <xdr:row>90</xdr:row>
      <xdr:rowOff>11038</xdr:rowOff>
    </xdr:to>
    <xdr:sp macro="" textlink="">
      <xdr:nvSpPr>
        <xdr:cNvPr id="490" name="楕円 489"/>
        <xdr:cNvSpPr/>
      </xdr:nvSpPr>
      <xdr:spPr>
        <a:xfrm>
          <a:off x="6921500" y="153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27565</xdr:rowOff>
    </xdr:from>
    <xdr:ext cx="599010" cy="259045"/>
    <xdr:sp macro="" textlink="">
      <xdr:nvSpPr>
        <xdr:cNvPr id="491" name="テキスト ボックス 490"/>
        <xdr:cNvSpPr txBox="1"/>
      </xdr:nvSpPr>
      <xdr:spPr>
        <a:xfrm>
          <a:off x="6672795" y="1511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33450</xdr:rowOff>
    </xdr:from>
    <xdr:to>
      <xdr:col>85</xdr:col>
      <xdr:colOff>126364</xdr:colOff>
      <xdr:row>39</xdr:row>
      <xdr:rowOff>98878</xdr:rowOff>
    </xdr:to>
    <xdr:cxnSp macro="">
      <xdr:nvCxnSpPr>
        <xdr:cNvPr id="517" name="直線コネクタ 516"/>
        <xdr:cNvCxnSpPr/>
      </xdr:nvCxnSpPr>
      <xdr:spPr>
        <a:xfrm flipV="1">
          <a:off x="16317595" y="5862750"/>
          <a:ext cx="1269" cy="92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151577</xdr:rowOff>
    </xdr:from>
    <xdr:ext cx="534377" cy="259045"/>
    <xdr:sp macro="" textlink="">
      <xdr:nvSpPr>
        <xdr:cNvPr id="520" name="災害復旧事業費最大値テキスト"/>
        <xdr:cNvSpPr txBox="1"/>
      </xdr:nvSpPr>
      <xdr:spPr>
        <a:xfrm>
          <a:off x="16370300" y="56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33450</xdr:rowOff>
    </xdr:from>
    <xdr:to>
      <xdr:col>86</xdr:col>
      <xdr:colOff>25400</xdr:colOff>
      <xdr:row>34</xdr:row>
      <xdr:rowOff>33450</xdr:rowOff>
    </xdr:to>
    <xdr:cxnSp macro="">
      <xdr:nvCxnSpPr>
        <xdr:cNvPr id="521" name="直線コネクタ 520"/>
        <xdr:cNvCxnSpPr/>
      </xdr:nvCxnSpPr>
      <xdr:spPr>
        <a:xfrm>
          <a:off x="16230600" y="586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127029</xdr:rowOff>
    </xdr:from>
    <xdr:to>
      <xdr:col>85</xdr:col>
      <xdr:colOff>127000</xdr:colOff>
      <xdr:row>35</xdr:row>
      <xdr:rowOff>50660</xdr:rowOff>
    </xdr:to>
    <xdr:cxnSp macro="">
      <xdr:nvCxnSpPr>
        <xdr:cNvPr id="522" name="直線コネクタ 521"/>
        <xdr:cNvCxnSpPr/>
      </xdr:nvCxnSpPr>
      <xdr:spPr>
        <a:xfrm>
          <a:off x="15481300" y="5956329"/>
          <a:ext cx="8382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67882</xdr:rowOff>
    </xdr:from>
    <xdr:ext cx="469744" cy="259045"/>
    <xdr:sp macro="" textlink="">
      <xdr:nvSpPr>
        <xdr:cNvPr id="523" name="災害復旧事業費平均値テキスト"/>
        <xdr:cNvSpPr txBox="1"/>
      </xdr:nvSpPr>
      <xdr:spPr>
        <a:xfrm>
          <a:off x="16370300" y="65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89455</xdr:rowOff>
    </xdr:from>
    <xdr:to>
      <xdr:col>85</xdr:col>
      <xdr:colOff>177800</xdr:colOff>
      <xdr:row>39</xdr:row>
      <xdr:rowOff>19605</xdr:rowOff>
    </xdr:to>
    <xdr:sp macro="" textlink="">
      <xdr:nvSpPr>
        <xdr:cNvPr id="524" name="フローチャート: 判断 523"/>
        <xdr:cNvSpPr/>
      </xdr:nvSpPr>
      <xdr:spPr>
        <a:xfrm>
          <a:off x="16268700" y="660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151881</xdr:rowOff>
    </xdr:from>
    <xdr:to>
      <xdr:col>81</xdr:col>
      <xdr:colOff>50800</xdr:colOff>
      <xdr:row>34</xdr:row>
      <xdr:rowOff>127029</xdr:rowOff>
    </xdr:to>
    <xdr:cxnSp macro="">
      <xdr:nvCxnSpPr>
        <xdr:cNvPr id="525" name="直線コネクタ 524"/>
        <xdr:cNvCxnSpPr/>
      </xdr:nvCxnSpPr>
      <xdr:spPr>
        <a:xfrm>
          <a:off x="14592300" y="5466831"/>
          <a:ext cx="889000" cy="48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119304</xdr:rowOff>
    </xdr:from>
    <xdr:to>
      <xdr:col>81</xdr:col>
      <xdr:colOff>101600</xdr:colOff>
      <xdr:row>39</xdr:row>
      <xdr:rowOff>49454</xdr:rowOff>
    </xdr:to>
    <xdr:sp macro="" textlink="">
      <xdr:nvSpPr>
        <xdr:cNvPr id="526" name="フローチャート: 判断 525"/>
        <xdr:cNvSpPr/>
      </xdr:nvSpPr>
      <xdr:spPr>
        <a:xfrm>
          <a:off x="15430500" y="663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40581</xdr:rowOff>
    </xdr:from>
    <xdr:ext cx="469744" cy="259045"/>
    <xdr:sp macro="" textlink="">
      <xdr:nvSpPr>
        <xdr:cNvPr id="527" name="テキスト ボックス 526"/>
        <xdr:cNvSpPr txBox="1"/>
      </xdr:nvSpPr>
      <xdr:spPr>
        <a:xfrm>
          <a:off x="15246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144582</xdr:rowOff>
    </xdr:from>
    <xdr:to>
      <xdr:col>76</xdr:col>
      <xdr:colOff>114300</xdr:colOff>
      <xdr:row>31</xdr:row>
      <xdr:rowOff>151881</xdr:rowOff>
    </xdr:to>
    <xdr:cxnSp macro="">
      <xdr:nvCxnSpPr>
        <xdr:cNvPr id="528" name="直線コネクタ 527"/>
        <xdr:cNvCxnSpPr/>
      </xdr:nvCxnSpPr>
      <xdr:spPr>
        <a:xfrm>
          <a:off x="13703300" y="5288082"/>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4580</xdr:rowOff>
    </xdr:from>
    <xdr:to>
      <xdr:col>76</xdr:col>
      <xdr:colOff>165100</xdr:colOff>
      <xdr:row>39</xdr:row>
      <xdr:rowOff>106180</xdr:rowOff>
    </xdr:to>
    <xdr:sp macro="" textlink="">
      <xdr:nvSpPr>
        <xdr:cNvPr id="529" name="フローチャート: 判断 528"/>
        <xdr:cNvSpPr/>
      </xdr:nvSpPr>
      <xdr:spPr>
        <a:xfrm>
          <a:off x="14541500" y="669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97307</xdr:rowOff>
    </xdr:from>
    <xdr:ext cx="469744" cy="259045"/>
    <xdr:sp macro="" textlink="">
      <xdr:nvSpPr>
        <xdr:cNvPr id="530" name="テキスト ボックス 529"/>
        <xdr:cNvSpPr txBox="1"/>
      </xdr:nvSpPr>
      <xdr:spPr>
        <a:xfrm>
          <a:off x="14357428" y="67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144582</xdr:rowOff>
    </xdr:from>
    <xdr:to>
      <xdr:col>71</xdr:col>
      <xdr:colOff>177800</xdr:colOff>
      <xdr:row>32</xdr:row>
      <xdr:rowOff>31197</xdr:rowOff>
    </xdr:to>
    <xdr:cxnSp macro="">
      <xdr:nvCxnSpPr>
        <xdr:cNvPr id="531" name="直線コネクタ 530"/>
        <xdr:cNvCxnSpPr/>
      </xdr:nvCxnSpPr>
      <xdr:spPr>
        <a:xfrm flipV="1">
          <a:off x="12814300" y="5288082"/>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147781</xdr:rowOff>
    </xdr:from>
    <xdr:to>
      <xdr:col>72</xdr:col>
      <xdr:colOff>38100</xdr:colOff>
      <xdr:row>39</xdr:row>
      <xdr:rowOff>77931</xdr:rowOff>
    </xdr:to>
    <xdr:sp macro="" textlink="">
      <xdr:nvSpPr>
        <xdr:cNvPr id="532" name="フローチャート: 判断 531"/>
        <xdr:cNvSpPr/>
      </xdr:nvSpPr>
      <xdr:spPr>
        <a:xfrm>
          <a:off x="136525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69058</xdr:rowOff>
    </xdr:from>
    <xdr:ext cx="469744" cy="259045"/>
    <xdr:sp macro="" textlink="">
      <xdr:nvSpPr>
        <xdr:cNvPr id="533" name="テキスト ボックス 532"/>
        <xdr:cNvSpPr txBox="1"/>
      </xdr:nvSpPr>
      <xdr:spPr>
        <a:xfrm>
          <a:off x="13468428" y="67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163668</xdr:rowOff>
    </xdr:from>
    <xdr:to>
      <xdr:col>67</xdr:col>
      <xdr:colOff>101600</xdr:colOff>
      <xdr:row>39</xdr:row>
      <xdr:rowOff>93818</xdr:rowOff>
    </xdr:to>
    <xdr:sp macro="" textlink="">
      <xdr:nvSpPr>
        <xdr:cNvPr id="534" name="フローチャート: 判断 533"/>
        <xdr:cNvSpPr/>
      </xdr:nvSpPr>
      <xdr:spPr>
        <a:xfrm>
          <a:off x="12763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84945</xdr:rowOff>
    </xdr:from>
    <xdr:ext cx="469744" cy="259045"/>
    <xdr:sp macro="" textlink="">
      <xdr:nvSpPr>
        <xdr:cNvPr id="535" name="テキスト ボックス 534"/>
        <xdr:cNvSpPr txBox="1"/>
      </xdr:nvSpPr>
      <xdr:spPr>
        <a:xfrm>
          <a:off x="12579428"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171310</xdr:rowOff>
    </xdr:from>
    <xdr:to>
      <xdr:col>85</xdr:col>
      <xdr:colOff>177800</xdr:colOff>
      <xdr:row>35</xdr:row>
      <xdr:rowOff>101460</xdr:rowOff>
    </xdr:to>
    <xdr:sp macro="" textlink="">
      <xdr:nvSpPr>
        <xdr:cNvPr id="541" name="楕円 540"/>
        <xdr:cNvSpPr/>
      </xdr:nvSpPr>
      <xdr:spPr>
        <a:xfrm>
          <a:off x="16268700" y="60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22737</xdr:rowOff>
    </xdr:from>
    <xdr:ext cx="534377" cy="259045"/>
    <xdr:sp macro="" textlink="">
      <xdr:nvSpPr>
        <xdr:cNvPr id="542" name="災害復旧事業費該当値テキスト"/>
        <xdr:cNvSpPr txBox="1"/>
      </xdr:nvSpPr>
      <xdr:spPr>
        <a:xfrm>
          <a:off x="16370300" y="58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76229</xdr:rowOff>
    </xdr:from>
    <xdr:to>
      <xdr:col>81</xdr:col>
      <xdr:colOff>101600</xdr:colOff>
      <xdr:row>35</xdr:row>
      <xdr:rowOff>6379</xdr:rowOff>
    </xdr:to>
    <xdr:sp macro="" textlink="">
      <xdr:nvSpPr>
        <xdr:cNvPr id="543" name="楕円 542"/>
        <xdr:cNvSpPr/>
      </xdr:nvSpPr>
      <xdr:spPr>
        <a:xfrm>
          <a:off x="15430500" y="59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22906</xdr:rowOff>
    </xdr:from>
    <xdr:ext cx="534377" cy="259045"/>
    <xdr:sp macro="" textlink="">
      <xdr:nvSpPr>
        <xdr:cNvPr id="544" name="テキスト ボックス 543"/>
        <xdr:cNvSpPr txBox="1"/>
      </xdr:nvSpPr>
      <xdr:spPr>
        <a:xfrm>
          <a:off x="15214111" y="56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101081</xdr:rowOff>
    </xdr:from>
    <xdr:to>
      <xdr:col>76</xdr:col>
      <xdr:colOff>165100</xdr:colOff>
      <xdr:row>32</xdr:row>
      <xdr:rowOff>31231</xdr:rowOff>
    </xdr:to>
    <xdr:sp macro="" textlink="">
      <xdr:nvSpPr>
        <xdr:cNvPr id="545" name="楕円 544"/>
        <xdr:cNvSpPr/>
      </xdr:nvSpPr>
      <xdr:spPr>
        <a:xfrm>
          <a:off x="14541500" y="54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47758</xdr:rowOff>
    </xdr:from>
    <xdr:ext cx="534377" cy="259045"/>
    <xdr:sp macro="" textlink="">
      <xdr:nvSpPr>
        <xdr:cNvPr id="546" name="テキスト ボックス 545"/>
        <xdr:cNvSpPr txBox="1"/>
      </xdr:nvSpPr>
      <xdr:spPr>
        <a:xfrm>
          <a:off x="14325111" y="51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93782</xdr:rowOff>
    </xdr:from>
    <xdr:to>
      <xdr:col>72</xdr:col>
      <xdr:colOff>38100</xdr:colOff>
      <xdr:row>31</xdr:row>
      <xdr:rowOff>23932</xdr:rowOff>
    </xdr:to>
    <xdr:sp macro="" textlink="">
      <xdr:nvSpPr>
        <xdr:cNvPr id="547" name="楕円 546"/>
        <xdr:cNvSpPr/>
      </xdr:nvSpPr>
      <xdr:spPr>
        <a:xfrm>
          <a:off x="13652500" y="52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40459</xdr:rowOff>
    </xdr:from>
    <xdr:ext cx="534377" cy="259045"/>
    <xdr:sp macro="" textlink="">
      <xdr:nvSpPr>
        <xdr:cNvPr id="548" name="テキスト ボックス 547"/>
        <xdr:cNvSpPr txBox="1"/>
      </xdr:nvSpPr>
      <xdr:spPr>
        <a:xfrm>
          <a:off x="13436111" y="50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151847</xdr:rowOff>
    </xdr:from>
    <xdr:to>
      <xdr:col>67</xdr:col>
      <xdr:colOff>101600</xdr:colOff>
      <xdr:row>32</xdr:row>
      <xdr:rowOff>81997</xdr:rowOff>
    </xdr:to>
    <xdr:sp macro="" textlink="">
      <xdr:nvSpPr>
        <xdr:cNvPr id="549" name="楕円 548"/>
        <xdr:cNvSpPr/>
      </xdr:nvSpPr>
      <xdr:spPr>
        <a:xfrm>
          <a:off x="12763500" y="54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98524</xdr:rowOff>
    </xdr:from>
    <xdr:ext cx="534377" cy="259045"/>
    <xdr:sp macro="" textlink="">
      <xdr:nvSpPr>
        <xdr:cNvPr id="550" name="テキスト ボックス 549"/>
        <xdr:cNvSpPr txBox="1"/>
      </xdr:nvSpPr>
      <xdr:spPr>
        <a:xfrm>
          <a:off x="12547111" y="52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4" name="テキスト ボックス 56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6" name="テキスト ボックス 56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8" name="テキスト ボックス 56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70" name="テキスト ボックス 56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2" name="テキスト ボックス 57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4" name="テキスト ボックス 57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6" name="直線コネクタ 57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0" name="直線コネクタ 57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1" name="直線コネクタ 58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フローチャート: 判断 58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4" name="直線コネクタ 58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5" name="フローチャート: 判断 58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6" name="テキスト ボックス 585"/>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7" name="直線コネクタ 58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8" name="フローチャート: 判断 587"/>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9" name="テキスト ボックス 58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0" name="直線コネクタ 58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1" name="フローチャート: 判断 590"/>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2" name="テキスト ボックス 591"/>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93" name="フローチャート: 判断 59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94" name="テキスト ボックス 593"/>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0" name="楕円 59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2" name="楕円 60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3" name="テキスト ボックス 602"/>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4" name="楕円 60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5" name="テキスト ボックス 604"/>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6" name="楕円 60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7" name="テキスト ボックス 606"/>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8" name="楕円 60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9" name="テキスト ボックス 60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20" name="直線コネクタ 61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21" name="テキスト ボックス 620"/>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22" name="直線コネクタ 62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23" name="テキスト ボックス 62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4" name="直線コネクタ 62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5" name="テキスト ボックス 62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8" name="直線コネクタ 62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9" name="テキスト ボックス 628"/>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31" name="テキスト ボックス 63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32" name="直線コネクタ 63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33" name="テキスト ボックス 632"/>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37" name="直線コネクタ 636"/>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8"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9" name="直線コネクタ 638"/>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40"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41" name="直線コネクタ 640"/>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68835</xdr:rowOff>
    </xdr:from>
    <xdr:to>
      <xdr:col>85</xdr:col>
      <xdr:colOff>127000</xdr:colOff>
      <xdr:row>77</xdr:row>
      <xdr:rowOff>127203</xdr:rowOff>
    </xdr:to>
    <xdr:cxnSp macro="">
      <xdr:nvCxnSpPr>
        <xdr:cNvPr id="642" name="直線コネクタ 641"/>
        <xdr:cNvCxnSpPr/>
      </xdr:nvCxnSpPr>
      <xdr:spPr>
        <a:xfrm flipV="1">
          <a:off x="15481300" y="13270485"/>
          <a:ext cx="838200" cy="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43"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44" name="フローチャート: 判断 643"/>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102161</xdr:rowOff>
    </xdr:from>
    <xdr:to>
      <xdr:col>81</xdr:col>
      <xdr:colOff>50800</xdr:colOff>
      <xdr:row>77</xdr:row>
      <xdr:rowOff>127203</xdr:rowOff>
    </xdr:to>
    <xdr:cxnSp macro="">
      <xdr:nvCxnSpPr>
        <xdr:cNvPr id="645" name="直線コネクタ 644"/>
        <xdr:cNvCxnSpPr/>
      </xdr:nvCxnSpPr>
      <xdr:spPr>
        <a:xfrm>
          <a:off x="14592300" y="13303811"/>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46" name="フローチャート: 判断 645"/>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47" name="テキスト ボックス 646"/>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102161</xdr:rowOff>
    </xdr:from>
    <xdr:to>
      <xdr:col>76</xdr:col>
      <xdr:colOff>114300</xdr:colOff>
      <xdr:row>77</xdr:row>
      <xdr:rowOff>117459</xdr:rowOff>
    </xdr:to>
    <xdr:cxnSp macro="">
      <xdr:nvCxnSpPr>
        <xdr:cNvPr id="648" name="直線コネクタ 647"/>
        <xdr:cNvCxnSpPr/>
      </xdr:nvCxnSpPr>
      <xdr:spPr>
        <a:xfrm flipV="1">
          <a:off x="13703300" y="13303811"/>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9" name="フローチャート: 判断 648"/>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50" name="テキスト ボックス 649"/>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99104</xdr:rowOff>
    </xdr:from>
    <xdr:to>
      <xdr:col>71</xdr:col>
      <xdr:colOff>177800</xdr:colOff>
      <xdr:row>77</xdr:row>
      <xdr:rowOff>117459</xdr:rowOff>
    </xdr:to>
    <xdr:cxnSp macro="">
      <xdr:nvCxnSpPr>
        <xdr:cNvPr id="651" name="直線コネクタ 650"/>
        <xdr:cNvCxnSpPr/>
      </xdr:nvCxnSpPr>
      <xdr:spPr>
        <a:xfrm>
          <a:off x="12814300" y="13300754"/>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52" name="フローチャート: 判断 651"/>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53" name="テキスト ボックス 652"/>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54" name="フローチャート: 判断 653"/>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55" name="テキスト ボックス 654"/>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18035</xdr:rowOff>
    </xdr:from>
    <xdr:to>
      <xdr:col>85</xdr:col>
      <xdr:colOff>177800</xdr:colOff>
      <xdr:row>77</xdr:row>
      <xdr:rowOff>119635</xdr:rowOff>
    </xdr:to>
    <xdr:sp macro="" textlink="">
      <xdr:nvSpPr>
        <xdr:cNvPr id="661" name="楕円 660"/>
        <xdr:cNvSpPr/>
      </xdr:nvSpPr>
      <xdr:spPr>
        <a:xfrm>
          <a:off x="16268700" y="132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167912</xdr:rowOff>
    </xdr:from>
    <xdr:ext cx="534377" cy="259045"/>
    <xdr:sp macro="" textlink="">
      <xdr:nvSpPr>
        <xdr:cNvPr id="662" name="公債費該当値テキスト"/>
        <xdr:cNvSpPr txBox="1"/>
      </xdr:nvSpPr>
      <xdr:spPr>
        <a:xfrm>
          <a:off x="16370300" y="131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76403</xdr:rowOff>
    </xdr:from>
    <xdr:to>
      <xdr:col>81</xdr:col>
      <xdr:colOff>101600</xdr:colOff>
      <xdr:row>78</xdr:row>
      <xdr:rowOff>6553</xdr:rowOff>
    </xdr:to>
    <xdr:sp macro="" textlink="">
      <xdr:nvSpPr>
        <xdr:cNvPr id="663" name="楕円 662"/>
        <xdr:cNvSpPr/>
      </xdr:nvSpPr>
      <xdr:spPr>
        <a:xfrm>
          <a:off x="15430500" y="13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169130</xdr:rowOff>
    </xdr:from>
    <xdr:ext cx="534377" cy="259045"/>
    <xdr:sp macro="" textlink="">
      <xdr:nvSpPr>
        <xdr:cNvPr id="664" name="テキスト ボックス 663"/>
        <xdr:cNvSpPr txBox="1"/>
      </xdr:nvSpPr>
      <xdr:spPr>
        <a:xfrm>
          <a:off x="15214111" y="133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51361</xdr:rowOff>
    </xdr:from>
    <xdr:to>
      <xdr:col>76</xdr:col>
      <xdr:colOff>165100</xdr:colOff>
      <xdr:row>77</xdr:row>
      <xdr:rowOff>152961</xdr:rowOff>
    </xdr:to>
    <xdr:sp macro="" textlink="">
      <xdr:nvSpPr>
        <xdr:cNvPr id="665" name="楕円 664"/>
        <xdr:cNvSpPr/>
      </xdr:nvSpPr>
      <xdr:spPr>
        <a:xfrm>
          <a:off x="14541500" y="132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144088</xdr:rowOff>
    </xdr:from>
    <xdr:ext cx="534377" cy="259045"/>
    <xdr:sp macro="" textlink="">
      <xdr:nvSpPr>
        <xdr:cNvPr id="666" name="テキスト ボックス 665"/>
        <xdr:cNvSpPr txBox="1"/>
      </xdr:nvSpPr>
      <xdr:spPr>
        <a:xfrm>
          <a:off x="14325111" y="133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66659</xdr:rowOff>
    </xdr:from>
    <xdr:to>
      <xdr:col>72</xdr:col>
      <xdr:colOff>38100</xdr:colOff>
      <xdr:row>77</xdr:row>
      <xdr:rowOff>168259</xdr:rowOff>
    </xdr:to>
    <xdr:sp macro="" textlink="">
      <xdr:nvSpPr>
        <xdr:cNvPr id="667" name="楕円 666"/>
        <xdr:cNvSpPr/>
      </xdr:nvSpPr>
      <xdr:spPr>
        <a:xfrm>
          <a:off x="13652500" y="132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159386</xdr:rowOff>
    </xdr:from>
    <xdr:ext cx="534377" cy="259045"/>
    <xdr:sp macro="" textlink="">
      <xdr:nvSpPr>
        <xdr:cNvPr id="668" name="テキスト ボックス 667"/>
        <xdr:cNvSpPr txBox="1"/>
      </xdr:nvSpPr>
      <xdr:spPr>
        <a:xfrm>
          <a:off x="13436111" y="133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48304</xdr:rowOff>
    </xdr:from>
    <xdr:to>
      <xdr:col>67</xdr:col>
      <xdr:colOff>101600</xdr:colOff>
      <xdr:row>77</xdr:row>
      <xdr:rowOff>149904</xdr:rowOff>
    </xdr:to>
    <xdr:sp macro="" textlink="">
      <xdr:nvSpPr>
        <xdr:cNvPr id="669" name="楕円 668"/>
        <xdr:cNvSpPr/>
      </xdr:nvSpPr>
      <xdr:spPr>
        <a:xfrm>
          <a:off x="12763500" y="132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141031</xdr:rowOff>
    </xdr:from>
    <xdr:ext cx="534377" cy="259045"/>
    <xdr:sp macro="" textlink="">
      <xdr:nvSpPr>
        <xdr:cNvPr id="670" name="テキスト ボックス 669"/>
        <xdr:cNvSpPr txBox="1"/>
      </xdr:nvSpPr>
      <xdr:spPr>
        <a:xfrm>
          <a:off x="12547111" y="133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170101</xdr:rowOff>
    </xdr:from>
    <xdr:to>
      <xdr:col>85</xdr:col>
      <xdr:colOff>126364</xdr:colOff>
      <xdr:row>99</xdr:row>
      <xdr:rowOff>96295</xdr:rowOff>
    </xdr:to>
    <xdr:cxnSp macro="">
      <xdr:nvCxnSpPr>
        <xdr:cNvPr id="696" name="直線コネクタ 695"/>
        <xdr:cNvCxnSpPr/>
      </xdr:nvCxnSpPr>
      <xdr:spPr>
        <a:xfrm flipV="1">
          <a:off x="16317595" y="16457851"/>
          <a:ext cx="1269" cy="61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100122</xdr:rowOff>
    </xdr:from>
    <xdr:ext cx="378565" cy="259045"/>
    <xdr:sp macro="" textlink="">
      <xdr:nvSpPr>
        <xdr:cNvPr id="697" name="積立金最小値テキスト"/>
        <xdr:cNvSpPr txBox="1"/>
      </xdr:nvSpPr>
      <xdr:spPr>
        <a:xfrm>
          <a:off x="16370300" y="1707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96295</xdr:rowOff>
    </xdr:from>
    <xdr:to>
      <xdr:col>86</xdr:col>
      <xdr:colOff>25400</xdr:colOff>
      <xdr:row>99</xdr:row>
      <xdr:rowOff>96295</xdr:rowOff>
    </xdr:to>
    <xdr:cxnSp macro="">
      <xdr:nvCxnSpPr>
        <xdr:cNvPr id="698" name="直線コネクタ 697"/>
        <xdr:cNvCxnSpPr/>
      </xdr:nvCxnSpPr>
      <xdr:spPr>
        <a:xfrm>
          <a:off x="16230600" y="1706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116778</xdr:rowOff>
    </xdr:from>
    <xdr:ext cx="599010" cy="259045"/>
    <xdr:sp macro="" textlink="">
      <xdr:nvSpPr>
        <xdr:cNvPr id="699" name="積立金最大値テキスト"/>
        <xdr:cNvSpPr txBox="1"/>
      </xdr:nvSpPr>
      <xdr:spPr>
        <a:xfrm>
          <a:off x="16370300" y="162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170101</xdr:rowOff>
    </xdr:from>
    <xdr:to>
      <xdr:col>86</xdr:col>
      <xdr:colOff>25400</xdr:colOff>
      <xdr:row>95</xdr:row>
      <xdr:rowOff>170101</xdr:rowOff>
    </xdr:to>
    <xdr:cxnSp macro="">
      <xdr:nvCxnSpPr>
        <xdr:cNvPr id="700" name="直線コネクタ 699"/>
        <xdr:cNvCxnSpPr/>
      </xdr:nvCxnSpPr>
      <xdr:spPr>
        <a:xfrm>
          <a:off x="16230600" y="16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171179</xdr:rowOff>
    </xdr:from>
    <xdr:to>
      <xdr:col>85</xdr:col>
      <xdr:colOff>127000</xdr:colOff>
      <xdr:row>98</xdr:row>
      <xdr:rowOff>16449</xdr:rowOff>
    </xdr:to>
    <xdr:cxnSp macro="">
      <xdr:nvCxnSpPr>
        <xdr:cNvPr id="701" name="直線コネクタ 700"/>
        <xdr:cNvCxnSpPr/>
      </xdr:nvCxnSpPr>
      <xdr:spPr>
        <a:xfrm flipV="1">
          <a:off x="15481300" y="16801829"/>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128278</xdr:rowOff>
    </xdr:from>
    <xdr:ext cx="534377" cy="259045"/>
    <xdr:sp macro="" textlink="">
      <xdr:nvSpPr>
        <xdr:cNvPr id="702" name="積立金平均値テキスト"/>
        <xdr:cNvSpPr txBox="1"/>
      </xdr:nvSpPr>
      <xdr:spPr>
        <a:xfrm>
          <a:off x="16370300" y="16930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149851</xdr:rowOff>
    </xdr:from>
    <xdr:to>
      <xdr:col>85</xdr:col>
      <xdr:colOff>177800</xdr:colOff>
      <xdr:row>99</xdr:row>
      <xdr:rowOff>80001</xdr:rowOff>
    </xdr:to>
    <xdr:sp macro="" textlink="">
      <xdr:nvSpPr>
        <xdr:cNvPr id="703" name="フローチャート: 判断 702"/>
        <xdr:cNvSpPr/>
      </xdr:nvSpPr>
      <xdr:spPr>
        <a:xfrm>
          <a:off x="16268700" y="1695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16449</xdr:rowOff>
    </xdr:from>
    <xdr:to>
      <xdr:col>81</xdr:col>
      <xdr:colOff>50800</xdr:colOff>
      <xdr:row>98</xdr:row>
      <xdr:rowOff>138342</xdr:rowOff>
    </xdr:to>
    <xdr:cxnSp macro="">
      <xdr:nvCxnSpPr>
        <xdr:cNvPr id="704" name="直線コネクタ 703"/>
        <xdr:cNvCxnSpPr/>
      </xdr:nvCxnSpPr>
      <xdr:spPr>
        <a:xfrm flipV="1">
          <a:off x="14592300" y="16818549"/>
          <a:ext cx="889000" cy="1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159038</xdr:rowOff>
    </xdr:from>
    <xdr:to>
      <xdr:col>81</xdr:col>
      <xdr:colOff>101600</xdr:colOff>
      <xdr:row>99</xdr:row>
      <xdr:rowOff>89188</xdr:rowOff>
    </xdr:to>
    <xdr:sp macro="" textlink="">
      <xdr:nvSpPr>
        <xdr:cNvPr id="705" name="フローチャート: 判断 704"/>
        <xdr:cNvSpPr/>
      </xdr:nvSpPr>
      <xdr:spPr>
        <a:xfrm>
          <a:off x="15430500" y="16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80315</xdr:rowOff>
    </xdr:from>
    <xdr:ext cx="534377" cy="259045"/>
    <xdr:sp macro="" textlink="">
      <xdr:nvSpPr>
        <xdr:cNvPr id="706" name="テキスト ボックス 705"/>
        <xdr:cNvSpPr txBox="1"/>
      </xdr:nvSpPr>
      <xdr:spPr>
        <a:xfrm>
          <a:off x="15214111" y="170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17585</xdr:rowOff>
    </xdr:from>
    <xdr:to>
      <xdr:col>76</xdr:col>
      <xdr:colOff>114300</xdr:colOff>
      <xdr:row>98</xdr:row>
      <xdr:rowOff>138342</xdr:rowOff>
    </xdr:to>
    <xdr:cxnSp macro="">
      <xdr:nvCxnSpPr>
        <xdr:cNvPr id="707" name="直線コネクタ 706"/>
        <xdr:cNvCxnSpPr/>
      </xdr:nvCxnSpPr>
      <xdr:spPr>
        <a:xfrm>
          <a:off x="13703300" y="16648235"/>
          <a:ext cx="889000" cy="2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170278</xdr:rowOff>
    </xdr:from>
    <xdr:to>
      <xdr:col>76</xdr:col>
      <xdr:colOff>165100</xdr:colOff>
      <xdr:row>99</xdr:row>
      <xdr:rowOff>100428</xdr:rowOff>
    </xdr:to>
    <xdr:sp macro="" textlink="">
      <xdr:nvSpPr>
        <xdr:cNvPr id="708" name="フローチャート: 判断 707"/>
        <xdr:cNvSpPr/>
      </xdr:nvSpPr>
      <xdr:spPr>
        <a:xfrm>
          <a:off x="14541500" y="169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91555</xdr:rowOff>
    </xdr:from>
    <xdr:ext cx="534377" cy="259045"/>
    <xdr:sp macro="" textlink="">
      <xdr:nvSpPr>
        <xdr:cNvPr id="709" name="テキスト ボックス 708"/>
        <xdr:cNvSpPr txBox="1"/>
      </xdr:nvSpPr>
      <xdr:spPr>
        <a:xfrm>
          <a:off x="14325111" y="170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58541</xdr:rowOff>
    </xdr:from>
    <xdr:to>
      <xdr:col>71</xdr:col>
      <xdr:colOff>177800</xdr:colOff>
      <xdr:row>97</xdr:row>
      <xdr:rowOff>17585</xdr:rowOff>
    </xdr:to>
    <xdr:cxnSp macro="">
      <xdr:nvCxnSpPr>
        <xdr:cNvPr id="710" name="直線コネクタ 709"/>
        <xdr:cNvCxnSpPr/>
      </xdr:nvCxnSpPr>
      <xdr:spPr>
        <a:xfrm>
          <a:off x="12814300" y="15660491"/>
          <a:ext cx="889000" cy="9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163770</xdr:rowOff>
    </xdr:from>
    <xdr:to>
      <xdr:col>72</xdr:col>
      <xdr:colOff>38100</xdr:colOff>
      <xdr:row>99</xdr:row>
      <xdr:rowOff>93920</xdr:rowOff>
    </xdr:to>
    <xdr:sp macro="" textlink="">
      <xdr:nvSpPr>
        <xdr:cNvPr id="711" name="フローチャート: 判断 710"/>
        <xdr:cNvSpPr/>
      </xdr:nvSpPr>
      <xdr:spPr>
        <a:xfrm>
          <a:off x="13652500" y="169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85047</xdr:rowOff>
    </xdr:from>
    <xdr:ext cx="534377" cy="259045"/>
    <xdr:sp macro="" textlink="">
      <xdr:nvSpPr>
        <xdr:cNvPr id="712" name="テキスト ボックス 711"/>
        <xdr:cNvSpPr txBox="1"/>
      </xdr:nvSpPr>
      <xdr:spPr>
        <a:xfrm>
          <a:off x="13436111" y="170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3682</xdr:rowOff>
    </xdr:from>
    <xdr:to>
      <xdr:col>67</xdr:col>
      <xdr:colOff>101600</xdr:colOff>
      <xdr:row>99</xdr:row>
      <xdr:rowOff>105282</xdr:rowOff>
    </xdr:to>
    <xdr:sp macro="" textlink="">
      <xdr:nvSpPr>
        <xdr:cNvPr id="713" name="フローチャート: 判断 712"/>
        <xdr:cNvSpPr/>
      </xdr:nvSpPr>
      <xdr:spPr>
        <a:xfrm>
          <a:off x="127635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96409</xdr:rowOff>
    </xdr:from>
    <xdr:ext cx="534377" cy="259045"/>
    <xdr:sp macro="" textlink="">
      <xdr:nvSpPr>
        <xdr:cNvPr id="714" name="テキスト ボックス 713"/>
        <xdr:cNvSpPr txBox="1"/>
      </xdr:nvSpPr>
      <xdr:spPr>
        <a:xfrm>
          <a:off x="12547111" y="170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120379</xdr:rowOff>
    </xdr:from>
    <xdr:to>
      <xdr:col>85</xdr:col>
      <xdr:colOff>177800</xdr:colOff>
      <xdr:row>98</xdr:row>
      <xdr:rowOff>50529</xdr:rowOff>
    </xdr:to>
    <xdr:sp macro="" textlink="">
      <xdr:nvSpPr>
        <xdr:cNvPr id="720" name="楕円 719"/>
        <xdr:cNvSpPr/>
      </xdr:nvSpPr>
      <xdr:spPr>
        <a:xfrm>
          <a:off x="16268700" y="167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143256</xdr:rowOff>
    </xdr:from>
    <xdr:ext cx="534377" cy="259045"/>
    <xdr:sp macro="" textlink="">
      <xdr:nvSpPr>
        <xdr:cNvPr id="721" name="積立金該当値テキスト"/>
        <xdr:cNvSpPr txBox="1"/>
      </xdr:nvSpPr>
      <xdr:spPr>
        <a:xfrm>
          <a:off x="16370300" y="166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137099</xdr:rowOff>
    </xdr:from>
    <xdr:to>
      <xdr:col>81</xdr:col>
      <xdr:colOff>101600</xdr:colOff>
      <xdr:row>98</xdr:row>
      <xdr:rowOff>67249</xdr:rowOff>
    </xdr:to>
    <xdr:sp macro="" textlink="">
      <xdr:nvSpPr>
        <xdr:cNvPr id="722" name="楕円 721"/>
        <xdr:cNvSpPr/>
      </xdr:nvSpPr>
      <xdr:spPr>
        <a:xfrm>
          <a:off x="15430500" y="167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83776</xdr:rowOff>
    </xdr:from>
    <xdr:ext cx="534377" cy="259045"/>
    <xdr:sp macro="" textlink="">
      <xdr:nvSpPr>
        <xdr:cNvPr id="723" name="テキスト ボックス 722"/>
        <xdr:cNvSpPr txBox="1"/>
      </xdr:nvSpPr>
      <xdr:spPr>
        <a:xfrm>
          <a:off x="15214111" y="165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87542</xdr:rowOff>
    </xdr:from>
    <xdr:to>
      <xdr:col>76</xdr:col>
      <xdr:colOff>165100</xdr:colOff>
      <xdr:row>99</xdr:row>
      <xdr:rowOff>17692</xdr:rowOff>
    </xdr:to>
    <xdr:sp macro="" textlink="">
      <xdr:nvSpPr>
        <xdr:cNvPr id="724" name="楕円 723"/>
        <xdr:cNvSpPr/>
      </xdr:nvSpPr>
      <xdr:spPr>
        <a:xfrm>
          <a:off x="14541500" y="168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34219</xdr:rowOff>
    </xdr:from>
    <xdr:ext cx="534377" cy="259045"/>
    <xdr:sp macro="" textlink="">
      <xdr:nvSpPr>
        <xdr:cNvPr id="725" name="テキスト ボックス 724"/>
        <xdr:cNvSpPr txBox="1"/>
      </xdr:nvSpPr>
      <xdr:spPr>
        <a:xfrm>
          <a:off x="14325111" y="16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138235</xdr:rowOff>
    </xdr:from>
    <xdr:to>
      <xdr:col>72</xdr:col>
      <xdr:colOff>38100</xdr:colOff>
      <xdr:row>97</xdr:row>
      <xdr:rowOff>68385</xdr:rowOff>
    </xdr:to>
    <xdr:sp macro="" textlink="">
      <xdr:nvSpPr>
        <xdr:cNvPr id="726" name="楕円 725"/>
        <xdr:cNvSpPr/>
      </xdr:nvSpPr>
      <xdr:spPr>
        <a:xfrm>
          <a:off x="13652500" y="16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84912</xdr:rowOff>
    </xdr:from>
    <xdr:ext cx="599010" cy="259045"/>
    <xdr:sp macro="" textlink="">
      <xdr:nvSpPr>
        <xdr:cNvPr id="727" name="テキスト ボックス 726"/>
        <xdr:cNvSpPr txBox="1"/>
      </xdr:nvSpPr>
      <xdr:spPr>
        <a:xfrm>
          <a:off x="13403795" y="163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7741</xdr:rowOff>
    </xdr:from>
    <xdr:to>
      <xdr:col>67</xdr:col>
      <xdr:colOff>101600</xdr:colOff>
      <xdr:row>91</xdr:row>
      <xdr:rowOff>109341</xdr:rowOff>
    </xdr:to>
    <xdr:sp macro="" textlink="">
      <xdr:nvSpPr>
        <xdr:cNvPr id="728" name="楕円 727"/>
        <xdr:cNvSpPr/>
      </xdr:nvSpPr>
      <xdr:spPr>
        <a:xfrm>
          <a:off x="12763500" y="156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125868</xdr:rowOff>
    </xdr:from>
    <xdr:ext cx="599010" cy="259045"/>
    <xdr:sp macro="" textlink="">
      <xdr:nvSpPr>
        <xdr:cNvPr id="729" name="テキスト ボックス 728"/>
        <xdr:cNvSpPr txBox="1"/>
      </xdr:nvSpPr>
      <xdr:spPr>
        <a:xfrm>
          <a:off x="12514795" y="1538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3" name="テキスト ボックス 74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5" name="テキスト ボックス 74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7" name="テキスト ボックス 74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53" name="直線コネクタ 75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5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57" name="直線コネクタ 75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42888</xdr:rowOff>
    </xdr:from>
    <xdr:to>
      <xdr:col>116</xdr:col>
      <xdr:colOff>63500</xdr:colOff>
      <xdr:row>39</xdr:row>
      <xdr:rowOff>43955</xdr:rowOff>
    </xdr:to>
    <xdr:cxnSp macro="">
      <xdr:nvCxnSpPr>
        <xdr:cNvPr id="758" name="直線コネクタ 757"/>
        <xdr:cNvCxnSpPr/>
      </xdr:nvCxnSpPr>
      <xdr:spPr>
        <a:xfrm>
          <a:off x="21323300" y="6729438"/>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5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60" name="フローチャート: 判断 75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41249</xdr:rowOff>
    </xdr:from>
    <xdr:to>
      <xdr:col>111</xdr:col>
      <xdr:colOff>177800</xdr:colOff>
      <xdr:row>39</xdr:row>
      <xdr:rowOff>42888</xdr:rowOff>
    </xdr:to>
    <xdr:cxnSp macro="">
      <xdr:nvCxnSpPr>
        <xdr:cNvPr id="761" name="直線コネクタ 760"/>
        <xdr:cNvCxnSpPr/>
      </xdr:nvCxnSpPr>
      <xdr:spPr>
        <a:xfrm>
          <a:off x="20434300" y="6727799"/>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62" name="フローチャート: 判断 76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63" name="テキスト ボックス 76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38316</xdr:rowOff>
    </xdr:from>
    <xdr:to>
      <xdr:col>107</xdr:col>
      <xdr:colOff>50800</xdr:colOff>
      <xdr:row>39</xdr:row>
      <xdr:rowOff>41249</xdr:rowOff>
    </xdr:to>
    <xdr:cxnSp macro="">
      <xdr:nvCxnSpPr>
        <xdr:cNvPr id="764" name="直線コネクタ 763"/>
        <xdr:cNvCxnSpPr/>
      </xdr:nvCxnSpPr>
      <xdr:spPr>
        <a:xfrm>
          <a:off x="19545300" y="672486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65" name="フローチャート: 判断 76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66" name="テキスト ボックス 76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35382</xdr:rowOff>
    </xdr:from>
    <xdr:to>
      <xdr:col>102</xdr:col>
      <xdr:colOff>114300</xdr:colOff>
      <xdr:row>39</xdr:row>
      <xdr:rowOff>38316</xdr:rowOff>
    </xdr:to>
    <xdr:cxnSp macro="">
      <xdr:nvCxnSpPr>
        <xdr:cNvPr id="767" name="直線コネクタ 766"/>
        <xdr:cNvCxnSpPr/>
      </xdr:nvCxnSpPr>
      <xdr:spPr>
        <a:xfrm>
          <a:off x="18656300" y="672193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68" name="フローチャート: 判断 76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69" name="テキスト ボックス 76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70" name="フローチャート: 判断 76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71" name="テキスト ボックス 77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164605</xdr:rowOff>
    </xdr:from>
    <xdr:to>
      <xdr:col>116</xdr:col>
      <xdr:colOff>114300</xdr:colOff>
      <xdr:row>39</xdr:row>
      <xdr:rowOff>94755</xdr:rowOff>
    </xdr:to>
    <xdr:sp macro="" textlink="">
      <xdr:nvSpPr>
        <xdr:cNvPr id="777" name="楕円 776"/>
        <xdr:cNvSpPr/>
      </xdr:nvSpPr>
      <xdr:spPr>
        <a:xfrm>
          <a:off x="221107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79532</xdr:rowOff>
    </xdr:from>
    <xdr:ext cx="313932" cy="259045"/>
    <xdr:sp macro="" textlink="">
      <xdr:nvSpPr>
        <xdr:cNvPr id="778" name="投資及び出資金該当値テキスト"/>
        <xdr:cNvSpPr txBox="1"/>
      </xdr:nvSpPr>
      <xdr:spPr>
        <a:xfrm>
          <a:off x="22212300" y="6594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163538</xdr:rowOff>
    </xdr:from>
    <xdr:to>
      <xdr:col>112</xdr:col>
      <xdr:colOff>38100</xdr:colOff>
      <xdr:row>39</xdr:row>
      <xdr:rowOff>93688</xdr:rowOff>
    </xdr:to>
    <xdr:sp macro="" textlink="">
      <xdr:nvSpPr>
        <xdr:cNvPr id="779" name="楕円 778"/>
        <xdr:cNvSpPr/>
      </xdr:nvSpPr>
      <xdr:spPr>
        <a:xfrm>
          <a:off x="21272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84815</xdr:rowOff>
    </xdr:from>
    <xdr:ext cx="313932" cy="259045"/>
    <xdr:sp macro="" textlink="">
      <xdr:nvSpPr>
        <xdr:cNvPr id="780" name="テキスト ボックス 779"/>
        <xdr:cNvSpPr txBox="1"/>
      </xdr:nvSpPr>
      <xdr:spPr>
        <a:xfrm>
          <a:off x="21166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161899</xdr:rowOff>
    </xdr:from>
    <xdr:to>
      <xdr:col>107</xdr:col>
      <xdr:colOff>101600</xdr:colOff>
      <xdr:row>39</xdr:row>
      <xdr:rowOff>92049</xdr:rowOff>
    </xdr:to>
    <xdr:sp macro="" textlink="">
      <xdr:nvSpPr>
        <xdr:cNvPr id="781" name="楕円 780"/>
        <xdr:cNvSpPr/>
      </xdr:nvSpPr>
      <xdr:spPr>
        <a:xfrm>
          <a:off x="20383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83176</xdr:rowOff>
    </xdr:from>
    <xdr:ext cx="313932" cy="259045"/>
    <xdr:sp macro="" textlink="">
      <xdr:nvSpPr>
        <xdr:cNvPr id="782" name="テキスト ボックス 781"/>
        <xdr:cNvSpPr txBox="1"/>
      </xdr:nvSpPr>
      <xdr:spPr>
        <a:xfrm>
          <a:off x="20277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158966</xdr:rowOff>
    </xdr:from>
    <xdr:to>
      <xdr:col>102</xdr:col>
      <xdr:colOff>165100</xdr:colOff>
      <xdr:row>39</xdr:row>
      <xdr:rowOff>89116</xdr:rowOff>
    </xdr:to>
    <xdr:sp macro="" textlink="">
      <xdr:nvSpPr>
        <xdr:cNvPr id="783" name="楕円 782"/>
        <xdr:cNvSpPr/>
      </xdr:nvSpPr>
      <xdr:spPr>
        <a:xfrm>
          <a:off x="19494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80243</xdr:rowOff>
    </xdr:from>
    <xdr:ext cx="378565" cy="259045"/>
    <xdr:sp macro="" textlink="">
      <xdr:nvSpPr>
        <xdr:cNvPr id="784" name="テキスト ボックス 783"/>
        <xdr:cNvSpPr txBox="1"/>
      </xdr:nvSpPr>
      <xdr:spPr>
        <a:xfrm>
          <a:off x="19356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156032</xdr:rowOff>
    </xdr:from>
    <xdr:to>
      <xdr:col>98</xdr:col>
      <xdr:colOff>38100</xdr:colOff>
      <xdr:row>39</xdr:row>
      <xdr:rowOff>86182</xdr:rowOff>
    </xdr:to>
    <xdr:sp macro="" textlink="">
      <xdr:nvSpPr>
        <xdr:cNvPr id="785" name="楕円 784"/>
        <xdr:cNvSpPr/>
      </xdr:nvSpPr>
      <xdr:spPr>
        <a:xfrm>
          <a:off x="18605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77309</xdr:rowOff>
    </xdr:from>
    <xdr:ext cx="378565" cy="259045"/>
    <xdr:sp macro="" textlink="">
      <xdr:nvSpPr>
        <xdr:cNvPr id="786" name="テキスト ボックス 785"/>
        <xdr:cNvSpPr txBox="1"/>
      </xdr:nvSpPr>
      <xdr:spPr>
        <a:xfrm>
          <a:off x="18467017" y="676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7" name="直線コネクタ 79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8" name="テキスト ボックス 79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9" name="直線コネクタ 79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800" name="テキスト ボックス 79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1" name="直線コネクタ 80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802" name="テキスト ボックス 80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3" name="直線コネクタ 80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804" name="テキスト ボックス 80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5" name="直線コネクタ 80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806" name="テキスト ボックス 80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7" name="直線コネクタ 80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8" name="テキスト ボックス 80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0" name="テキスト ボックス 80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12" name="直線コネクタ 81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1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4" name="直線コネクタ 81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1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16" name="直線コネクタ 81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6916</xdr:rowOff>
    </xdr:from>
    <xdr:to>
      <xdr:col>116</xdr:col>
      <xdr:colOff>63500</xdr:colOff>
      <xdr:row>59</xdr:row>
      <xdr:rowOff>13415</xdr:rowOff>
    </xdr:to>
    <xdr:cxnSp macro="">
      <xdr:nvCxnSpPr>
        <xdr:cNvPr id="817" name="直線コネクタ 816"/>
        <xdr:cNvCxnSpPr/>
      </xdr:nvCxnSpPr>
      <xdr:spPr>
        <a:xfrm flipV="1">
          <a:off x="21323300" y="10122466"/>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1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9" name="フローチャート: 判断 81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9137</xdr:rowOff>
    </xdr:from>
    <xdr:to>
      <xdr:col>111</xdr:col>
      <xdr:colOff>177800</xdr:colOff>
      <xdr:row>59</xdr:row>
      <xdr:rowOff>13415</xdr:rowOff>
    </xdr:to>
    <xdr:cxnSp macro="">
      <xdr:nvCxnSpPr>
        <xdr:cNvPr id="820" name="直線コネクタ 819"/>
        <xdr:cNvCxnSpPr/>
      </xdr:nvCxnSpPr>
      <xdr:spPr>
        <a:xfrm>
          <a:off x="20434300" y="1012468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21" name="フローチャート: 判断 82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22" name="テキスト ボックス 82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9137</xdr:rowOff>
    </xdr:from>
    <xdr:to>
      <xdr:col>107</xdr:col>
      <xdr:colOff>50800</xdr:colOff>
      <xdr:row>59</xdr:row>
      <xdr:rowOff>9594</xdr:rowOff>
    </xdr:to>
    <xdr:cxnSp macro="">
      <xdr:nvCxnSpPr>
        <xdr:cNvPr id="823" name="直線コネクタ 822"/>
        <xdr:cNvCxnSpPr/>
      </xdr:nvCxnSpPr>
      <xdr:spPr>
        <a:xfrm flipV="1">
          <a:off x="19545300" y="101246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24" name="フローチャート: 判断 82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25" name="テキスト ボックス 82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9594</xdr:rowOff>
    </xdr:from>
    <xdr:to>
      <xdr:col>102</xdr:col>
      <xdr:colOff>114300</xdr:colOff>
      <xdr:row>59</xdr:row>
      <xdr:rowOff>10313</xdr:rowOff>
    </xdr:to>
    <xdr:cxnSp macro="">
      <xdr:nvCxnSpPr>
        <xdr:cNvPr id="826" name="直線コネクタ 825"/>
        <xdr:cNvCxnSpPr/>
      </xdr:nvCxnSpPr>
      <xdr:spPr>
        <a:xfrm flipV="1">
          <a:off x="18656300" y="1012514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27" name="フローチャート: 判断 82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28" name="テキスト ボックス 82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29" name="フローチャート: 判断 82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30" name="テキスト ボックス 82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127566</xdr:rowOff>
    </xdr:from>
    <xdr:to>
      <xdr:col>116</xdr:col>
      <xdr:colOff>114300</xdr:colOff>
      <xdr:row>59</xdr:row>
      <xdr:rowOff>57716</xdr:rowOff>
    </xdr:to>
    <xdr:sp macro="" textlink="">
      <xdr:nvSpPr>
        <xdr:cNvPr id="836" name="楕円 835"/>
        <xdr:cNvSpPr/>
      </xdr:nvSpPr>
      <xdr:spPr>
        <a:xfrm>
          <a:off x="22110700" y="100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42493</xdr:rowOff>
    </xdr:from>
    <xdr:ext cx="469744" cy="259045"/>
    <xdr:sp macro="" textlink="">
      <xdr:nvSpPr>
        <xdr:cNvPr id="837" name="貸付金該当値テキスト"/>
        <xdr:cNvSpPr txBox="1"/>
      </xdr:nvSpPr>
      <xdr:spPr>
        <a:xfrm>
          <a:off x="22212300" y="99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134065</xdr:rowOff>
    </xdr:from>
    <xdr:to>
      <xdr:col>112</xdr:col>
      <xdr:colOff>38100</xdr:colOff>
      <xdr:row>59</xdr:row>
      <xdr:rowOff>64215</xdr:rowOff>
    </xdr:to>
    <xdr:sp macro="" textlink="">
      <xdr:nvSpPr>
        <xdr:cNvPr id="838" name="楕円 837"/>
        <xdr:cNvSpPr/>
      </xdr:nvSpPr>
      <xdr:spPr>
        <a:xfrm>
          <a:off x="21272500" y="100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55342</xdr:rowOff>
    </xdr:from>
    <xdr:ext cx="469744" cy="259045"/>
    <xdr:sp macro="" textlink="">
      <xdr:nvSpPr>
        <xdr:cNvPr id="839" name="テキスト ボックス 838"/>
        <xdr:cNvSpPr txBox="1"/>
      </xdr:nvSpPr>
      <xdr:spPr>
        <a:xfrm>
          <a:off x="21088428" y="1017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129787</xdr:rowOff>
    </xdr:from>
    <xdr:to>
      <xdr:col>107</xdr:col>
      <xdr:colOff>101600</xdr:colOff>
      <xdr:row>59</xdr:row>
      <xdr:rowOff>59937</xdr:rowOff>
    </xdr:to>
    <xdr:sp macro="" textlink="">
      <xdr:nvSpPr>
        <xdr:cNvPr id="840" name="楕円 839"/>
        <xdr:cNvSpPr/>
      </xdr:nvSpPr>
      <xdr:spPr>
        <a:xfrm>
          <a:off x="20383500" y="100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51064</xdr:rowOff>
    </xdr:from>
    <xdr:ext cx="469744" cy="259045"/>
    <xdr:sp macro="" textlink="">
      <xdr:nvSpPr>
        <xdr:cNvPr id="841" name="テキスト ボックス 840"/>
        <xdr:cNvSpPr txBox="1"/>
      </xdr:nvSpPr>
      <xdr:spPr>
        <a:xfrm>
          <a:off x="20199428" y="10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130244</xdr:rowOff>
    </xdr:from>
    <xdr:to>
      <xdr:col>102</xdr:col>
      <xdr:colOff>165100</xdr:colOff>
      <xdr:row>59</xdr:row>
      <xdr:rowOff>60394</xdr:rowOff>
    </xdr:to>
    <xdr:sp macro="" textlink="">
      <xdr:nvSpPr>
        <xdr:cNvPr id="842" name="楕円 841"/>
        <xdr:cNvSpPr/>
      </xdr:nvSpPr>
      <xdr:spPr>
        <a:xfrm>
          <a:off x="19494500" y="100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51521</xdr:rowOff>
    </xdr:from>
    <xdr:ext cx="469744" cy="259045"/>
    <xdr:sp macro="" textlink="">
      <xdr:nvSpPr>
        <xdr:cNvPr id="843" name="テキスト ボックス 842"/>
        <xdr:cNvSpPr txBox="1"/>
      </xdr:nvSpPr>
      <xdr:spPr>
        <a:xfrm>
          <a:off x="19310428" y="1016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130963</xdr:rowOff>
    </xdr:from>
    <xdr:to>
      <xdr:col>98</xdr:col>
      <xdr:colOff>38100</xdr:colOff>
      <xdr:row>59</xdr:row>
      <xdr:rowOff>61113</xdr:rowOff>
    </xdr:to>
    <xdr:sp macro="" textlink="">
      <xdr:nvSpPr>
        <xdr:cNvPr id="844" name="楕円 843"/>
        <xdr:cNvSpPr/>
      </xdr:nvSpPr>
      <xdr:spPr>
        <a:xfrm>
          <a:off x="18605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52240</xdr:rowOff>
    </xdr:from>
    <xdr:ext cx="469744" cy="259045"/>
    <xdr:sp macro="" textlink="">
      <xdr:nvSpPr>
        <xdr:cNvPr id="845" name="テキスト ボックス 844"/>
        <xdr:cNvSpPr txBox="1"/>
      </xdr:nvSpPr>
      <xdr:spPr>
        <a:xfrm>
          <a:off x="18421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6" name="正方形/長方形 84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7" name="正方形/長方形 84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8" name="正方形/長方形 84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9" name="正方形/長方形 84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50" name="正方形/長方形 84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51" name="正方形/長方形 85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52" name="正方形/長方形 85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3" name="正方形/長方形 85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4" name="テキスト ボックス 85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5" name="直線コネクタ 85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56" name="直線コネクタ 85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57" name="テキスト ボックス 85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8" name="直線コネクタ 85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59" name="テキスト ボックス 85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60" name="直線コネクタ 85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61" name="テキスト ボックス 86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62" name="直線コネクタ 86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63" name="テキスト ボックス 86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5" name="テキスト ボックス 86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64134</xdr:rowOff>
    </xdr:from>
    <xdr:to>
      <xdr:col>116</xdr:col>
      <xdr:colOff>62864</xdr:colOff>
      <xdr:row>78</xdr:row>
      <xdr:rowOff>2384</xdr:rowOff>
    </xdr:to>
    <xdr:cxnSp macro="">
      <xdr:nvCxnSpPr>
        <xdr:cNvPr id="867" name="直線コネクタ 866"/>
        <xdr:cNvCxnSpPr/>
      </xdr:nvCxnSpPr>
      <xdr:spPr>
        <a:xfrm flipV="1">
          <a:off x="22159595" y="12751434"/>
          <a:ext cx="1269" cy="624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6211</xdr:rowOff>
    </xdr:from>
    <xdr:ext cx="534377" cy="259045"/>
    <xdr:sp macro="" textlink="">
      <xdr:nvSpPr>
        <xdr:cNvPr id="868" name="繰出金最小値テキスト"/>
        <xdr:cNvSpPr txBox="1"/>
      </xdr:nvSpPr>
      <xdr:spPr>
        <a:xfrm>
          <a:off x="22212300" y="133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2384</xdr:rowOff>
    </xdr:from>
    <xdr:to>
      <xdr:col>116</xdr:col>
      <xdr:colOff>152400</xdr:colOff>
      <xdr:row>78</xdr:row>
      <xdr:rowOff>2384</xdr:rowOff>
    </xdr:to>
    <xdr:cxnSp macro="">
      <xdr:nvCxnSpPr>
        <xdr:cNvPr id="869" name="直線コネクタ 868"/>
        <xdr:cNvCxnSpPr/>
      </xdr:nvCxnSpPr>
      <xdr:spPr>
        <a:xfrm>
          <a:off x="22072600" y="133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10811</xdr:rowOff>
    </xdr:from>
    <xdr:ext cx="599010" cy="259045"/>
    <xdr:sp macro="" textlink="">
      <xdr:nvSpPr>
        <xdr:cNvPr id="870" name="繰出金最大値テキスト"/>
        <xdr:cNvSpPr txBox="1"/>
      </xdr:nvSpPr>
      <xdr:spPr>
        <a:xfrm>
          <a:off x="22212300" y="1252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64134</xdr:rowOff>
    </xdr:from>
    <xdr:to>
      <xdr:col>116</xdr:col>
      <xdr:colOff>152400</xdr:colOff>
      <xdr:row>74</xdr:row>
      <xdr:rowOff>64134</xdr:rowOff>
    </xdr:to>
    <xdr:cxnSp macro="">
      <xdr:nvCxnSpPr>
        <xdr:cNvPr id="871" name="直線コネクタ 870"/>
        <xdr:cNvCxnSpPr/>
      </xdr:nvCxnSpPr>
      <xdr:spPr>
        <a:xfrm>
          <a:off x="22072600" y="127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64134</xdr:rowOff>
    </xdr:from>
    <xdr:to>
      <xdr:col>116</xdr:col>
      <xdr:colOff>63500</xdr:colOff>
      <xdr:row>76</xdr:row>
      <xdr:rowOff>80547</xdr:rowOff>
    </xdr:to>
    <xdr:cxnSp macro="">
      <xdr:nvCxnSpPr>
        <xdr:cNvPr id="872" name="直線コネクタ 871"/>
        <xdr:cNvCxnSpPr/>
      </xdr:nvCxnSpPr>
      <xdr:spPr>
        <a:xfrm flipV="1">
          <a:off x="21323300" y="12751434"/>
          <a:ext cx="838200" cy="35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143482</xdr:rowOff>
    </xdr:from>
    <xdr:ext cx="534377" cy="259045"/>
    <xdr:sp macro="" textlink="">
      <xdr:nvSpPr>
        <xdr:cNvPr id="873" name="繰出金平均値テキスト"/>
        <xdr:cNvSpPr txBox="1"/>
      </xdr:nvSpPr>
      <xdr:spPr>
        <a:xfrm>
          <a:off x="22212300" y="13173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165055</xdr:rowOff>
    </xdr:from>
    <xdr:to>
      <xdr:col>116</xdr:col>
      <xdr:colOff>114300</xdr:colOff>
      <xdr:row>77</xdr:row>
      <xdr:rowOff>95205</xdr:rowOff>
    </xdr:to>
    <xdr:sp macro="" textlink="">
      <xdr:nvSpPr>
        <xdr:cNvPr id="874" name="フローチャート: 判断 873"/>
        <xdr:cNvSpPr/>
      </xdr:nvSpPr>
      <xdr:spPr>
        <a:xfrm>
          <a:off x="22110700" y="131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4031</xdr:rowOff>
    </xdr:from>
    <xdr:to>
      <xdr:col>111</xdr:col>
      <xdr:colOff>177800</xdr:colOff>
      <xdr:row>76</xdr:row>
      <xdr:rowOff>80547</xdr:rowOff>
    </xdr:to>
    <xdr:cxnSp macro="">
      <xdr:nvCxnSpPr>
        <xdr:cNvPr id="875" name="直線コネクタ 874"/>
        <xdr:cNvCxnSpPr/>
      </xdr:nvCxnSpPr>
      <xdr:spPr>
        <a:xfrm>
          <a:off x="20434300" y="12348431"/>
          <a:ext cx="889000" cy="7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161440</xdr:rowOff>
    </xdr:from>
    <xdr:to>
      <xdr:col>112</xdr:col>
      <xdr:colOff>38100</xdr:colOff>
      <xdr:row>77</xdr:row>
      <xdr:rowOff>91590</xdr:rowOff>
    </xdr:to>
    <xdr:sp macro="" textlink="">
      <xdr:nvSpPr>
        <xdr:cNvPr id="876" name="フローチャート: 判断 875"/>
        <xdr:cNvSpPr/>
      </xdr:nvSpPr>
      <xdr:spPr>
        <a:xfrm>
          <a:off x="21272500" y="131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82717</xdr:rowOff>
    </xdr:from>
    <xdr:ext cx="534377" cy="259045"/>
    <xdr:sp macro="" textlink="">
      <xdr:nvSpPr>
        <xdr:cNvPr id="877" name="テキスト ボックス 876"/>
        <xdr:cNvSpPr txBox="1"/>
      </xdr:nvSpPr>
      <xdr:spPr>
        <a:xfrm>
          <a:off x="21056111" y="132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4031</xdr:rowOff>
    </xdr:from>
    <xdr:to>
      <xdr:col>107</xdr:col>
      <xdr:colOff>50800</xdr:colOff>
      <xdr:row>75</xdr:row>
      <xdr:rowOff>42065</xdr:rowOff>
    </xdr:to>
    <xdr:cxnSp macro="">
      <xdr:nvCxnSpPr>
        <xdr:cNvPr id="878" name="直線コネクタ 877"/>
        <xdr:cNvCxnSpPr/>
      </xdr:nvCxnSpPr>
      <xdr:spPr>
        <a:xfrm flipV="1">
          <a:off x="19545300" y="12348431"/>
          <a:ext cx="889000" cy="5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156913</xdr:rowOff>
    </xdr:from>
    <xdr:to>
      <xdr:col>107</xdr:col>
      <xdr:colOff>101600</xdr:colOff>
      <xdr:row>77</xdr:row>
      <xdr:rowOff>87063</xdr:rowOff>
    </xdr:to>
    <xdr:sp macro="" textlink="">
      <xdr:nvSpPr>
        <xdr:cNvPr id="879" name="フローチャート: 判断 878"/>
        <xdr:cNvSpPr/>
      </xdr:nvSpPr>
      <xdr:spPr>
        <a:xfrm>
          <a:off x="203835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78190</xdr:rowOff>
    </xdr:from>
    <xdr:ext cx="534377" cy="259045"/>
    <xdr:sp macro="" textlink="">
      <xdr:nvSpPr>
        <xdr:cNvPr id="880" name="テキスト ボックス 879"/>
        <xdr:cNvSpPr txBox="1"/>
      </xdr:nvSpPr>
      <xdr:spPr>
        <a:xfrm>
          <a:off x="20167111" y="132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160965</xdr:rowOff>
    </xdr:from>
    <xdr:to>
      <xdr:col>102</xdr:col>
      <xdr:colOff>114300</xdr:colOff>
      <xdr:row>75</xdr:row>
      <xdr:rowOff>42065</xdr:rowOff>
    </xdr:to>
    <xdr:cxnSp macro="">
      <xdr:nvCxnSpPr>
        <xdr:cNvPr id="881" name="直線コネクタ 880"/>
        <xdr:cNvCxnSpPr/>
      </xdr:nvCxnSpPr>
      <xdr:spPr>
        <a:xfrm>
          <a:off x="18656300" y="12848265"/>
          <a:ext cx="889000" cy="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158147</xdr:rowOff>
    </xdr:from>
    <xdr:to>
      <xdr:col>102</xdr:col>
      <xdr:colOff>165100</xdr:colOff>
      <xdr:row>77</xdr:row>
      <xdr:rowOff>88297</xdr:rowOff>
    </xdr:to>
    <xdr:sp macro="" textlink="">
      <xdr:nvSpPr>
        <xdr:cNvPr id="882" name="フローチャート: 判断 881"/>
        <xdr:cNvSpPr/>
      </xdr:nvSpPr>
      <xdr:spPr>
        <a:xfrm>
          <a:off x="19494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79424</xdr:rowOff>
    </xdr:from>
    <xdr:ext cx="534377" cy="259045"/>
    <xdr:sp macro="" textlink="">
      <xdr:nvSpPr>
        <xdr:cNvPr id="883" name="テキスト ボックス 882"/>
        <xdr:cNvSpPr txBox="1"/>
      </xdr:nvSpPr>
      <xdr:spPr>
        <a:xfrm>
          <a:off x="19278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168801</xdr:rowOff>
    </xdr:from>
    <xdr:to>
      <xdr:col>98</xdr:col>
      <xdr:colOff>38100</xdr:colOff>
      <xdr:row>77</xdr:row>
      <xdr:rowOff>98951</xdr:rowOff>
    </xdr:to>
    <xdr:sp macro="" textlink="">
      <xdr:nvSpPr>
        <xdr:cNvPr id="884" name="フローチャート: 判断 883"/>
        <xdr:cNvSpPr/>
      </xdr:nvSpPr>
      <xdr:spPr>
        <a:xfrm>
          <a:off x="18605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90078</xdr:rowOff>
    </xdr:from>
    <xdr:ext cx="534377" cy="259045"/>
    <xdr:sp macro="" textlink="">
      <xdr:nvSpPr>
        <xdr:cNvPr id="885" name="テキスト ボックス 884"/>
        <xdr:cNvSpPr txBox="1"/>
      </xdr:nvSpPr>
      <xdr:spPr>
        <a:xfrm>
          <a:off x="18389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13334</xdr:rowOff>
    </xdr:from>
    <xdr:to>
      <xdr:col>116</xdr:col>
      <xdr:colOff>114300</xdr:colOff>
      <xdr:row>74</xdr:row>
      <xdr:rowOff>114934</xdr:rowOff>
    </xdr:to>
    <xdr:sp macro="" textlink="">
      <xdr:nvSpPr>
        <xdr:cNvPr id="891" name="楕円 890"/>
        <xdr:cNvSpPr/>
      </xdr:nvSpPr>
      <xdr:spPr>
        <a:xfrm>
          <a:off x="22110700" y="127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137811</xdr:rowOff>
    </xdr:from>
    <xdr:ext cx="599010" cy="259045"/>
    <xdr:sp macro="" textlink="">
      <xdr:nvSpPr>
        <xdr:cNvPr id="892" name="繰出金該当値テキスト"/>
        <xdr:cNvSpPr txBox="1"/>
      </xdr:nvSpPr>
      <xdr:spPr>
        <a:xfrm>
          <a:off x="22212300" y="1265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29747</xdr:rowOff>
    </xdr:from>
    <xdr:to>
      <xdr:col>112</xdr:col>
      <xdr:colOff>38100</xdr:colOff>
      <xdr:row>76</xdr:row>
      <xdr:rowOff>131347</xdr:rowOff>
    </xdr:to>
    <xdr:sp macro="" textlink="">
      <xdr:nvSpPr>
        <xdr:cNvPr id="893" name="楕円 892"/>
        <xdr:cNvSpPr/>
      </xdr:nvSpPr>
      <xdr:spPr>
        <a:xfrm>
          <a:off x="21272500" y="130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147875</xdr:rowOff>
    </xdr:from>
    <xdr:ext cx="534377" cy="259045"/>
    <xdr:sp macro="" textlink="">
      <xdr:nvSpPr>
        <xdr:cNvPr id="894" name="テキスト ボックス 893"/>
        <xdr:cNvSpPr txBox="1"/>
      </xdr:nvSpPr>
      <xdr:spPr>
        <a:xfrm>
          <a:off x="21056111" y="12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124681</xdr:rowOff>
    </xdr:from>
    <xdr:to>
      <xdr:col>107</xdr:col>
      <xdr:colOff>101600</xdr:colOff>
      <xdr:row>72</xdr:row>
      <xdr:rowOff>54831</xdr:rowOff>
    </xdr:to>
    <xdr:sp macro="" textlink="">
      <xdr:nvSpPr>
        <xdr:cNvPr id="895" name="楕円 894"/>
        <xdr:cNvSpPr/>
      </xdr:nvSpPr>
      <xdr:spPr>
        <a:xfrm>
          <a:off x="20383500" y="122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71358</xdr:rowOff>
    </xdr:from>
    <xdr:ext cx="599010" cy="259045"/>
    <xdr:sp macro="" textlink="">
      <xdr:nvSpPr>
        <xdr:cNvPr id="896" name="テキスト ボックス 895"/>
        <xdr:cNvSpPr txBox="1"/>
      </xdr:nvSpPr>
      <xdr:spPr>
        <a:xfrm>
          <a:off x="20134795" y="120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162715</xdr:rowOff>
    </xdr:from>
    <xdr:to>
      <xdr:col>102</xdr:col>
      <xdr:colOff>165100</xdr:colOff>
      <xdr:row>75</xdr:row>
      <xdr:rowOff>92865</xdr:rowOff>
    </xdr:to>
    <xdr:sp macro="" textlink="">
      <xdr:nvSpPr>
        <xdr:cNvPr id="897" name="楕円 896"/>
        <xdr:cNvSpPr/>
      </xdr:nvSpPr>
      <xdr:spPr>
        <a:xfrm>
          <a:off x="19494500" y="12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109392</xdr:rowOff>
    </xdr:from>
    <xdr:ext cx="599010" cy="259045"/>
    <xdr:sp macro="" textlink="">
      <xdr:nvSpPr>
        <xdr:cNvPr id="898" name="テキスト ボックス 897"/>
        <xdr:cNvSpPr txBox="1"/>
      </xdr:nvSpPr>
      <xdr:spPr>
        <a:xfrm>
          <a:off x="19245795" y="1262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110165</xdr:rowOff>
    </xdr:from>
    <xdr:to>
      <xdr:col>98</xdr:col>
      <xdr:colOff>38100</xdr:colOff>
      <xdr:row>75</xdr:row>
      <xdr:rowOff>40315</xdr:rowOff>
    </xdr:to>
    <xdr:sp macro="" textlink="">
      <xdr:nvSpPr>
        <xdr:cNvPr id="899" name="楕円 898"/>
        <xdr:cNvSpPr/>
      </xdr:nvSpPr>
      <xdr:spPr>
        <a:xfrm>
          <a:off x="18605500" y="127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56842</xdr:rowOff>
    </xdr:from>
    <xdr:ext cx="599010" cy="259045"/>
    <xdr:sp macro="" textlink="">
      <xdr:nvSpPr>
        <xdr:cNvPr id="900" name="テキスト ボックス 899"/>
        <xdr:cNvSpPr txBox="1"/>
      </xdr:nvSpPr>
      <xdr:spPr>
        <a:xfrm>
          <a:off x="18356795" y="1257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905,620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904,810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、復旧・復興事業においては一人当たり</a:t>
          </a:r>
          <a:r>
            <a:rPr kumimoji="1" lang="en-US" altLang="ja-JP" sz="1300">
              <a:latin typeface="ＭＳ Ｐゴシック" panose="020B0600070205080204" pitchFamily="50" charset="-128"/>
              <a:ea typeface="ＭＳ Ｐゴシック" panose="020B0600070205080204" pitchFamily="50" charset="-128"/>
            </a:rPr>
            <a:t>470,070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411,037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これは、東日本大震災からの復旧・復興事業においては、復興状況の進捗による事業規模の縮小に伴うもので、普通建設事業費と災害復旧費は類似団体平均値を大きく上回ってはいるものの、年々減少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年度以降は現在の乖離状況が概ね解消されるものと見込まれる。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補助費等が増加しているのは、東日本大震災復興交付金返還金によるものであり、これも復興期間が終了し、事業精算が完了次第減少していくものと思われる。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や操出金が増加しているのは、東日本大震災大震災復興交付金事業によるものであり、これも、今後減少していくことが見込まれる。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物件費が増加しているのは、復興事業により災害公営住宅等の管理物件が増えたことによる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en-US" sz="1300">
              <a:latin typeface="ＭＳ Ｐゴシック" panose="020B0600070205080204" pitchFamily="50" charset="-128"/>
              <a:ea typeface="ＭＳ Ｐゴシック" panose="020B0600070205080204" pitchFamily="50" charset="-128"/>
            </a:rPr>
            <a:t>管理経費の増によるのもで、今後は経年により維持補修費も増加していくことが想定される。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公債費が増加しているのは、合併特例債の増によるものであり、来年度以降は前年度に近い数値となっていくものと考えられる。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39,775
39,624
101.31
38,807,649
36,021,046
900,963
9,951,629
14,796,834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163082</xdr:rowOff>
    </xdr:from>
    <xdr:to>
      <xdr:col>24</xdr:col>
      <xdr:colOff>63500</xdr:colOff>
      <xdr:row>37</xdr:row>
      <xdr:rowOff>164454</xdr:rowOff>
    </xdr:to>
    <xdr:cxnSp macro="">
      <xdr:nvCxnSpPr>
        <xdr:cNvPr id="62" name="直線コネクタ 61"/>
        <xdr:cNvCxnSpPr/>
      </xdr:nvCxnSpPr>
      <xdr:spPr>
        <a:xfrm flipV="1">
          <a:off x="3797300" y="650673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164454</xdr:rowOff>
    </xdr:from>
    <xdr:to>
      <xdr:col>19</xdr:col>
      <xdr:colOff>177800</xdr:colOff>
      <xdr:row>37</xdr:row>
      <xdr:rowOff>164977</xdr:rowOff>
    </xdr:to>
    <xdr:cxnSp macro="">
      <xdr:nvCxnSpPr>
        <xdr:cNvPr id="65" name="直線コネクタ 64"/>
        <xdr:cNvCxnSpPr/>
      </xdr:nvCxnSpPr>
      <xdr:spPr>
        <a:xfrm flipV="1">
          <a:off x="2908300" y="6508104"/>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159555</xdr:rowOff>
    </xdr:from>
    <xdr:to>
      <xdr:col>15</xdr:col>
      <xdr:colOff>50800</xdr:colOff>
      <xdr:row>37</xdr:row>
      <xdr:rowOff>164977</xdr:rowOff>
    </xdr:to>
    <xdr:cxnSp macro="">
      <xdr:nvCxnSpPr>
        <xdr:cNvPr id="68" name="直線コネクタ 67"/>
        <xdr:cNvCxnSpPr/>
      </xdr:nvCxnSpPr>
      <xdr:spPr>
        <a:xfrm>
          <a:off x="2019300" y="6503205"/>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134867</xdr:rowOff>
    </xdr:from>
    <xdr:to>
      <xdr:col>10</xdr:col>
      <xdr:colOff>114300</xdr:colOff>
      <xdr:row>37</xdr:row>
      <xdr:rowOff>159555</xdr:rowOff>
    </xdr:to>
    <xdr:cxnSp macro="">
      <xdr:nvCxnSpPr>
        <xdr:cNvPr id="71" name="直線コネクタ 70"/>
        <xdr:cNvCxnSpPr/>
      </xdr:nvCxnSpPr>
      <xdr:spPr>
        <a:xfrm>
          <a:off x="1130300" y="647851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112283</xdr:rowOff>
    </xdr:from>
    <xdr:to>
      <xdr:col>24</xdr:col>
      <xdr:colOff>114300</xdr:colOff>
      <xdr:row>38</xdr:row>
      <xdr:rowOff>42433</xdr:rowOff>
    </xdr:to>
    <xdr:sp macro="" textlink="">
      <xdr:nvSpPr>
        <xdr:cNvPr id="81" name="楕円 80"/>
        <xdr:cNvSpPr/>
      </xdr:nvSpPr>
      <xdr:spPr>
        <a:xfrm>
          <a:off x="4584700" y="64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28531</xdr:rowOff>
    </xdr:from>
    <xdr:ext cx="469744" cy="259045"/>
    <xdr:sp macro="" textlink="">
      <xdr:nvSpPr>
        <xdr:cNvPr id="82" name="議会費該当値テキスト"/>
        <xdr:cNvSpPr txBox="1"/>
      </xdr:nvSpPr>
      <xdr:spPr>
        <a:xfrm>
          <a:off x="4686300" y="637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113654</xdr:rowOff>
    </xdr:from>
    <xdr:to>
      <xdr:col>20</xdr:col>
      <xdr:colOff>38100</xdr:colOff>
      <xdr:row>38</xdr:row>
      <xdr:rowOff>43804</xdr:rowOff>
    </xdr:to>
    <xdr:sp macro="" textlink="">
      <xdr:nvSpPr>
        <xdr:cNvPr id="83" name="楕円 82"/>
        <xdr:cNvSpPr/>
      </xdr:nvSpPr>
      <xdr:spPr>
        <a:xfrm>
          <a:off x="3746500" y="64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34931</xdr:rowOff>
    </xdr:from>
    <xdr:ext cx="469744" cy="259045"/>
    <xdr:sp macro="" textlink="">
      <xdr:nvSpPr>
        <xdr:cNvPr id="84" name="テキスト ボックス 83"/>
        <xdr:cNvSpPr txBox="1"/>
      </xdr:nvSpPr>
      <xdr:spPr>
        <a:xfrm>
          <a:off x="3562428" y="65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114177</xdr:rowOff>
    </xdr:from>
    <xdr:to>
      <xdr:col>15</xdr:col>
      <xdr:colOff>101600</xdr:colOff>
      <xdr:row>38</xdr:row>
      <xdr:rowOff>44327</xdr:rowOff>
    </xdr:to>
    <xdr:sp macro="" textlink="">
      <xdr:nvSpPr>
        <xdr:cNvPr id="85" name="楕円 84"/>
        <xdr:cNvSpPr/>
      </xdr:nvSpPr>
      <xdr:spPr>
        <a:xfrm>
          <a:off x="2857500" y="64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35454</xdr:rowOff>
    </xdr:from>
    <xdr:ext cx="469744" cy="259045"/>
    <xdr:sp macro="" textlink="">
      <xdr:nvSpPr>
        <xdr:cNvPr id="86" name="テキスト ボックス 85"/>
        <xdr:cNvSpPr txBox="1"/>
      </xdr:nvSpPr>
      <xdr:spPr>
        <a:xfrm>
          <a:off x="2673428" y="655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108755</xdr:rowOff>
    </xdr:from>
    <xdr:to>
      <xdr:col>10</xdr:col>
      <xdr:colOff>165100</xdr:colOff>
      <xdr:row>38</xdr:row>
      <xdr:rowOff>38905</xdr:rowOff>
    </xdr:to>
    <xdr:sp macro="" textlink="">
      <xdr:nvSpPr>
        <xdr:cNvPr id="87" name="楕円 86"/>
        <xdr:cNvSpPr/>
      </xdr:nvSpPr>
      <xdr:spPr>
        <a:xfrm>
          <a:off x="1968500" y="6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30032</xdr:rowOff>
    </xdr:from>
    <xdr:ext cx="469744" cy="259045"/>
    <xdr:sp macro="" textlink="">
      <xdr:nvSpPr>
        <xdr:cNvPr id="88" name="テキスト ボックス 87"/>
        <xdr:cNvSpPr txBox="1"/>
      </xdr:nvSpPr>
      <xdr:spPr>
        <a:xfrm>
          <a:off x="1784428" y="65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84067</xdr:rowOff>
    </xdr:from>
    <xdr:to>
      <xdr:col>6</xdr:col>
      <xdr:colOff>38100</xdr:colOff>
      <xdr:row>38</xdr:row>
      <xdr:rowOff>14216</xdr:rowOff>
    </xdr:to>
    <xdr:sp macro="" textlink="">
      <xdr:nvSpPr>
        <xdr:cNvPr id="89" name="楕円 88"/>
        <xdr:cNvSpPr/>
      </xdr:nvSpPr>
      <xdr:spPr>
        <a:xfrm>
          <a:off x="1079500" y="6427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5344</xdr:rowOff>
    </xdr:from>
    <xdr:ext cx="469744" cy="259045"/>
    <xdr:sp macro="" textlink="">
      <xdr:nvSpPr>
        <xdr:cNvPr id="90" name="テキスト ボックス 89"/>
        <xdr:cNvSpPr txBox="1"/>
      </xdr:nvSpPr>
      <xdr:spPr>
        <a:xfrm>
          <a:off x="895428" y="65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138406</xdr:rowOff>
    </xdr:from>
    <xdr:to>
      <xdr:col>24</xdr:col>
      <xdr:colOff>62865</xdr:colOff>
      <xdr:row>58</xdr:row>
      <xdr:rowOff>167992</xdr:rowOff>
    </xdr:to>
    <xdr:cxnSp macro="">
      <xdr:nvCxnSpPr>
        <xdr:cNvPr id="118" name="直線コネクタ 117"/>
        <xdr:cNvCxnSpPr/>
      </xdr:nvCxnSpPr>
      <xdr:spPr>
        <a:xfrm flipV="1">
          <a:off x="4633595" y="9225256"/>
          <a:ext cx="1270" cy="88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369</xdr:rowOff>
    </xdr:from>
    <xdr:ext cx="534377" cy="259045"/>
    <xdr:sp macro="" textlink="">
      <xdr:nvSpPr>
        <xdr:cNvPr id="119" name="総務費最小値テキスト"/>
        <xdr:cNvSpPr txBox="1"/>
      </xdr:nvSpPr>
      <xdr:spPr>
        <a:xfrm>
          <a:off x="4686300" y="101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167992</xdr:rowOff>
    </xdr:from>
    <xdr:to>
      <xdr:col>24</xdr:col>
      <xdr:colOff>152400</xdr:colOff>
      <xdr:row>58</xdr:row>
      <xdr:rowOff>167992</xdr:rowOff>
    </xdr:to>
    <xdr:cxnSp macro="">
      <xdr:nvCxnSpPr>
        <xdr:cNvPr id="120" name="直線コネクタ 119"/>
        <xdr:cNvCxnSpPr/>
      </xdr:nvCxnSpPr>
      <xdr:spPr>
        <a:xfrm>
          <a:off x="4546600" y="1011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85083</xdr:rowOff>
    </xdr:from>
    <xdr:ext cx="599010" cy="259045"/>
    <xdr:sp macro="" textlink="">
      <xdr:nvSpPr>
        <xdr:cNvPr id="121" name="総務費最大値テキスト"/>
        <xdr:cNvSpPr txBox="1"/>
      </xdr:nvSpPr>
      <xdr:spPr>
        <a:xfrm>
          <a:off x="4686300" y="9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138406</xdr:rowOff>
    </xdr:from>
    <xdr:to>
      <xdr:col>24</xdr:col>
      <xdr:colOff>152400</xdr:colOff>
      <xdr:row>53</xdr:row>
      <xdr:rowOff>138406</xdr:rowOff>
    </xdr:to>
    <xdr:cxnSp macro="">
      <xdr:nvCxnSpPr>
        <xdr:cNvPr id="122" name="直線コネクタ 121"/>
        <xdr:cNvCxnSpPr/>
      </xdr:nvCxnSpPr>
      <xdr:spPr>
        <a:xfrm>
          <a:off x="4546600" y="9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100830</xdr:rowOff>
    </xdr:from>
    <xdr:to>
      <xdr:col>24</xdr:col>
      <xdr:colOff>63500</xdr:colOff>
      <xdr:row>57</xdr:row>
      <xdr:rowOff>58070</xdr:rowOff>
    </xdr:to>
    <xdr:cxnSp macro="">
      <xdr:nvCxnSpPr>
        <xdr:cNvPr id="123" name="直線コネクタ 122"/>
        <xdr:cNvCxnSpPr/>
      </xdr:nvCxnSpPr>
      <xdr:spPr>
        <a:xfrm flipV="1">
          <a:off x="3797300" y="9702030"/>
          <a:ext cx="838200" cy="1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165176</xdr:rowOff>
    </xdr:from>
    <xdr:ext cx="534377" cy="259045"/>
    <xdr:sp macro="" textlink="">
      <xdr:nvSpPr>
        <xdr:cNvPr id="124" name="総務費平均値テキスト"/>
        <xdr:cNvSpPr txBox="1"/>
      </xdr:nvSpPr>
      <xdr:spPr>
        <a:xfrm>
          <a:off x="4686300" y="9937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15299</xdr:rowOff>
    </xdr:from>
    <xdr:to>
      <xdr:col>24</xdr:col>
      <xdr:colOff>114300</xdr:colOff>
      <xdr:row>58</xdr:row>
      <xdr:rowOff>116899</xdr:rowOff>
    </xdr:to>
    <xdr:sp macro="" textlink="">
      <xdr:nvSpPr>
        <xdr:cNvPr id="125" name="フローチャート: 判断 124"/>
        <xdr:cNvSpPr/>
      </xdr:nvSpPr>
      <xdr:spPr>
        <a:xfrm>
          <a:off x="4584700" y="995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58070</xdr:rowOff>
    </xdr:from>
    <xdr:to>
      <xdr:col>19</xdr:col>
      <xdr:colOff>177800</xdr:colOff>
      <xdr:row>58</xdr:row>
      <xdr:rowOff>8772</xdr:rowOff>
    </xdr:to>
    <xdr:cxnSp macro="">
      <xdr:nvCxnSpPr>
        <xdr:cNvPr id="126" name="直線コネクタ 125"/>
        <xdr:cNvCxnSpPr/>
      </xdr:nvCxnSpPr>
      <xdr:spPr>
        <a:xfrm flipV="1">
          <a:off x="2908300" y="9830720"/>
          <a:ext cx="889000" cy="1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28435</xdr:rowOff>
    </xdr:from>
    <xdr:to>
      <xdr:col>20</xdr:col>
      <xdr:colOff>38100</xdr:colOff>
      <xdr:row>58</xdr:row>
      <xdr:rowOff>130035</xdr:rowOff>
    </xdr:to>
    <xdr:sp macro="" textlink="">
      <xdr:nvSpPr>
        <xdr:cNvPr id="127" name="フローチャート: 判断 126"/>
        <xdr:cNvSpPr/>
      </xdr:nvSpPr>
      <xdr:spPr>
        <a:xfrm>
          <a:off x="3746500" y="99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121162</xdr:rowOff>
    </xdr:from>
    <xdr:ext cx="534377" cy="259045"/>
    <xdr:sp macro="" textlink="">
      <xdr:nvSpPr>
        <xdr:cNvPr id="128" name="テキスト ボックス 127"/>
        <xdr:cNvSpPr txBox="1"/>
      </xdr:nvSpPr>
      <xdr:spPr>
        <a:xfrm>
          <a:off x="3530111" y="10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55101</xdr:rowOff>
    </xdr:from>
    <xdr:to>
      <xdr:col>15</xdr:col>
      <xdr:colOff>50800</xdr:colOff>
      <xdr:row>58</xdr:row>
      <xdr:rowOff>8772</xdr:rowOff>
    </xdr:to>
    <xdr:cxnSp macro="">
      <xdr:nvCxnSpPr>
        <xdr:cNvPr id="129" name="直線コネクタ 128"/>
        <xdr:cNvCxnSpPr/>
      </xdr:nvCxnSpPr>
      <xdr:spPr>
        <a:xfrm>
          <a:off x="2019300" y="9484851"/>
          <a:ext cx="889000" cy="4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51212</xdr:rowOff>
    </xdr:from>
    <xdr:to>
      <xdr:col>15</xdr:col>
      <xdr:colOff>101600</xdr:colOff>
      <xdr:row>58</xdr:row>
      <xdr:rowOff>152812</xdr:rowOff>
    </xdr:to>
    <xdr:sp macro="" textlink="">
      <xdr:nvSpPr>
        <xdr:cNvPr id="130" name="フローチャート: 判断 129"/>
        <xdr:cNvSpPr/>
      </xdr:nvSpPr>
      <xdr:spPr>
        <a:xfrm>
          <a:off x="2857500" y="999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143939</xdr:rowOff>
    </xdr:from>
    <xdr:ext cx="534377" cy="259045"/>
    <xdr:sp macro="" textlink="">
      <xdr:nvSpPr>
        <xdr:cNvPr id="131" name="テキスト ボックス 130"/>
        <xdr:cNvSpPr txBox="1"/>
      </xdr:nvSpPr>
      <xdr:spPr>
        <a:xfrm>
          <a:off x="2641111" y="100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129487</xdr:rowOff>
    </xdr:from>
    <xdr:to>
      <xdr:col>10</xdr:col>
      <xdr:colOff>114300</xdr:colOff>
      <xdr:row>55</xdr:row>
      <xdr:rowOff>55101</xdr:rowOff>
    </xdr:to>
    <xdr:cxnSp macro="">
      <xdr:nvCxnSpPr>
        <xdr:cNvPr id="132" name="直線コネクタ 131"/>
        <xdr:cNvCxnSpPr/>
      </xdr:nvCxnSpPr>
      <xdr:spPr>
        <a:xfrm>
          <a:off x="1130300" y="8701987"/>
          <a:ext cx="889000" cy="78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43814</xdr:rowOff>
    </xdr:from>
    <xdr:to>
      <xdr:col>10</xdr:col>
      <xdr:colOff>165100</xdr:colOff>
      <xdr:row>58</xdr:row>
      <xdr:rowOff>145414</xdr:rowOff>
    </xdr:to>
    <xdr:sp macro="" textlink="">
      <xdr:nvSpPr>
        <xdr:cNvPr id="133" name="フローチャート: 判断 132"/>
        <xdr:cNvSpPr/>
      </xdr:nvSpPr>
      <xdr:spPr>
        <a:xfrm>
          <a:off x="1968500" y="998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136541</xdr:rowOff>
    </xdr:from>
    <xdr:ext cx="534377" cy="259045"/>
    <xdr:sp macro="" textlink="">
      <xdr:nvSpPr>
        <xdr:cNvPr id="134" name="テキスト ボックス 133"/>
        <xdr:cNvSpPr txBox="1"/>
      </xdr:nvSpPr>
      <xdr:spPr>
        <a:xfrm>
          <a:off x="1752111" y="100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65966</xdr:rowOff>
    </xdr:from>
    <xdr:to>
      <xdr:col>6</xdr:col>
      <xdr:colOff>38100</xdr:colOff>
      <xdr:row>58</xdr:row>
      <xdr:rowOff>167566</xdr:rowOff>
    </xdr:to>
    <xdr:sp macro="" textlink="">
      <xdr:nvSpPr>
        <xdr:cNvPr id="135" name="フローチャート: 判断 134"/>
        <xdr:cNvSpPr/>
      </xdr:nvSpPr>
      <xdr:spPr>
        <a:xfrm>
          <a:off x="1079500" y="1001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158693</xdr:rowOff>
    </xdr:from>
    <xdr:ext cx="534377" cy="259045"/>
    <xdr:sp macro="" textlink="">
      <xdr:nvSpPr>
        <xdr:cNvPr id="136" name="テキスト ボックス 135"/>
        <xdr:cNvSpPr txBox="1"/>
      </xdr:nvSpPr>
      <xdr:spPr>
        <a:xfrm>
          <a:off x="863111" y="101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50030</xdr:rowOff>
    </xdr:from>
    <xdr:to>
      <xdr:col>24</xdr:col>
      <xdr:colOff>114300</xdr:colOff>
      <xdr:row>56</xdr:row>
      <xdr:rowOff>151630</xdr:rowOff>
    </xdr:to>
    <xdr:sp macro="" textlink="">
      <xdr:nvSpPr>
        <xdr:cNvPr id="142" name="楕円 141"/>
        <xdr:cNvSpPr/>
      </xdr:nvSpPr>
      <xdr:spPr>
        <a:xfrm>
          <a:off x="4584700" y="9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72907</xdr:rowOff>
    </xdr:from>
    <xdr:ext cx="599010" cy="259045"/>
    <xdr:sp macro="" textlink="">
      <xdr:nvSpPr>
        <xdr:cNvPr id="143" name="総務費該当値テキスト"/>
        <xdr:cNvSpPr txBox="1"/>
      </xdr:nvSpPr>
      <xdr:spPr>
        <a:xfrm>
          <a:off x="4686300" y="9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7270</xdr:rowOff>
    </xdr:from>
    <xdr:to>
      <xdr:col>20</xdr:col>
      <xdr:colOff>38100</xdr:colOff>
      <xdr:row>57</xdr:row>
      <xdr:rowOff>108870</xdr:rowOff>
    </xdr:to>
    <xdr:sp macro="" textlink="">
      <xdr:nvSpPr>
        <xdr:cNvPr id="144" name="楕円 143"/>
        <xdr:cNvSpPr/>
      </xdr:nvSpPr>
      <xdr:spPr>
        <a:xfrm>
          <a:off x="3746500" y="97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125397</xdr:rowOff>
    </xdr:from>
    <xdr:ext cx="599010" cy="259045"/>
    <xdr:sp macro="" textlink="">
      <xdr:nvSpPr>
        <xdr:cNvPr id="145" name="テキスト ボックス 144"/>
        <xdr:cNvSpPr txBox="1"/>
      </xdr:nvSpPr>
      <xdr:spPr>
        <a:xfrm>
          <a:off x="3497795" y="955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129422</xdr:rowOff>
    </xdr:from>
    <xdr:to>
      <xdr:col>15</xdr:col>
      <xdr:colOff>101600</xdr:colOff>
      <xdr:row>58</xdr:row>
      <xdr:rowOff>59572</xdr:rowOff>
    </xdr:to>
    <xdr:sp macro="" textlink="">
      <xdr:nvSpPr>
        <xdr:cNvPr id="146" name="楕円 145"/>
        <xdr:cNvSpPr/>
      </xdr:nvSpPr>
      <xdr:spPr>
        <a:xfrm>
          <a:off x="2857500" y="99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76099</xdr:rowOff>
    </xdr:from>
    <xdr:ext cx="599010" cy="259045"/>
    <xdr:sp macro="" textlink="">
      <xdr:nvSpPr>
        <xdr:cNvPr id="147" name="テキスト ボックス 146"/>
        <xdr:cNvSpPr txBox="1"/>
      </xdr:nvSpPr>
      <xdr:spPr>
        <a:xfrm>
          <a:off x="2608795" y="967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4301</xdr:rowOff>
    </xdr:from>
    <xdr:to>
      <xdr:col>10</xdr:col>
      <xdr:colOff>165100</xdr:colOff>
      <xdr:row>55</xdr:row>
      <xdr:rowOff>105901</xdr:rowOff>
    </xdr:to>
    <xdr:sp macro="" textlink="">
      <xdr:nvSpPr>
        <xdr:cNvPr id="148" name="楕円 147"/>
        <xdr:cNvSpPr/>
      </xdr:nvSpPr>
      <xdr:spPr>
        <a:xfrm>
          <a:off x="1968500" y="94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122428</xdr:rowOff>
    </xdr:from>
    <xdr:ext cx="599010" cy="259045"/>
    <xdr:sp macro="" textlink="">
      <xdr:nvSpPr>
        <xdr:cNvPr id="149" name="テキスト ボックス 148"/>
        <xdr:cNvSpPr txBox="1"/>
      </xdr:nvSpPr>
      <xdr:spPr>
        <a:xfrm>
          <a:off x="1719795" y="92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78687</xdr:rowOff>
    </xdr:from>
    <xdr:to>
      <xdr:col>6</xdr:col>
      <xdr:colOff>38100</xdr:colOff>
      <xdr:row>51</xdr:row>
      <xdr:rowOff>8837</xdr:rowOff>
    </xdr:to>
    <xdr:sp macro="" textlink="">
      <xdr:nvSpPr>
        <xdr:cNvPr id="150" name="楕円 149"/>
        <xdr:cNvSpPr/>
      </xdr:nvSpPr>
      <xdr:spPr>
        <a:xfrm>
          <a:off x="1079500" y="8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25364</xdr:rowOff>
    </xdr:from>
    <xdr:ext cx="599010" cy="259045"/>
    <xdr:sp macro="" textlink="">
      <xdr:nvSpPr>
        <xdr:cNvPr id="151" name="テキスト ボックス 150"/>
        <xdr:cNvSpPr txBox="1"/>
      </xdr:nvSpPr>
      <xdr:spPr>
        <a:xfrm>
          <a:off x="830795" y="842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4" name="直線コネクタ 173"/>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5"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6" name="直線コネクタ 175"/>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7"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8" name="直線コネクタ 177"/>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92289</xdr:rowOff>
    </xdr:from>
    <xdr:to>
      <xdr:col>24</xdr:col>
      <xdr:colOff>63500</xdr:colOff>
      <xdr:row>77</xdr:row>
      <xdr:rowOff>139202</xdr:rowOff>
    </xdr:to>
    <xdr:cxnSp macro="">
      <xdr:nvCxnSpPr>
        <xdr:cNvPr id="179" name="直線コネクタ 178"/>
        <xdr:cNvCxnSpPr/>
      </xdr:nvCxnSpPr>
      <xdr:spPr>
        <a:xfrm flipV="1">
          <a:off x="3797300" y="13293939"/>
          <a:ext cx="8382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80"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81" name="フローチャート: 判断 180"/>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138314</xdr:rowOff>
    </xdr:from>
    <xdr:to>
      <xdr:col>19</xdr:col>
      <xdr:colOff>177800</xdr:colOff>
      <xdr:row>77</xdr:row>
      <xdr:rowOff>139202</xdr:rowOff>
    </xdr:to>
    <xdr:cxnSp macro="">
      <xdr:nvCxnSpPr>
        <xdr:cNvPr id="182" name="直線コネクタ 181"/>
        <xdr:cNvCxnSpPr/>
      </xdr:nvCxnSpPr>
      <xdr:spPr>
        <a:xfrm>
          <a:off x="2908300" y="1333996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83" name="フローチャート: 判断 182"/>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4" name="テキスト ボックス 183"/>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138314</xdr:rowOff>
    </xdr:from>
    <xdr:to>
      <xdr:col>15</xdr:col>
      <xdr:colOff>50800</xdr:colOff>
      <xdr:row>77</xdr:row>
      <xdr:rowOff>155944</xdr:rowOff>
    </xdr:to>
    <xdr:cxnSp macro="">
      <xdr:nvCxnSpPr>
        <xdr:cNvPr id="185" name="直線コネクタ 184"/>
        <xdr:cNvCxnSpPr/>
      </xdr:nvCxnSpPr>
      <xdr:spPr>
        <a:xfrm flipV="1">
          <a:off x="2019300" y="13339964"/>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6" name="フローチャート: 判断 185"/>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7" name="テキスト ボックス 186"/>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155944</xdr:rowOff>
    </xdr:from>
    <xdr:to>
      <xdr:col>10</xdr:col>
      <xdr:colOff>114300</xdr:colOff>
      <xdr:row>78</xdr:row>
      <xdr:rowOff>23462</xdr:rowOff>
    </xdr:to>
    <xdr:cxnSp macro="">
      <xdr:nvCxnSpPr>
        <xdr:cNvPr id="188" name="直線コネクタ 187"/>
        <xdr:cNvCxnSpPr/>
      </xdr:nvCxnSpPr>
      <xdr:spPr>
        <a:xfrm flipV="1">
          <a:off x="1130300" y="13357594"/>
          <a:ext cx="889000" cy="3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9" name="フローチャート: 判断 188"/>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90" name="テキスト ボックス 189"/>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91" name="フローチャート: 判断 190"/>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92" name="テキスト ボックス 191"/>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41489</xdr:rowOff>
    </xdr:from>
    <xdr:to>
      <xdr:col>24</xdr:col>
      <xdr:colOff>114300</xdr:colOff>
      <xdr:row>77</xdr:row>
      <xdr:rowOff>143089</xdr:rowOff>
    </xdr:to>
    <xdr:sp macro="" textlink="">
      <xdr:nvSpPr>
        <xdr:cNvPr id="198" name="楕円 197"/>
        <xdr:cNvSpPr/>
      </xdr:nvSpPr>
      <xdr:spPr>
        <a:xfrm>
          <a:off x="4584700" y="13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127866</xdr:rowOff>
    </xdr:from>
    <xdr:ext cx="599010" cy="259045"/>
    <xdr:sp macro="" textlink="">
      <xdr:nvSpPr>
        <xdr:cNvPr id="199" name="民生費該当値テキスト"/>
        <xdr:cNvSpPr txBox="1"/>
      </xdr:nvSpPr>
      <xdr:spPr>
        <a:xfrm>
          <a:off x="4686300" y="1315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88402</xdr:rowOff>
    </xdr:from>
    <xdr:to>
      <xdr:col>20</xdr:col>
      <xdr:colOff>38100</xdr:colOff>
      <xdr:row>78</xdr:row>
      <xdr:rowOff>18552</xdr:rowOff>
    </xdr:to>
    <xdr:sp macro="" textlink="">
      <xdr:nvSpPr>
        <xdr:cNvPr id="200" name="楕円 199"/>
        <xdr:cNvSpPr/>
      </xdr:nvSpPr>
      <xdr:spPr>
        <a:xfrm>
          <a:off x="3746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9679</xdr:rowOff>
    </xdr:from>
    <xdr:ext cx="599010" cy="259045"/>
    <xdr:sp macro="" textlink="">
      <xdr:nvSpPr>
        <xdr:cNvPr id="201" name="テキスト ボックス 200"/>
        <xdr:cNvSpPr txBox="1"/>
      </xdr:nvSpPr>
      <xdr:spPr>
        <a:xfrm>
          <a:off x="3497795" y="133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87514</xdr:rowOff>
    </xdr:from>
    <xdr:to>
      <xdr:col>15</xdr:col>
      <xdr:colOff>101600</xdr:colOff>
      <xdr:row>78</xdr:row>
      <xdr:rowOff>17664</xdr:rowOff>
    </xdr:to>
    <xdr:sp macro="" textlink="">
      <xdr:nvSpPr>
        <xdr:cNvPr id="202" name="楕円 201"/>
        <xdr:cNvSpPr/>
      </xdr:nvSpPr>
      <xdr:spPr>
        <a:xfrm>
          <a:off x="2857500" y="132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8791</xdr:rowOff>
    </xdr:from>
    <xdr:ext cx="599010" cy="259045"/>
    <xdr:sp macro="" textlink="">
      <xdr:nvSpPr>
        <xdr:cNvPr id="203" name="テキスト ボックス 202"/>
        <xdr:cNvSpPr txBox="1"/>
      </xdr:nvSpPr>
      <xdr:spPr>
        <a:xfrm>
          <a:off x="2608795" y="133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105144</xdr:rowOff>
    </xdr:from>
    <xdr:to>
      <xdr:col>10</xdr:col>
      <xdr:colOff>165100</xdr:colOff>
      <xdr:row>78</xdr:row>
      <xdr:rowOff>35294</xdr:rowOff>
    </xdr:to>
    <xdr:sp macro="" textlink="">
      <xdr:nvSpPr>
        <xdr:cNvPr id="204" name="楕円 203"/>
        <xdr:cNvSpPr/>
      </xdr:nvSpPr>
      <xdr:spPr>
        <a:xfrm>
          <a:off x="1968500" y="133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26421</xdr:rowOff>
    </xdr:from>
    <xdr:ext cx="599010" cy="259045"/>
    <xdr:sp macro="" textlink="">
      <xdr:nvSpPr>
        <xdr:cNvPr id="205" name="テキスト ボックス 204"/>
        <xdr:cNvSpPr txBox="1"/>
      </xdr:nvSpPr>
      <xdr:spPr>
        <a:xfrm>
          <a:off x="1719795" y="1339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144112</xdr:rowOff>
    </xdr:from>
    <xdr:to>
      <xdr:col>6</xdr:col>
      <xdr:colOff>38100</xdr:colOff>
      <xdr:row>78</xdr:row>
      <xdr:rowOff>74262</xdr:rowOff>
    </xdr:to>
    <xdr:sp macro="" textlink="">
      <xdr:nvSpPr>
        <xdr:cNvPr id="206" name="楕円 205"/>
        <xdr:cNvSpPr/>
      </xdr:nvSpPr>
      <xdr:spPr>
        <a:xfrm>
          <a:off x="1079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65389</xdr:rowOff>
    </xdr:from>
    <xdr:ext cx="599010" cy="259045"/>
    <xdr:sp macro="" textlink="">
      <xdr:nvSpPr>
        <xdr:cNvPr id="207" name="テキスト ボックス 206"/>
        <xdr:cNvSpPr txBox="1"/>
      </xdr:nvSpPr>
      <xdr:spPr>
        <a:xfrm>
          <a:off x="830795" y="134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31" name="直線コネクタ 230"/>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32"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33" name="直線コネクタ 232"/>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4"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5" name="直線コネクタ 234"/>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67599</xdr:rowOff>
    </xdr:from>
    <xdr:to>
      <xdr:col>24</xdr:col>
      <xdr:colOff>63500</xdr:colOff>
      <xdr:row>97</xdr:row>
      <xdr:rowOff>144044</xdr:rowOff>
    </xdr:to>
    <xdr:cxnSp macro="">
      <xdr:nvCxnSpPr>
        <xdr:cNvPr id="236" name="直線コネクタ 235"/>
        <xdr:cNvCxnSpPr/>
      </xdr:nvCxnSpPr>
      <xdr:spPr>
        <a:xfrm>
          <a:off x="3797300" y="16698249"/>
          <a:ext cx="8382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7"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8" name="フローチャート: 判断 237"/>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67599</xdr:rowOff>
    </xdr:from>
    <xdr:to>
      <xdr:col>19</xdr:col>
      <xdr:colOff>177800</xdr:colOff>
      <xdr:row>97</xdr:row>
      <xdr:rowOff>99253</xdr:rowOff>
    </xdr:to>
    <xdr:cxnSp macro="">
      <xdr:nvCxnSpPr>
        <xdr:cNvPr id="239" name="直線コネクタ 238"/>
        <xdr:cNvCxnSpPr/>
      </xdr:nvCxnSpPr>
      <xdr:spPr>
        <a:xfrm flipV="1">
          <a:off x="2908300" y="16698249"/>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40" name="フローチャート: 判断 239"/>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41" name="テキスト ボックス 240"/>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99253</xdr:rowOff>
    </xdr:from>
    <xdr:to>
      <xdr:col>15</xdr:col>
      <xdr:colOff>50800</xdr:colOff>
      <xdr:row>97</xdr:row>
      <xdr:rowOff>151504</xdr:rowOff>
    </xdr:to>
    <xdr:cxnSp macro="">
      <xdr:nvCxnSpPr>
        <xdr:cNvPr id="242" name="直線コネクタ 241"/>
        <xdr:cNvCxnSpPr/>
      </xdr:nvCxnSpPr>
      <xdr:spPr>
        <a:xfrm flipV="1">
          <a:off x="2019300" y="167299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43" name="フローチャート: 判断 242"/>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4" name="テキスト ボックス 243"/>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151504</xdr:rowOff>
    </xdr:from>
    <xdr:to>
      <xdr:col>10</xdr:col>
      <xdr:colOff>114300</xdr:colOff>
      <xdr:row>97</xdr:row>
      <xdr:rowOff>157707</xdr:rowOff>
    </xdr:to>
    <xdr:cxnSp macro="">
      <xdr:nvCxnSpPr>
        <xdr:cNvPr id="245" name="直線コネクタ 244"/>
        <xdr:cNvCxnSpPr/>
      </xdr:nvCxnSpPr>
      <xdr:spPr>
        <a:xfrm flipV="1">
          <a:off x="1130300" y="16782154"/>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6" name="フローチャート: 判断 245"/>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7" name="テキスト ボックス 246"/>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8" name="フローチャート: 判断 247"/>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9" name="テキスト ボックス 248"/>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93244</xdr:rowOff>
    </xdr:from>
    <xdr:to>
      <xdr:col>24</xdr:col>
      <xdr:colOff>114300</xdr:colOff>
      <xdr:row>98</xdr:row>
      <xdr:rowOff>23394</xdr:rowOff>
    </xdr:to>
    <xdr:sp macro="" textlink="">
      <xdr:nvSpPr>
        <xdr:cNvPr id="255" name="楕円 254"/>
        <xdr:cNvSpPr/>
      </xdr:nvSpPr>
      <xdr:spPr>
        <a:xfrm>
          <a:off x="45847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8171</xdr:rowOff>
    </xdr:from>
    <xdr:ext cx="534377" cy="259045"/>
    <xdr:sp macro="" textlink="">
      <xdr:nvSpPr>
        <xdr:cNvPr id="256" name="衛生費該当値テキスト"/>
        <xdr:cNvSpPr txBox="1"/>
      </xdr:nvSpPr>
      <xdr:spPr>
        <a:xfrm>
          <a:off x="4686300" y="166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16799</xdr:rowOff>
    </xdr:from>
    <xdr:to>
      <xdr:col>20</xdr:col>
      <xdr:colOff>38100</xdr:colOff>
      <xdr:row>97</xdr:row>
      <xdr:rowOff>118399</xdr:rowOff>
    </xdr:to>
    <xdr:sp macro="" textlink="">
      <xdr:nvSpPr>
        <xdr:cNvPr id="257" name="楕円 256"/>
        <xdr:cNvSpPr/>
      </xdr:nvSpPr>
      <xdr:spPr>
        <a:xfrm>
          <a:off x="3746500" y="166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109526</xdr:rowOff>
    </xdr:from>
    <xdr:ext cx="534377" cy="259045"/>
    <xdr:sp macro="" textlink="">
      <xdr:nvSpPr>
        <xdr:cNvPr id="258" name="テキスト ボックス 257"/>
        <xdr:cNvSpPr txBox="1"/>
      </xdr:nvSpPr>
      <xdr:spPr>
        <a:xfrm>
          <a:off x="3530111" y="167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48453</xdr:rowOff>
    </xdr:from>
    <xdr:to>
      <xdr:col>15</xdr:col>
      <xdr:colOff>101600</xdr:colOff>
      <xdr:row>97</xdr:row>
      <xdr:rowOff>150053</xdr:rowOff>
    </xdr:to>
    <xdr:sp macro="" textlink="">
      <xdr:nvSpPr>
        <xdr:cNvPr id="259" name="楕円 258"/>
        <xdr:cNvSpPr/>
      </xdr:nvSpPr>
      <xdr:spPr>
        <a:xfrm>
          <a:off x="2857500" y="166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141180</xdr:rowOff>
    </xdr:from>
    <xdr:ext cx="534377" cy="259045"/>
    <xdr:sp macro="" textlink="">
      <xdr:nvSpPr>
        <xdr:cNvPr id="260" name="テキスト ボックス 259"/>
        <xdr:cNvSpPr txBox="1"/>
      </xdr:nvSpPr>
      <xdr:spPr>
        <a:xfrm>
          <a:off x="2641111" y="167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100704</xdr:rowOff>
    </xdr:from>
    <xdr:to>
      <xdr:col>10</xdr:col>
      <xdr:colOff>165100</xdr:colOff>
      <xdr:row>98</xdr:row>
      <xdr:rowOff>30854</xdr:rowOff>
    </xdr:to>
    <xdr:sp macro="" textlink="">
      <xdr:nvSpPr>
        <xdr:cNvPr id="261" name="楕円 260"/>
        <xdr:cNvSpPr/>
      </xdr:nvSpPr>
      <xdr:spPr>
        <a:xfrm>
          <a:off x="1968500" y="167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21981</xdr:rowOff>
    </xdr:from>
    <xdr:ext cx="534377" cy="259045"/>
    <xdr:sp macro="" textlink="">
      <xdr:nvSpPr>
        <xdr:cNvPr id="262" name="テキスト ボックス 261"/>
        <xdr:cNvSpPr txBox="1"/>
      </xdr:nvSpPr>
      <xdr:spPr>
        <a:xfrm>
          <a:off x="1752111" y="168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106907</xdr:rowOff>
    </xdr:from>
    <xdr:to>
      <xdr:col>6</xdr:col>
      <xdr:colOff>38100</xdr:colOff>
      <xdr:row>98</xdr:row>
      <xdr:rowOff>37057</xdr:rowOff>
    </xdr:to>
    <xdr:sp macro="" textlink="">
      <xdr:nvSpPr>
        <xdr:cNvPr id="263" name="楕円 262"/>
        <xdr:cNvSpPr/>
      </xdr:nvSpPr>
      <xdr:spPr>
        <a:xfrm>
          <a:off x="1079500" y="167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28184</xdr:rowOff>
    </xdr:from>
    <xdr:ext cx="534377" cy="259045"/>
    <xdr:sp macro="" textlink="">
      <xdr:nvSpPr>
        <xdr:cNvPr id="264" name="テキスト ボックス 263"/>
        <xdr:cNvSpPr txBox="1"/>
      </xdr:nvSpPr>
      <xdr:spPr>
        <a:xfrm>
          <a:off x="863111" y="168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3873</xdr:rowOff>
    </xdr:from>
    <xdr:to>
      <xdr:col>54</xdr:col>
      <xdr:colOff>189865</xdr:colOff>
      <xdr:row>39</xdr:row>
      <xdr:rowOff>44450</xdr:rowOff>
    </xdr:to>
    <xdr:cxnSp macro="">
      <xdr:nvCxnSpPr>
        <xdr:cNvPr id="288" name="直線コネクタ 287"/>
        <xdr:cNvCxnSpPr/>
      </xdr:nvCxnSpPr>
      <xdr:spPr>
        <a:xfrm flipV="1">
          <a:off x="10475595" y="5661723"/>
          <a:ext cx="1270" cy="106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122000</xdr:rowOff>
    </xdr:from>
    <xdr:ext cx="469744" cy="259045"/>
    <xdr:sp macro="" textlink="">
      <xdr:nvSpPr>
        <xdr:cNvPr id="291" name="労働費最大値テキスト"/>
        <xdr:cNvSpPr txBox="1"/>
      </xdr:nvSpPr>
      <xdr:spPr>
        <a:xfrm>
          <a:off x="10528300" y="543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3873</xdr:rowOff>
    </xdr:from>
    <xdr:to>
      <xdr:col>55</xdr:col>
      <xdr:colOff>88900</xdr:colOff>
      <xdr:row>33</xdr:row>
      <xdr:rowOff>3873</xdr:rowOff>
    </xdr:to>
    <xdr:cxnSp macro="">
      <xdr:nvCxnSpPr>
        <xdr:cNvPr id="292" name="直線コネクタ 291"/>
        <xdr:cNvCxnSpPr/>
      </xdr:nvCxnSpPr>
      <xdr:spPr>
        <a:xfrm>
          <a:off x="10388600" y="56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130175</xdr:rowOff>
    </xdr:to>
    <xdr:cxnSp macro="">
      <xdr:nvCxnSpPr>
        <xdr:cNvPr id="293" name="直線コネクタ 292"/>
        <xdr:cNvCxnSpPr/>
      </xdr:nvCxnSpPr>
      <xdr:spPr>
        <a:xfrm flipV="1">
          <a:off x="9639300" y="66445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36911</xdr:rowOff>
    </xdr:from>
    <xdr:ext cx="378565" cy="259045"/>
    <xdr:sp macro="" textlink="">
      <xdr:nvSpPr>
        <xdr:cNvPr id="294" name="労働費平均値テキスト"/>
        <xdr:cNvSpPr txBox="1"/>
      </xdr:nvSpPr>
      <xdr:spPr>
        <a:xfrm>
          <a:off x="10528300" y="63805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14033</xdr:rowOff>
    </xdr:from>
    <xdr:to>
      <xdr:col>55</xdr:col>
      <xdr:colOff>50800</xdr:colOff>
      <xdr:row>38</xdr:row>
      <xdr:rowOff>115633</xdr:rowOff>
    </xdr:to>
    <xdr:sp macro="" textlink="">
      <xdr:nvSpPr>
        <xdr:cNvPr id="295" name="フローチャート: 判断 294"/>
        <xdr:cNvSpPr/>
      </xdr:nvSpPr>
      <xdr:spPr>
        <a:xfrm>
          <a:off x="104267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65405</xdr:rowOff>
    </xdr:from>
    <xdr:to>
      <xdr:col>50</xdr:col>
      <xdr:colOff>114300</xdr:colOff>
      <xdr:row>38</xdr:row>
      <xdr:rowOff>130175</xdr:rowOff>
    </xdr:to>
    <xdr:cxnSp macro="">
      <xdr:nvCxnSpPr>
        <xdr:cNvPr id="296" name="直線コネクタ 295"/>
        <xdr:cNvCxnSpPr/>
      </xdr:nvCxnSpPr>
      <xdr:spPr>
        <a:xfrm>
          <a:off x="8750300" y="6580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32131</xdr:rowOff>
    </xdr:from>
    <xdr:to>
      <xdr:col>50</xdr:col>
      <xdr:colOff>165100</xdr:colOff>
      <xdr:row>38</xdr:row>
      <xdr:rowOff>133731</xdr:rowOff>
    </xdr:to>
    <xdr:sp macro="" textlink="">
      <xdr:nvSpPr>
        <xdr:cNvPr id="297" name="フローチャート: 判断 296"/>
        <xdr:cNvSpPr/>
      </xdr:nvSpPr>
      <xdr:spPr>
        <a:xfrm>
          <a:off x="9588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150258</xdr:rowOff>
    </xdr:from>
    <xdr:ext cx="378565" cy="259045"/>
    <xdr:sp macro="" textlink="">
      <xdr:nvSpPr>
        <xdr:cNvPr id="298" name="テキスト ボックス 297"/>
        <xdr:cNvSpPr txBox="1"/>
      </xdr:nvSpPr>
      <xdr:spPr>
        <a:xfrm>
          <a:off x="9450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146367</xdr:rowOff>
    </xdr:from>
    <xdr:to>
      <xdr:col>45</xdr:col>
      <xdr:colOff>177800</xdr:colOff>
      <xdr:row>38</xdr:row>
      <xdr:rowOff>65405</xdr:rowOff>
    </xdr:to>
    <xdr:cxnSp macro="">
      <xdr:nvCxnSpPr>
        <xdr:cNvPr id="299" name="直線コネクタ 298"/>
        <xdr:cNvCxnSpPr/>
      </xdr:nvCxnSpPr>
      <xdr:spPr>
        <a:xfrm>
          <a:off x="7861300" y="5975667"/>
          <a:ext cx="889000" cy="6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29083</xdr:rowOff>
    </xdr:from>
    <xdr:to>
      <xdr:col>46</xdr:col>
      <xdr:colOff>38100</xdr:colOff>
      <xdr:row>38</xdr:row>
      <xdr:rowOff>130683</xdr:rowOff>
    </xdr:to>
    <xdr:sp macro="" textlink="">
      <xdr:nvSpPr>
        <xdr:cNvPr id="300" name="フローチャート: 判断 299"/>
        <xdr:cNvSpPr/>
      </xdr:nvSpPr>
      <xdr:spPr>
        <a:xfrm>
          <a:off x="8699500" y="654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121810</xdr:rowOff>
    </xdr:from>
    <xdr:ext cx="378565" cy="259045"/>
    <xdr:sp macro="" textlink="">
      <xdr:nvSpPr>
        <xdr:cNvPr id="301" name="テキスト ボックス 300"/>
        <xdr:cNvSpPr txBox="1"/>
      </xdr:nvSpPr>
      <xdr:spPr>
        <a:xfrm>
          <a:off x="8561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150178</xdr:rowOff>
    </xdr:from>
    <xdr:to>
      <xdr:col>41</xdr:col>
      <xdr:colOff>50800</xdr:colOff>
      <xdr:row>34</xdr:row>
      <xdr:rowOff>146367</xdr:rowOff>
    </xdr:to>
    <xdr:cxnSp macro="">
      <xdr:nvCxnSpPr>
        <xdr:cNvPr id="302" name="直線コネクタ 301"/>
        <xdr:cNvCxnSpPr/>
      </xdr:nvCxnSpPr>
      <xdr:spPr>
        <a:xfrm>
          <a:off x="6972300" y="5293678"/>
          <a:ext cx="889000" cy="68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8509</xdr:rowOff>
    </xdr:from>
    <xdr:to>
      <xdr:col>41</xdr:col>
      <xdr:colOff>101600</xdr:colOff>
      <xdr:row>38</xdr:row>
      <xdr:rowOff>110109</xdr:rowOff>
    </xdr:to>
    <xdr:sp macro="" textlink="">
      <xdr:nvSpPr>
        <xdr:cNvPr id="303" name="フローチャート: 判断 302"/>
        <xdr:cNvSpPr/>
      </xdr:nvSpPr>
      <xdr:spPr>
        <a:xfrm>
          <a:off x="7810500" y="652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101236</xdr:rowOff>
    </xdr:from>
    <xdr:ext cx="378565" cy="259045"/>
    <xdr:sp macro="" textlink="">
      <xdr:nvSpPr>
        <xdr:cNvPr id="304" name="テキスト ボックス 303"/>
        <xdr:cNvSpPr txBox="1"/>
      </xdr:nvSpPr>
      <xdr:spPr>
        <a:xfrm>
          <a:off x="7672017" y="661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23368</xdr:rowOff>
    </xdr:from>
    <xdr:to>
      <xdr:col>36</xdr:col>
      <xdr:colOff>165100</xdr:colOff>
      <xdr:row>38</xdr:row>
      <xdr:rowOff>124968</xdr:rowOff>
    </xdr:to>
    <xdr:sp macro="" textlink="">
      <xdr:nvSpPr>
        <xdr:cNvPr id="305" name="フローチャート: 判断 304"/>
        <xdr:cNvSpPr/>
      </xdr:nvSpPr>
      <xdr:spPr>
        <a:xfrm>
          <a:off x="6921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116095</xdr:rowOff>
    </xdr:from>
    <xdr:ext cx="378565" cy="259045"/>
    <xdr:sp macro="" textlink="">
      <xdr:nvSpPr>
        <xdr:cNvPr id="306" name="テキスト ボックス 305"/>
        <xdr:cNvSpPr txBox="1"/>
      </xdr:nvSpPr>
      <xdr:spPr>
        <a:xfrm>
          <a:off x="6783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78613</xdr:rowOff>
    </xdr:from>
    <xdr:to>
      <xdr:col>55</xdr:col>
      <xdr:colOff>50800</xdr:colOff>
      <xdr:row>39</xdr:row>
      <xdr:rowOff>8763</xdr:rowOff>
    </xdr:to>
    <xdr:sp macro="" textlink="">
      <xdr:nvSpPr>
        <xdr:cNvPr id="312" name="楕円 311"/>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164990</xdr:rowOff>
    </xdr:from>
    <xdr:ext cx="378565" cy="259045"/>
    <xdr:sp macro="" textlink="">
      <xdr:nvSpPr>
        <xdr:cNvPr id="313" name="労働費該当値テキスト"/>
        <xdr:cNvSpPr txBox="1"/>
      </xdr:nvSpPr>
      <xdr:spPr>
        <a:xfrm>
          <a:off x="10528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14" name="楕円 313"/>
        <xdr:cNvSpPr/>
      </xdr:nvSpPr>
      <xdr:spPr>
        <a:xfrm>
          <a:off x="9588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xdr:rowOff>
    </xdr:from>
    <xdr:ext cx="378565" cy="259045"/>
    <xdr:sp macro="" textlink="">
      <xdr:nvSpPr>
        <xdr:cNvPr id="315" name="テキスト ボックス 314"/>
        <xdr:cNvSpPr txBox="1"/>
      </xdr:nvSpPr>
      <xdr:spPr>
        <a:xfrm>
          <a:off x="9450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xdr:rowOff>
    </xdr:from>
    <xdr:to>
      <xdr:col>46</xdr:col>
      <xdr:colOff>38100</xdr:colOff>
      <xdr:row>38</xdr:row>
      <xdr:rowOff>116205</xdr:rowOff>
    </xdr:to>
    <xdr:sp macro="" textlink="">
      <xdr:nvSpPr>
        <xdr:cNvPr id="316" name="楕円 315"/>
        <xdr:cNvSpPr/>
      </xdr:nvSpPr>
      <xdr:spPr>
        <a:xfrm>
          <a:off x="8699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132732</xdr:rowOff>
    </xdr:from>
    <xdr:ext cx="378565" cy="259045"/>
    <xdr:sp macro="" textlink="">
      <xdr:nvSpPr>
        <xdr:cNvPr id="317" name="テキスト ボックス 316"/>
        <xdr:cNvSpPr txBox="1"/>
      </xdr:nvSpPr>
      <xdr:spPr>
        <a:xfrm>
          <a:off x="8561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95567</xdr:rowOff>
    </xdr:from>
    <xdr:to>
      <xdr:col>41</xdr:col>
      <xdr:colOff>101600</xdr:colOff>
      <xdr:row>35</xdr:row>
      <xdr:rowOff>25717</xdr:rowOff>
    </xdr:to>
    <xdr:sp macro="" textlink="">
      <xdr:nvSpPr>
        <xdr:cNvPr id="318" name="楕円 317"/>
        <xdr:cNvSpPr/>
      </xdr:nvSpPr>
      <xdr:spPr>
        <a:xfrm>
          <a:off x="7810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42244</xdr:rowOff>
    </xdr:from>
    <xdr:ext cx="469744" cy="259045"/>
    <xdr:sp macro="" textlink="">
      <xdr:nvSpPr>
        <xdr:cNvPr id="319" name="テキスト ボックス 318"/>
        <xdr:cNvSpPr txBox="1"/>
      </xdr:nvSpPr>
      <xdr:spPr>
        <a:xfrm>
          <a:off x="7626428"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99378</xdr:rowOff>
    </xdr:from>
    <xdr:to>
      <xdr:col>36</xdr:col>
      <xdr:colOff>165100</xdr:colOff>
      <xdr:row>31</xdr:row>
      <xdr:rowOff>29528</xdr:rowOff>
    </xdr:to>
    <xdr:sp macro="" textlink="">
      <xdr:nvSpPr>
        <xdr:cNvPr id="320" name="楕円 319"/>
        <xdr:cNvSpPr/>
      </xdr:nvSpPr>
      <xdr:spPr>
        <a:xfrm>
          <a:off x="6921500" y="52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46055</xdr:rowOff>
    </xdr:from>
    <xdr:ext cx="469744" cy="259045"/>
    <xdr:sp macro="" textlink="">
      <xdr:nvSpPr>
        <xdr:cNvPr id="321" name="テキスト ボックス 320"/>
        <xdr:cNvSpPr txBox="1"/>
      </xdr:nvSpPr>
      <xdr:spPr>
        <a:xfrm>
          <a:off x="6737428" y="501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140488</xdr:rowOff>
    </xdr:from>
    <xdr:to>
      <xdr:col>54</xdr:col>
      <xdr:colOff>189865</xdr:colOff>
      <xdr:row>59</xdr:row>
      <xdr:rowOff>21781</xdr:rowOff>
    </xdr:to>
    <xdr:cxnSp macro="">
      <xdr:nvCxnSpPr>
        <xdr:cNvPr id="345" name="直線コネクタ 344"/>
        <xdr:cNvCxnSpPr/>
      </xdr:nvCxnSpPr>
      <xdr:spPr>
        <a:xfrm flipV="1">
          <a:off x="10475595" y="9398788"/>
          <a:ext cx="1270" cy="738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25608</xdr:rowOff>
    </xdr:from>
    <xdr:ext cx="469744" cy="259045"/>
    <xdr:sp macro="" textlink="">
      <xdr:nvSpPr>
        <xdr:cNvPr id="346" name="農林水産業費最小値テキスト"/>
        <xdr:cNvSpPr txBox="1"/>
      </xdr:nvSpPr>
      <xdr:spPr>
        <a:xfrm>
          <a:off x="10528300"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21781</xdr:rowOff>
    </xdr:from>
    <xdr:to>
      <xdr:col>55</xdr:col>
      <xdr:colOff>88900</xdr:colOff>
      <xdr:row>59</xdr:row>
      <xdr:rowOff>21781</xdr:rowOff>
    </xdr:to>
    <xdr:cxnSp macro="">
      <xdr:nvCxnSpPr>
        <xdr:cNvPr id="347" name="直線コネクタ 346"/>
        <xdr:cNvCxnSpPr/>
      </xdr:nvCxnSpPr>
      <xdr:spPr>
        <a:xfrm>
          <a:off x="10388600" y="1013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87165</xdr:rowOff>
    </xdr:from>
    <xdr:ext cx="534377" cy="259045"/>
    <xdr:sp macro="" textlink="">
      <xdr:nvSpPr>
        <xdr:cNvPr id="348" name="農林水産業費最大値テキスト"/>
        <xdr:cNvSpPr txBox="1"/>
      </xdr:nvSpPr>
      <xdr:spPr>
        <a:xfrm>
          <a:off x="10528300" y="91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140488</xdr:rowOff>
    </xdr:from>
    <xdr:to>
      <xdr:col>55</xdr:col>
      <xdr:colOff>88900</xdr:colOff>
      <xdr:row>54</xdr:row>
      <xdr:rowOff>140488</xdr:rowOff>
    </xdr:to>
    <xdr:cxnSp macro="">
      <xdr:nvCxnSpPr>
        <xdr:cNvPr id="349" name="直線コネクタ 348"/>
        <xdr:cNvCxnSpPr/>
      </xdr:nvCxnSpPr>
      <xdr:spPr>
        <a:xfrm>
          <a:off x="10388600" y="939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67208</xdr:rowOff>
    </xdr:from>
    <xdr:to>
      <xdr:col>55</xdr:col>
      <xdr:colOff>0</xdr:colOff>
      <xdr:row>57</xdr:row>
      <xdr:rowOff>8636</xdr:rowOff>
    </xdr:to>
    <xdr:cxnSp macro="">
      <xdr:nvCxnSpPr>
        <xdr:cNvPr id="350" name="直線コネクタ 349"/>
        <xdr:cNvCxnSpPr/>
      </xdr:nvCxnSpPr>
      <xdr:spPr>
        <a:xfrm>
          <a:off x="9639300" y="9668408"/>
          <a:ext cx="838200" cy="1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88739</xdr:rowOff>
    </xdr:from>
    <xdr:ext cx="534377" cy="259045"/>
    <xdr:sp macro="" textlink="">
      <xdr:nvSpPr>
        <xdr:cNvPr id="351" name="農林水産業費平均値テキスト"/>
        <xdr:cNvSpPr txBox="1"/>
      </xdr:nvSpPr>
      <xdr:spPr>
        <a:xfrm>
          <a:off x="10528300" y="9861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110312</xdr:rowOff>
    </xdr:from>
    <xdr:to>
      <xdr:col>55</xdr:col>
      <xdr:colOff>50800</xdr:colOff>
      <xdr:row>58</xdr:row>
      <xdr:rowOff>40462</xdr:rowOff>
    </xdr:to>
    <xdr:sp macro="" textlink="">
      <xdr:nvSpPr>
        <xdr:cNvPr id="352" name="フローチャート: 判断 351"/>
        <xdr:cNvSpPr/>
      </xdr:nvSpPr>
      <xdr:spPr>
        <a:xfrm>
          <a:off x="10426700" y="988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67208</xdr:rowOff>
    </xdr:from>
    <xdr:to>
      <xdr:col>50</xdr:col>
      <xdr:colOff>114300</xdr:colOff>
      <xdr:row>56</xdr:row>
      <xdr:rowOff>72174</xdr:rowOff>
    </xdr:to>
    <xdr:cxnSp macro="">
      <xdr:nvCxnSpPr>
        <xdr:cNvPr id="353" name="直線コネクタ 352"/>
        <xdr:cNvCxnSpPr/>
      </xdr:nvCxnSpPr>
      <xdr:spPr>
        <a:xfrm flipV="1">
          <a:off x="8750300" y="9668408"/>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133147</xdr:rowOff>
    </xdr:from>
    <xdr:to>
      <xdr:col>50</xdr:col>
      <xdr:colOff>165100</xdr:colOff>
      <xdr:row>58</xdr:row>
      <xdr:rowOff>63297</xdr:rowOff>
    </xdr:to>
    <xdr:sp macro="" textlink="">
      <xdr:nvSpPr>
        <xdr:cNvPr id="354" name="フローチャート: 判断 353"/>
        <xdr:cNvSpPr/>
      </xdr:nvSpPr>
      <xdr:spPr>
        <a:xfrm>
          <a:off x="9588500" y="99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54424</xdr:rowOff>
    </xdr:from>
    <xdr:ext cx="534377" cy="259045"/>
    <xdr:sp macro="" textlink="">
      <xdr:nvSpPr>
        <xdr:cNvPr id="355" name="テキスト ボックス 354"/>
        <xdr:cNvSpPr txBox="1"/>
      </xdr:nvSpPr>
      <xdr:spPr>
        <a:xfrm>
          <a:off x="9372111" y="99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132397</xdr:rowOff>
    </xdr:from>
    <xdr:to>
      <xdr:col>45</xdr:col>
      <xdr:colOff>177800</xdr:colOff>
      <xdr:row>56</xdr:row>
      <xdr:rowOff>72174</xdr:rowOff>
    </xdr:to>
    <xdr:cxnSp macro="">
      <xdr:nvCxnSpPr>
        <xdr:cNvPr id="356" name="直線コネクタ 355"/>
        <xdr:cNvCxnSpPr/>
      </xdr:nvCxnSpPr>
      <xdr:spPr>
        <a:xfrm>
          <a:off x="7861300" y="9047797"/>
          <a:ext cx="889000" cy="6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105525</xdr:rowOff>
    </xdr:from>
    <xdr:to>
      <xdr:col>46</xdr:col>
      <xdr:colOff>38100</xdr:colOff>
      <xdr:row>58</xdr:row>
      <xdr:rowOff>35675</xdr:rowOff>
    </xdr:to>
    <xdr:sp macro="" textlink="">
      <xdr:nvSpPr>
        <xdr:cNvPr id="357" name="フローチャート: 判断 356"/>
        <xdr:cNvSpPr/>
      </xdr:nvSpPr>
      <xdr:spPr>
        <a:xfrm>
          <a:off x="8699500" y="987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26802</xdr:rowOff>
    </xdr:from>
    <xdr:ext cx="534377" cy="259045"/>
    <xdr:sp macro="" textlink="">
      <xdr:nvSpPr>
        <xdr:cNvPr id="358" name="テキスト ボックス 357"/>
        <xdr:cNvSpPr txBox="1"/>
      </xdr:nvSpPr>
      <xdr:spPr>
        <a:xfrm>
          <a:off x="8483111" y="9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98514</xdr:rowOff>
    </xdr:from>
    <xdr:to>
      <xdr:col>41</xdr:col>
      <xdr:colOff>50800</xdr:colOff>
      <xdr:row>52</xdr:row>
      <xdr:rowOff>132397</xdr:rowOff>
    </xdr:to>
    <xdr:cxnSp macro="">
      <xdr:nvCxnSpPr>
        <xdr:cNvPr id="359" name="直線コネクタ 358"/>
        <xdr:cNvCxnSpPr/>
      </xdr:nvCxnSpPr>
      <xdr:spPr>
        <a:xfrm>
          <a:off x="6972300" y="8842464"/>
          <a:ext cx="889000" cy="2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125006</xdr:rowOff>
    </xdr:from>
    <xdr:to>
      <xdr:col>41</xdr:col>
      <xdr:colOff>101600</xdr:colOff>
      <xdr:row>58</xdr:row>
      <xdr:rowOff>55156</xdr:rowOff>
    </xdr:to>
    <xdr:sp macro="" textlink="">
      <xdr:nvSpPr>
        <xdr:cNvPr id="360" name="フローチャート: 判断 359"/>
        <xdr:cNvSpPr/>
      </xdr:nvSpPr>
      <xdr:spPr>
        <a:xfrm>
          <a:off x="7810500" y="989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46283</xdr:rowOff>
    </xdr:from>
    <xdr:ext cx="534377" cy="259045"/>
    <xdr:sp macro="" textlink="">
      <xdr:nvSpPr>
        <xdr:cNvPr id="361" name="テキスト ボックス 360"/>
        <xdr:cNvSpPr txBox="1"/>
      </xdr:nvSpPr>
      <xdr:spPr>
        <a:xfrm>
          <a:off x="7594111" y="99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147104</xdr:rowOff>
    </xdr:from>
    <xdr:to>
      <xdr:col>36</xdr:col>
      <xdr:colOff>165100</xdr:colOff>
      <xdr:row>58</xdr:row>
      <xdr:rowOff>77254</xdr:rowOff>
    </xdr:to>
    <xdr:sp macro="" textlink="">
      <xdr:nvSpPr>
        <xdr:cNvPr id="362" name="フローチャート: 判断 361"/>
        <xdr:cNvSpPr/>
      </xdr:nvSpPr>
      <xdr:spPr>
        <a:xfrm>
          <a:off x="6921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68381</xdr:rowOff>
    </xdr:from>
    <xdr:ext cx="534377" cy="259045"/>
    <xdr:sp macro="" textlink="">
      <xdr:nvSpPr>
        <xdr:cNvPr id="363" name="テキスト ボックス 362"/>
        <xdr:cNvSpPr txBox="1"/>
      </xdr:nvSpPr>
      <xdr:spPr>
        <a:xfrm>
          <a:off x="6705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129286</xdr:rowOff>
    </xdr:from>
    <xdr:to>
      <xdr:col>55</xdr:col>
      <xdr:colOff>50800</xdr:colOff>
      <xdr:row>57</xdr:row>
      <xdr:rowOff>59436</xdr:rowOff>
    </xdr:to>
    <xdr:sp macro="" textlink="">
      <xdr:nvSpPr>
        <xdr:cNvPr id="369" name="楕円 368"/>
        <xdr:cNvSpPr/>
      </xdr:nvSpPr>
      <xdr:spPr>
        <a:xfrm>
          <a:off x="104267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152163</xdr:rowOff>
    </xdr:from>
    <xdr:ext cx="534377" cy="259045"/>
    <xdr:sp macro="" textlink="">
      <xdr:nvSpPr>
        <xdr:cNvPr id="370" name="農林水産業費該当値テキスト"/>
        <xdr:cNvSpPr txBox="1"/>
      </xdr:nvSpPr>
      <xdr:spPr>
        <a:xfrm>
          <a:off x="10528300" y="95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16408</xdr:rowOff>
    </xdr:from>
    <xdr:to>
      <xdr:col>50</xdr:col>
      <xdr:colOff>165100</xdr:colOff>
      <xdr:row>56</xdr:row>
      <xdr:rowOff>118008</xdr:rowOff>
    </xdr:to>
    <xdr:sp macro="" textlink="">
      <xdr:nvSpPr>
        <xdr:cNvPr id="371" name="楕円 370"/>
        <xdr:cNvSpPr/>
      </xdr:nvSpPr>
      <xdr:spPr>
        <a:xfrm>
          <a:off x="9588500" y="96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134535</xdr:rowOff>
    </xdr:from>
    <xdr:ext cx="534377" cy="259045"/>
    <xdr:sp macro="" textlink="">
      <xdr:nvSpPr>
        <xdr:cNvPr id="372" name="テキスト ボックス 371"/>
        <xdr:cNvSpPr txBox="1"/>
      </xdr:nvSpPr>
      <xdr:spPr>
        <a:xfrm>
          <a:off x="9372111" y="93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21374</xdr:rowOff>
    </xdr:from>
    <xdr:to>
      <xdr:col>46</xdr:col>
      <xdr:colOff>38100</xdr:colOff>
      <xdr:row>56</xdr:row>
      <xdr:rowOff>122974</xdr:rowOff>
    </xdr:to>
    <xdr:sp macro="" textlink="">
      <xdr:nvSpPr>
        <xdr:cNvPr id="373" name="楕円 372"/>
        <xdr:cNvSpPr/>
      </xdr:nvSpPr>
      <xdr:spPr>
        <a:xfrm>
          <a:off x="8699500" y="96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139501</xdr:rowOff>
    </xdr:from>
    <xdr:ext cx="534377" cy="259045"/>
    <xdr:sp macro="" textlink="">
      <xdr:nvSpPr>
        <xdr:cNvPr id="374" name="テキスト ボックス 373"/>
        <xdr:cNvSpPr txBox="1"/>
      </xdr:nvSpPr>
      <xdr:spPr>
        <a:xfrm>
          <a:off x="8483111" y="93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81597</xdr:rowOff>
    </xdr:from>
    <xdr:to>
      <xdr:col>41</xdr:col>
      <xdr:colOff>101600</xdr:colOff>
      <xdr:row>53</xdr:row>
      <xdr:rowOff>11747</xdr:rowOff>
    </xdr:to>
    <xdr:sp macro="" textlink="">
      <xdr:nvSpPr>
        <xdr:cNvPr id="375" name="楕円 374"/>
        <xdr:cNvSpPr/>
      </xdr:nvSpPr>
      <xdr:spPr>
        <a:xfrm>
          <a:off x="7810500" y="89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28274</xdr:rowOff>
    </xdr:from>
    <xdr:ext cx="534377" cy="259045"/>
    <xdr:sp macro="" textlink="">
      <xdr:nvSpPr>
        <xdr:cNvPr id="376" name="テキスト ボックス 375"/>
        <xdr:cNvSpPr txBox="1"/>
      </xdr:nvSpPr>
      <xdr:spPr>
        <a:xfrm>
          <a:off x="7594111" y="87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47714</xdr:rowOff>
    </xdr:from>
    <xdr:to>
      <xdr:col>36</xdr:col>
      <xdr:colOff>165100</xdr:colOff>
      <xdr:row>51</xdr:row>
      <xdr:rowOff>149314</xdr:rowOff>
    </xdr:to>
    <xdr:sp macro="" textlink="">
      <xdr:nvSpPr>
        <xdr:cNvPr id="377" name="楕円 376"/>
        <xdr:cNvSpPr/>
      </xdr:nvSpPr>
      <xdr:spPr>
        <a:xfrm>
          <a:off x="6921500" y="87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165841</xdr:rowOff>
    </xdr:from>
    <xdr:ext cx="599010" cy="259045"/>
    <xdr:sp macro="" textlink="">
      <xdr:nvSpPr>
        <xdr:cNvPr id="378" name="テキスト ボックス 377"/>
        <xdr:cNvSpPr txBox="1"/>
      </xdr:nvSpPr>
      <xdr:spPr>
        <a:xfrm>
          <a:off x="6672795" y="856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400" name="直線コネクタ 399"/>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401"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402" name="直線コネクタ 401"/>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403"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404" name="直線コネクタ 403"/>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78663</xdr:rowOff>
    </xdr:from>
    <xdr:to>
      <xdr:col>55</xdr:col>
      <xdr:colOff>0</xdr:colOff>
      <xdr:row>77</xdr:row>
      <xdr:rowOff>90849</xdr:rowOff>
    </xdr:to>
    <xdr:cxnSp macro="">
      <xdr:nvCxnSpPr>
        <xdr:cNvPr id="405" name="直線コネクタ 404"/>
        <xdr:cNvCxnSpPr/>
      </xdr:nvCxnSpPr>
      <xdr:spPr>
        <a:xfrm flipV="1">
          <a:off x="9639300" y="13280313"/>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406"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407" name="フローチャート: 判断 406"/>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81567</xdr:rowOff>
    </xdr:from>
    <xdr:to>
      <xdr:col>50</xdr:col>
      <xdr:colOff>114300</xdr:colOff>
      <xdr:row>77</xdr:row>
      <xdr:rowOff>90849</xdr:rowOff>
    </xdr:to>
    <xdr:cxnSp macro="">
      <xdr:nvCxnSpPr>
        <xdr:cNvPr id="408" name="直線コネクタ 407"/>
        <xdr:cNvCxnSpPr/>
      </xdr:nvCxnSpPr>
      <xdr:spPr>
        <a:xfrm>
          <a:off x="8750300" y="13283217"/>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9" name="フローチャート: 判断 408"/>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10" name="テキスト ボックス 409"/>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63919</xdr:rowOff>
    </xdr:from>
    <xdr:to>
      <xdr:col>45</xdr:col>
      <xdr:colOff>177800</xdr:colOff>
      <xdr:row>77</xdr:row>
      <xdr:rowOff>81567</xdr:rowOff>
    </xdr:to>
    <xdr:cxnSp macro="">
      <xdr:nvCxnSpPr>
        <xdr:cNvPr id="411" name="直線コネクタ 410"/>
        <xdr:cNvCxnSpPr/>
      </xdr:nvCxnSpPr>
      <xdr:spPr>
        <a:xfrm>
          <a:off x="7861300" y="1326556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12" name="フローチャート: 判断 411"/>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13" name="テキスト ボックス 412"/>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63919</xdr:rowOff>
    </xdr:from>
    <xdr:to>
      <xdr:col>41</xdr:col>
      <xdr:colOff>50800</xdr:colOff>
      <xdr:row>77</xdr:row>
      <xdr:rowOff>134260</xdr:rowOff>
    </xdr:to>
    <xdr:cxnSp macro="">
      <xdr:nvCxnSpPr>
        <xdr:cNvPr id="414" name="直線コネクタ 413"/>
        <xdr:cNvCxnSpPr/>
      </xdr:nvCxnSpPr>
      <xdr:spPr>
        <a:xfrm flipV="1">
          <a:off x="6972300" y="13265569"/>
          <a:ext cx="889000" cy="7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15" name="フローチャート: 判断 414"/>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16" name="テキスト ボックス 415"/>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17" name="フローチャート: 判断 416"/>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8" name="テキスト ボックス 417"/>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27863</xdr:rowOff>
    </xdr:from>
    <xdr:to>
      <xdr:col>55</xdr:col>
      <xdr:colOff>50800</xdr:colOff>
      <xdr:row>77</xdr:row>
      <xdr:rowOff>129463</xdr:rowOff>
    </xdr:to>
    <xdr:sp macro="" textlink="">
      <xdr:nvSpPr>
        <xdr:cNvPr id="424" name="楕円 423"/>
        <xdr:cNvSpPr/>
      </xdr:nvSpPr>
      <xdr:spPr>
        <a:xfrm>
          <a:off x="104267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6290</xdr:rowOff>
    </xdr:from>
    <xdr:ext cx="534377" cy="259045"/>
    <xdr:sp macro="" textlink="">
      <xdr:nvSpPr>
        <xdr:cNvPr id="425" name="商工費該当値テキスト"/>
        <xdr:cNvSpPr txBox="1"/>
      </xdr:nvSpPr>
      <xdr:spPr>
        <a:xfrm>
          <a:off x="10528300" y="132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40049</xdr:rowOff>
    </xdr:from>
    <xdr:to>
      <xdr:col>50</xdr:col>
      <xdr:colOff>165100</xdr:colOff>
      <xdr:row>77</xdr:row>
      <xdr:rowOff>141649</xdr:rowOff>
    </xdr:to>
    <xdr:sp macro="" textlink="">
      <xdr:nvSpPr>
        <xdr:cNvPr id="426" name="楕円 425"/>
        <xdr:cNvSpPr/>
      </xdr:nvSpPr>
      <xdr:spPr>
        <a:xfrm>
          <a:off x="9588500" y="132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132776</xdr:rowOff>
    </xdr:from>
    <xdr:ext cx="469744" cy="259045"/>
    <xdr:sp macro="" textlink="">
      <xdr:nvSpPr>
        <xdr:cNvPr id="427" name="テキスト ボックス 426"/>
        <xdr:cNvSpPr txBox="1"/>
      </xdr:nvSpPr>
      <xdr:spPr>
        <a:xfrm>
          <a:off x="9404428" y="133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30767</xdr:rowOff>
    </xdr:from>
    <xdr:to>
      <xdr:col>46</xdr:col>
      <xdr:colOff>38100</xdr:colOff>
      <xdr:row>77</xdr:row>
      <xdr:rowOff>132367</xdr:rowOff>
    </xdr:to>
    <xdr:sp macro="" textlink="">
      <xdr:nvSpPr>
        <xdr:cNvPr id="428" name="楕円 427"/>
        <xdr:cNvSpPr/>
      </xdr:nvSpPr>
      <xdr:spPr>
        <a:xfrm>
          <a:off x="8699500" y="132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123494</xdr:rowOff>
    </xdr:from>
    <xdr:ext cx="534377" cy="259045"/>
    <xdr:sp macro="" textlink="">
      <xdr:nvSpPr>
        <xdr:cNvPr id="429" name="テキスト ボックス 428"/>
        <xdr:cNvSpPr txBox="1"/>
      </xdr:nvSpPr>
      <xdr:spPr>
        <a:xfrm>
          <a:off x="8483111" y="133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13119</xdr:rowOff>
    </xdr:from>
    <xdr:to>
      <xdr:col>41</xdr:col>
      <xdr:colOff>101600</xdr:colOff>
      <xdr:row>77</xdr:row>
      <xdr:rowOff>114719</xdr:rowOff>
    </xdr:to>
    <xdr:sp macro="" textlink="">
      <xdr:nvSpPr>
        <xdr:cNvPr id="430" name="楕円 429"/>
        <xdr:cNvSpPr/>
      </xdr:nvSpPr>
      <xdr:spPr>
        <a:xfrm>
          <a:off x="7810500" y="132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105846</xdr:rowOff>
    </xdr:from>
    <xdr:ext cx="534377" cy="259045"/>
    <xdr:sp macro="" textlink="">
      <xdr:nvSpPr>
        <xdr:cNvPr id="431" name="テキスト ボックス 430"/>
        <xdr:cNvSpPr txBox="1"/>
      </xdr:nvSpPr>
      <xdr:spPr>
        <a:xfrm>
          <a:off x="7594111" y="13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83460</xdr:rowOff>
    </xdr:from>
    <xdr:to>
      <xdr:col>36</xdr:col>
      <xdr:colOff>165100</xdr:colOff>
      <xdr:row>78</xdr:row>
      <xdr:rowOff>13610</xdr:rowOff>
    </xdr:to>
    <xdr:sp macro="" textlink="">
      <xdr:nvSpPr>
        <xdr:cNvPr id="432" name="楕円 431"/>
        <xdr:cNvSpPr/>
      </xdr:nvSpPr>
      <xdr:spPr>
        <a:xfrm>
          <a:off x="6921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4737</xdr:rowOff>
    </xdr:from>
    <xdr:ext cx="469744" cy="259045"/>
    <xdr:sp macro="" textlink="">
      <xdr:nvSpPr>
        <xdr:cNvPr id="433" name="テキスト ボックス 432"/>
        <xdr:cNvSpPr txBox="1"/>
      </xdr:nvSpPr>
      <xdr:spPr>
        <a:xfrm>
          <a:off x="6737428" y="1337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84799</xdr:rowOff>
    </xdr:from>
    <xdr:to>
      <xdr:col>54</xdr:col>
      <xdr:colOff>189865</xdr:colOff>
      <xdr:row>99</xdr:row>
      <xdr:rowOff>8868</xdr:rowOff>
    </xdr:to>
    <xdr:cxnSp macro="">
      <xdr:nvCxnSpPr>
        <xdr:cNvPr id="457" name="直線コネクタ 456"/>
        <xdr:cNvCxnSpPr/>
      </xdr:nvCxnSpPr>
      <xdr:spPr>
        <a:xfrm flipV="1">
          <a:off x="10475595" y="16543999"/>
          <a:ext cx="1270" cy="43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12695</xdr:rowOff>
    </xdr:from>
    <xdr:ext cx="534377" cy="259045"/>
    <xdr:sp macro="" textlink="">
      <xdr:nvSpPr>
        <xdr:cNvPr id="458" name="土木費最小値テキスト"/>
        <xdr:cNvSpPr txBox="1"/>
      </xdr:nvSpPr>
      <xdr:spPr>
        <a:xfrm>
          <a:off x="10528300" y="169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8868</xdr:rowOff>
    </xdr:from>
    <xdr:to>
      <xdr:col>55</xdr:col>
      <xdr:colOff>88900</xdr:colOff>
      <xdr:row>99</xdr:row>
      <xdr:rowOff>8868</xdr:rowOff>
    </xdr:to>
    <xdr:cxnSp macro="">
      <xdr:nvCxnSpPr>
        <xdr:cNvPr id="459" name="直線コネクタ 458"/>
        <xdr:cNvCxnSpPr/>
      </xdr:nvCxnSpPr>
      <xdr:spPr>
        <a:xfrm>
          <a:off x="10388600" y="1698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31476</xdr:rowOff>
    </xdr:from>
    <xdr:ext cx="599010" cy="259045"/>
    <xdr:sp macro="" textlink="">
      <xdr:nvSpPr>
        <xdr:cNvPr id="460" name="土木費最大値テキスト"/>
        <xdr:cNvSpPr txBox="1"/>
      </xdr:nvSpPr>
      <xdr:spPr>
        <a:xfrm>
          <a:off x="10528300" y="163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84799</xdr:rowOff>
    </xdr:from>
    <xdr:to>
      <xdr:col>55</xdr:col>
      <xdr:colOff>88900</xdr:colOff>
      <xdr:row>96</xdr:row>
      <xdr:rowOff>84799</xdr:rowOff>
    </xdr:to>
    <xdr:cxnSp macro="">
      <xdr:nvCxnSpPr>
        <xdr:cNvPr id="461" name="直線コネクタ 460"/>
        <xdr:cNvCxnSpPr/>
      </xdr:nvCxnSpPr>
      <xdr:spPr>
        <a:xfrm>
          <a:off x="10388600" y="16543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125840</xdr:rowOff>
    </xdr:from>
    <xdr:to>
      <xdr:col>55</xdr:col>
      <xdr:colOff>0</xdr:colOff>
      <xdr:row>96</xdr:row>
      <xdr:rowOff>84799</xdr:rowOff>
    </xdr:to>
    <xdr:cxnSp macro="">
      <xdr:nvCxnSpPr>
        <xdr:cNvPr id="462" name="直線コネクタ 461"/>
        <xdr:cNvCxnSpPr/>
      </xdr:nvCxnSpPr>
      <xdr:spPr>
        <a:xfrm>
          <a:off x="9639300" y="16413590"/>
          <a:ext cx="838200" cy="1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36335</xdr:rowOff>
    </xdr:from>
    <xdr:ext cx="534377" cy="259045"/>
    <xdr:sp macro="" textlink="">
      <xdr:nvSpPr>
        <xdr:cNvPr id="463" name="土木費平均値テキスト"/>
        <xdr:cNvSpPr txBox="1"/>
      </xdr:nvSpPr>
      <xdr:spPr>
        <a:xfrm>
          <a:off x="10528300" y="16838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57908</xdr:rowOff>
    </xdr:from>
    <xdr:to>
      <xdr:col>55</xdr:col>
      <xdr:colOff>50800</xdr:colOff>
      <xdr:row>98</xdr:row>
      <xdr:rowOff>159508</xdr:rowOff>
    </xdr:to>
    <xdr:sp macro="" textlink="">
      <xdr:nvSpPr>
        <xdr:cNvPr id="464" name="フローチャート: 判断 463"/>
        <xdr:cNvSpPr/>
      </xdr:nvSpPr>
      <xdr:spPr>
        <a:xfrm>
          <a:off x="10426700" y="1686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10513</xdr:rowOff>
    </xdr:from>
    <xdr:to>
      <xdr:col>50</xdr:col>
      <xdr:colOff>114300</xdr:colOff>
      <xdr:row>95</xdr:row>
      <xdr:rowOff>125840</xdr:rowOff>
    </xdr:to>
    <xdr:cxnSp macro="">
      <xdr:nvCxnSpPr>
        <xdr:cNvPr id="465" name="直線コネクタ 464"/>
        <xdr:cNvCxnSpPr/>
      </xdr:nvCxnSpPr>
      <xdr:spPr>
        <a:xfrm>
          <a:off x="8750300" y="15955363"/>
          <a:ext cx="889000" cy="4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59285</xdr:rowOff>
    </xdr:from>
    <xdr:to>
      <xdr:col>50</xdr:col>
      <xdr:colOff>165100</xdr:colOff>
      <xdr:row>98</xdr:row>
      <xdr:rowOff>160885</xdr:rowOff>
    </xdr:to>
    <xdr:sp macro="" textlink="">
      <xdr:nvSpPr>
        <xdr:cNvPr id="466" name="フローチャート: 判断 465"/>
        <xdr:cNvSpPr/>
      </xdr:nvSpPr>
      <xdr:spPr>
        <a:xfrm>
          <a:off x="9588500" y="1686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152012</xdr:rowOff>
    </xdr:from>
    <xdr:ext cx="534377" cy="259045"/>
    <xdr:sp macro="" textlink="">
      <xdr:nvSpPr>
        <xdr:cNvPr id="467" name="テキスト ボックス 466"/>
        <xdr:cNvSpPr txBox="1"/>
      </xdr:nvSpPr>
      <xdr:spPr>
        <a:xfrm>
          <a:off x="9372111" y="169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10513</xdr:rowOff>
    </xdr:from>
    <xdr:to>
      <xdr:col>45</xdr:col>
      <xdr:colOff>177800</xdr:colOff>
      <xdr:row>94</xdr:row>
      <xdr:rowOff>45669</xdr:rowOff>
    </xdr:to>
    <xdr:cxnSp macro="">
      <xdr:nvCxnSpPr>
        <xdr:cNvPr id="468" name="直線コネクタ 467"/>
        <xdr:cNvCxnSpPr/>
      </xdr:nvCxnSpPr>
      <xdr:spPr>
        <a:xfrm flipV="1">
          <a:off x="7861300" y="15955363"/>
          <a:ext cx="889000" cy="2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55547</xdr:rowOff>
    </xdr:from>
    <xdr:to>
      <xdr:col>46</xdr:col>
      <xdr:colOff>38100</xdr:colOff>
      <xdr:row>98</xdr:row>
      <xdr:rowOff>157147</xdr:rowOff>
    </xdr:to>
    <xdr:sp macro="" textlink="">
      <xdr:nvSpPr>
        <xdr:cNvPr id="469" name="フローチャート: 判断 468"/>
        <xdr:cNvSpPr/>
      </xdr:nvSpPr>
      <xdr:spPr>
        <a:xfrm>
          <a:off x="8699500" y="1685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148274</xdr:rowOff>
    </xdr:from>
    <xdr:ext cx="534377" cy="259045"/>
    <xdr:sp macro="" textlink="">
      <xdr:nvSpPr>
        <xdr:cNvPr id="470" name="テキスト ボックス 469"/>
        <xdr:cNvSpPr txBox="1"/>
      </xdr:nvSpPr>
      <xdr:spPr>
        <a:xfrm>
          <a:off x="8483111" y="169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134962</xdr:rowOff>
    </xdr:from>
    <xdr:to>
      <xdr:col>41</xdr:col>
      <xdr:colOff>50800</xdr:colOff>
      <xdr:row>94</xdr:row>
      <xdr:rowOff>45669</xdr:rowOff>
    </xdr:to>
    <xdr:cxnSp macro="">
      <xdr:nvCxnSpPr>
        <xdr:cNvPr id="471" name="直線コネクタ 470"/>
        <xdr:cNvCxnSpPr/>
      </xdr:nvCxnSpPr>
      <xdr:spPr>
        <a:xfrm>
          <a:off x="6972300" y="15565462"/>
          <a:ext cx="889000" cy="5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64878</xdr:rowOff>
    </xdr:from>
    <xdr:to>
      <xdr:col>41</xdr:col>
      <xdr:colOff>101600</xdr:colOff>
      <xdr:row>98</xdr:row>
      <xdr:rowOff>166478</xdr:rowOff>
    </xdr:to>
    <xdr:sp macro="" textlink="">
      <xdr:nvSpPr>
        <xdr:cNvPr id="472" name="フローチャート: 判断 471"/>
        <xdr:cNvSpPr/>
      </xdr:nvSpPr>
      <xdr:spPr>
        <a:xfrm>
          <a:off x="7810500" y="1686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157605</xdr:rowOff>
    </xdr:from>
    <xdr:ext cx="534377" cy="259045"/>
    <xdr:sp macro="" textlink="">
      <xdr:nvSpPr>
        <xdr:cNvPr id="473" name="テキスト ボックス 472"/>
        <xdr:cNvSpPr txBox="1"/>
      </xdr:nvSpPr>
      <xdr:spPr>
        <a:xfrm>
          <a:off x="7594111" y="169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62466</xdr:rowOff>
    </xdr:from>
    <xdr:to>
      <xdr:col>36</xdr:col>
      <xdr:colOff>165100</xdr:colOff>
      <xdr:row>98</xdr:row>
      <xdr:rowOff>164066</xdr:rowOff>
    </xdr:to>
    <xdr:sp macro="" textlink="">
      <xdr:nvSpPr>
        <xdr:cNvPr id="474" name="フローチャート: 判断 473"/>
        <xdr:cNvSpPr/>
      </xdr:nvSpPr>
      <xdr:spPr>
        <a:xfrm>
          <a:off x="69215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155193</xdr:rowOff>
    </xdr:from>
    <xdr:ext cx="534377" cy="259045"/>
    <xdr:sp macro="" textlink="">
      <xdr:nvSpPr>
        <xdr:cNvPr id="475" name="テキスト ボックス 474"/>
        <xdr:cNvSpPr txBox="1"/>
      </xdr:nvSpPr>
      <xdr:spPr>
        <a:xfrm>
          <a:off x="6705111" y="169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33999</xdr:rowOff>
    </xdr:from>
    <xdr:to>
      <xdr:col>55</xdr:col>
      <xdr:colOff>50800</xdr:colOff>
      <xdr:row>96</xdr:row>
      <xdr:rowOff>135599</xdr:rowOff>
    </xdr:to>
    <xdr:sp macro="" textlink="">
      <xdr:nvSpPr>
        <xdr:cNvPr id="481" name="楕円 480"/>
        <xdr:cNvSpPr/>
      </xdr:nvSpPr>
      <xdr:spPr>
        <a:xfrm>
          <a:off x="10426700" y="164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158476</xdr:rowOff>
    </xdr:from>
    <xdr:ext cx="599010" cy="259045"/>
    <xdr:sp macro="" textlink="">
      <xdr:nvSpPr>
        <xdr:cNvPr id="482" name="土木費該当値テキスト"/>
        <xdr:cNvSpPr txBox="1"/>
      </xdr:nvSpPr>
      <xdr:spPr>
        <a:xfrm>
          <a:off x="10528300" y="1644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75040</xdr:rowOff>
    </xdr:from>
    <xdr:to>
      <xdr:col>50</xdr:col>
      <xdr:colOff>165100</xdr:colOff>
      <xdr:row>96</xdr:row>
      <xdr:rowOff>5190</xdr:rowOff>
    </xdr:to>
    <xdr:sp macro="" textlink="">
      <xdr:nvSpPr>
        <xdr:cNvPr id="483" name="楕円 482"/>
        <xdr:cNvSpPr/>
      </xdr:nvSpPr>
      <xdr:spPr>
        <a:xfrm>
          <a:off x="9588500" y="163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21717</xdr:rowOff>
    </xdr:from>
    <xdr:ext cx="599010" cy="259045"/>
    <xdr:sp macro="" textlink="">
      <xdr:nvSpPr>
        <xdr:cNvPr id="484" name="テキスト ボックス 483"/>
        <xdr:cNvSpPr txBox="1"/>
      </xdr:nvSpPr>
      <xdr:spPr>
        <a:xfrm>
          <a:off x="9339795" y="1613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131163</xdr:rowOff>
    </xdr:from>
    <xdr:to>
      <xdr:col>46</xdr:col>
      <xdr:colOff>38100</xdr:colOff>
      <xdr:row>93</xdr:row>
      <xdr:rowOff>61313</xdr:rowOff>
    </xdr:to>
    <xdr:sp macro="" textlink="">
      <xdr:nvSpPr>
        <xdr:cNvPr id="485" name="楕円 484"/>
        <xdr:cNvSpPr/>
      </xdr:nvSpPr>
      <xdr:spPr>
        <a:xfrm>
          <a:off x="8699500" y="159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77840</xdr:rowOff>
    </xdr:from>
    <xdr:ext cx="599010" cy="259045"/>
    <xdr:sp macro="" textlink="">
      <xdr:nvSpPr>
        <xdr:cNvPr id="486" name="テキスト ボックス 485"/>
        <xdr:cNvSpPr txBox="1"/>
      </xdr:nvSpPr>
      <xdr:spPr>
        <a:xfrm>
          <a:off x="8450795" y="1567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166319</xdr:rowOff>
    </xdr:from>
    <xdr:to>
      <xdr:col>41</xdr:col>
      <xdr:colOff>101600</xdr:colOff>
      <xdr:row>94</xdr:row>
      <xdr:rowOff>96469</xdr:rowOff>
    </xdr:to>
    <xdr:sp macro="" textlink="">
      <xdr:nvSpPr>
        <xdr:cNvPr id="487" name="楕円 486"/>
        <xdr:cNvSpPr/>
      </xdr:nvSpPr>
      <xdr:spPr>
        <a:xfrm>
          <a:off x="7810500" y="161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112996</xdr:rowOff>
    </xdr:from>
    <xdr:ext cx="599010" cy="259045"/>
    <xdr:sp macro="" textlink="">
      <xdr:nvSpPr>
        <xdr:cNvPr id="488" name="テキスト ボックス 487"/>
        <xdr:cNvSpPr txBox="1"/>
      </xdr:nvSpPr>
      <xdr:spPr>
        <a:xfrm>
          <a:off x="7561795" y="1588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84162</xdr:rowOff>
    </xdr:from>
    <xdr:to>
      <xdr:col>36</xdr:col>
      <xdr:colOff>165100</xdr:colOff>
      <xdr:row>91</xdr:row>
      <xdr:rowOff>14312</xdr:rowOff>
    </xdr:to>
    <xdr:sp macro="" textlink="">
      <xdr:nvSpPr>
        <xdr:cNvPr id="489" name="楕円 488"/>
        <xdr:cNvSpPr/>
      </xdr:nvSpPr>
      <xdr:spPr>
        <a:xfrm>
          <a:off x="6921500" y="155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30839</xdr:rowOff>
    </xdr:from>
    <xdr:ext cx="599010" cy="259045"/>
    <xdr:sp macro="" textlink="">
      <xdr:nvSpPr>
        <xdr:cNvPr id="490" name="テキスト ボックス 489"/>
        <xdr:cNvSpPr txBox="1"/>
      </xdr:nvSpPr>
      <xdr:spPr>
        <a:xfrm>
          <a:off x="6672795" y="152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12" name="直線コネクタ 51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1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14" name="直線コネクタ 51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1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16" name="直線コネクタ 51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117251</xdr:rowOff>
    </xdr:from>
    <xdr:to>
      <xdr:col>85</xdr:col>
      <xdr:colOff>127000</xdr:colOff>
      <xdr:row>34</xdr:row>
      <xdr:rowOff>132865</xdr:rowOff>
    </xdr:to>
    <xdr:cxnSp macro="">
      <xdr:nvCxnSpPr>
        <xdr:cNvPr id="517" name="直線コネクタ 516"/>
        <xdr:cNvCxnSpPr/>
      </xdr:nvCxnSpPr>
      <xdr:spPr>
        <a:xfrm flipV="1">
          <a:off x="15481300" y="5775101"/>
          <a:ext cx="838200" cy="1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1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19" name="フローチャート: 判断 51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132865</xdr:rowOff>
    </xdr:from>
    <xdr:to>
      <xdr:col>81</xdr:col>
      <xdr:colOff>50800</xdr:colOff>
      <xdr:row>35</xdr:row>
      <xdr:rowOff>87054</xdr:rowOff>
    </xdr:to>
    <xdr:cxnSp macro="">
      <xdr:nvCxnSpPr>
        <xdr:cNvPr id="520" name="直線コネクタ 519"/>
        <xdr:cNvCxnSpPr/>
      </xdr:nvCxnSpPr>
      <xdr:spPr>
        <a:xfrm flipV="1">
          <a:off x="14592300" y="5962165"/>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21" name="フローチャート: 判断 52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22" name="テキスト ボックス 52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18976</xdr:rowOff>
    </xdr:from>
    <xdr:to>
      <xdr:col>76</xdr:col>
      <xdr:colOff>114300</xdr:colOff>
      <xdr:row>35</xdr:row>
      <xdr:rowOff>87054</xdr:rowOff>
    </xdr:to>
    <xdr:cxnSp macro="">
      <xdr:nvCxnSpPr>
        <xdr:cNvPr id="523" name="直線コネクタ 522"/>
        <xdr:cNvCxnSpPr/>
      </xdr:nvCxnSpPr>
      <xdr:spPr>
        <a:xfrm>
          <a:off x="13703300" y="6019726"/>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24" name="フローチャート: 判断 52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25" name="テキスト ボックス 52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41059</xdr:rowOff>
    </xdr:from>
    <xdr:to>
      <xdr:col>71</xdr:col>
      <xdr:colOff>177800</xdr:colOff>
      <xdr:row>35</xdr:row>
      <xdr:rowOff>18976</xdr:rowOff>
    </xdr:to>
    <xdr:cxnSp macro="">
      <xdr:nvCxnSpPr>
        <xdr:cNvPr id="526" name="直線コネクタ 525"/>
        <xdr:cNvCxnSpPr/>
      </xdr:nvCxnSpPr>
      <xdr:spPr>
        <a:xfrm>
          <a:off x="12814300" y="5870359"/>
          <a:ext cx="889000" cy="1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27" name="フローチャート: 判断 52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28" name="テキスト ボックス 52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29" name="フローチャート: 判断 52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30" name="テキスト ボックス 52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66451</xdr:rowOff>
    </xdr:from>
    <xdr:to>
      <xdr:col>85</xdr:col>
      <xdr:colOff>177800</xdr:colOff>
      <xdr:row>33</xdr:row>
      <xdr:rowOff>168051</xdr:rowOff>
    </xdr:to>
    <xdr:sp macro="" textlink="">
      <xdr:nvSpPr>
        <xdr:cNvPr id="536" name="楕円 535"/>
        <xdr:cNvSpPr/>
      </xdr:nvSpPr>
      <xdr:spPr>
        <a:xfrm>
          <a:off x="16268700" y="57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89328</xdr:rowOff>
    </xdr:from>
    <xdr:ext cx="534377" cy="259045"/>
    <xdr:sp macro="" textlink="">
      <xdr:nvSpPr>
        <xdr:cNvPr id="537" name="消防費該当値テキスト"/>
        <xdr:cNvSpPr txBox="1"/>
      </xdr:nvSpPr>
      <xdr:spPr>
        <a:xfrm>
          <a:off x="16370300" y="55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82065</xdr:rowOff>
    </xdr:from>
    <xdr:to>
      <xdr:col>81</xdr:col>
      <xdr:colOff>101600</xdr:colOff>
      <xdr:row>35</xdr:row>
      <xdr:rowOff>12215</xdr:rowOff>
    </xdr:to>
    <xdr:sp macro="" textlink="">
      <xdr:nvSpPr>
        <xdr:cNvPr id="538" name="楕円 537"/>
        <xdr:cNvSpPr/>
      </xdr:nvSpPr>
      <xdr:spPr>
        <a:xfrm>
          <a:off x="15430500" y="59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28742</xdr:rowOff>
    </xdr:from>
    <xdr:ext cx="534377" cy="259045"/>
    <xdr:sp macro="" textlink="">
      <xdr:nvSpPr>
        <xdr:cNvPr id="539" name="テキスト ボックス 538"/>
        <xdr:cNvSpPr txBox="1"/>
      </xdr:nvSpPr>
      <xdr:spPr>
        <a:xfrm>
          <a:off x="15214111" y="56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36254</xdr:rowOff>
    </xdr:from>
    <xdr:to>
      <xdr:col>76</xdr:col>
      <xdr:colOff>165100</xdr:colOff>
      <xdr:row>35</xdr:row>
      <xdr:rowOff>137854</xdr:rowOff>
    </xdr:to>
    <xdr:sp macro="" textlink="">
      <xdr:nvSpPr>
        <xdr:cNvPr id="540" name="楕円 539"/>
        <xdr:cNvSpPr/>
      </xdr:nvSpPr>
      <xdr:spPr>
        <a:xfrm>
          <a:off x="14541500" y="60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154381</xdr:rowOff>
    </xdr:from>
    <xdr:ext cx="534377" cy="259045"/>
    <xdr:sp macro="" textlink="">
      <xdr:nvSpPr>
        <xdr:cNvPr id="541" name="テキスト ボックス 540"/>
        <xdr:cNvSpPr txBox="1"/>
      </xdr:nvSpPr>
      <xdr:spPr>
        <a:xfrm>
          <a:off x="14325111" y="58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139626</xdr:rowOff>
    </xdr:from>
    <xdr:to>
      <xdr:col>72</xdr:col>
      <xdr:colOff>38100</xdr:colOff>
      <xdr:row>35</xdr:row>
      <xdr:rowOff>69776</xdr:rowOff>
    </xdr:to>
    <xdr:sp macro="" textlink="">
      <xdr:nvSpPr>
        <xdr:cNvPr id="542" name="楕円 541"/>
        <xdr:cNvSpPr/>
      </xdr:nvSpPr>
      <xdr:spPr>
        <a:xfrm>
          <a:off x="13652500" y="5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86303</xdr:rowOff>
    </xdr:from>
    <xdr:ext cx="534377" cy="259045"/>
    <xdr:sp macro="" textlink="">
      <xdr:nvSpPr>
        <xdr:cNvPr id="543" name="テキスト ボックス 542"/>
        <xdr:cNvSpPr txBox="1"/>
      </xdr:nvSpPr>
      <xdr:spPr>
        <a:xfrm>
          <a:off x="13436111" y="57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161709</xdr:rowOff>
    </xdr:from>
    <xdr:to>
      <xdr:col>67</xdr:col>
      <xdr:colOff>101600</xdr:colOff>
      <xdr:row>34</xdr:row>
      <xdr:rowOff>91859</xdr:rowOff>
    </xdr:to>
    <xdr:sp macro="" textlink="">
      <xdr:nvSpPr>
        <xdr:cNvPr id="544" name="楕円 543"/>
        <xdr:cNvSpPr/>
      </xdr:nvSpPr>
      <xdr:spPr>
        <a:xfrm>
          <a:off x="12763500" y="5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108386</xdr:rowOff>
    </xdr:from>
    <xdr:ext cx="534377" cy="259045"/>
    <xdr:sp macro="" textlink="">
      <xdr:nvSpPr>
        <xdr:cNvPr id="545" name="テキスト ボックス 544"/>
        <xdr:cNvSpPr txBox="1"/>
      </xdr:nvSpPr>
      <xdr:spPr>
        <a:xfrm>
          <a:off x="12547111" y="55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72" name="直線コネクタ 57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7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74" name="直線コネクタ 57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7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76" name="直線コネクタ 57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65557</xdr:rowOff>
    </xdr:from>
    <xdr:to>
      <xdr:col>85</xdr:col>
      <xdr:colOff>127000</xdr:colOff>
      <xdr:row>55</xdr:row>
      <xdr:rowOff>152905</xdr:rowOff>
    </xdr:to>
    <xdr:cxnSp macro="">
      <xdr:nvCxnSpPr>
        <xdr:cNvPr id="577" name="直線コネクタ 576"/>
        <xdr:cNvCxnSpPr/>
      </xdr:nvCxnSpPr>
      <xdr:spPr>
        <a:xfrm flipV="1">
          <a:off x="15481300" y="9323857"/>
          <a:ext cx="8382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7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79" name="フローチャート: 判断 57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152905</xdr:rowOff>
    </xdr:from>
    <xdr:to>
      <xdr:col>81</xdr:col>
      <xdr:colOff>50800</xdr:colOff>
      <xdr:row>56</xdr:row>
      <xdr:rowOff>161951</xdr:rowOff>
    </xdr:to>
    <xdr:cxnSp macro="">
      <xdr:nvCxnSpPr>
        <xdr:cNvPr id="580" name="直線コネクタ 579"/>
        <xdr:cNvCxnSpPr/>
      </xdr:nvCxnSpPr>
      <xdr:spPr>
        <a:xfrm flipV="1">
          <a:off x="14592300" y="9582655"/>
          <a:ext cx="889000" cy="1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81" name="フローチャート: 判断 58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82" name="テキスト ボックス 581"/>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161951</xdr:rowOff>
    </xdr:from>
    <xdr:to>
      <xdr:col>76</xdr:col>
      <xdr:colOff>114300</xdr:colOff>
      <xdr:row>58</xdr:row>
      <xdr:rowOff>20012</xdr:rowOff>
    </xdr:to>
    <xdr:cxnSp macro="">
      <xdr:nvCxnSpPr>
        <xdr:cNvPr id="583" name="直線コネクタ 582"/>
        <xdr:cNvCxnSpPr/>
      </xdr:nvCxnSpPr>
      <xdr:spPr>
        <a:xfrm flipV="1">
          <a:off x="13703300" y="9763151"/>
          <a:ext cx="889000" cy="20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84" name="フローチャート: 判断 58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85" name="テキスト ボックス 584"/>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167556</xdr:rowOff>
    </xdr:from>
    <xdr:to>
      <xdr:col>71</xdr:col>
      <xdr:colOff>177800</xdr:colOff>
      <xdr:row>58</xdr:row>
      <xdr:rowOff>20012</xdr:rowOff>
    </xdr:to>
    <xdr:cxnSp macro="">
      <xdr:nvCxnSpPr>
        <xdr:cNvPr id="586" name="直線コネクタ 585"/>
        <xdr:cNvCxnSpPr/>
      </xdr:nvCxnSpPr>
      <xdr:spPr>
        <a:xfrm>
          <a:off x="12814300" y="9940206"/>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87" name="フローチャート: 判断 58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88" name="テキスト ボックス 58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89" name="フローチャート: 判断 58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90" name="テキスト ボックス 58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14757</xdr:rowOff>
    </xdr:from>
    <xdr:to>
      <xdr:col>85</xdr:col>
      <xdr:colOff>177800</xdr:colOff>
      <xdr:row>54</xdr:row>
      <xdr:rowOff>116357</xdr:rowOff>
    </xdr:to>
    <xdr:sp macro="" textlink="">
      <xdr:nvSpPr>
        <xdr:cNvPr id="596" name="楕円 595"/>
        <xdr:cNvSpPr/>
      </xdr:nvSpPr>
      <xdr:spPr>
        <a:xfrm>
          <a:off x="16268700" y="92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37634</xdr:rowOff>
    </xdr:from>
    <xdr:ext cx="599010" cy="259045"/>
    <xdr:sp macro="" textlink="">
      <xdr:nvSpPr>
        <xdr:cNvPr id="597" name="教育費該当値テキスト"/>
        <xdr:cNvSpPr txBox="1"/>
      </xdr:nvSpPr>
      <xdr:spPr>
        <a:xfrm>
          <a:off x="16370300" y="912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102105</xdr:rowOff>
    </xdr:from>
    <xdr:to>
      <xdr:col>81</xdr:col>
      <xdr:colOff>101600</xdr:colOff>
      <xdr:row>56</xdr:row>
      <xdr:rowOff>32255</xdr:rowOff>
    </xdr:to>
    <xdr:sp macro="" textlink="">
      <xdr:nvSpPr>
        <xdr:cNvPr id="598" name="楕円 597"/>
        <xdr:cNvSpPr/>
      </xdr:nvSpPr>
      <xdr:spPr>
        <a:xfrm>
          <a:off x="15430500" y="95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48782</xdr:rowOff>
    </xdr:from>
    <xdr:ext cx="534377" cy="259045"/>
    <xdr:sp macro="" textlink="">
      <xdr:nvSpPr>
        <xdr:cNvPr id="599" name="テキスト ボックス 598"/>
        <xdr:cNvSpPr txBox="1"/>
      </xdr:nvSpPr>
      <xdr:spPr>
        <a:xfrm>
          <a:off x="15214111" y="93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111151</xdr:rowOff>
    </xdr:from>
    <xdr:to>
      <xdr:col>76</xdr:col>
      <xdr:colOff>165100</xdr:colOff>
      <xdr:row>57</xdr:row>
      <xdr:rowOff>41301</xdr:rowOff>
    </xdr:to>
    <xdr:sp macro="" textlink="">
      <xdr:nvSpPr>
        <xdr:cNvPr id="600" name="楕円 599"/>
        <xdr:cNvSpPr/>
      </xdr:nvSpPr>
      <xdr:spPr>
        <a:xfrm>
          <a:off x="14541500" y="97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57828</xdr:rowOff>
    </xdr:from>
    <xdr:ext cx="534377" cy="259045"/>
    <xdr:sp macro="" textlink="">
      <xdr:nvSpPr>
        <xdr:cNvPr id="601" name="テキスト ボックス 600"/>
        <xdr:cNvSpPr txBox="1"/>
      </xdr:nvSpPr>
      <xdr:spPr>
        <a:xfrm>
          <a:off x="14325111" y="94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140662</xdr:rowOff>
    </xdr:from>
    <xdr:to>
      <xdr:col>72</xdr:col>
      <xdr:colOff>38100</xdr:colOff>
      <xdr:row>58</xdr:row>
      <xdr:rowOff>70812</xdr:rowOff>
    </xdr:to>
    <xdr:sp macro="" textlink="">
      <xdr:nvSpPr>
        <xdr:cNvPr id="602" name="楕円 601"/>
        <xdr:cNvSpPr/>
      </xdr:nvSpPr>
      <xdr:spPr>
        <a:xfrm>
          <a:off x="13652500" y="99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87339</xdr:rowOff>
    </xdr:from>
    <xdr:ext cx="534377" cy="259045"/>
    <xdr:sp macro="" textlink="">
      <xdr:nvSpPr>
        <xdr:cNvPr id="603" name="テキスト ボックス 602"/>
        <xdr:cNvSpPr txBox="1"/>
      </xdr:nvSpPr>
      <xdr:spPr>
        <a:xfrm>
          <a:off x="13436111" y="96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116756</xdr:rowOff>
    </xdr:from>
    <xdr:to>
      <xdr:col>67</xdr:col>
      <xdr:colOff>101600</xdr:colOff>
      <xdr:row>58</xdr:row>
      <xdr:rowOff>46906</xdr:rowOff>
    </xdr:to>
    <xdr:sp macro="" textlink="">
      <xdr:nvSpPr>
        <xdr:cNvPr id="604" name="楕円 603"/>
        <xdr:cNvSpPr/>
      </xdr:nvSpPr>
      <xdr:spPr>
        <a:xfrm>
          <a:off x="12763500" y="98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63433</xdr:rowOff>
    </xdr:from>
    <xdr:ext cx="534377" cy="259045"/>
    <xdr:sp macro="" textlink="">
      <xdr:nvSpPr>
        <xdr:cNvPr id="605" name="テキスト ボックス 604"/>
        <xdr:cNvSpPr txBox="1"/>
      </xdr:nvSpPr>
      <xdr:spPr>
        <a:xfrm>
          <a:off x="12547111" y="96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33450</xdr:rowOff>
    </xdr:from>
    <xdr:to>
      <xdr:col>85</xdr:col>
      <xdr:colOff>126364</xdr:colOff>
      <xdr:row>79</xdr:row>
      <xdr:rowOff>98879</xdr:rowOff>
    </xdr:to>
    <xdr:cxnSp macro="">
      <xdr:nvCxnSpPr>
        <xdr:cNvPr id="631" name="直線コネクタ 630"/>
        <xdr:cNvCxnSpPr/>
      </xdr:nvCxnSpPr>
      <xdr:spPr>
        <a:xfrm flipV="1">
          <a:off x="16317595" y="12720750"/>
          <a:ext cx="1269" cy="92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151577</xdr:rowOff>
    </xdr:from>
    <xdr:ext cx="534377" cy="259045"/>
    <xdr:sp macro="" textlink="">
      <xdr:nvSpPr>
        <xdr:cNvPr id="634" name="災害復旧費最大値テキスト"/>
        <xdr:cNvSpPr txBox="1"/>
      </xdr:nvSpPr>
      <xdr:spPr>
        <a:xfrm>
          <a:off x="16370300" y="124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33450</xdr:rowOff>
    </xdr:from>
    <xdr:to>
      <xdr:col>86</xdr:col>
      <xdr:colOff>25400</xdr:colOff>
      <xdr:row>74</xdr:row>
      <xdr:rowOff>33450</xdr:rowOff>
    </xdr:to>
    <xdr:cxnSp macro="">
      <xdr:nvCxnSpPr>
        <xdr:cNvPr id="635" name="直線コネクタ 634"/>
        <xdr:cNvCxnSpPr/>
      </xdr:nvCxnSpPr>
      <xdr:spPr>
        <a:xfrm>
          <a:off x="16230600" y="1272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127029</xdr:rowOff>
    </xdr:from>
    <xdr:to>
      <xdr:col>85</xdr:col>
      <xdr:colOff>127000</xdr:colOff>
      <xdr:row>75</xdr:row>
      <xdr:rowOff>50660</xdr:rowOff>
    </xdr:to>
    <xdr:cxnSp macro="">
      <xdr:nvCxnSpPr>
        <xdr:cNvPr id="636" name="直線コネクタ 635"/>
        <xdr:cNvCxnSpPr/>
      </xdr:nvCxnSpPr>
      <xdr:spPr>
        <a:xfrm>
          <a:off x="15481300" y="12814329"/>
          <a:ext cx="8382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67882</xdr:rowOff>
    </xdr:from>
    <xdr:ext cx="469744" cy="259045"/>
    <xdr:sp macro="" textlink="">
      <xdr:nvSpPr>
        <xdr:cNvPr id="637" name="災害復旧費平均値テキスト"/>
        <xdr:cNvSpPr txBox="1"/>
      </xdr:nvSpPr>
      <xdr:spPr>
        <a:xfrm>
          <a:off x="16370300" y="13440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89455</xdr:rowOff>
    </xdr:from>
    <xdr:to>
      <xdr:col>85</xdr:col>
      <xdr:colOff>177800</xdr:colOff>
      <xdr:row>79</xdr:row>
      <xdr:rowOff>19605</xdr:rowOff>
    </xdr:to>
    <xdr:sp macro="" textlink="">
      <xdr:nvSpPr>
        <xdr:cNvPr id="638" name="フローチャート: 判断 637"/>
        <xdr:cNvSpPr/>
      </xdr:nvSpPr>
      <xdr:spPr>
        <a:xfrm>
          <a:off x="16268700" y="134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151881</xdr:rowOff>
    </xdr:from>
    <xdr:to>
      <xdr:col>81</xdr:col>
      <xdr:colOff>50800</xdr:colOff>
      <xdr:row>74</xdr:row>
      <xdr:rowOff>127029</xdr:rowOff>
    </xdr:to>
    <xdr:cxnSp macro="">
      <xdr:nvCxnSpPr>
        <xdr:cNvPr id="639" name="直線コネクタ 638"/>
        <xdr:cNvCxnSpPr/>
      </xdr:nvCxnSpPr>
      <xdr:spPr>
        <a:xfrm>
          <a:off x="14592300" y="12324831"/>
          <a:ext cx="889000" cy="48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119304</xdr:rowOff>
    </xdr:from>
    <xdr:to>
      <xdr:col>81</xdr:col>
      <xdr:colOff>101600</xdr:colOff>
      <xdr:row>79</xdr:row>
      <xdr:rowOff>49454</xdr:rowOff>
    </xdr:to>
    <xdr:sp macro="" textlink="">
      <xdr:nvSpPr>
        <xdr:cNvPr id="640" name="フローチャート: 判断 639"/>
        <xdr:cNvSpPr/>
      </xdr:nvSpPr>
      <xdr:spPr>
        <a:xfrm>
          <a:off x="15430500" y="134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40581</xdr:rowOff>
    </xdr:from>
    <xdr:ext cx="469744" cy="259045"/>
    <xdr:sp macro="" textlink="">
      <xdr:nvSpPr>
        <xdr:cNvPr id="641" name="テキスト ボックス 640"/>
        <xdr:cNvSpPr txBox="1"/>
      </xdr:nvSpPr>
      <xdr:spPr>
        <a:xfrm>
          <a:off x="15246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144582</xdr:rowOff>
    </xdr:from>
    <xdr:to>
      <xdr:col>76</xdr:col>
      <xdr:colOff>114300</xdr:colOff>
      <xdr:row>71</xdr:row>
      <xdr:rowOff>151881</xdr:rowOff>
    </xdr:to>
    <xdr:cxnSp macro="">
      <xdr:nvCxnSpPr>
        <xdr:cNvPr id="642" name="直線コネクタ 641"/>
        <xdr:cNvCxnSpPr/>
      </xdr:nvCxnSpPr>
      <xdr:spPr>
        <a:xfrm>
          <a:off x="13703300" y="12146082"/>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4580</xdr:rowOff>
    </xdr:from>
    <xdr:to>
      <xdr:col>76</xdr:col>
      <xdr:colOff>165100</xdr:colOff>
      <xdr:row>79</xdr:row>
      <xdr:rowOff>106180</xdr:rowOff>
    </xdr:to>
    <xdr:sp macro="" textlink="">
      <xdr:nvSpPr>
        <xdr:cNvPr id="643" name="フローチャート: 判断 642"/>
        <xdr:cNvSpPr/>
      </xdr:nvSpPr>
      <xdr:spPr>
        <a:xfrm>
          <a:off x="14541500" y="13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97307</xdr:rowOff>
    </xdr:from>
    <xdr:ext cx="469744" cy="259045"/>
    <xdr:sp macro="" textlink="">
      <xdr:nvSpPr>
        <xdr:cNvPr id="644" name="テキスト ボックス 643"/>
        <xdr:cNvSpPr txBox="1"/>
      </xdr:nvSpPr>
      <xdr:spPr>
        <a:xfrm>
          <a:off x="14357428" y="13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144582</xdr:rowOff>
    </xdr:from>
    <xdr:to>
      <xdr:col>71</xdr:col>
      <xdr:colOff>177800</xdr:colOff>
      <xdr:row>72</xdr:row>
      <xdr:rowOff>31197</xdr:rowOff>
    </xdr:to>
    <xdr:cxnSp macro="">
      <xdr:nvCxnSpPr>
        <xdr:cNvPr id="645" name="直線コネクタ 644"/>
        <xdr:cNvCxnSpPr/>
      </xdr:nvCxnSpPr>
      <xdr:spPr>
        <a:xfrm flipV="1">
          <a:off x="12814300" y="12146082"/>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147732</xdr:rowOff>
    </xdr:from>
    <xdr:to>
      <xdr:col>72</xdr:col>
      <xdr:colOff>38100</xdr:colOff>
      <xdr:row>79</xdr:row>
      <xdr:rowOff>77882</xdr:rowOff>
    </xdr:to>
    <xdr:sp macro="" textlink="">
      <xdr:nvSpPr>
        <xdr:cNvPr id="646" name="フローチャート: 判断 645"/>
        <xdr:cNvSpPr/>
      </xdr:nvSpPr>
      <xdr:spPr>
        <a:xfrm>
          <a:off x="136525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69009</xdr:rowOff>
    </xdr:from>
    <xdr:ext cx="469744" cy="259045"/>
    <xdr:sp macro="" textlink="">
      <xdr:nvSpPr>
        <xdr:cNvPr id="647" name="テキスト ボックス 646"/>
        <xdr:cNvSpPr txBox="1"/>
      </xdr:nvSpPr>
      <xdr:spPr>
        <a:xfrm>
          <a:off x="13468428" y="13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163669</xdr:rowOff>
    </xdr:from>
    <xdr:to>
      <xdr:col>67</xdr:col>
      <xdr:colOff>101600</xdr:colOff>
      <xdr:row>79</xdr:row>
      <xdr:rowOff>93819</xdr:rowOff>
    </xdr:to>
    <xdr:sp macro="" textlink="">
      <xdr:nvSpPr>
        <xdr:cNvPr id="648" name="フローチャート: 判断 647"/>
        <xdr:cNvSpPr/>
      </xdr:nvSpPr>
      <xdr:spPr>
        <a:xfrm>
          <a:off x="12763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84946</xdr:rowOff>
    </xdr:from>
    <xdr:ext cx="469744" cy="259045"/>
    <xdr:sp macro="" textlink="">
      <xdr:nvSpPr>
        <xdr:cNvPr id="649" name="テキスト ボックス 648"/>
        <xdr:cNvSpPr txBox="1"/>
      </xdr:nvSpPr>
      <xdr:spPr>
        <a:xfrm>
          <a:off x="12579428"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171310</xdr:rowOff>
    </xdr:from>
    <xdr:to>
      <xdr:col>85</xdr:col>
      <xdr:colOff>177800</xdr:colOff>
      <xdr:row>75</xdr:row>
      <xdr:rowOff>101460</xdr:rowOff>
    </xdr:to>
    <xdr:sp macro="" textlink="">
      <xdr:nvSpPr>
        <xdr:cNvPr id="655" name="楕円 654"/>
        <xdr:cNvSpPr/>
      </xdr:nvSpPr>
      <xdr:spPr>
        <a:xfrm>
          <a:off x="162687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22737</xdr:rowOff>
    </xdr:from>
    <xdr:ext cx="534377" cy="259045"/>
    <xdr:sp macro="" textlink="">
      <xdr:nvSpPr>
        <xdr:cNvPr id="656" name="災害復旧費該当値テキスト"/>
        <xdr:cNvSpPr txBox="1"/>
      </xdr:nvSpPr>
      <xdr:spPr>
        <a:xfrm>
          <a:off x="16370300" y="127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76229</xdr:rowOff>
    </xdr:from>
    <xdr:to>
      <xdr:col>81</xdr:col>
      <xdr:colOff>101600</xdr:colOff>
      <xdr:row>75</xdr:row>
      <xdr:rowOff>6379</xdr:rowOff>
    </xdr:to>
    <xdr:sp macro="" textlink="">
      <xdr:nvSpPr>
        <xdr:cNvPr id="657" name="楕円 656"/>
        <xdr:cNvSpPr/>
      </xdr:nvSpPr>
      <xdr:spPr>
        <a:xfrm>
          <a:off x="15430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22906</xdr:rowOff>
    </xdr:from>
    <xdr:ext cx="534377" cy="259045"/>
    <xdr:sp macro="" textlink="">
      <xdr:nvSpPr>
        <xdr:cNvPr id="658" name="テキスト ボックス 657"/>
        <xdr:cNvSpPr txBox="1"/>
      </xdr:nvSpPr>
      <xdr:spPr>
        <a:xfrm>
          <a:off x="15214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101081</xdr:rowOff>
    </xdr:from>
    <xdr:to>
      <xdr:col>76</xdr:col>
      <xdr:colOff>165100</xdr:colOff>
      <xdr:row>72</xdr:row>
      <xdr:rowOff>31231</xdr:rowOff>
    </xdr:to>
    <xdr:sp macro="" textlink="">
      <xdr:nvSpPr>
        <xdr:cNvPr id="659" name="楕円 658"/>
        <xdr:cNvSpPr/>
      </xdr:nvSpPr>
      <xdr:spPr>
        <a:xfrm>
          <a:off x="14541500" y="122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47758</xdr:rowOff>
    </xdr:from>
    <xdr:ext cx="534377" cy="259045"/>
    <xdr:sp macro="" textlink="">
      <xdr:nvSpPr>
        <xdr:cNvPr id="660" name="テキスト ボックス 659"/>
        <xdr:cNvSpPr txBox="1"/>
      </xdr:nvSpPr>
      <xdr:spPr>
        <a:xfrm>
          <a:off x="14325111" y="120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93782</xdr:rowOff>
    </xdr:from>
    <xdr:to>
      <xdr:col>72</xdr:col>
      <xdr:colOff>38100</xdr:colOff>
      <xdr:row>71</xdr:row>
      <xdr:rowOff>23932</xdr:rowOff>
    </xdr:to>
    <xdr:sp macro="" textlink="">
      <xdr:nvSpPr>
        <xdr:cNvPr id="661" name="楕円 660"/>
        <xdr:cNvSpPr/>
      </xdr:nvSpPr>
      <xdr:spPr>
        <a:xfrm>
          <a:off x="13652500" y="12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40459</xdr:rowOff>
    </xdr:from>
    <xdr:ext cx="534377" cy="259045"/>
    <xdr:sp macro="" textlink="">
      <xdr:nvSpPr>
        <xdr:cNvPr id="662" name="テキスト ボックス 661"/>
        <xdr:cNvSpPr txBox="1"/>
      </xdr:nvSpPr>
      <xdr:spPr>
        <a:xfrm>
          <a:off x="13436111" y="118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151847</xdr:rowOff>
    </xdr:from>
    <xdr:to>
      <xdr:col>67</xdr:col>
      <xdr:colOff>101600</xdr:colOff>
      <xdr:row>72</xdr:row>
      <xdr:rowOff>81997</xdr:rowOff>
    </xdr:to>
    <xdr:sp macro="" textlink="">
      <xdr:nvSpPr>
        <xdr:cNvPr id="663" name="楕円 662"/>
        <xdr:cNvSpPr/>
      </xdr:nvSpPr>
      <xdr:spPr>
        <a:xfrm>
          <a:off x="12763500" y="123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98524</xdr:rowOff>
    </xdr:from>
    <xdr:ext cx="534377" cy="259045"/>
    <xdr:sp macro="" textlink="">
      <xdr:nvSpPr>
        <xdr:cNvPr id="664" name="テキスト ボックス 663"/>
        <xdr:cNvSpPr txBox="1"/>
      </xdr:nvSpPr>
      <xdr:spPr>
        <a:xfrm>
          <a:off x="12547111" y="121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6" name="テキスト ボックス 675"/>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4" name="テキスト ボックス 683"/>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6" name="テキスト ボックス 68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8" name="テキスト ボックス 687"/>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92" name="直線コネクタ 691"/>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93"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94" name="直線コネクタ 693"/>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95"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96" name="直線コネクタ 695"/>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68835</xdr:rowOff>
    </xdr:from>
    <xdr:to>
      <xdr:col>85</xdr:col>
      <xdr:colOff>127000</xdr:colOff>
      <xdr:row>97</xdr:row>
      <xdr:rowOff>127203</xdr:rowOff>
    </xdr:to>
    <xdr:cxnSp macro="">
      <xdr:nvCxnSpPr>
        <xdr:cNvPr id="697" name="直線コネクタ 696"/>
        <xdr:cNvCxnSpPr/>
      </xdr:nvCxnSpPr>
      <xdr:spPr>
        <a:xfrm flipV="1">
          <a:off x="15481300" y="16699485"/>
          <a:ext cx="838200" cy="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98"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99" name="フローチャート: 判断 698"/>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102161</xdr:rowOff>
    </xdr:from>
    <xdr:to>
      <xdr:col>81</xdr:col>
      <xdr:colOff>50800</xdr:colOff>
      <xdr:row>97</xdr:row>
      <xdr:rowOff>127203</xdr:rowOff>
    </xdr:to>
    <xdr:cxnSp macro="">
      <xdr:nvCxnSpPr>
        <xdr:cNvPr id="700" name="直線コネクタ 699"/>
        <xdr:cNvCxnSpPr/>
      </xdr:nvCxnSpPr>
      <xdr:spPr>
        <a:xfrm>
          <a:off x="14592300" y="16732811"/>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701" name="フローチャート: 判断 700"/>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702" name="テキスト ボックス 701"/>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102161</xdr:rowOff>
    </xdr:from>
    <xdr:to>
      <xdr:col>76</xdr:col>
      <xdr:colOff>114300</xdr:colOff>
      <xdr:row>97</xdr:row>
      <xdr:rowOff>117459</xdr:rowOff>
    </xdr:to>
    <xdr:cxnSp macro="">
      <xdr:nvCxnSpPr>
        <xdr:cNvPr id="703" name="直線コネクタ 702"/>
        <xdr:cNvCxnSpPr/>
      </xdr:nvCxnSpPr>
      <xdr:spPr>
        <a:xfrm flipV="1">
          <a:off x="13703300" y="16732811"/>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704" name="フローチャート: 判断 703"/>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705" name="テキスト ボックス 704"/>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99104</xdr:rowOff>
    </xdr:from>
    <xdr:to>
      <xdr:col>71</xdr:col>
      <xdr:colOff>177800</xdr:colOff>
      <xdr:row>97</xdr:row>
      <xdr:rowOff>117459</xdr:rowOff>
    </xdr:to>
    <xdr:cxnSp macro="">
      <xdr:nvCxnSpPr>
        <xdr:cNvPr id="706" name="直線コネクタ 705"/>
        <xdr:cNvCxnSpPr/>
      </xdr:nvCxnSpPr>
      <xdr:spPr>
        <a:xfrm>
          <a:off x="12814300" y="16729754"/>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707" name="フローチャート: 判断 706"/>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708" name="テキスト ボックス 707"/>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709" name="フローチャート: 判断 708"/>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710" name="テキスト ボックス 709"/>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18035</xdr:rowOff>
    </xdr:from>
    <xdr:to>
      <xdr:col>85</xdr:col>
      <xdr:colOff>177800</xdr:colOff>
      <xdr:row>97</xdr:row>
      <xdr:rowOff>119635</xdr:rowOff>
    </xdr:to>
    <xdr:sp macro="" textlink="">
      <xdr:nvSpPr>
        <xdr:cNvPr id="716" name="楕円 715"/>
        <xdr:cNvSpPr/>
      </xdr:nvSpPr>
      <xdr:spPr>
        <a:xfrm>
          <a:off x="162687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167912</xdr:rowOff>
    </xdr:from>
    <xdr:ext cx="534377" cy="259045"/>
    <xdr:sp macro="" textlink="">
      <xdr:nvSpPr>
        <xdr:cNvPr id="717" name="公債費該当値テキスト"/>
        <xdr:cNvSpPr txBox="1"/>
      </xdr:nvSpPr>
      <xdr:spPr>
        <a:xfrm>
          <a:off x="16370300" y="16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76403</xdr:rowOff>
    </xdr:from>
    <xdr:to>
      <xdr:col>81</xdr:col>
      <xdr:colOff>101600</xdr:colOff>
      <xdr:row>98</xdr:row>
      <xdr:rowOff>6553</xdr:rowOff>
    </xdr:to>
    <xdr:sp macro="" textlink="">
      <xdr:nvSpPr>
        <xdr:cNvPr id="718" name="楕円 717"/>
        <xdr:cNvSpPr/>
      </xdr:nvSpPr>
      <xdr:spPr>
        <a:xfrm>
          <a:off x="15430500" y="167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169130</xdr:rowOff>
    </xdr:from>
    <xdr:ext cx="534377" cy="259045"/>
    <xdr:sp macro="" textlink="">
      <xdr:nvSpPr>
        <xdr:cNvPr id="719" name="テキスト ボックス 718"/>
        <xdr:cNvSpPr txBox="1"/>
      </xdr:nvSpPr>
      <xdr:spPr>
        <a:xfrm>
          <a:off x="15214111" y="167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51361</xdr:rowOff>
    </xdr:from>
    <xdr:to>
      <xdr:col>76</xdr:col>
      <xdr:colOff>165100</xdr:colOff>
      <xdr:row>97</xdr:row>
      <xdr:rowOff>152961</xdr:rowOff>
    </xdr:to>
    <xdr:sp macro="" textlink="">
      <xdr:nvSpPr>
        <xdr:cNvPr id="720" name="楕円 719"/>
        <xdr:cNvSpPr/>
      </xdr:nvSpPr>
      <xdr:spPr>
        <a:xfrm>
          <a:off x="14541500" y="166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144088</xdr:rowOff>
    </xdr:from>
    <xdr:ext cx="534377" cy="259045"/>
    <xdr:sp macro="" textlink="">
      <xdr:nvSpPr>
        <xdr:cNvPr id="721" name="テキスト ボックス 720"/>
        <xdr:cNvSpPr txBox="1"/>
      </xdr:nvSpPr>
      <xdr:spPr>
        <a:xfrm>
          <a:off x="14325111" y="167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66659</xdr:rowOff>
    </xdr:from>
    <xdr:to>
      <xdr:col>72</xdr:col>
      <xdr:colOff>38100</xdr:colOff>
      <xdr:row>97</xdr:row>
      <xdr:rowOff>168259</xdr:rowOff>
    </xdr:to>
    <xdr:sp macro="" textlink="">
      <xdr:nvSpPr>
        <xdr:cNvPr id="722" name="楕円 721"/>
        <xdr:cNvSpPr/>
      </xdr:nvSpPr>
      <xdr:spPr>
        <a:xfrm>
          <a:off x="13652500" y="16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159386</xdr:rowOff>
    </xdr:from>
    <xdr:ext cx="534377" cy="259045"/>
    <xdr:sp macro="" textlink="">
      <xdr:nvSpPr>
        <xdr:cNvPr id="723" name="テキスト ボックス 722"/>
        <xdr:cNvSpPr txBox="1"/>
      </xdr:nvSpPr>
      <xdr:spPr>
        <a:xfrm>
          <a:off x="13436111" y="16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48304</xdr:rowOff>
    </xdr:from>
    <xdr:to>
      <xdr:col>67</xdr:col>
      <xdr:colOff>101600</xdr:colOff>
      <xdr:row>97</xdr:row>
      <xdr:rowOff>149904</xdr:rowOff>
    </xdr:to>
    <xdr:sp macro="" textlink="">
      <xdr:nvSpPr>
        <xdr:cNvPr id="724" name="楕円 723"/>
        <xdr:cNvSpPr/>
      </xdr:nvSpPr>
      <xdr:spPr>
        <a:xfrm>
          <a:off x="12763500" y="166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141031</xdr:rowOff>
    </xdr:from>
    <xdr:ext cx="534377" cy="259045"/>
    <xdr:sp macro="" textlink="">
      <xdr:nvSpPr>
        <xdr:cNvPr id="725" name="テキスト ボックス 724"/>
        <xdr:cNvSpPr txBox="1"/>
      </xdr:nvSpPr>
      <xdr:spPr>
        <a:xfrm>
          <a:off x="12547111" y="167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47" name="直線コネクタ 746"/>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48"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50"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51" name="直線コネクタ 750"/>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53"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54" name="フローチャート: 判断 753"/>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56" name="フローチャート: 判断 755"/>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57" name="テキスト ボックス 756"/>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9" name="フローチャート: 判断 758"/>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60" name="テキスト ボックス 759"/>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62" name="フローチャート: 判断 761"/>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63" name="テキスト ボックス 762"/>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64" name="フローチャート: 判断 763"/>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65" name="テキスト ボックス 764"/>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72"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影響により主にインフラ系の費用より構成されている農林水産業費・土木費・教育費・災害復旧費においては東日本大震災からの復旧・復興事業の影響により類似平均団体を大きく上回っている状況が続い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年度以降は類似団体平均値に近づくものと見込まれる。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総務費が増加しているのは、東日本大震災復興交付金返還金によるものであり、これも復興期間が終了し、事業精算が完了次第減少していくものと思われる。</a:t>
          </a:r>
        </a:p>
        <a:p>
          <a:r>
            <a:rPr kumimoji="1" lang="ja-JP" altLang="en-US" sz="1300">
              <a:latin typeface="ＭＳ Ｐゴシック" panose="020B0600070205080204" pitchFamily="50" charset="-128"/>
              <a:ea typeface="ＭＳ Ｐゴシック" panose="020B0600070205080204" pitchFamily="50" charset="-128"/>
            </a:rPr>
            <a:t>　消防費が増加しているのは、消防署新築工事によるものであり、令和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年度完了のため、それ以降については前年度数値に近づくものと考えられる。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費用においては、概ね類似団体平均値を下回ってはいるものの増加傾向にあるものも見受けられる。今後は社会保障関連等により民生費をはじめとした費用の増加が見込まれることから、財源確保対策や事務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財政調整基金残高は、令和元年度は前年度より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ポイント上昇し、横ばいの状況となってる。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実質収支が増加しているのは、主に震災対応事業の歳出不用によるものと考えられ、大部分は翌年度以降に国へ返還しなければならないものと見込まれる。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実質単年度収支がプラスに転じた要因は、実質収支の増加と、財政調整基金残高が増加したことが挙げられる。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本市の連結実質赤字率について、各年度を通して全会計とも赤字は発生していない。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一般会計の実質収支が増となった主な要因としては、定額運用基金である土地開発基金の東日本大震災関連分を精算し、</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財政調整基金に振り替えたことが挙げられる。他にも東日本大震災に係る復旧・復興関連予算による不用額により増加したことも考えられるが、その部分については大部分が国へ返還しなければならない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下水道事業特別会計・農業集落排水事業特別会計・漁業集落排水事業特別会計において、実質収支が増となった要因としては、法適用の下水道事業会計への移行に伴い、</a:t>
          </a:r>
          <a:r>
            <a:rPr kumimoji="1" lang="en-US" altLang="ja-JP" sz="1400">
              <a:latin typeface="ＭＳ ゴシック" pitchFamily="49" charset="-128"/>
              <a:ea typeface="ＭＳ ゴシック" pitchFamily="49" charset="-128"/>
            </a:rPr>
            <a:t>R2.3.31</a:t>
          </a:r>
          <a:r>
            <a:rPr kumimoji="1" lang="ja-JP" altLang="en-US" sz="1400">
              <a:latin typeface="ＭＳ ゴシック" pitchFamily="49" charset="-128"/>
              <a:ea typeface="ＭＳ ゴシック" pitchFamily="49" charset="-128"/>
            </a:rPr>
            <a:t>での打ち切り決算となったため、一時的に増加したもので、来年度以降は前年度に近い数値になるものと見込まれる。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国民健康保険・介護保険特別会計・後期高齢者医療特別会計においては各々増減はしているものの、前年度以前に近い範囲での推移に留まっている状況である。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今後は社会福祉関連経費や施設の老朽化により支出が増えていくことが想定されるが、一般会計を含むすべての会計において、健全な財政運営に務めていくものとする。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38807649</v>
      </c>
      <c r="BO4" s="460"/>
      <c r="BP4" s="460"/>
      <c r="BQ4" s="460"/>
      <c r="BR4" s="460"/>
      <c r="BS4" s="460"/>
      <c r="BT4" s="460"/>
      <c r="BU4" s="461"/>
      <c r="BV4" s="459">
        <v>37476835</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9.1</v>
      </c>
      <c r="CU4" s="644"/>
      <c r="CV4" s="644"/>
      <c r="CW4" s="644"/>
      <c r="CX4" s="644"/>
      <c r="CY4" s="644"/>
      <c r="CZ4" s="644"/>
      <c r="DA4" s="645"/>
      <c r="DB4" s="643">
        <v>4.9000000000000004</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36021046</v>
      </c>
      <c r="BO5" s="465"/>
      <c r="BP5" s="465"/>
      <c r="BQ5" s="465"/>
      <c r="BR5" s="465"/>
      <c r="BS5" s="465"/>
      <c r="BT5" s="465"/>
      <c r="BU5" s="466"/>
      <c r="BV5" s="464">
        <v>36300147</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90.3</v>
      </c>
      <c r="CU5" s="435"/>
      <c r="CV5" s="435"/>
      <c r="CW5" s="435"/>
      <c r="CX5" s="435"/>
      <c r="CY5" s="435"/>
      <c r="CZ5" s="435"/>
      <c r="DA5" s="436"/>
      <c r="DB5" s="434">
        <v>88.3</v>
      </c>
      <c r="DC5" s="435"/>
      <c r="DD5" s="435"/>
      <c r="DE5" s="435"/>
      <c r="DF5" s="435"/>
      <c r="DG5" s="435"/>
      <c r="DH5" s="435"/>
      <c r="DI5" s="436"/>
      <c r="DJ5" s="184"/>
      <c r="DK5" s="184"/>
      <c r="DL5" s="184"/>
      <c r="DM5" s="184"/>
      <c r="DN5" s="184"/>
      <c r="DO5" s="184"/>
    </row>
    <row r="6" spans="1:119" ht="18.75" customHeight="1" x14ac:dyDescent="0.15">
      <c r="A6" s="185"/>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2786603</v>
      </c>
      <c r="BO6" s="465"/>
      <c r="BP6" s="465"/>
      <c r="BQ6" s="465"/>
      <c r="BR6" s="465"/>
      <c r="BS6" s="465"/>
      <c r="BT6" s="465"/>
      <c r="BU6" s="466"/>
      <c r="BV6" s="464">
        <v>1176688</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93.6</v>
      </c>
      <c r="CU6" s="618"/>
      <c r="CV6" s="618"/>
      <c r="CW6" s="618"/>
      <c r="CX6" s="618"/>
      <c r="CY6" s="618"/>
      <c r="CZ6" s="618"/>
      <c r="DA6" s="619"/>
      <c r="DB6" s="617">
        <v>92.5</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105</v>
      </c>
      <c r="AV7" s="522"/>
      <c r="AW7" s="522"/>
      <c r="AX7" s="522"/>
      <c r="AY7" s="444" t="s">
        <v>106</v>
      </c>
      <c r="AZ7" s="445"/>
      <c r="BA7" s="445"/>
      <c r="BB7" s="445"/>
      <c r="BC7" s="445"/>
      <c r="BD7" s="445"/>
      <c r="BE7" s="445"/>
      <c r="BF7" s="445"/>
      <c r="BG7" s="445"/>
      <c r="BH7" s="445"/>
      <c r="BI7" s="445"/>
      <c r="BJ7" s="445"/>
      <c r="BK7" s="445"/>
      <c r="BL7" s="445"/>
      <c r="BM7" s="446"/>
      <c r="BN7" s="464">
        <v>1885640</v>
      </c>
      <c r="BO7" s="465"/>
      <c r="BP7" s="465"/>
      <c r="BQ7" s="465"/>
      <c r="BR7" s="465"/>
      <c r="BS7" s="465"/>
      <c r="BT7" s="465"/>
      <c r="BU7" s="466"/>
      <c r="BV7" s="464">
        <v>691724</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9951629</v>
      </c>
      <c r="CU7" s="465"/>
      <c r="CV7" s="465"/>
      <c r="CW7" s="465"/>
      <c r="CX7" s="465"/>
      <c r="CY7" s="465"/>
      <c r="CZ7" s="465"/>
      <c r="DA7" s="466"/>
      <c r="DB7" s="464">
        <v>9941012</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94</v>
      </c>
      <c r="AV8" s="522"/>
      <c r="AW8" s="522"/>
      <c r="AX8" s="522"/>
      <c r="AY8" s="444" t="s">
        <v>109</v>
      </c>
      <c r="AZ8" s="445"/>
      <c r="BA8" s="445"/>
      <c r="BB8" s="445"/>
      <c r="BC8" s="445"/>
      <c r="BD8" s="445"/>
      <c r="BE8" s="445"/>
      <c r="BF8" s="445"/>
      <c r="BG8" s="445"/>
      <c r="BH8" s="445"/>
      <c r="BI8" s="445"/>
      <c r="BJ8" s="445"/>
      <c r="BK8" s="445"/>
      <c r="BL8" s="445"/>
      <c r="BM8" s="446"/>
      <c r="BN8" s="464">
        <v>900963</v>
      </c>
      <c r="BO8" s="465"/>
      <c r="BP8" s="465"/>
      <c r="BQ8" s="465"/>
      <c r="BR8" s="465"/>
      <c r="BS8" s="465"/>
      <c r="BT8" s="465"/>
      <c r="BU8" s="466"/>
      <c r="BV8" s="464">
        <v>484964</v>
      </c>
      <c r="BW8" s="465"/>
      <c r="BX8" s="465"/>
      <c r="BY8" s="465"/>
      <c r="BZ8" s="465"/>
      <c r="CA8" s="465"/>
      <c r="CB8" s="465"/>
      <c r="CC8" s="466"/>
      <c r="CD8" s="473" t="s">
        <v>110</v>
      </c>
      <c r="CE8" s="474"/>
      <c r="CF8" s="474"/>
      <c r="CG8" s="474"/>
      <c r="CH8" s="474"/>
      <c r="CI8" s="474"/>
      <c r="CJ8" s="474"/>
      <c r="CK8" s="474"/>
      <c r="CL8" s="474"/>
      <c r="CM8" s="474"/>
      <c r="CN8" s="474"/>
      <c r="CO8" s="474"/>
      <c r="CP8" s="474"/>
      <c r="CQ8" s="474"/>
      <c r="CR8" s="474"/>
      <c r="CS8" s="475"/>
      <c r="CT8" s="577">
        <v>0.45</v>
      </c>
      <c r="CU8" s="578"/>
      <c r="CV8" s="578"/>
      <c r="CW8" s="578"/>
      <c r="CX8" s="578"/>
      <c r="CY8" s="578"/>
      <c r="CZ8" s="578"/>
      <c r="DA8" s="579"/>
      <c r="DB8" s="577">
        <v>0.43</v>
      </c>
      <c r="DC8" s="578"/>
      <c r="DD8" s="578"/>
      <c r="DE8" s="578"/>
      <c r="DF8" s="578"/>
      <c r="DG8" s="578"/>
      <c r="DH8" s="578"/>
      <c r="DI8" s="579"/>
      <c r="DJ8" s="184"/>
      <c r="DK8" s="184"/>
      <c r="DL8" s="184"/>
      <c r="DM8" s="184"/>
      <c r="DN8" s="184"/>
      <c r="DO8" s="184"/>
    </row>
    <row r="9" spans="1:119" ht="18.75" customHeight="1" thickBot="1" x14ac:dyDescent="0.2">
      <c r="A9" s="185"/>
      <c r="B9" s="606" t="s">
        <v>111</v>
      </c>
      <c r="C9" s="607"/>
      <c r="D9" s="607"/>
      <c r="E9" s="607"/>
      <c r="F9" s="607"/>
      <c r="G9" s="607"/>
      <c r="H9" s="607"/>
      <c r="I9" s="607"/>
      <c r="J9" s="607"/>
      <c r="K9" s="527"/>
      <c r="L9" s="608" t="s">
        <v>112</v>
      </c>
      <c r="M9" s="609"/>
      <c r="N9" s="609"/>
      <c r="O9" s="609"/>
      <c r="P9" s="609"/>
      <c r="Q9" s="610"/>
      <c r="R9" s="611">
        <v>39503</v>
      </c>
      <c r="S9" s="612"/>
      <c r="T9" s="612"/>
      <c r="U9" s="612"/>
      <c r="V9" s="613"/>
      <c r="W9" s="543" t="s">
        <v>113</v>
      </c>
      <c r="X9" s="544"/>
      <c r="Y9" s="544"/>
      <c r="Z9" s="544"/>
      <c r="AA9" s="544"/>
      <c r="AB9" s="544"/>
      <c r="AC9" s="544"/>
      <c r="AD9" s="544"/>
      <c r="AE9" s="544"/>
      <c r="AF9" s="544"/>
      <c r="AG9" s="544"/>
      <c r="AH9" s="544"/>
      <c r="AI9" s="544"/>
      <c r="AJ9" s="544"/>
      <c r="AK9" s="544"/>
      <c r="AL9" s="614"/>
      <c r="AM9" s="533" t="s">
        <v>114</v>
      </c>
      <c r="AN9" s="438"/>
      <c r="AO9" s="438"/>
      <c r="AP9" s="438"/>
      <c r="AQ9" s="438"/>
      <c r="AR9" s="438"/>
      <c r="AS9" s="438"/>
      <c r="AT9" s="439"/>
      <c r="AU9" s="521" t="s">
        <v>94</v>
      </c>
      <c r="AV9" s="522"/>
      <c r="AW9" s="522"/>
      <c r="AX9" s="522"/>
      <c r="AY9" s="444" t="s">
        <v>115</v>
      </c>
      <c r="AZ9" s="445"/>
      <c r="BA9" s="445"/>
      <c r="BB9" s="445"/>
      <c r="BC9" s="445"/>
      <c r="BD9" s="445"/>
      <c r="BE9" s="445"/>
      <c r="BF9" s="445"/>
      <c r="BG9" s="445"/>
      <c r="BH9" s="445"/>
      <c r="BI9" s="445"/>
      <c r="BJ9" s="445"/>
      <c r="BK9" s="445"/>
      <c r="BL9" s="445"/>
      <c r="BM9" s="446"/>
      <c r="BN9" s="464">
        <v>415999</v>
      </c>
      <c r="BO9" s="465"/>
      <c r="BP9" s="465"/>
      <c r="BQ9" s="465"/>
      <c r="BR9" s="465"/>
      <c r="BS9" s="465"/>
      <c r="BT9" s="465"/>
      <c r="BU9" s="466"/>
      <c r="BV9" s="464">
        <v>-493873</v>
      </c>
      <c r="BW9" s="465"/>
      <c r="BX9" s="465"/>
      <c r="BY9" s="465"/>
      <c r="BZ9" s="465"/>
      <c r="CA9" s="465"/>
      <c r="CB9" s="465"/>
      <c r="CC9" s="466"/>
      <c r="CD9" s="473" t="s">
        <v>116</v>
      </c>
      <c r="CE9" s="474"/>
      <c r="CF9" s="474"/>
      <c r="CG9" s="474"/>
      <c r="CH9" s="474"/>
      <c r="CI9" s="474"/>
      <c r="CJ9" s="474"/>
      <c r="CK9" s="474"/>
      <c r="CL9" s="474"/>
      <c r="CM9" s="474"/>
      <c r="CN9" s="474"/>
      <c r="CO9" s="474"/>
      <c r="CP9" s="474"/>
      <c r="CQ9" s="474"/>
      <c r="CR9" s="474"/>
      <c r="CS9" s="475"/>
      <c r="CT9" s="434">
        <v>6.7</v>
      </c>
      <c r="CU9" s="435"/>
      <c r="CV9" s="435"/>
      <c r="CW9" s="435"/>
      <c r="CX9" s="435"/>
      <c r="CY9" s="435"/>
      <c r="CZ9" s="435"/>
      <c r="DA9" s="436"/>
      <c r="DB9" s="434">
        <v>7.8</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117</v>
      </c>
      <c r="M10" s="438"/>
      <c r="N10" s="438"/>
      <c r="O10" s="438"/>
      <c r="P10" s="438"/>
      <c r="Q10" s="439"/>
      <c r="R10" s="440">
        <v>42903</v>
      </c>
      <c r="S10" s="441"/>
      <c r="T10" s="441"/>
      <c r="U10" s="441"/>
      <c r="V10" s="443"/>
      <c r="W10" s="615"/>
      <c r="X10" s="426"/>
      <c r="Y10" s="426"/>
      <c r="Z10" s="426"/>
      <c r="AA10" s="426"/>
      <c r="AB10" s="426"/>
      <c r="AC10" s="426"/>
      <c r="AD10" s="426"/>
      <c r="AE10" s="426"/>
      <c r="AF10" s="426"/>
      <c r="AG10" s="426"/>
      <c r="AH10" s="426"/>
      <c r="AI10" s="426"/>
      <c r="AJ10" s="426"/>
      <c r="AK10" s="426"/>
      <c r="AL10" s="616"/>
      <c r="AM10" s="533" t="s">
        <v>118</v>
      </c>
      <c r="AN10" s="438"/>
      <c r="AO10" s="438"/>
      <c r="AP10" s="438"/>
      <c r="AQ10" s="438"/>
      <c r="AR10" s="438"/>
      <c r="AS10" s="438"/>
      <c r="AT10" s="439"/>
      <c r="AU10" s="521" t="s">
        <v>119</v>
      </c>
      <c r="AV10" s="522"/>
      <c r="AW10" s="522"/>
      <c r="AX10" s="522"/>
      <c r="AY10" s="444" t="s">
        <v>120</v>
      </c>
      <c r="AZ10" s="445"/>
      <c r="BA10" s="445"/>
      <c r="BB10" s="445"/>
      <c r="BC10" s="445"/>
      <c r="BD10" s="445"/>
      <c r="BE10" s="445"/>
      <c r="BF10" s="445"/>
      <c r="BG10" s="445"/>
      <c r="BH10" s="445"/>
      <c r="BI10" s="445"/>
      <c r="BJ10" s="445"/>
      <c r="BK10" s="445"/>
      <c r="BL10" s="445"/>
      <c r="BM10" s="446"/>
      <c r="BN10" s="464">
        <v>500173</v>
      </c>
      <c r="BO10" s="465"/>
      <c r="BP10" s="465"/>
      <c r="BQ10" s="465"/>
      <c r="BR10" s="465"/>
      <c r="BS10" s="465"/>
      <c r="BT10" s="465"/>
      <c r="BU10" s="466"/>
      <c r="BV10" s="464">
        <v>5113</v>
      </c>
      <c r="BW10" s="465"/>
      <c r="BX10" s="465"/>
      <c r="BY10" s="465"/>
      <c r="BZ10" s="465"/>
      <c r="CA10" s="465"/>
      <c r="CB10" s="465"/>
      <c r="CC10" s="46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122</v>
      </c>
      <c r="M11" s="511"/>
      <c r="N11" s="511"/>
      <c r="O11" s="511"/>
      <c r="P11" s="511"/>
      <c r="Q11" s="512"/>
      <c r="R11" s="603" t="s">
        <v>123</v>
      </c>
      <c r="S11" s="604"/>
      <c r="T11" s="604"/>
      <c r="U11" s="604"/>
      <c r="V11" s="605"/>
      <c r="W11" s="615"/>
      <c r="X11" s="426"/>
      <c r="Y11" s="426"/>
      <c r="Z11" s="426"/>
      <c r="AA11" s="426"/>
      <c r="AB11" s="426"/>
      <c r="AC11" s="426"/>
      <c r="AD11" s="426"/>
      <c r="AE11" s="426"/>
      <c r="AF11" s="426"/>
      <c r="AG11" s="426"/>
      <c r="AH11" s="426"/>
      <c r="AI11" s="426"/>
      <c r="AJ11" s="426"/>
      <c r="AK11" s="426"/>
      <c r="AL11" s="616"/>
      <c r="AM11" s="533" t="s">
        <v>124</v>
      </c>
      <c r="AN11" s="438"/>
      <c r="AO11" s="438"/>
      <c r="AP11" s="438"/>
      <c r="AQ11" s="438"/>
      <c r="AR11" s="438"/>
      <c r="AS11" s="438"/>
      <c r="AT11" s="439"/>
      <c r="AU11" s="521" t="s">
        <v>125</v>
      </c>
      <c r="AV11" s="522"/>
      <c r="AW11" s="522"/>
      <c r="AX11" s="522"/>
      <c r="AY11" s="444" t="s">
        <v>126</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127</v>
      </c>
      <c r="CE11" s="474"/>
      <c r="CF11" s="474"/>
      <c r="CG11" s="474"/>
      <c r="CH11" s="474"/>
      <c r="CI11" s="474"/>
      <c r="CJ11" s="474"/>
      <c r="CK11" s="474"/>
      <c r="CL11" s="474"/>
      <c r="CM11" s="474"/>
      <c r="CN11" s="474"/>
      <c r="CO11" s="474"/>
      <c r="CP11" s="474"/>
      <c r="CQ11" s="474"/>
      <c r="CR11" s="474"/>
      <c r="CS11" s="475"/>
      <c r="CT11" s="577" t="s">
        <v>128</v>
      </c>
      <c r="CU11" s="578"/>
      <c r="CV11" s="578"/>
      <c r="CW11" s="578"/>
      <c r="CX11" s="578"/>
      <c r="CY11" s="578"/>
      <c r="CZ11" s="578"/>
      <c r="DA11" s="579"/>
      <c r="DB11" s="577" t="s">
        <v>129</v>
      </c>
      <c r="DC11" s="578"/>
      <c r="DD11" s="578"/>
      <c r="DE11" s="578"/>
      <c r="DF11" s="578"/>
      <c r="DG11" s="578"/>
      <c r="DH11" s="578"/>
      <c r="DI11" s="579"/>
      <c r="DJ11" s="184"/>
      <c r="DK11" s="184"/>
      <c r="DL11" s="184"/>
      <c r="DM11" s="184"/>
      <c r="DN11" s="184"/>
      <c r="DO11" s="184"/>
    </row>
    <row r="12" spans="1:119" ht="18.75" customHeight="1" x14ac:dyDescent="0.15">
      <c r="A12" s="185"/>
      <c r="B12" s="580" t="s">
        <v>130</v>
      </c>
      <c r="C12" s="581"/>
      <c r="D12" s="581"/>
      <c r="E12" s="581"/>
      <c r="F12" s="581"/>
      <c r="G12" s="581"/>
      <c r="H12" s="581"/>
      <c r="I12" s="581"/>
      <c r="J12" s="581"/>
      <c r="K12" s="582"/>
      <c r="L12" s="589" t="s">
        <v>131</v>
      </c>
      <c r="M12" s="590"/>
      <c r="N12" s="590"/>
      <c r="O12" s="590"/>
      <c r="P12" s="590"/>
      <c r="Q12" s="591"/>
      <c r="R12" s="592">
        <v>39775</v>
      </c>
      <c r="S12" s="593"/>
      <c r="T12" s="593"/>
      <c r="U12" s="593"/>
      <c r="V12" s="594"/>
      <c r="W12" s="595" t="s">
        <v>1</v>
      </c>
      <c r="X12" s="522"/>
      <c r="Y12" s="522"/>
      <c r="Z12" s="522"/>
      <c r="AA12" s="522"/>
      <c r="AB12" s="596"/>
      <c r="AC12" s="597" t="s">
        <v>132</v>
      </c>
      <c r="AD12" s="598"/>
      <c r="AE12" s="598"/>
      <c r="AF12" s="598"/>
      <c r="AG12" s="599"/>
      <c r="AH12" s="597" t="s">
        <v>133</v>
      </c>
      <c r="AI12" s="598"/>
      <c r="AJ12" s="598"/>
      <c r="AK12" s="598"/>
      <c r="AL12" s="600"/>
      <c r="AM12" s="533" t="s">
        <v>134</v>
      </c>
      <c r="AN12" s="438"/>
      <c r="AO12" s="438"/>
      <c r="AP12" s="438"/>
      <c r="AQ12" s="438"/>
      <c r="AR12" s="438"/>
      <c r="AS12" s="438"/>
      <c r="AT12" s="439"/>
      <c r="AU12" s="521" t="s">
        <v>135</v>
      </c>
      <c r="AV12" s="522"/>
      <c r="AW12" s="522"/>
      <c r="AX12" s="522"/>
      <c r="AY12" s="444" t="s">
        <v>136</v>
      </c>
      <c r="AZ12" s="445"/>
      <c r="BA12" s="445"/>
      <c r="BB12" s="445"/>
      <c r="BC12" s="445"/>
      <c r="BD12" s="445"/>
      <c r="BE12" s="445"/>
      <c r="BF12" s="445"/>
      <c r="BG12" s="445"/>
      <c r="BH12" s="445"/>
      <c r="BI12" s="445"/>
      <c r="BJ12" s="445"/>
      <c r="BK12" s="445"/>
      <c r="BL12" s="445"/>
      <c r="BM12" s="446"/>
      <c r="BN12" s="464">
        <v>727000</v>
      </c>
      <c r="BO12" s="465"/>
      <c r="BP12" s="465"/>
      <c r="BQ12" s="465"/>
      <c r="BR12" s="465"/>
      <c r="BS12" s="465"/>
      <c r="BT12" s="465"/>
      <c r="BU12" s="466"/>
      <c r="BV12" s="464">
        <v>1141604</v>
      </c>
      <c r="BW12" s="465"/>
      <c r="BX12" s="465"/>
      <c r="BY12" s="465"/>
      <c r="BZ12" s="465"/>
      <c r="CA12" s="465"/>
      <c r="CB12" s="465"/>
      <c r="CC12" s="466"/>
      <c r="CD12" s="473" t="s">
        <v>137</v>
      </c>
      <c r="CE12" s="474"/>
      <c r="CF12" s="474"/>
      <c r="CG12" s="474"/>
      <c r="CH12" s="474"/>
      <c r="CI12" s="474"/>
      <c r="CJ12" s="474"/>
      <c r="CK12" s="474"/>
      <c r="CL12" s="474"/>
      <c r="CM12" s="474"/>
      <c r="CN12" s="474"/>
      <c r="CO12" s="474"/>
      <c r="CP12" s="474"/>
      <c r="CQ12" s="474"/>
      <c r="CR12" s="474"/>
      <c r="CS12" s="475"/>
      <c r="CT12" s="577" t="s">
        <v>129</v>
      </c>
      <c r="CU12" s="578"/>
      <c r="CV12" s="578"/>
      <c r="CW12" s="578"/>
      <c r="CX12" s="578"/>
      <c r="CY12" s="578"/>
      <c r="CZ12" s="578"/>
      <c r="DA12" s="579"/>
      <c r="DB12" s="577" t="s">
        <v>129</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138</v>
      </c>
      <c r="N13" s="565"/>
      <c r="O13" s="565"/>
      <c r="P13" s="565"/>
      <c r="Q13" s="566"/>
      <c r="R13" s="567">
        <v>39624</v>
      </c>
      <c r="S13" s="568"/>
      <c r="T13" s="568"/>
      <c r="U13" s="568"/>
      <c r="V13" s="569"/>
      <c r="W13" s="555" t="s">
        <v>139</v>
      </c>
      <c r="X13" s="477"/>
      <c r="Y13" s="477"/>
      <c r="Z13" s="477"/>
      <c r="AA13" s="477"/>
      <c r="AB13" s="478"/>
      <c r="AC13" s="440">
        <v>1444</v>
      </c>
      <c r="AD13" s="441"/>
      <c r="AE13" s="441"/>
      <c r="AF13" s="441"/>
      <c r="AG13" s="442"/>
      <c r="AH13" s="440">
        <v>1819</v>
      </c>
      <c r="AI13" s="441"/>
      <c r="AJ13" s="441"/>
      <c r="AK13" s="441"/>
      <c r="AL13" s="443"/>
      <c r="AM13" s="533" t="s">
        <v>140</v>
      </c>
      <c r="AN13" s="438"/>
      <c r="AO13" s="438"/>
      <c r="AP13" s="438"/>
      <c r="AQ13" s="438"/>
      <c r="AR13" s="438"/>
      <c r="AS13" s="438"/>
      <c r="AT13" s="439"/>
      <c r="AU13" s="521" t="s">
        <v>94</v>
      </c>
      <c r="AV13" s="522"/>
      <c r="AW13" s="522"/>
      <c r="AX13" s="522"/>
      <c r="AY13" s="444" t="s">
        <v>141</v>
      </c>
      <c r="AZ13" s="445"/>
      <c r="BA13" s="445"/>
      <c r="BB13" s="445"/>
      <c r="BC13" s="445"/>
      <c r="BD13" s="445"/>
      <c r="BE13" s="445"/>
      <c r="BF13" s="445"/>
      <c r="BG13" s="445"/>
      <c r="BH13" s="445"/>
      <c r="BI13" s="445"/>
      <c r="BJ13" s="445"/>
      <c r="BK13" s="445"/>
      <c r="BL13" s="445"/>
      <c r="BM13" s="446"/>
      <c r="BN13" s="464">
        <v>189172</v>
      </c>
      <c r="BO13" s="465"/>
      <c r="BP13" s="465"/>
      <c r="BQ13" s="465"/>
      <c r="BR13" s="465"/>
      <c r="BS13" s="465"/>
      <c r="BT13" s="465"/>
      <c r="BU13" s="466"/>
      <c r="BV13" s="464">
        <v>-1630364</v>
      </c>
      <c r="BW13" s="465"/>
      <c r="BX13" s="465"/>
      <c r="BY13" s="465"/>
      <c r="BZ13" s="465"/>
      <c r="CA13" s="465"/>
      <c r="CB13" s="465"/>
      <c r="CC13" s="466"/>
      <c r="CD13" s="473" t="s">
        <v>142</v>
      </c>
      <c r="CE13" s="474"/>
      <c r="CF13" s="474"/>
      <c r="CG13" s="474"/>
      <c r="CH13" s="474"/>
      <c r="CI13" s="474"/>
      <c r="CJ13" s="474"/>
      <c r="CK13" s="474"/>
      <c r="CL13" s="474"/>
      <c r="CM13" s="474"/>
      <c r="CN13" s="474"/>
      <c r="CO13" s="474"/>
      <c r="CP13" s="474"/>
      <c r="CQ13" s="474"/>
      <c r="CR13" s="474"/>
      <c r="CS13" s="475"/>
      <c r="CT13" s="434">
        <v>6.4</v>
      </c>
      <c r="CU13" s="435"/>
      <c r="CV13" s="435"/>
      <c r="CW13" s="435"/>
      <c r="CX13" s="435"/>
      <c r="CY13" s="435"/>
      <c r="CZ13" s="435"/>
      <c r="DA13" s="436"/>
      <c r="DB13" s="434">
        <v>6.6</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143</v>
      </c>
      <c r="M14" s="601"/>
      <c r="N14" s="601"/>
      <c r="O14" s="601"/>
      <c r="P14" s="601"/>
      <c r="Q14" s="602"/>
      <c r="R14" s="567">
        <v>40116</v>
      </c>
      <c r="S14" s="568"/>
      <c r="T14" s="568"/>
      <c r="U14" s="568"/>
      <c r="V14" s="569"/>
      <c r="W14" s="570"/>
      <c r="X14" s="480"/>
      <c r="Y14" s="480"/>
      <c r="Z14" s="480"/>
      <c r="AA14" s="480"/>
      <c r="AB14" s="481"/>
      <c r="AC14" s="560">
        <v>7.8</v>
      </c>
      <c r="AD14" s="561"/>
      <c r="AE14" s="561"/>
      <c r="AF14" s="561"/>
      <c r="AG14" s="562"/>
      <c r="AH14" s="560">
        <v>9.1</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144</v>
      </c>
      <c r="CE14" s="471"/>
      <c r="CF14" s="471"/>
      <c r="CG14" s="471"/>
      <c r="CH14" s="471"/>
      <c r="CI14" s="471"/>
      <c r="CJ14" s="471"/>
      <c r="CK14" s="471"/>
      <c r="CL14" s="471"/>
      <c r="CM14" s="471"/>
      <c r="CN14" s="471"/>
      <c r="CO14" s="471"/>
      <c r="CP14" s="471"/>
      <c r="CQ14" s="471"/>
      <c r="CR14" s="471"/>
      <c r="CS14" s="472"/>
      <c r="CT14" s="571" t="s">
        <v>145</v>
      </c>
      <c r="CU14" s="572"/>
      <c r="CV14" s="572"/>
      <c r="CW14" s="572"/>
      <c r="CX14" s="572"/>
      <c r="CY14" s="572"/>
      <c r="CZ14" s="572"/>
      <c r="DA14" s="573"/>
      <c r="DB14" s="571" t="s">
        <v>129</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146</v>
      </c>
      <c r="N15" s="565"/>
      <c r="O15" s="565"/>
      <c r="P15" s="565"/>
      <c r="Q15" s="566"/>
      <c r="R15" s="567">
        <v>40001</v>
      </c>
      <c r="S15" s="568"/>
      <c r="T15" s="568"/>
      <c r="U15" s="568"/>
      <c r="V15" s="569"/>
      <c r="W15" s="555" t="s">
        <v>147</v>
      </c>
      <c r="X15" s="477"/>
      <c r="Y15" s="477"/>
      <c r="Z15" s="477"/>
      <c r="AA15" s="477"/>
      <c r="AB15" s="478"/>
      <c r="AC15" s="440">
        <v>4850</v>
      </c>
      <c r="AD15" s="441"/>
      <c r="AE15" s="441"/>
      <c r="AF15" s="441"/>
      <c r="AG15" s="442"/>
      <c r="AH15" s="440">
        <v>5054</v>
      </c>
      <c r="AI15" s="441"/>
      <c r="AJ15" s="441"/>
      <c r="AK15" s="441"/>
      <c r="AL15" s="443"/>
      <c r="AM15" s="533"/>
      <c r="AN15" s="438"/>
      <c r="AO15" s="438"/>
      <c r="AP15" s="438"/>
      <c r="AQ15" s="438"/>
      <c r="AR15" s="438"/>
      <c r="AS15" s="438"/>
      <c r="AT15" s="439"/>
      <c r="AU15" s="521"/>
      <c r="AV15" s="522"/>
      <c r="AW15" s="522"/>
      <c r="AX15" s="522"/>
      <c r="AY15" s="456" t="s">
        <v>148</v>
      </c>
      <c r="AZ15" s="457"/>
      <c r="BA15" s="457"/>
      <c r="BB15" s="457"/>
      <c r="BC15" s="457"/>
      <c r="BD15" s="457"/>
      <c r="BE15" s="457"/>
      <c r="BF15" s="457"/>
      <c r="BG15" s="457"/>
      <c r="BH15" s="457"/>
      <c r="BI15" s="457"/>
      <c r="BJ15" s="457"/>
      <c r="BK15" s="457"/>
      <c r="BL15" s="457"/>
      <c r="BM15" s="458"/>
      <c r="BN15" s="459">
        <v>3869730</v>
      </c>
      <c r="BO15" s="460"/>
      <c r="BP15" s="460"/>
      <c r="BQ15" s="460"/>
      <c r="BR15" s="460"/>
      <c r="BS15" s="460"/>
      <c r="BT15" s="460"/>
      <c r="BU15" s="461"/>
      <c r="BV15" s="459">
        <v>3782378</v>
      </c>
      <c r="BW15" s="460"/>
      <c r="BX15" s="460"/>
      <c r="BY15" s="460"/>
      <c r="BZ15" s="460"/>
      <c r="CA15" s="460"/>
      <c r="CB15" s="460"/>
      <c r="CC15" s="461"/>
      <c r="CD15" s="574" t="s">
        <v>149</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150</v>
      </c>
      <c r="M16" s="558"/>
      <c r="N16" s="558"/>
      <c r="O16" s="558"/>
      <c r="P16" s="558"/>
      <c r="Q16" s="559"/>
      <c r="R16" s="552" t="s">
        <v>151</v>
      </c>
      <c r="S16" s="553"/>
      <c r="T16" s="553"/>
      <c r="U16" s="553"/>
      <c r="V16" s="554"/>
      <c r="W16" s="570"/>
      <c r="X16" s="480"/>
      <c r="Y16" s="480"/>
      <c r="Z16" s="480"/>
      <c r="AA16" s="480"/>
      <c r="AB16" s="481"/>
      <c r="AC16" s="560">
        <v>26.2</v>
      </c>
      <c r="AD16" s="561"/>
      <c r="AE16" s="561"/>
      <c r="AF16" s="561"/>
      <c r="AG16" s="562"/>
      <c r="AH16" s="560">
        <v>25.4</v>
      </c>
      <c r="AI16" s="561"/>
      <c r="AJ16" s="561"/>
      <c r="AK16" s="561"/>
      <c r="AL16" s="563"/>
      <c r="AM16" s="533"/>
      <c r="AN16" s="438"/>
      <c r="AO16" s="438"/>
      <c r="AP16" s="438"/>
      <c r="AQ16" s="438"/>
      <c r="AR16" s="438"/>
      <c r="AS16" s="438"/>
      <c r="AT16" s="439"/>
      <c r="AU16" s="521"/>
      <c r="AV16" s="522"/>
      <c r="AW16" s="522"/>
      <c r="AX16" s="522"/>
      <c r="AY16" s="444" t="s">
        <v>152</v>
      </c>
      <c r="AZ16" s="445"/>
      <c r="BA16" s="445"/>
      <c r="BB16" s="445"/>
      <c r="BC16" s="445"/>
      <c r="BD16" s="445"/>
      <c r="BE16" s="445"/>
      <c r="BF16" s="445"/>
      <c r="BG16" s="445"/>
      <c r="BH16" s="445"/>
      <c r="BI16" s="445"/>
      <c r="BJ16" s="445"/>
      <c r="BK16" s="445"/>
      <c r="BL16" s="445"/>
      <c r="BM16" s="446"/>
      <c r="BN16" s="464">
        <v>8462328</v>
      </c>
      <c r="BO16" s="465"/>
      <c r="BP16" s="465"/>
      <c r="BQ16" s="465"/>
      <c r="BR16" s="465"/>
      <c r="BS16" s="465"/>
      <c r="BT16" s="465"/>
      <c r="BU16" s="466"/>
      <c r="BV16" s="464">
        <v>8346247</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153</v>
      </c>
      <c r="N17" s="550"/>
      <c r="O17" s="550"/>
      <c r="P17" s="550"/>
      <c r="Q17" s="551"/>
      <c r="R17" s="552" t="s">
        <v>151</v>
      </c>
      <c r="S17" s="553"/>
      <c r="T17" s="553"/>
      <c r="U17" s="553"/>
      <c r="V17" s="554"/>
      <c r="W17" s="555" t="s">
        <v>154</v>
      </c>
      <c r="X17" s="477"/>
      <c r="Y17" s="477"/>
      <c r="Z17" s="477"/>
      <c r="AA17" s="477"/>
      <c r="AB17" s="478"/>
      <c r="AC17" s="440">
        <v>12209</v>
      </c>
      <c r="AD17" s="441"/>
      <c r="AE17" s="441"/>
      <c r="AF17" s="441"/>
      <c r="AG17" s="442"/>
      <c r="AH17" s="440">
        <v>13012</v>
      </c>
      <c r="AI17" s="441"/>
      <c r="AJ17" s="441"/>
      <c r="AK17" s="441"/>
      <c r="AL17" s="443"/>
      <c r="AM17" s="533"/>
      <c r="AN17" s="438"/>
      <c r="AO17" s="438"/>
      <c r="AP17" s="438"/>
      <c r="AQ17" s="438"/>
      <c r="AR17" s="438"/>
      <c r="AS17" s="438"/>
      <c r="AT17" s="439"/>
      <c r="AU17" s="521"/>
      <c r="AV17" s="522"/>
      <c r="AW17" s="522"/>
      <c r="AX17" s="522"/>
      <c r="AY17" s="444" t="s">
        <v>155</v>
      </c>
      <c r="AZ17" s="445"/>
      <c r="BA17" s="445"/>
      <c r="BB17" s="445"/>
      <c r="BC17" s="445"/>
      <c r="BD17" s="445"/>
      <c r="BE17" s="445"/>
      <c r="BF17" s="445"/>
      <c r="BG17" s="445"/>
      <c r="BH17" s="445"/>
      <c r="BI17" s="445"/>
      <c r="BJ17" s="445"/>
      <c r="BK17" s="445"/>
      <c r="BL17" s="445"/>
      <c r="BM17" s="446"/>
      <c r="BN17" s="464">
        <v>4883748</v>
      </c>
      <c r="BO17" s="465"/>
      <c r="BP17" s="465"/>
      <c r="BQ17" s="465"/>
      <c r="BR17" s="465"/>
      <c r="BS17" s="465"/>
      <c r="BT17" s="465"/>
      <c r="BU17" s="466"/>
      <c r="BV17" s="464">
        <v>4779957</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156</v>
      </c>
      <c r="C18" s="527"/>
      <c r="D18" s="527"/>
      <c r="E18" s="528"/>
      <c r="F18" s="528"/>
      <c r="G18" s="528"/>
      <c r="H18" s="528"/>
      <c r="I18" s="528"/>
      <c r="J18" s="528"/>
      <c r="K18" s="528"/>
      <c r="L18" s="529">
        <v>101.31</v>
      </c>
      <c r="M18" s="529"/>
      <c r="N18" s="529"/>
      <c r="O18" s="529"/>
      <c r="P18" s="529"/>
      <c r="Q18" s="529"/>
      <c r="R18" s="530"/>
      <c r="S18" s="530"/>
      <c r="T18" s="530"/>
      <c r="U18" s="530"/>
      <c r="V18" s="531"/>
      <c r="W18" s="545"/>
      <c r="X18" s="546"/>
      <c r="Y18" s="546"/>
      <c r="Z18" s="546"/>
      <c r="AA18" s="546"/>
      <c r="AB18" s="556"/>
      <c r="AC18" s="428">
        <v>66</v>
      </c>
      <c r="AD18" s="429"/>
      <c r="AE18" s="429"/>
      <c r="AF18" s="429"/>
      <c r="AG18" s="532"/>
      <c r="AH18" s="428">
        <v>65.400000000000006</v>
      </c>
      <c r="AI18" s="429"/>
      <c r="AJ18" s="429"/>
      <c r="AK18" s="429"/>
      <c r="AL18" s="430"/>
      <c r="AM18" s="533"/>
      <c r="AN18" s="438"/>
      <c r="AO18" s="438"/>
      <c r="AP18" s="438"/>
      <c r="AQ18" s="438"/>
      <c r="AR18" s="438"/>
      <c r="AS18" s="438"/>
      <c r="AT18" s="439"/>
      <c r="AU18" s="521"/>
      <c r="AV18" s="522"/>
      <c r="AW18" s="522"/>
      <c r="AX18" s="522"/>
      <c r="AY18" s="444" t="s">
        <v>157</v>
      </c>
      <c r="AZ18" s="445"/>
      <c r="BA18" s="445"/>
      <c r="BB18" s="445"/>
      <c r="BC18" s="445"/>
      <c r="BD18" s="445"/>
      <c r="BE18" s="445"/>
      <c r="BF18" s="445"/>
      <c r="BG18" s="445"/>
      <c r="BH18" s="445"/>
      <c r="BI18" s="445"/>
      <c r="BJ18" s="445"/>
      <c r="BK18" s="445"/>
      <c r="BL18" s="445"/>
      <c r="BM18" s="446"/>
      <c r="BN18" s="464">
        <v>9111551</v>
      </c>
      <c r="BO18" s="465"/>
      <c r="BP18" s="465"/>
      <c r="BQ18" s="465"/>
      <c r="BR18" s="465"/>
      <c r="BS18" s="465"/>
      <c r="BT18" s="465"/>
      <c r="BU18" s="466"/>
      <c r="BV18" s="464">
        <v>8887226</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158</v>
      </c>
      <c r="C19" s="527"/>
      <c r="D19" s="527"/>
      <c r="E19" s="528"/>
      <c r="F19" s="528"/>
      <c r="G19" s="528"/>
      <c r="H19" s="528"/>
      <c r="I19" s="528"/>
      <c r="J19" s="528"/>
      <c r="K19" s="528"/>
      <c r="L19" s="534">
        <v>390</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159</v>
      </c>
      <c r="AZ19" s="445"/>
      <c r="BA19" s="445"/>
      <c r="BB19" s="445"/>
      <c r="BC19" s="445"/>
      <c r="BD19" s="445"/>
      <c r="BE19" s="445"/>
      <c r="BF19" s="445"/>
      <c r="BG19" s="445"/>
      <c r="BH19" s="445"/>
      <c r="BI19" s="445"/>
      <c r="BJ19" s="445"/>
      <c r="BK19" s="445"/>
      <c r="BL19" s="445"/>
      <c r="BM19" s="446"/>
      <c r="BN19" s="464">
        <v>19890601</v>
      </c>
      <c r="BO19" s="465"/>
      <c r="BP19" s="465"/>
      <c r="BQ19" s="465"/>
      <c r="BR19" s="465"/>
      <c r="BS19" s="465"/>
      <c r="BT19" s="465"/>
      <c r="BU19" s="466"/>
      <c r="BV19" s="464">
        <v>16782597</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160</v>
      </c>
      <c r="C20" s="527"/>
      <c r="D20" s="527"/>
      <c r="E20" s="528"/>
      <c r="F20" s="528"/>
      <c r="G20" s="528"/>
      <c r="H20" s="528"/>
      <c r="I20" s="528"/>
      <c r="J20" s="528"/>
      <c r="K20" s="528"/>
      <c r="L20" s="534">
        <v>13868</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162</v>
      </c>
      <c r="C22" s="494"/>
      <c r="D22" s="495"/>
      <c r="E22" s="502" t="s">
        <v>1</v>
      </c>
      <c r="F22" s="477"/>
      <c r="G22" s="477"/>
      <c r="H22" s="477"/>
      <c r="I22" s="477"/>
      <c r="J22" s="477"/>
      <c r="K22" s="478"/>
      <c r="L22" s="502" t="s">
        <v>163</v>
      </c>
      <c r="M22" s="477"/>
      <c r="N22" s="477"/>
      <c r="O22" s="477"/>
      <c r="P22" s="478"/>
      <c r="Q22" s="487" t="s">
        <v>164</v>
      </c>
      <c r="R22" s="488"/>
      <c r="S22" s="488"/>
      <c r="T22" s="488"/>
      <c r="U22" s="488"/>
      <c r="V22" s="503"/>
      <c r="W22" s="505" t="s">
        <v>165</v>
      </c>
      <c r="X22" s="494"/>
      <c r="Y22" s="495"/>
      <c r="Z22" s="502" t="s">
        <v>1</v>
      </c>
      <c r="AA22" s="477"/>
      <c r="AB22" s="477"/>
      <c r="AC22" s="477"/>
      <c r="AD22" s="477"/>
      <c r="AE22" s="477"/>
      <c r="AF22" s="477"/>
      <c r="AG22" s="478"/>
      <c r="AH22" s="476" t="s">
        <v>166</v>
      </c>
      <c r="AI22" s="477"/>
      <c r="AJ22" s="477"/>
      <c r="AK22" s="477"/>
      <c r="AL22" s="478"/>
      <c r="AM22" s="476" t="s">
        <v>167</v>
      </c>
      <c r="AN22" s="482"/>
      <c r="AO22" s="482"/>
      <c r="AP22" s="482"/>
      <c r="AQ22" s="482"/>
      <c r="AR22" s="483"/>
      <c r="AS22" s="487" t="s">
        <v>164</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168</v>
      </c>
      <c r="AZ23" s="457"/>
      <c r="BA23" s="457"/>
      <c r="BB23" s="457"/>
      <c r="BC23" s="457"/>
      <c r="BD23" s="457"/>
      <c r="BE23" s="457"/>
      <c r="BF23" s="457"/>
      <c r="BG23" s="457"/>
      <c r="BH23" s="457"/>
      <c r="BI23" s="457"/>
      <c r="BJ23" s="457"/>
      <c r="BK23" s="457"/>
      <c r="BL23" s="457"/>
      <c r="BM23" s="458"/>
      <c r="BN23" s="464">
        <v>14796834</v>
      </c>
      <c r="BO23" s="465"/>
      <c r="BP23" s="465"/>
      <c r="BQ23" s="465"/>
      <c r="BR23" s="465"/>
      <c r="BS23" s="465"/>
      <c r="BT23" s="465"/>
      <c r="BU23" s="466"/>
      <c r="BV23" s="464">
        <v>15101332</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169</v>
      </c>
      <c r="F24" s="438"/>
      <c r="G24" s="438"/>
      <c r="H24" s="438"/>
      <c r="I24" s="438"/>
      <c r="J24" s="438"/>
      <c r="K24" s="439"/>
      <c r="L24" s="440">
        <v>1</v>
      </c>
      <c r="M24" s="441"/>
      <c r="N24" s="441"/>
      <c r="O24" s="441"/>
      <c r="P24" s="442"/>
      <c r="Q24" s="440">
        <v>8910</v>
      </c>
      <c r="R24" s="441"/>
      <c r="S24" s="441"/>
      <c r="T24" s="441"/>
      <c r="U24" s="441"/>
      <c r="V24" s="442"/>
      <c r="W24" s="506"/>
      <c r="X24" s="497"/>
      <c r="Y24" s="498"/>
      <c r="Z24" s="437" t="s">
        <v>170</v>
      </c>
      <c r="AA24" s="438"/>
      <c r="AB24" s="438"/>
      <c r="AC24" s="438"/>
      <c r="AD24" s="438"/>
      <c r="AE24" s="438"/>
      <c r="AF24" s="438"/>
      <c r="AG24" s="439"/>
      <c r="AH24" s="440">
        <v>360</v>
      </c>
      <c r="AI24" s="441"/>
      <c r="AJ24" s="441"/>
      <c r="AK24" s="441"/>
      <c r="AL24" s="442"/>
      <c r="AM24" s="440">
        <v>1048680</v>
      </c>
      <c r="AN24" s="441"/>
      <c r="AO24" s="441"/>
      <c r="AP24" s="441"/>
      <c r="AQ24" s="441"/>
      <c r="AR24" s="442"/>
      <c r="AS24" s="440">
        <v>2913</v>
      </c>
      <c r="AT24" s="441"/>
      <c r="AU24" s="441"/>
      <c r="AV24" s="441"/>
      <c r="AW24" s="441"/>
      <c r="AX24" s="443"/>
      <c r="AY24" s="431" t="s">
        <v>171</v>
      </c>
      <c r="AZ24" s="432"/>
      <c r="BA24" s="432"/>
      <c r="BB24" s="432"/>
      <c r="BC24" s="432"/>
      <c r="BD24" s="432"/>
      <c r="BE24" s="432"/>
      <c r="BF24" s="432"/>
      <c r="BG24" s="432"/>
      <c r="BH24" s="432"/>
      <c r="BI24" s="432"/>
      <c r="BJ24" s="432"/>
      <c r="BK24" s="432"/>
      <c r="BL24" s="432"/>
      <c r="BM24" s="433"/>
      <c r="BN24" s="464">
        <v>10206419</v>
      </c>
      <c r="BO24" s="465"/>
      <c r="BP24" s="465"/>
      <c r="BQ24" s="465"/>
      <c r="BR24" s="465"/>
      <c r="BS24" s="465"/>
      <c r="BT24" s="465"/>
      <c r="BU24" s="466"/>
      <c r="BV24" s="464">
        <v>10438001</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172</v>
      </c>
      <c r="F25" s="438"/>
      <c r="G25" s="438"/>
      <c r="H25" s="438"/>
      <c r="I25" s="438"/>
      <c r="J25" s="438"/>
      <c r="K25" s="439"/>
      <c r="L25" s="440">
        <v>2</v>
      </c>
      <c r="M25" s="441"/>
      <c r="N25" s="441"/>
      <c r="O25" s="441"/>
      <c r="P25" s="442"/>
      <c r="Q25" s="440">
        <v>7070</v>
      </c>
      <c r="R25" s="441"/>
      <c r="S25" s="441"/>
      <c r="T25" s="441"/>
      <c r="U25" s="441"/>
      <c r="V25" s="442"/>
      <c r="W25" s="506"/>
      <c r="X25" s="497"/>
      <c r="Y25" s="498"/>
      <c r="Z25" s="437" t="s">
        <v>173</v>
      </c>
      <c r="AA25" s="438"/>
      <c r="AB25" s="438"/>
      <c r="AC25" s="438"/>
      <c r="AD25" s="438"/>
      <c r="AE25" s="438"/>
      <c r="AF25" s="438"/>
      <c r="AG25" s="439"/>
      <c r="AH25" s="440" t="s">
        <v>174</v>
      </c>
      <c r="AI25" s="441"/>
      <c r="AJ25" s="441"/>
      <c r="AK25" s="441"/>
      <c r="AL25" s="442"/>
      <c r="AM25" s="440" t="s">
        <v>129</v>
      </c>
      <c r="AN25" s="441"/>
      <c r="AO25" s="441"/>
      <c r="AP25" s="441"/>
      <c r="AQ25" s="441"/>
      <c r="AR25" s="442"/>
      <c r="AS25" s="440" t="s">
        <v>129</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9001233</v>
      </c>
      <c r="BO25" s="460"/>
      <c r="BP25" s="460"/>
      <c r="BQ25" s="460"/>
      <c r="BR25" s="460"/>
      <c r="BS25" s="460"/>
      <c r="BT25" s="460"/>
      <c r="BU25" s="461"/>
      <c r="BV25" s="459">
        <v>7101139</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176</v>
      </c>
      <c r="F26" s="438"/>
      <c r="G26" s="438"/>
      <c r="H26" s="438"/>
      <c r="I26" s="438"/>
      <c r="J26" s="438"/>
      <c r="K26" s="439"/>
      <c r="L26" s="440">
        <v>1</v>
      </c>
      <c r="M26" s="441"/>
      <c r="N26" s="441"/>
      <c r="O26" s="441"/>
      <c r="P26" s="442"/>
      <c r="Q26" s="440">
        <v>6000</v>
      </c>
      <c r="R26" s="441"/>
      <c r="S26" s="441"/>
      <c r="T26" s="441"/>
      <c r="U26" s="441"/>
      <c r="V26" s="442"/>
      <c r="W26" s="506"/>
      <c r="X26" s="497"/>
      <c r="Y26" s="498"/>
      <c r="Z26" s="437" t="s">
        <v>177</v>
      </c>
      <c r="AA26" s="519"/>
      <c r="AB26" s="519"/>
      <c r="AC26" s="519"/>
      <c r="AD26" s="519"/>
      <c r="AE26" s="519"/>
      <c r="AF26" s="519"/>
      <c r="AG26" s="520"/>
      <c r="AH26" s="440">
        <v>10</v>
      </c>
      <c r="AI26" s="441"/>
      <c r="AJ26" s="441"/>
      <c r="AK26" s="441"/>
      <c r="AL26" s="442"/>
      <c r="AM26" s="440">
        <v>25360</v>
      </c>
      <c r="AN26" s="441"/>
      <c r="AO26" s="441"/>
      <c r="AP26" s="441"/>
      <c r="AQ26" s="441"/>
      <c r="AR26" s="442"/>
      <c r="AS26" s="440">
        <v>2536</v>
      </c>
      <c r="AT26" s="441"/>
      <c r="AU26" s="441"/>
      <c r="AV26" s="441"/>
      <c r="AW26" s="441"/>
      <c r="AX26" s="443"/>
      <c r="AY26" s="473" t="s">
        <v>178</v>
      </c>
      <c r="AZ26" s="474"/>
      <c r="BA26" s="474"/>
      <c r="BB26" s="474"/>
      <c r="BC26" s="474"/>
      <c r="BD26" s="474"/>
      <c r="BE26" s="474"/>
      <c r="BF26" s="474"/>
      <c r="BG26" s="474"/>
      <c r="BH26" s="474"/>
      <c r="BI26" s="474"/>
      <c r="BJ26" s="474"/>
      <c r="BK26" s="474"/>
      <c r="BL26" s="474"/>
      <c r="BM26" s="475"/>
      <c r="BN26" s="464" t="s">
        <v>129</v>
      </c>
      <c r="BO26" s="465"/>
      <c r="BP26" s="465"/>
      <c r="BQ26" s="465"/>
      <c r="BR26" s="465"/>
      <c r="BS26" s="465"/>
      <c r="BT26" s="465"/>
      <c r="BU26" s="466"/>
      <c r="BV26" s="464" t="s">
        <v>174</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179</v>
      </c>
      <c r="F27" s="438"/>
      <c r="G27" s="438"/>
      <c r="H27" s="438"/>
      <c r="I27" s="438"/>
      <c r="J27" s="438"/>
      <c r="K27" s="439"/>
      <c r="L27" s="440">
        <v>1</v>
      </c>
      <c r="M27" s="441"/>
      <c r="N27" s="441"/>
      <c r="O27" s="441"/>
      <c r="P27" s="442"/>
      <c r="Q27" s="440">
        <v>4220</v>
      </c>
      <c r="R27" s="441"/>
      <c r="S27" s="441"/>
      <c r="T27" s="441"/>
      <c r="U27" s="441"/>
      <c r="V27" s="442"/>
      <c r="W27" s="506"/>
      <c r="X27" s="497"/>
      <c r="Y27" s="498"/>
      <c r="Z27" s="437" t="s">
        <v>180</v>
      </c>
      <c r="AA27" s="438"/>
      <c r="AB27" s="438"/>
      <c r="AC27" s="438"/>
      <c r="AD27" s="438"/>
      <c r="AE27" s="438"/>
      <c r="AF27" s="438"/>
      <c r="AG27" s="439"/>
      <c r="AH27" s="440">
        <v>6</v>
      </c>
      <c r="AI27" s="441"/>
      <c r="AJ27" s="441"/>
      <c r="AK27" s="441"/>
      <c r="AL27" s="442"/>
      <c r="AM27" s="440">
        <v>21142</v>
      </c>
      <c r="AN27" s="441"/>
      <c r="AO27" s="441"/>
      <c r="AP27" s="441"/>
      <c r="AQ27" s="441"/>
      <c r="AR27" s="442"/>
      <c r="AS27" s="440">
        <v>3524</v>
      </c>
      <c r="AT27" s="441"/>
      <c r="AU27" s="441"/>
      <c r="AV27" s="441"/>
      <c r="AW27" s="441"/>
      <c r="AX27" s="443"/>
      <c r="AY27" s="470" t="s">
        <v>181</v>
      </c>
      <c r="AZ27" s="471"/>
      <c r="BA27" s="471"/>
      <c r="BB27" s="471"/>
      <c r="BC27" s="471"/>
      <c r="BD27" s="471"/>
      <c r="BE27" s="471"/>
      <c r="BF27" s="471"/>
      <c r="BG27" s="471"/>
      <c r="BH27" s="471"/>
      <c r="BI27" s="471"/>
      <c r="BJ27" s="471"/>
      <c r="BK27" s="471"/>
      <c r="BL27" s="471"/>
      <c r="BM27" s="472"/>
      <c r="BN27" s="467">
        <v>1300000</v>
      </c>
      <c r="BO27" s="468"/>
      <c r="BP27" s="468"/>
      <c r="BQ27" s="468"/>
      <c r="BR27" s="468"/>
      <c r="BS27" s="468"/>
      <c r="BT27" s="468"/>
      <c r="BU27" s="469"/>
      <c r="BV27" s="467">
        <v>1800000</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182</v>
      </c>
      <c r="F28" s="438"/>
      <c r="G28" s="438"/>
      <c r="H28" s="438"/>
      <c r="I28" s="438"/>
      <c r="J28" s="438"/>
      <c r="K28" s="439"/>
      <c r="L28" s="440">
        <v>1</v>
      </c>
      <c r="M28" s="441"/>
      <c r="N28" s="441"/>
      <c r="O28" s="441"/>
      <c r="P28" s="442"/>
      <c r="Q28" s="440">
        <v>3720</v>
      </c>
      <c r="R28" s="441"/>
      <c r="S28" s="441"/>
      <c r="T28" s="441"/>
      <c r="U28" s="441"/>
      <c r="V28" s="442"/>
      <c r="W28" s="506"/>
      <c r="X28" s="497"/>
      <c r="Y28" s="498"/>
      <c r="Z28" s="437" t="s">
        <v>183</v>
      </c>
      <c r="AA28" s="438"/>
      <c r="AB28" s="438"/>
      <c r="AC28" s="438"/>
      <c r="AD28" s="438"/>
      <c r="AE28" s="438"/>
      <c r="AF28" s="438"/>
      <c r="AG28" s="439"/>
      <c r="AH28" s="440" t="s">
        <v>129</v>
      </c>
      <c r="AI28" s="441"/>
      <c r="AJ28" s="441"/>
      <c r="AK28" s="441"/>
      <c r="AL28" s="442"/>
      <c r="AM28" s="440" t="s">
        <v>128</v>
      </c>
      <c r="AN28" s="441"/>
      <c r="AO28" s="441"/>
      <c r="AP28" s="441"/>
      <c r="AQ28" s="441"/>
      <c r="AR28" s="442"/>
      <c r="AS28" s="440" t="s">
        <v>174</v>
      </c>
      <c r="AT28" s="441"/>
      <c r="AU28" s="441"/>
      <c r="AV28" s="441"/>
      <c r="AW28" s="441"/>
      <c r="AX28" s="443"/>
      <c r="AY28" s="447" t="s">
        <v>184</v>
      </c>
      <c r="AZ28" s="448"/>
      <c r="BA28" s="448"/>
      <c r="BB28" s="449"/>
      <c r="BC28" s="456" t="s">
        <v>48</v>
      </c>
      <c r="BD28" s="457"/>
      <c r="BE28" s="457"/>
      <c r="BF28" s="457"/>
      <c r="BG28" s="457"/>
      <c r="BH28" s="457"/>
      <c r="BI28" s="457"/>
      <c r="BJ28" s="457"/>
      <c r="BK28" s="457"/>
      <c r="BL28" s="457"/>
      <c r="BM28" s="458"/>
      <c r="BN28" s="459">
        <v>1570361</v>
      </c>
      <c r="BO28" s="460"/>
      <c r="BP28" s="460"/>
      <c r="BQ28" s="460"/>
      <c r="BR28" s="460"/>
      <c r="BS28" s="460"/>
      <c r="BT28" s="460"/>
      <c r="BU28" s="461"/>
      <c r="BV28" s="459">
        <v>1497188</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185</v>
      </c>
      <c r="F29" s="438"/>
      <c r="G29" s="438"/>
      <c r="H29" s="438"/>
      <c r="I29" s="438"/>
      <c r="J29" s="438"/>
      <c r="K29" s="439"/>
      <c r="L29" s="440">
        <v>16</v>
      </c>
      <c r="M29" s="441"/>
      <c r="N29" s="441"/>
      <c r="O29" s="441"/>
      <c r="P29" s="442"/>
      <c r="Q29" s="440">
        <v>3480</v>
      </c>
      <c r="R29" s="441"/>
      <c r="S29" s="441"/>
      <c r="T29" s="441"/>
      <c r="U29" s="441"/>
      <c r="V29" s="442"/>
      <c r="W29" s="507"/>
      <c r="X29" s="508"/>
      <c r="Y29" s="509"/>
      <c r="Z29" s="437" t="s">
        <v>186</v>
      </c>
      <c r="AA29" s="438"/>
      <c r="AB29" s="438"/>
      <c r="AC29" s="438"/>
      <c r="AD29" s="438"/>
      <c r="AE29" s="438"/>
      <c r="AF29" s="438"/>
      <c r="AG29" s="439"/>
      <c r="AH29" s="440">
        <v>366</v>
      </c>
      <c r="AI29" s="441"/>
      <c r="AJ29" s="441"/>
      <c r="AK29" s="441"/>
      <c r="AL29" s="442"/>
      <c r="AM29" s="440">
        <v>1069822</v>
      </c>
      <c r="AN29" s="441"/>
      <c r="AO29" s="441"/>
      <c r="AP29" s="441"/>
      <c r="AQ29" s="441"/>
      <c r="AR29" s="442"/>
      <c r="AS29" s="440">
        <v>2923</v>
      </c>
      <c r="AT29" s="441"/>
      <c r="AU29" s="441"/>
      <c r="AV29" s="441"/>
      <c r="AW29" s="441"/>
      <c r="AX29" s="443"/>
      <c r="AY29" s="450"/>
      <c r="AZ29" s="451"/>
      <c r="BA29" s="451"/>
      <c r="BB29" s="452"/>
      <c r="BC29" s="444" t="s">
        <v>187</v>
      </c>
      <c r="BD29" s="445"/>
      <c r="BE29" s="445"/>
      <c r="BF29" s="445"/>
      <c r="BG29" s="445"/>
      <c r="BH29" s="445"/>
      <c r="BI29" s="445"/>
      <c r="BJ29" s="445"/>
      <c r="BK29" s="445"/>
      <c r="BL29" s="445"/>
      <c r="BM29" s="446"/>
      <c r="BN29" s="464">
        <v>410235</v>
      </c>
      <c r="BO29" s="465"/>
      <c r="BP29" s="465"/>
      <c r="BQ29" s="465"/>
      <c r="BR29" s="465"/>
      <c r="BS29" s="465"/>
      <c r="BT29" s="465"/>
      <c r="BU29" s="466"/>
      <c r="BV29" s="464">
        <v>607349</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188</v>
      </c>
      <c r="X30" s="517"/>
      <c r="Y30" s="517"/>
      <c r="Z30" s="517"/>
      <c r="AA30" s="517"/>
      <c r="AB30" s="517"/>
      <c r="AC30" s="517"/>
      <c r="AD30" s="517"/>
      <c r="AE30" s="517"/>
      <c r="AF30" s="517"/>
      <c r="AG30" s="518"/>
      <c r="AH30" s="428">
        <v>94.2</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17256606</v>
      </c>
      <c r="BO30" s="468"/>
      <c r="BP30" s="468"/>
      <c r="BQ30" s="468"/>
      <c r="BR30" s="468"/>
      <c r="BS30" s="468"/>
      <c r="BT30" s="468"/>
      <c r="BU30" s="469"/>
      <c r="BV30" s="467">
        <v>26145179</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195</v>
      </c>
      <c r="D33" s="427"/>
      <c r="E33" s="426" t="s">
        <v>196</v>
      </c>
      <c r="F33" s="426"/>
      <c r="G33" s="426"/>
      <c r="H33" s="426"/>
      <c r="I33" s="426"/>
      <c r="J33" s="426"/>
      <c r="K33" s="426"/>
      <c r="L33" s="426"/>
      <c r="M33" s="426"/>
      <c r="N33" s="426"/>
      <c r="O33" s="426"/>
      <c r="P33" s="426"/>
      <c r="Q33" s="426"/>
      <c r="R33" s="426"/>
      <c r="S33" s="426"/>
      <c r="T33" s="214"/>
      <c r="U33" s="427" t="s">
        <v>195</v>
      </c>
      <c r="V33" s="427"/>
      <c r="W33" s="426" t="s">
        <v>197</v>
      </c>
      <c r="X33" s="426"/>
      <c r="Y33" s="426"/>
      <c r="Z33" s="426"/>
      <c r="AA33" s="426"/>
      <c r="AB33" s="426"/>
      <c r="AC33" s="426"/>
      <c r="AD33" s="426"/>
      <c r="AE33" s="426"/>
      <c r="AF33" s="426"/>
      <c r="AG33" s="426"/>
      <c r="AH33" s="426"/>
      <c r="AI33" s="426"/>
      <c r="AJ33" s="426"/>
      <c r="AK33" s="426"/>
      <c r="AL33" s="214"/>
      <c r="AM33" s="427" t="s">
        <v>198</v>
      </c>
      <c r="AN33" s="427"/>
      <c r="AO33" s="426" t="s">
        <v>196</v>
      </c>
      <c r="AP33" s="426"/>
      <c r="AQ33" s="426"/>
      <c r="AR33" s="426"/>
      <c r="AS33" s="426"/>
      <c r="AT33" s="426"/>
      <c r="AU33" s="426"/>
      <c r="AV33" s="426"/>
      <c r="AW33" s="426"/>
      <c r="AX33" s="426"/>
      <c r="AY33" s="426"/>
      <c r="AZ33" s="426"/>
      <c r="BA33" s="426"/>
      <c r="BB33" s="426"/>
      <c r="BC33" s="426"/>
      <c r="BD33" s="215"/>
      <c r="BE33" s="426" t="s">
        <v>199</v>
      </c>
      <c r="BF33" s="426"/>
      <c r="BG33" s="426" t="s">
        <v>200</v>
      </c>
      <c r="BH33" s="426"/>
      <c r="BI33" s="426"/>
      <c r="BJ33" s="426"/>
      <c r="BK33" s="426"/>
      <c r="BL33" s="426"/>
      <c r="BM33" s="426"/>
      <c r="BN33" s="426"/>
      <c r="BO33" s="426"/>
      <c r="BP33" s="426"/>
      <c r="BQ33" s="426"/>
      <c r="BR33" s="426"/>
      <c r="BS33" s="426"/>
      <c r="BT33" s="426"/>
      <c r="BU33" s="426"/>
      <c r="BV33" s="215"/>
      <c r="BW33" s="427" t="s">
        <v>199</v>
      </c>
      <c r="BX33" s="427"/>
      <c r="BY33" s="426" t="s">
        <v>201</v>
      </c>
      <c r="BZ33" s="426"/>
      <c r="CA33" s="426"/>
      <c r="CB33" s="426"/>
      <c r="CC33" s="426"/>
      <c r="CD33" s="426"/>
      <c r="CE33" s="426"/>
      <c r="CF33" s="426"/>
      <c r="CG33" s="426"/>
      <c r="CH33" s="426"/>
      <c r="CI33" s="426"/>
      <c r="CJ33" s="426"/>
      <c r="CK33" s="426"/>
      <c r="CL33" s="426"/>
      <c r="CM33" s="426"/>
      <c r="CN33" s="214"/>
      <c r="CO33" s="427" t="s">
        <v>195</v>
      </c>
      <c r="CP33" s="427"/>
      <c r="CQ33" s="426" t="s">
        <v>202</v>
      </c>
      <c r="CR33" s="426"/>
      <c r="CS33" s="426"/>
      <c r="CT33" s="426"/>
      <c r="CU33" s="426"/>
      <c r="CV33" s="426"/>
      <c r="CW33" s="426"/>
      <c r="CX33" s="426"/>
      <c r="CY33" s="426"/>
      <c r="CZ33" s="426"/>
      <c r="DA33" s="426"/>
      <c r="DB33" s="426"/>
      <c r="DC33" s="426"/>
      <c r="DD33" s="426"/>
      <c r="DE33" s="426"/>
      <c r="DF33" s="214"/>
      <c r="DG33" s="425" t="s">
        <v>203</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t="str">
        <f>IF(AO34="","",MAX(C34:D43,U34:V43)+1)</f>
        <v/>
      </c>
      <c r="AN34" s="423"/>
      <c r="AO34" s="422"/>
      <c r="AP34" s="422"/>
      <c r="AQ34" s="422"/>
      <c r="AR34" s="422"/>
      <c r="AS34" s="422"/>
      <c r="AT34" s="422"/>
      <c r="AU34" s="422"/>
      <c r="AV34" s="422"/>
      <c r="AW34" s="422"/>
      <c r="AX34" s="422"/>
      <c r="AY34" s="422"/>
      <c r="AZ34" s="422"/>
      <c r="BA34" s="422"/>
      <c r="BB34" s="422"/>
      <c r="BC34" s="422"/>
      <c r="BD34" s="212"/>
      <c r="BE34" s="423">
        <f>IF(BG34="","",MAX(C34:D43,U34:V43,AM34:AN43)+1)</f>
        <v>5</v>
      </c>
      <c r="BF34" s="423"/>
      <c r="BG34" s="422" t="str">
        <f>IF('各会計、関係団体の財政状況及び健全化判断比率'!B31="","",'各会計、関係団体の財政状況及び健全化判断比率'!B31)</f>
        <v>農業集落排水事業特別会計</v>
      </c>
      <c r="BH34" s="422"/>
      <c r="BI34" s="422"/>
      <c r="BJ34" s="422"/>
      <c r="BK34" s="422"/>
      <c r="BL34" s="422"/>
      <c r="BM34" s="422"/>
      <c r="BN34" s="422"/>
      <c r="BO34" s="422"/>
      <c r="BP34" s="422"/>
      <c r="BQ34" s="422"/>
      <c r="BR34" s="422"/>
      <c r="BS34" s="422"/>
      <c r="BT34" s="422"/>
      <c r="BU34" s="422"/>
      <c r="BV34" s="212"/>
      <c r="BW34" s="423">
        <f>IF(BY34="","",MAX(C34:D43,U34:V43,AM34:AN43,BE34:BF43)+1)</f>
        <v>9</v>
      </c>
      <c r="BX34" s="423"/>
      <c r="BY34" s="422" t="str">
        <f>IF('各会計、関係団体の財政状況及び健全化判断比率'!B68="","",'各会計、関係団体の財政状況及び健全化判断比率'!B68)</f>
        <v>吉田川流域溜池大和町外３市３ヶ町村組合</v>
      </c>
      <c r="BZ34" s="422"/>
      <c r="CA34" s="422"/>
      <c r="CB34" s="422"/>
      <c r="CC34" s="422"/>
      <c r="CD34" s="422"/>
      <c r="CE34" s="422"/>
      <c r="CF34" s="422"/>
      <c r="CG34" s="422"/>
      <c r="CH34" s="422"/>
      <c r="CI34" s="422"/>
      <c r="CJ34" s="422"/>
      <c r="CK34" s="422"/>
      <c r="CL34" s="422"/>
      <c r="CM34" s="422"/>
      <c r="CN34" s="212"/>
      <c r="CO34" s="423">
        <f>IF(CQ34="","",MAX(C34:D43,U34:V43,AM34:AN43,BE34:BF43,BW34:BX43)+1)</f>
        <v>17</v>
      </c>
      <c r="CP34" s="423"/>
      <c r="CQ34" s="422" t="str">
        <f>IF('各会計、関係団体の財政状況及び健全化判断比率'!BS7="","",'各会計、関係団体の財政状況及び健全化判断比率'!BS7)</f>
        <v>奥松島公社</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後期高齢者医療特別会計</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f t="shared" ref="BE35:BE43" si="1">IF(BG35="","",BE34+1)</f>
        <v>6</v>
      </c>
      <c r="BF35" s="423"/>
      <c r="BG35" s="422" t="str">
        <f>IF('各会計、関係団体の財政状況及び健全化判断比率'!B32="","",'各会計、関係団体の財政状況及び健全化判断比率'!B32)</f>
        <v>漁業集落排水事業特別会計</v>
      </c>
      <c r="BH35" s="422"/>
      <c r="BI35" s="422"/>
      <c r="BJ35" s="422"/>
      <c r="BK35" s="422"/>
      <c r="BL35" s="422"/>
      <c r="BM35" s="422"/>
      <c r="BN35" s="422"/>
      <c r="BO35" s="422"/>
      <c r="BP35" s="422"/>
      <c r="BQ35" s="422"/>
      <c r="BR35" s="422"/>
      <c r="BS35" s="422"/>
      <c r="BT35" s="422"/>
      <c r="BU35" s="422"/>
      <c r="BV35" s="212"/>
      <c r="BW35" s="423">
        <f t="shared" ref="BW35:BW43" si="2">IF(BY35="","",BW34+1)</f>
        <v>10</v>
      </c>
      <c r="BX35" s="423"/>
      <c r="BY35" s="422" t="str">
        <f>IF('各会計、関係団体の財政状況及び健全化判断比率'!B69="","",'各会計、関係団体の財政状況及び健全化判断比率'!B69)</f>
        <v>宮城県市町村職員退職手当組合</v>
      </c>
      <c r="BZ35" s="422"/>
      <c r="CA35" s="422"/>
      <c r="CB35" s="422"/>
      <c r="CC35" s="422"/>
      <c r="CD35" s="422"/>
      <c r="CE35" s="422"/>
      <c r="CF35" s="422"/>
      <c r="CG35" s="422"/>
      <c r="CH35" s="422"/>
      <c r="CI35" s="422"/>
      <c r="CJ35" s="422"/>
      <c r="CK35" s="422"/>
      <c r="CL35" s="422"/>
      <c r="CM35" s="422"/>
      <c r="CN35" s="212"/>
      <c r="CO35" s="423" t="str">
        <f t="shared" ref="CO35:CO43" si="3">IF(CQ35="","",CO34+1)</f>
        <v/>
      </c>
      <c r="CP35" s="423"/>
      <c r="CQ35" s="422" t="str">
        <f>IF('各会計、関係団体の財政状況及び健全化判断比率'!BS8="","",'各会計、関係団体の財政状況及び健全化判断比率'!BS8)</f>
        <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介護保険特別会計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f t="shared" si="1"/>
        <v>7</v>
      </c>
      <c r="BF36" s="423"/>
      <c r="BG36" s="422" t="str">
        <f>IF('各会計、関係団体の財政状況及び健全化判断比率'!B33="","",'各会計、関係団体の財政状況及び健全化判断比率'!B33)</f>
        <v>下水道事業特別会計</v>
      </c>
      <c r="BH36" s="422"/>
      <c r="BI36" s="422"/>
      <c r="BJ36" s="422"/>
      <c r="BK36" s="422"/>
      <c r="BL36" s="422"/>
      <c r="BM36" s="422"/>
      <c r="BN36" s="422"/>
      <c r="BO36" s="422"/>
      <c r="BP36" s="422"/>
      <c r="BQ36" s="422"/>
      <c r="BR36" s="422"/>
      <c r="BS36" s="422"/>
      <c r="BT36" s="422"/>
      <c r="BU36" s="422"/>
      <c r="BV36" s="212"/>
      <c r="BW36" s="423">
        <f t="shared" si="2"/>
        <v>11</v>
      </c>
      <c r="BX36" s="423"/>
      <c r="BY36" s="422" t="str">
        <f>IF('各会計、関係団体の財政状況及び健全化判断比率'!B70="","",'各会計、関係団体の財政状況及び健全化判断比率'!B70)</f>
        <v>宮城県市町村非常勤消防団員補償報償組合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t="str">
        <f t="shared" si="4"/>
        <v/>
      </c>
      <c r="V37" s="423"/>
      <c r="W37" s="422"/>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f t="shared" si="1"/>
        <v>8</v>
      </c>
      <c r="BF37" s="423"/>
      <c r="BG37" s="422" t="str">
        <f>IF('各会計、関係団体の財政状況及び健全化判断比率'!B34="","",'各会計、関係団体の財政状況及び健全化判断比率'!B34)</f>
        <v>大曲浜地区土地区画整理事業特別会計</v>
      </c>
      <c r="BH37" s="422"/>
      <c r="BI37" s="422"/>
      <c r="BJ37" s="422"/>
      <c r="BK37" s="422"/>
      <c r="BL37" s="422"/>
      <c r="BM37" s="422"/>
      <c r="BN37" s="422"/>
      <c r="BO37" s="422"/>
      <c r="BP37" s="422"/>
      <c r="BQ37" s="422"/>
      <c r="BR37" s="422"/>
      <c r="BS37" s="422"/>
      <c r="BT37" s="422"/>
      <c r="BU37" s="422"/>
      <c r="BV37" s="212"/>
      <c r="BW37" s="423">
        <f t="shared" si="2"/>
        <v>12</v>
      </c>
      <c r="BX37" s="423"/>
      <c r="BY37" s="422" t="str">
        <f>IF('各会計、関係団体の財政状況及び健全化判断比率'!B71="","",'各会計、関係団体の財政状況及び健全化判断比率'!B71)</f>
        <v>石巻地区広域行政事務組合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13</v>
      </c>
      <c r="BX38" s="423"/>
      <c r="BY38" s="422" t="str">
        <f>IF('各会計、関係団体の財政状況及び健全化判断比率'!B72="","",'各会計、関係団体の財政状況及び健全化判断比率'!B72)</f>
        <v>宮城県市町村自治振興センター</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14</v>
      </c>
      <c r="BX39" s="423"/>
      <c r="BY39" s="422" t="str">
        <f>IF('各会計、関係団体の財政状況及び健全化判断比率'!B73="","",'各会計、関係団体の財政状況及び健全化判断比率'!B73)</f>
        <v>宮城県後期高齢者医療広域連合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15</v>
      </c>
      <c r="BX40" s="423"/>
      <c r="BY40" s="422" t="str">
        <f>IF('各会計、関係団体の財政状況及び健全化判断比率'!B74="","",'各会計、関係団体の財政状況及び健全化判断比率'!B74)</f>
        <v>宮城県後期高齢者医療事業会計</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f t="shared" si="2"/>
        <v>16</v>
      </c>
      <c r="BX41" s="423"/>
      <c r="BY41" s="422" t="str">
        <f>IF('各会計、関係団体の財政状況及び健全化判断比率'!B75="","",'各会計、関係団体の財政状況及び健全化判断比率'!B75)</f>
        <v>石巻地方広域水道企業団</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dTfcqIOdDw2+cctqL2dx17QAlky66tpMZu6ZalOXA+xKiC69RDWVXk38w7T7LQMWZ6a8cGeMKLUo7Ro9R4BgUA==" saltValue="p8RCxqC/xlP8mC/wZfZ+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2" t="s">
        <v>559</v>
      </c>
      <c r="D34" s="1242"/>
      <c r="E34" s="1243"/>
      <c r="F34" s="32">
        <v>6.2</v>
      </c>
      <c r="G34" s="33">
        <v>19.760000000000002</v>
      </c>
      <c r="H34" s="33">
        <v>9.1</v>
      </c>
      <c r="I34" s="33">
        <v>4.87</v>
      </c>
      <c r="J34" s="34">
        <v>9.0500000000000007</v>
      </c>
      <c r="K34" s="22"/>
      <c r="L34" s="22"/>
      <c r="M34" s="22"/>
      <c r="N34" s="22"/>
      <c r="O34" s="22"/>
      <c r="P34" s="22"/>
    </row>
    <row r="35" spans="1:16" ht="39" customHeight="1" x14ac:dyDescent="0.15">
      <c r="A35" s="22"/>
      <c r="B35" s="35"/>
      <c r="C35" s="1236" t="s">
        <v>560</v>
      </c>
      <c r="D35" s="1237"/>
      <c r="E35" s="1238"/>
      <c r="F35" s="36">
        <v>0.26</v>
      </c>
      <c r="G35" s="37">
        <v>0.2</v>
      </c>
      <c r="H35" s="37">
        <v>0.2</v>
      </c>
      <c r="I35" s="37">
        <v>0.21</v>
      </c>
      <c r="J35" s="38">
        <v>2.66</v>
      </c>
      <c r="K35" s="22"/>
      <c r="L35" s="22"/>
      <c r="M35" s="22"/>
      <c r="N35" s="22"/>
      <c r="O35" s="22"/>
      <c r="P35" s="22"/>
    </row>
    <row r="36" spans="1:16" ht="39" customHeight="1" x14ac:dyDescent="0.15">
      <c r="A36" s="22"/>
      <c r="B36" s="35"/>
      <c r="C36" s="1236" t="s">
        <v>561</v>
      </c>
      <c r="D36" s="1237"/>
      <c r="E36" s="1238"/>
      <c r="F36" s="36">
        <v>1.54</v>
      </c>
      <c r="G36" s="37">
        <v>2.15</v>
      </c>
      <c r="H36" s="37">
        <v>1.83</v>
      </c>
      <c r="I36" s="37">
        <v>1.02</v>
      </c>
      <c r="J36" s="38">
        <v>1.78</v>
      </c>
      <c r="K36" s="22"/>
      <c r="L36" s="22"/>
      <c r="M36" s="22"/>
      <c r="N36" s="22"/>
      <c r="O36" s="22"/>
      <c r="P36" s="22"/>
    </row>
    <row r="37" spans="1:16" ht="39" customHeight="1" x14ac:dyDescent="0.15">
      <c r="A37" s="22"/>
      <c r="B37" s="35"/>
      <c r="C37" s="1236" t="s">
        <v>562</v>
      </c>
      <c r="D37" s="1237"/>
      <c r="E37" s="1238"/>
      <c r="F37" s="36">
        <v>0.76</v>
      </c>
      <c r="G37" s="37">
        <v>1.03</v>
      </c>
      <c r="H37" s="37">
        <v>0.7</v>
      </c>
      <c r="I37" s="37">
        <v>0.69</v>
      </c>
      <c r="J37" s="38">
        <v>0.42</v>
      </c>
      <c r="K37" s="22"/>
      <c r="L37" s="22"/>
      <c r="M37" s="22"/>
      <c r="N37" s="22"/>
      <c r="O37" s="22"/>
      <c r="P37" s="22"/>
    </row>
    <row r="38" spans="1:16" ht="39" customHeight="1" x14ac:dyDescent="0.15">
      <c r="A38" s="22"/>
      <c r="B38" s="35"/>
      <c r="C38" s="1236" t="s">
        <v>563</v>
      </c>
      <c r="D38" s="1237"/>
      <c r="E38" s="1238"/>
      <c r="F38" s="36">
        <v>0</v>
      </c>
      <c r="G38" s="37">
        <v>0.01</v>
      </c>
      <c r="H38" s="37">
        <v>0</v>
      </c>
      <c r="I38" s="37">
        <v>0.05</v>
      </c>
      <c r="J38" s="38">
        <v>0.25</v>
      </c>
      <c r="K38" s="22"/>
      <c r="L38" s="22"/>
      <c r="M38" s="22"/>
      <c r="N38" s="22"/>
      <c r="O38" s="22"/>
      <c r="P38" s="22"/>
    </row>
    <row r="39" spans="1:16" ht="39" customHeight="1" x14ac:dyDescent="0.15">
      <c r="A39" s="22"/>
      <c r="B39" s="35"/>
      <c r="C39" s="1236" t="s">
        <v>564</v>
      </c>
      <c r="D39" s="1237"/>
      <c r="E39" s="1238"/>
      <c r="F39" s="36">
        <v>7.0000000000000007E-2</v>
      </c>
      <c r="G39" s="37">
        <v>0.05</v>
      </c>
      <c r="H39" s="37">
        <v>0.09</v>
      </c>
      <c r="I39" s="37">
        <v>0.1</v>
      </c>
      <c r="J39" s="38">
        <v>0.14000000000000001</v>
      </c>
      <c r="K39" s="22"/>
      <c r="L39" s="22"/>
      <c r="M39" s="22"/>
      <c r="N39" s="22"/>
      <c r="O39" s="22"/>
      <c r="P39" s="22"/>
    </row>
    <row r="40" spans="1:16" ht="39" customHeight="1" x14ac:dyDescent="0.15">
      <c r="A40" s="22"/>
      <c r="B40" s="35"/>
      <c r="C40" s="1236" t="s">
        <v>565</v>
      </c>
      <c r="D40" s="1237"/>
      <c r="E40" s="1238"/>
      <c r="F40" s="36">
        <v>0</v>
      </c>
      <c r="G40" s="37">
        <v>0</v>
      </c>
      <c r="H40" s="37">
        <v>0</v>
      </c>
      <c r="I40" s="37">
        <v>0</v>
      </c>
      <c r="J40" s="38">
        <v>0.06</v>
      </c>
      <c r="K40" s="22"/>
      <c r="L40" s="22"/>
      <c r="M40" s="22"/>
      <c r="N40" s="22"/>
      <c r="O40" s="22"/>
      <c r="P40" s="22"/>
    </row>
    <row r="41" spans="1:16" ht="39" customHeight="1" x14ac:dyDescent="0.15">
      <c r="A41" s="22"/>
      <c r="B41" s="35"/>
      <c r="C41" s="1236" t="s">
        <v>566</v>
      </c>
      <c r="D41" s="1237"/>
      <c r="E41" s="1238"/>
      <c r="F41" s="36">
        <v>0</v>
      </c>
      <c r="G41" s="37">
        <v>0</v>
      </c>
      <c r="H41" s="37">
        <v>0</v>
      </c>
      <c r="I41" s="37">
        <v>0</v>
      </c>
      <c r="J41" s="38">
        <v>0.02</v>
      </c>
      <c r="K41" s="22"/>
      <c r="L41" s="22"/>
      <c r="M41" s="22"/>
      <c r="N41" s="22"/>
      <c r="O41" s="22"/>
      <c r="P41" s="22"/>
    </row>
    <row r="42" spans="1:16" ht="39" customHeight="1" x14ac:dyDescent="0.15">
      <c r="A42" s="22"/>
      <c r="B42" s="39"/>
      <c r="C42" s="1236" t="s">
        <v>567</v>
      </c>
      <c r="D42" s="1237"/>
      <c r="E42" s="1238"/>
      <c r="F42" s="36" t="s">
        <v>509</v>
      </c>
      <c r="G42" s="37" t="s">
        <v>509</v>
      </c>
      <c r="H42" s="37" t="s">
        <v>509</v>
      </c>
      <c r="I42" s="37" t="s">
        <v>509</v>
      </c>
      <c r="J42" s="38" t="s">
        <v>509</v>
      </c>
      <c r="K42" s="22"/>
      <c r="L42" s="22"/>
      <c r="M42" s="22"/>
      <c r="N42" s="22"/>
      <c r="O42" s="22"/>
      <c r="P42" s="22"/>
    </row>
    <row r="43" spans="1:16" ht="39" customHeight="1" thickBot="1" x14ac:dyDescent="0.2">
      <c r="A43" s="22"/>
      <c r="B43" s="40"/>
      <c r="C43" s="1239" t="s">
        <v>568</v>
      </c>
      <c r="D43" s="1240"/>
      <c r="E43" s="1241"/>
      <c r="F43" s="41">
        <v>9.2100000000000009</v>
      </c>
      <c r="G43" s="42">
        <v>0.09</v>
      </c>
      <c r="H43" s="42">
        <v>0</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1rBwqHryBBJEmU62vQ59xiiRZr1ASOfYdx5UacCfdGsi0kmx2VdZKW1FWCSdicYrQZiZ1vpIWLgcswdOxP2uw==" saltValue="LDXhGd3NtQ7PrqlstJmT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1621</v>
      </c>
      <c r="L45" s="60">
        <v>1544</v>
      </c>
      <c r="M45" s="60">
        <v>1608</v>
      </c>
      <c r="N45" s="60">
        <v>1497</v>
      </c>
      <c r="O45" s="61">
        <v>1728</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509</v>
      </c>
      <c r="L46" s="64" t="s">
        <v>509</v>
      </c>
      <c r="M46" s="64" t="s">
        <v>509</v>
      </c>
      <c r="N46" s="64" t="s">
        <v>509</v>
      </c>
      <c r="O46" s="65" t="s">
        <v>509</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509</v>
      </c>
      <c r="L47" s="64" t="s">
        <v>509</v>
      </c>
      <c r="M47" s="64" t="s">
        <v>509</v>
      </c>
      <c r="N47" s="64" t="s">
        <v>509</v>
      </c>
      <c r="O47" s="65" t="s">
        <v>509</v>
      </c>
      <c r="P47" s="48"/>
      <c r="Q47" s="48"/>
      <c r="R47" s="48"/>
      <c r="S47" s="48"/>
      <c r="T47" s="48"/>
      <c r="U47" s="48"/>
    </row>
    <row r="48" spans="1:21" ht="30.75" customHeight="1" x14ac:dyDescent="0.15">
      <c r="A48" s="48"/>
      <c r="B48" s="1264"/>
      <c r="C48" s="1265"/>
      <c r="D48" s="62"/>
      <c r="E48" s="1246" t="s">
        <v>15</v>
      </c>
      <c r="F48" s="1246"/>
      <c r="G48" s="1246"/>
      <c r="H48" s="1246"/>
      <c r="I48" s="1246"/>
      <c r="J48" s="1247"/>
      <c r="K48" s="63">
        <v>649</v>
      </c>
      <c r="L48" s="64">
        <v>824</v>
      </c>
      <c r="M48" s="64">
        <v>592</v>
      </c>
      <c r="N48" s="64">
        <v>675</v>
      </c>
      <c r="O48" s="65">
        <v>679</v>
      </c>
      <c r="P48" s="48"/>
      <c r="Q48" s="48"/>
      <c r="R48" s="48"/>
      <c r="S48" s="48"/>
      <c r="T48" s="48"/>
      <c r="U48" s="48"/>
    </row>
    <row r="49" spans="1:21" ht="30.75" customHeight="1" x14ac:dyDescent="0.15">
      <c r="A49" s="48"/>
      <c r="B49" s="1264"/>
      <c r="C49" s="1265"/>
      <c r="D49" s="62"/>
      <c r="E49" s="1246" t="s">
        <v>16</v>
      </c>
      <c r="F49" s="1246"/>
      <c r="G49" s="1246"/>
      <c r="H49" s="1246"/>
      <c r="I49" s="1246"/>
      <c r="J49" s="1247"/>
      <c r="K49" s="63">
        <v>511</v>
      </c>
      <c r="L49" s="64">
        <v>98</v>
      </c>
      <c r="M49" s="64">
        <v>62</v>
      </c>
      <c r="N49" s="64">
        <v>53</v>
      </c>
      <c r="O49" s="65">
        <v>49</v>
      </c>
      <c r="P49" s="48"/>
      <c r="Q49" s="48"/>
      <c r="R49" s="48"/>
      <c r="S49" s="48"/>
      <c r="T49" s="48"/>
      <c r="U49" s="48"/>
    </row>
    <row r="50" spans="1:21" ht="30.75" customHeight="1" x14ac:dyDescent="0.15">
      <c r="A50" s="48"/>
      <c r="B50" s="1264"/>
      <c r="C50" s="1265"/>
      <c r="D50" s="62"/>
      <c r="E50" s="1246" t="s">
        <v>17</v>
      </c>
      <c r="F50" s="1246"/>
      <c r="G50" s="1246"/>
      <c r="H50" s="1246"/>
      <c r="I50" s="1246"/>
      <c r="J50" s="1247"/>
      <c r="K50" s="63">
        <v>33</v>
      </c>
      <c r="L50" s="64">
        <v>51</v>
      </c>
      <c r="M50" s="64">
        <v>50</v>
      </c>
      <c r="N50" s="64">
        <v>29</v>
      </c>
      <c r="O50" s="65">
        <v>29</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509</v>
      </c>
      <c r="L51" s="64" t="s">
        <v>509</v>
      </c>
      <c r="M51" s="64" t="s">
        <v>509</v>
      </c>
      <c r="N51" s="64" t="s">
        <v>509</v>
      </c>
      <c r="O51" s="65" t="s">
        <v>509</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1821</v>
      </c>
      <c r="L52" s="64">
        <v>1771</v>
      </c>
      <c r="M52" s="64">
        <v>1835</v>
      </c>
      <c r="N52" s="64">
        <v>1772</v>
      </c>
      <c r="O52" s="65">
        <v>1831</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993</v>
      </c>
      <c r="L53" s="69">
        <v>746</v>
      </c>
      <c r="M53" s="69">
        <v>477</v>
      </c>
      <c r="N53" s="69">
        <v>482</v>
      </c>
      <c r="O53" s="70">
        <v>654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2" t="s">
        <v>25</v>
      </c>
      <c r="C57" s="1253"/>
      <c r="D57" s="1256" t="s">
        <v>26</v>
      </c>
      <c r="E57" s="1257"/>
      <c r="F57" s="1257"/>
      <c r="G57" s="1257"/>
      <c r="H57" s="1257"/>
      <c r="I57" s="1257"/>
      <c r="J57" s="1258"/>
      <c r="K57" s="83" t="s">
        <v>591</v>
      </c>
      <c r="L57" s="84" t="s">
        <v>591</v>
      </c>
      <c r="M57" s="84" t="s">
        <v>591</v>
      </c>
      <c r="N57" s="84" t="s">
        <v>591</v>
      </c>
      <c r="O57" s="85" t="s">
        <v>591</v>
      </c>
    </row>
    <row r="58" spans="1:21" ht="31.5" customHeight="1" thickBot="1" x14ac:dyDescent="0.2">
      <c r="B58" s="1254"/>
      <c r="C58" s="1255"/>
      <c r="D58" s="1259" t="s">
        <v>27</v>
      </c>
      <c r="E58" s="1260"/>
      <c r="F58" s="1260"/>
      <c r="G58" s="1260"/>
      <c r="H58" s="1260"/>
      <c r="I58" s="1260"/>
      <c r="J58" s="1261"/>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BgoNlf+8gkqq0ebTd4sem983jT8zydZghhkOf47lPtSPRD4+mcr9KBXutMS0GtWr1DDcwkGDZ3xdKhKwEJcqg==" saltValue="vgoT4FWyIcQMr5VkOIMI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2" t="s">
        <v>30</v>
      </c>
      <c r="C41" s="1283"/>
      <c r="D41" s="102"/>
      <c r="E41" s="1284" t="s">
        <v>31</v>
      </c>
      <c r="F41" s="1284"/>
      <c r="G41" s="1284"/>
      <c r="H41" s="1285"/>
      <c r="I41" s="103">
        <v>15152</v>
      </c>
      <c r="J41" s="104">
        <v>14407</v>
      </c>
      <c r="K41" s="104">
        <v>14425</v>
      </c>
      <c r="L41" s="104">
        <v>15101</v>
      </c>
      <c r="M41" s="105">
        <v>14797</v>
      </c>
    </row>
    <row r="42" spans="2:13" ht="27.75" customHeight="1" x14ac:dyDescent="0.15">
      <c r="B42" s="1272"/>
      <c r="C42" s="1273"/>
      <c r="D42" s="106"/>
      <c r="E42" s="1276" t="s">
        <v>32</v>
      </c>
      <c r="F42" s="1276"/>
      <c r="G42" s="1276"/>
      <c r="H42" s="1277"/>
      <c r="I42" s="107">
        <v>557</v>
      </c>
      <c r="J42" s="108">
        <v>490</v>
      </c>
      <c r="K42" s="108">
        <v>434</v>
      </c>
      <c r="L42" s="108">
        <v>388</v>
      </c>
      <c r="M42" s="109">
        <v>329</v>
      </c>
    </row>
    <row r="43" spans="2:13" ht="27.75" customHeight="1" x14ac:dyDescent="0.15">
      <c r="B43" s="1272"/>
      <c r="C43" s="1273"/>
      <c r="D43" s="106"/>
      <c r="E43" s="1276" t="s">
        <v>33</v>
      </c>
      <c r="F43" s="1276"/>
      <c r="G43" s="1276"/>
      <c r="H43" s="1277"/>
      <c r="I43" s="107">
        <v>8571</v>
      </c>
      <c r="J43" s="108">
        <v>8651</v>
      </c>
      <c r="K43" s="108">
        <v>8464</v>
      </c>
      <c r="L43" s="108">
        <v>8042</v>
      </c>
      <c r="M43" s="109">
        <v>7008</v>
      </c>
    </row>
    <row r="44" spans="2:13" ht="27.75" customHeight="1" x14ac:dyDescent="0.15">
      <c r="B44" s="1272"/>
      <c r="C44" s="1273"/>
      <c r="D44" s="106"/>
      <c r="E44" s="1276" t="s">
        <v>34</v>
      </c>
      <c r="F44" s="1276"/>
      <c r="G44" s="1276"/>
      <c r="H44" s="1277"/>
      <c r="I44" s="107">
        <v>219</v>
      </c>
      <c r="J44" s="108">
        <v>174</v>
      </c>
      <c r="K44" s="108">
        <v>179</v>
      </c>
      <c r="L44" s="108">
        <v>202</v>
      </c>
      <c r="M44" s="109">
        <v>217</v>
      </c>
    </row>
    <row r="45" spans="2:13" ht="27.75" customHeight="1" x14ac:dyDescent="0.15">
      <c r="B45" s="1272"/>
      <c r="C45" s="1273"/>
      <c r="D45" s="106"/>
      <c r="E45" s="1276" t="s">
        <v>35</v>
      </c>
      <c r="F45" s="1276"/>
      <c r="G45" s="1276"/>
      <c r="H45" s="1277"/>
      <c r="I45" s="107">
        <v>2156</v>
      </c>
      <c r="J45" s="108">
        <v>2079</v>
      </c>
      <c r="K45" s="108">
        <v>2046</v>
      </c>
      <c r="L45" s="108">
        <v>2054</v>
      </c>
      <c r="M45" s="109">
        <v>2069</v>
      </c>
    </row>
    <row r="46" spans="2:13" ht="27.75" customHeight="1" x14ac:dyDescent="0.15">
      <c r="B46" s="1272"/>
      <c r="C46" s="1273"/>
      <c r="D46" s="110"/>
      <c r="E46" s="1276" t="s">
        <v>36</v>
      </c>
      <c r="F46" s="1276"/>
      <c r="G46" s="1276"/>
      <c r="H46" s="1277"/>
      <c r="I46" s="107" t="s">
        <v>509</v>
      </c>
      <c r="J46" s="108" t="s">
        <v>509</v>
      </c>
      <c r="K46" s="108" t="s">
        <v>509</v>
      </c>
      <c r="L46" s="108">
        <v>10</v>
      </c>
      <c r="M46" s="109">
        <v>4</v>
      </c>
    </row>
    <row r="47" spans="2:13" ht="27.75" customHeight="1" x14ac:dyDescent="0.15">
      <c r="B47" s="1272"/>
      <c r="C47" s="1273"/>
      <c r="D47" s="111"/>
      <c r="E47" s="1286" t="s">
        <v>37</v>
      </c>
      <c r="F47" s="1287"/>
      <c r="G47" s="1287"/>
      <c r="H47" s="1288"/>
      <c r="I47" s="107" t="s">
        <v>509</v>
      </c>
      <c r="J47" s="108" t="s">
        <v>509</v>
      </c>
      <c r="K47" s="108" t="s">
        <v>509</v>
      </c>
      <c r="L47" s="108" t="s">
        <v>509</v>
      </c>
      <c r="M47" s="109" t="s">
        <v>509</v>
      </c>
    </row>
    <row r="48" spans="2:13" ht="27.75" customHeight="1" x14ac:dyDescent="0.15">
      <c r="B48" s="1272"/>
      <c r="C48" s="1273"/>
      <c r="D48" s="106"/>
      <c r="E48" s="1276" t="s">
        <v>38</v>
      </c>
      <c r="F48" s="1276"/>
      <c r="G48" s="1276"/>
      <c r="H48" s="1277"/>
      <c r="I48" s="107" t="s">
        <v>509</v>
      </c>
      <c r="J48" s="108" t="s">
        <v>509</v>
      </c>
      <c r="K48" s="108" t="s">
        <v>509</v>
      </c>
      <c r="L48" s="108" t="s">
        <v>509</v>
      </c>
      <c r="M48" s="109" t="s">
        <v>509</v>
      </c>
    </row>
    <row r="49" spans="2:13" ht="27.75" customHeight="1" x14ac:dyDescent="0.15">
      <c r="B49" s="1274"/>
      <c r="C49" s="1275"/>
      <c r="D49" s="106"/>
      <c r="E49" s="1276" t="s">
        <v>39</v>
      </c>
      <c r="F49" s="1276"/>
      <c r="G49" s="1276"/>
      <c r="H49" s="1277"/>
      <c r="I49" s="107" t="s">
        <v>509</v>
      </c>
      <c r="J49" s="108" t="s">
        <v>509</v>
      </c>
      <c r="K49" s="108" t="s">
        <v>509</v>
      </c>
      <c r="L49" s="108" t="s">
        <v>509</v>
      </c>
      <c r="M49" s="109" t="s">
        <v>509</v>
      </c>
    </row>
    <row r="50" spans="2:13" ht="27.75" customHeight="1" x14ac:dyDescent="0.15">
      <c r="B50" s="1270" t="s">
        <v>40</v>
      </c>
      <c r="C50" s="1271"/>
      <c r="D50" s="112"/>
      <c r="E50" s="1276" t="s">
        <v>41</v>
      </c>
      <c r="F50" s="1276"/>
      <c r="G50" s="1276"/>
      <c r="H50" s="1277"/>
      <c r="I50" s="107">
        <v>9069</v>
      </c>
      <c r="J50" s="108">
        <v>8410</v>
      </c>
      <c r="K50" s="108">
        <v>10452</v>
      </c>
      <c r="L50" s="108">
        <v>11031</v>
      </c>
      <c r="M50" s="109">
        <v>10985</v>
      </c>
    </row>
    <row r="51" spans="2:13" ht="27.75" customHeight="1" x14ac:dyDescent="0.15">
      <c r="B51" s="1272"/>
      <c r="C51" s="1273"/>
      <c r="D51" s="106"/>
      <c r="E51" s="1276" t="s">
        <v>42</v>
      </c>
      <c r="F51" s="1276"/>
      <c r="G51" s="1276"/>
      <c r="H51" s="1277"/>
      <c r="I51" s="107">
        <v>2493</v>
      </c>
      <c r="J51" s="108">
        <v>2685</v>
      </c>
      <c r="K51" s="108">
        <v>3140</v>
      </c>
      <c r="L51" s="108">
        <v>3338</v>
      </c>
      <c r="M51" s="109">
        <v>3113</v>
      </c>
    </row>
    <row r="52" spans="2:13" ht="27.75" customHeight="1" x14ac:dyDescent="0.15">
      <c r="B52" s="1274"/>
      <c r="C52" s="1275"/>
      <c r="D52" s="106"/>
      <c r="E52" s="1276" t="s">
        <v>43</v>
      </c>
      <c r="F52" s="1276"/>
      <c r="G52" s="1276"/>
      <c r="H52" s="1277"/>
      <c r="I52" s="107">
        <v>16021</v>
      </c>
      <c r="J52" s="108">
        <v>15334</v>
      </c>
      <c r="K52" s="108">
        <v>14747</v>
      </c>
      <c r="L52" s="108">
        <v>14377</v>
      </c>
      <c r="M52" s="109">
        <v>13840</v>
      </c>
    </row>
    <row r="53" spans="2:13" ht="27.75" customHeight="1" thickBot="1" x14ac:dyDescent="0.2">
      <c r="B53" s="1278" t="s">
        <v>44</v>
      </c>
      <c r="C53" s="1279"/>
      <c r="D53" s="113"/>
      <c r="E53" s="1280" t="s">
        <v>45</v>
      </c>
      <c r="F53" s="1280"/>
      <c r="G53" s="1280"/>
      <c r="H53" s="1281"/>
      <c r="I53" s="114">
        <v>-927</v>
      </c>
      <c r="J53" s="115">
        <v>-627</v>
      </c>
      <c r="K53" s="115">
        <v>-2791</v>
      </c>
      <c r="L53" s="115">
        <v>-2948</v>
      </c>
      <c r="M53" s="116">
        <v>-3514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1mDFR3jbjNi/cC89lfQsG4SGPqJ4HQsO+1iv2/GOypdlyNwhRx2NRWyMF5qOFYy9sa3cuvk67Jt878Se2HQ0A==" saltValue="Ql+R2cPpvNoYFBMW/S4G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94" t="s">
        <v>48</v>
      </c>
      <c r="D55" s="1294"/>
      <c r="E55" s="1295"/>
      <c r="F55" s="128">
        <v>2034</v>
      </c>
      <c r="G55" s="128">
        <v>1497</v>
      </c>
      <c r="H55" s="129">
        <v>1570</v>
      </c>
    </row>
    <row r="56" spans="2:8" ht="52.5" customHeight="1" x14ac:dyDescent="0.15">
      <c r="B56" s="130"/>
      <c r="C56" s="1296" t="s">
        <v>49</v>
      </c>
      <c r="D56" s="1296"/>
      <c r="E56" s="1297"/>
      <c r="F56" s="131">
        <v>606</v>
      </c>
      <c r="G56" s="131">
        <v>607</v>
      </c>
      <c r="H56" s="132">
        <v>410</v>
      </c>
    </row>
    <row r="57" spans="2:8" ht="53.25" customHeight="1" x14ac:dyDescent="0.15">
      <c r="B57" s="130"/>
      <c r="C57" s="1298" t="s">
        <v>50</v>
      </c>
      <c r="D57" s="1298"/>
      <c r="E57" s="1299"/>
      <c r="F57" s="133">
        <v>35554</v>
      </c>
      <c r="G57" s="133">
        <v>26145</v>
      </c>
      <c r="H57" s="134">
        <v>17257</v>
      </c>
    </row>
    <row r="58" spans="2:8" ht="45.75" customHeight="1" x14ac:dyDescent="0.15">
      <c r="B58" s="135"/>
      <c r="C58" s="1289" t="s">
        <v>592</v>
      </c>
      <c r="D58" s="1290"/>
      <c r="E58" s="1291"/>
      <c r="F58" s="136">
        <v>26055</v>
      </c>
      <c r="G58" s="136">
        <v>16851</v>
      </c>
      <c r="H58" s="137">
        <v>8073</v>
      </c>
    </row>
    <row r="59" spans="2:8" ht="45.75" customHeight="1" x14ac:dyDescent="0.15">
      <c r="B59" s="135"/>
      <c r="C59" s="1289" t="s">
        <v>586</v>
      </c>
      <c r="D59" s="1290"/>
      <c r="E59" s="1291"/>
      <c r="F59" s="136">
        <v>0</v>
      </c>
      <c r="G59" s="136">
        <v>1995</v>
      </c>
      <c r="H59" s="137">
        <v>2932</v>
      </c>
    </row>
    <row r="60" spans="2:8" ht="45.75" customHeight="1" x14ac:dyDescent="0.15">
      <c r="B60" s="135"/>
      <c r="C60" s="1289" t="s">
        <v>587</v>
      </c>
      <c r="D60" s="1290"/>
      <c r="E60" s="1291"/>
      <c r="F60" s="136">
        <v>4045</v>
      </c>
      <c r="G60" s="136">
        <v>3259</v>
      </c>
      <c r="H60" s="137">
        <v>2539</v>
      </c>
    </row>
    <row r="61" spans="2:8" ht="45.75" customHeight="1" x14ac:dyDescent="0.15">
      <c r="B61" s="135"/>
      <c r="C61" s="1289" t="s">
        <v>589</v>
      </c>
      <c r="D61" s="1290"/>
      <c r="E61" s="1291"/>
      <c r="F61" s="136">
        <v>1529</v>
      </c>
      <c r="G61" s="136">
        <v>1527</v>
      </c>
      <c r="H61" s="137">
        <v>1527</v>
      </c>
    </row>
    <row r="62" spans="2:8" ht="45.75" customHeight="1" thickBot="1" x14ac:dyDescent="0.2">
      <c r="B62" s="138"/>
      <c r="C62" s="1289" t="s">
        <v>588</v>
      </c>
      <c r="D62" s="1290"/>
      <c r="E62" s="1291"/>
      <c r="F62" s="136">
        <v>839</v>
      </c>
      <c r="G62" s="136">
        <v>841</v>
      </c>
      <c r="H62" s="137">
        <v>730</v>
      </c>
    </row>
    <row r="63" spans="2:8" ht="52.5" customHeight="1" thickBot="1" x14ac:dyDescent="0.2">
      <c r="B63" s="139"/>
      <c r="C63" s="1292" t="s">
        <v>51</v>
      </c>
      <c r="D63" s="1292"/>
      <c r="E63" s="1293"/>
      <c r="F63" s="140">
        <v>38193</v>
      </c>
      <c r="G63" s="140">
        <v>28250</v>
      </c>
      <c r="H63" s="141">
        <v>19237</v>
      </c>
    </row>
    <row r="64" spans="2:8" ht="15" customHeight="1" x14ac:dyDescent="0.15"/>
  </sheetData>
  <sheetProtection algorithmName="SHA-512" hashValue="Xu+54rp0NSnhDhZGF9dpXsNpP0QRhxUKSBqGgIUXYJna1HTwWF7AG0Qp8u8vCTfCBuGAiwFHlT0YNtGPjtRqZQ==" saltValue="bjCVyI0ZGJpc9SDkhW/l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40" zoomScaleNormal="100" zoomScaleSheetLayoutView="55" workbookViewId="0">
      <selection activeCell="AN43" sqref="AN43:DC47"/>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593</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593</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594</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595</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2" t="s">
        <v>596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3"/>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3"/>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3"/>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3"/>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597</v>
      </c>
    </row>
    <row r="50" spans="1:109" x14ac:dyDescent="0.15">
      <c r="B50" s="393"/>
      <c r="G50" s="1306"/>
      <c r="H50" s="1306"/>
      <c r="I50" s="1306"/>
      <c r="J50" s="1306"/>
      <c r="K50" s="403"/>
      <c r="L50" s="403"/>
      <c r="M50" s="404"/>
      <c r="N50" s="404"/>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393"/>
      <c r="G51" s="1308"/>
      <c r="H51" s="1308"/>
      <c r="I51" s="1321"/>
      <c r="J51" s="1321"/>
      <c r="K51" s="1307"/>
      <c r="L51" s="1307"/>
      <c r="M51" s="1307"/>
      <c r="N51" s="1307"/>
      <c r="AM51" s="402"/>
      <c r="AN51" s="1303" t="s">
        <v>598</v>
      </c>
      <c r="AO51" s="1303"/>
      <c r="AP51" s="1303"/>
      <c r="AQ51" s="1303"/>
      <c r="AR51" s="1303"/>
      <c r="AS51" s="1303"/>
      <c r="AT51" s="1303"/>
      <c r="AU51" s="1303"/>
      <c r="AV51" s="1303"/>
      <c r="AW51" s="1303"/>
      <c r="AX51" s="1303"/>
      <c r="AY51" s="1303"/>
      <c r="AZ51" s="1303"/>
      <c r="BA51" s="1303"/>
      <c r="BB51" s="1303" t="s">
        <v>599</v>
      </c>
      <c r="BC51" s="1303"/>
      <c r="BD51" s="1303"/>
      <c r="BE51" s="1303"/>
      <c r="BF51" s="1303"/>
      <c r="BG51" s="1303"/>
      <c r="BH51" s="1303"/>
      <c r="BI51" s="1303"/>
      <c r="BJ51" s="1303"/>
      <c r="BK51" s="1303"/>
      <c r="BL51" s="1303"/>
      <c r="BM51" s="1303"/>
      <c r="BN51" s="1303"/>
      <c r="BO51" s="1303"/>
      <c r="BP51" s="1300"/>
      <c r="BQ51" s="1300"/>
      <c r="BR51" s="1300"/>
      <c r="BS51" s="1300"/>
      <c r="BT51" s="1300"/>
      <c r="BU51" s="1300"/>
      <c r="BV51" s="1300"/>
      <c r="BW51" s="1300"/>
      <c r="BX51" s="1300"/>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00"/>
      <c r="CW51" s="1300"/>
      <c r="CX51" s="1300"/>
      <c r="CY51" s="1300"/>
      <c r="CZ51" s="1300"/>
      <c r="DA51" s="1300"/>
      <c r="DB51" s="1300"/>
      <c r="DC51" s="1300"/>
    </row>
    <row r="52" spans="1:109" x14ac:dyDescent="0.15">
      <c r="B52" s="393"/>
      <c r="G52" s="1308"/>
      <c r="H52" s="1308"/>
      <c r="I52" s="1321"/>
      <c r="J52" s="1321"/>
      <c r="K52" s="1307"/>
      <c r="L52" s="1307"/>
      <c r="M52" s="1307"/>
      <c r="N52" s="1307"/>
      <c r="AM52" s="402"/>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x14ac:dyDescent="0.15">
      <c r="A53" s="401"/>
      <c r="B53" s="393"/>
      <c r="G53" s="1308"/>
      <c r="H53" s="1308"/>
      <c r="I53" s="1306"/>
      <c r="J53" s="1306"/>
      <c r="K53" s="1307"/>
      <c r="L53" s="1307"/>
      <c r="M53" s="1307"/>
      <c r="N53" s="1307"/>
      <c r="AM53" s="402"/>
      <c r="AN53" s="1303"/>
      <c r="AO53" s="1303"/>
      <c r="AP53" s="1303"/>
      <c r="AQ53" s="1303"/>
      <c r="AR53" s="1303"/>
      <c r="AS53" s="1303"/>
      <c r="AT53" s="1303"/>
      <c r="AU53" s="1303"/>
      <c r="AV53" s="1303"/>
      <c r="AW53" s="1303"/>
      <c r="AX53" s="1303"/>
      <c r="AY53" s="1303"/>
      <c r="AZ53" s="1303"/>
      <c r="BA53" s="1303"/>
      <c r="BB53" s="1303" t="s">
        <v>600</v>
      </c>
      <c r="BC53" s="1303"/>
      <c r="BD53" s="1303"/>
      <c r="BE53" s="1303"/>
      <c r="BF53" s="1303"/>
      <c r="BG53" s="1303"/>
      <c r="BH53" s="1303"/>
      <c r="BI53" s="1303"/>
      <c r="BJ53" s="1303"/>
      <c r="BK53" s="1303"/>
      <c r="BL53" s="1303"/>
      <c r="BM53" s="1303"/>
      <c r="BN53" s="1303"/>
      <c r="BO53" s="1303"/>
      <c r="BP53" s="1300">
        <v>61.3</v>
      </c>
      <c r="BQ53" s="1300"/>
      <c r="BR53" s="1300"/>
      <c r="BS53" s="1300"/>
      <c r="BT53" s="1300"/>
      <c r="BU53" s="1300"/>
      <c r="BV53" s="1300"/>
      <c r="BW53" s="1300"/>
      <c r="BX53" s="1300">
        <v>62</v>
      </c>
      <c r="BY53" s="1300"/>
      <c r="BZ53" s="1300"/>
      <c r="CA53" s="1300"/>
      <c r="CB53" s="1300"/>
      <c r="CC53" s="1300"/>
      <c r="CD53" s="1300"/>
      <c r="CE53" s="1300"/>
      <c r="CF53" s="1300">
        <v>68.7</v>
      </c>
      <c r="CG53" s="1300"/>
      <c r="CH53" s="1300"/>
      <c r="CI53" s="1300"/>
      <c r="CJ53" s="1300"/>
      <c r="CK53" s="1300"/>
      <c r="CL53" s="1300"/>
      <c r="CM53" s="1300"/>
      <c r="CN53" s="1300">
        <v>68.3</v>
      </c>
      <c r="CO53" s="1300"/>
      <c r="CP53" s="1300"/>
      <c r="CQ53" s="1300"/>
      <c r="CR53" s="1300"/>
      <c r="CS53" s="1300"/>
      <c r="CT53" s="1300"/>
      <c r="CU53" s="1300"/>
      <c r="CV53" s="1300">
        <v>69</v>
      </c>
      <c r="CW53" s="1300"/>
      <c r="CX53" s="1300"/>
      <c r="CY53" s="1300"/>
      <c r="CZ53" s="1300"/>
      <c r="DA53" s="1300"/>
      <c r="DB53" s="1300"/>
      <c r="DC53" s="1300"/>
    </row>
    <row r="54" spans="1:109" x14ac:dyDescent="0.15">
      <c r="A54" s="401"/>
      <c r="B54" s="393"/>
      <c r="G54" s="1308"/>
      <c r="H54" s="1308"/>
      <c r="I54" s="1306"/>
      <c r="J54" s="1306"/>
      <c r="K54" s="1307"/>
      <c r="L54" s="1307"/>
      <c r="M54" s="1307"/>
      <c r="N54" s="1307"/>
      <c r="AM54" s="402"/>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x14ac:dyDescent="0.15">
      <c r="A55" s="401"/>
      <c r="B55" s="393"/>
      <c r="G55" s="1306"/>
      <c r="H55" s="1306"/>
      <c r="I55" s="1306"/>
      <c r="J55" s="1306"/>
      <c r="K55" s="1307"/>
      <c r="L55" s="1307"/>
      <c r="M55" s="1307"/>
      <c r="N55" s="1307"/>
      <c r="AN55" s="1305" t="s">
        <v>601</v>
      </c>
      <c r="AO55" s="1305"/>
      <c r="AP55" s="1305"/>
      <c r="AQ55" s="1305"/>
      <c r="AR55" s="1305"/>
      <c r="AS55" s="1305"/>
      <c r="AT55" s="1305"/>
      <c r="AU55" s="1305"/>
      <c r="AV55" s="1305"/>
      <c r="AW55" s="1305"/>
      <c r="AX55" s="1305"/>
      <c r="AY55" s="1305"/>
      <c r="AZ55" s="1305"/>
      <c r="BA55" s="1305"/>
      <c r="BB55" s="1303" t="s">
        <v>599</v>
      </c>
      <c r="BC55" s="1303"/>
      <c r="BD55" s="1303"/>
      <c r="BE55" s="1303"/>
      <c r="BF55" s="1303"/>
      <c r="BG55" s="1303"/>
      <c r="BH55" s="1303"/>
      <c r="BI55" s="1303"/>
      <c r="BJ55" s="1303"/>
      <c r="BK55" s="1303"/>
      <c r="BL55" s="1303"/>
      <c r="BM55" s="1303"/>
      <c r="BN55" s="1303"/>
      <c r="BO55" s="1303"/>
      <c r="BP55" s="1300">
        <v>41.5</v>
      </c>
      <c r="BQ55" s="1300"/>
      <c r="BR55" s="1300"/>
      <c r="BS55" s="1300"/>
      <c r="BT55" s="1300"/>
      <c r="BU55" s="1300"/>
      <c r="BV55" s="1300"/>
      <c r="BW55" s="1300"/>
      <c r="BX55" s="1300">
        <v>36.6</v>
      </c>
      <c r="BY55" s="1300"/>
      <c r="BZ55" s="1300"/>
      <c r="CA55" s="1300"/>
      <c r="CB55" s="1300"/>
      <c r="CC55" s="1300"/>
      <c r="CD55" s="1300"/>
      <c r="CE55" s="1300"/>
      <c r="CF55" s="1300">
        <v>37.700000000000003</v>
      </c>
      <c r="CG55" s="1300"/>
      <c r="CH55" s="1300"/>
      <c r="CI55" s="1300"/>
      <c r="CJ55" s="1300"/>
      <c r="CK55" s="1300"/>
      <c r="CL55" s="1300"/>
      <c r="CM55" s="1300"/>
      <c r="CN55" s="1300">
        <v>37.9</v>
      </c>
      <c r="CO55" s="1300"/>
      <c r="CP55" s="1300"/>
      <c r="CQ55" s="1300"/>
      <c r="CR55" s="1300"/>
      <c r="CS55" s="1300"/>
      <c r="CT55" s="1300"/>
      <c r="CU55" s="1300"/>
      <c r="CV55" s="1300">
        <v>38.700000000000003</v>
      </c>
      <c r="CW55" s="1300"/>
      <c r="CX55" s="1300"/>
      <c r="CY55" s="1300"/>
      <c r="CZ55" s="1300"/>
      <c r="DA55" s="1300"/>
      <c r="DB55" s="1300"/>
      <c r="DC55" s="1300"/>
    </row>
    <row r="56" spans="1:109" x14ac:dyDescent="0.15">
      <c r="A56" s="401"/>
      <c r="B56" s="393"/>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1" customFormat="1" x14ac:dyDescent="0.15">
      <c r="B57" s="405"/>
      <c r="G57" s="1306"/>
      <c r="H57" s="1306"/>
      <c r="I57" s="1301"/>
      <c r="J57" s="1301"/>
      <c r="K57" s="1307"/>
      <c r="L57" s="1307"/>
      <c r="M57" s="1307"/>
      <c r="N57" s="1307"/>
      <c r="AM57" s="386"/>
      <c r="AN57" s="1305"/>
      <c r="AO57" s="1305"/>
      <c r="AP57" s="1305"/>
      <c r="AQ57" s="1305"/>
      <c r="AR57" s="1305"/>
      <c r="AS57" s="1305"/>
      <c r="AT57" s="1305"/>
      <c r="AU57" s="1305"/>
      <c r="AV57" s="1305"/>
      <c r="AW57" s="1305"/>
      <c r="AX57" s="1305"/>
      <c r="AY57" s="1305"/>
      <c r="AZ57" s="1305"/>
      <c r="BA57" s="1305"/>
      <c r="BB57" s="1303" t="s">
        <v>600</v>
      </c>
      <c r="BC57" s="1303"/>
      <c r="BD57" s="1303"/>
      <c r="BE57" s="1303"/>
      <c r="BF57" s="1303"/>
      <c r="BG57" s="1303"/>
      <c r="BH57" s="1303"/>
      <c r="BI57" s="1303"/>
      <c r="BJ57" s="1303"/>
      <c r="BK57" s="1303"/>
      <c r="BL57" s="1303"/>
      <c r="BM57" s="1303"/>
      <c r="BN57" s="1303"/>
      <c r="BO57" s="1303"/>
      <c r="BP57" s="1300">
        <v>56.4</v>
      </c>
      <c r="BQ57" s="1300"/>
      <c r="BR57" s="1300"/>
      <c r="BS57" s="1300"/>
      <c r="BT57" s="1300"/>
      <c r="BU57" s="1300"/>
      <c r="BV57" s="1300"/>
      <c r="BW57" s="1300"/>
      <c r="BX57" s="1300">
        <v>58.8</v>
      </c>
      <c r="BY57" s="1300"/>
      <c r="BZ57" s="1300"/>
      <c r="CA57" s="1300"/>
      <c r="CB57" s="1300"/>
      <c r="CC57" s="1300"/>
      <c r="CD57" s="1300"/>
      <c r="CE57" s="1300"/>
      <c r="CF57" s="1300">
        <v>59.4</v>
      </c>
      <c r="CG57" s="1300"/>
      <c r="CH57" s="1300"/>
      <c r="CI57" s="1300"/>
      <c r="CJ57" s="1300"/>
      <c r="CK57" s="1300"/>
      <c r="CL57" s="1300"/>
      <c r="CM57" s="1300"/>
      <c r="CN57" s="1300">
        <v>60.7</v>
      </c>
      <c r="CO57" s="1300"/>
      <c r="CP57" s="1300"/>
      <c r="CQ57" s="1300"/>
      <c r="CR57" s="1300"/>
      <c r="CS57" s="1300"/>
      <c r="CT57" s="1300"/>
      <c r="CU57" s="1300"/>
      <c r="CV57" s="1300">
        <v>66.599999999999994</v>
      </c>
      <c r="CW57" s="1300"/>
      <c r="CX57" s="1300"/>
      <c r="CY57" s="1300"/>
      <c r="CZ57" s="1300"/>
      <c r="DA57" s="1300"/>
      <c r="DB57" s="1300"/>
      <c r="DC57" s="1300"/>
      <c r="DD57" s="406"/>
      <c r="DE57" s="405"/>
    </row>
    <row r="58" spans="1:109" s="401" customFormat="1" x14ac:dyDescent="0.15">
      <c r="A58" s="386"/>
      <c r="B58" s="405"/>
      <c r="G58" s="1306"/>
      <c r="H58" s="1306"/>
      <c r="I58" s="1301"/>
      <c r="J58" s="1301"/>
      <c r="K58" s="1307"/>
      <c r="L58" s="1307"/>
      <c r="M58" s="1307"/>
      <c r="N58" s="1307"/>
      <c r="AM58" s="386"/>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602</v>
      </c>
    </row>
    <row r="64" spans="1:109" x14ac:dyDescent="0.15">
      <c r="B64" s="393"/>
      <c r="G64" s="400"/>
      <c r="I64" s="413"/>
      <c r="J64" s="413"/>
      <c r="K64" s="413"/>
      <c r="L64" s="413"/>
      <c r="M64" s="413"/>
      <c r="N64" s="414"/>
      <c r="AM64" s="400"/>
      <c r="AN64" s="400" t="s">
        <v>595</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2" t="s">
        <v>603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3"/>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3"/>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3"/>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3"/>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597</v>
      </c>
    </row>
    <row r="72" spans="2:107" x14ac:dyDescent="0.15">
      <c r="B72" s="393"/>
      <c r="G72" s="1306"/>
      <c r="H72" s="1306"/>
      <c r="I72" s="1306"/>
      <c r="J72" s="1306"/>
      <c r="K72" s="403"/>
      <c r="L72" s="403"/>
      <c r="M72" s="404"/>
      <c r="N72" s="404"/>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393"/>
      <c r="G73" s="1308"/>
      <c r="H73" s="1308"/>
      <c r="I73" s="1308"/>
      <c r="J73" s="1308"/>
      <c r="K73" s="1304"/>
      <c r="L73" s="1304"/>
      <c r="M73" s="1304"/>
      <c r="N73" s="1304"/>
      <c r="AM73" s="402"/>
      <c r="AN73" s="1303" t="s">
        <v>598</v>
      </c>
      <c r="AO73" s="1303"/>
      <c r="AP73" s="1303"/>
      <c r="AQ73" s="1303"/>
      <c r="AR73" s="1303"/>
      <c r="AS73" s="1303"/>
      <c r="AT73" s="1303"/>
      <c r="AU73" s="1303"/>
      <c r="AV73" s="1303"/>
      <c r="AW73" s="1303"/>
      <c r="AX73" s="1303"/>
      <c r="AY73" s="1303"/>
      <c r="AZ73" s="1303"/>
      <c r="BA73" s="1303"/>
      <c r="BB73" s="1303" t="s">
        <v>599</v>
      </c>
      <c r="BC73" s="1303"/>
      <c r="BD73" s="1303"/>
      <c r="BE73" s="1303"/>
      <c r="BF73" s="1303"/>
      <c r="BG73" s="1303"/>
      <c r="BH73" s="1303"/>
      <c r="BI73" s="1303"/>
      <c r="BJ73" s="1303"/>
      <c r="BK73" s="1303"/>
      <c r="BL73" s="1303"/>
      <c r="BM73" s="1303"/>
      <c r="BN73" s="1303"/>
      <c r="BO73" s="1303"/>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x14ac:dyDescent="0.15">
      <c r="B74" s="393"/>
      <c r="G74" s="1308"/>
      <c r="H74" s="1308"/>
      <c r="I74" s="1308"/>
      <c r="J74" s="1308"/>
      <c r="K74" s="1304"/>
      <c r="L74" s="1304"/>
      <c r="M74" s="1304"/>
      <c r="N74" s="1304"/>
      <c r="AM74" s="402"/>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x14ac:dyDescent="0.15">
      <c r="B75" s="393"/>
      <c r="G75" s="1308"/>
      <c r="H75" s="1308"/>
      <c r="I75" s="1306"/>
      <c r="J75" s="1306"/>
      <c r="K75" s="1307"/>
      <c r="L75" s="1307"/>
      <c r="M75" s="1307"/>
      <c r="N75" s="1307"/>
      <c r="AM75" s="402"/>
      <c r="AN75" s="1303"/>
      <c r="AO75" s="1303"/>
      <c r="AP75" s="1303"/>
      <c r="AQ75" s="1303"/>
      <c r="AR75" s="1303"/>
      <c r="AS75" s="1303"/>
      <c r="AT75" s="1303"/>
      <c r="AU75" s="1303"/>
      <c r="AV75" s="1303"/>
      <c r="AW75" s="1303"/>
      <c r="AX75" s="1303"/>
      <c r="AY75" s="1303"/>
      <c r="AZ75" s="1303"/>
      <c r="BA75" s="1303"/>
      <c r="BB75" s="1303" t="s">
        <v>604</v>
      </c>
      <c r="BC75" s="1303"/>
      <c r="BD75" s="1303"/>
      <c r="BE75" s="1303"/>
      <c r="BF75" s="1303"/>
      <c r="BG75" s="1303"/>
      <c r="BH75" s="1303"/>
      <c r="BI75" s="1303"/>
      <c r="BJ75" s="1303"/>
      <c r="BK75" s="1303"/>
      <c r="BL75" s="1303"/>
      <c r="BM75" s="1303"/>
      <c r="BN75" s="1303"/>
      <c r="BO75" s="1303"/>
      <c r="BP75" s="1300">
        <v>13.5</v>
      </c>
      <c r="BQ75" s="1300"/>
      <c r="BR75" s="1300"/>
      <c r="BS75" s="1300"/>
      <c r="BT75" s="1300"/>
      <c r="BU75" s="1300"/>
      <c r="BV75" s="1300"/>
      <c r="BW75" s="1300"/>
      <c r="BX75" s="1300">
        <v>11.4</v>
      </c>
      <c r="BY75" s="1300"/>
      <c r="BZ75" s="1300"/>
      <c r="CA75" s="1300"/>
      <c r="CB75" s="1300"/>
      <c r="CC75" s="1300"/>
      <c r="CD75" s="1300"/>
      <c r="CE75" s="1300"/>
      <c r="CF75" s="1300">
        <v>8.5</v>
      </c>
      <c r="CG75" s="1300"/>
      <c r="CH75" s="1300"/>
      <c r="CI75" s="1300"/>
      <c r="CJ75" s="1300"/>
      <c r="CK75" s="1300"/>
      <c r="CL75" s="1300"/>
      <c r="CM75" s="1300"/>
      <c r="CN75" s="1300">
        <v>6.6</v>
      </c>
      <c r="CO75" s="1300"/>
      <c r="CP75" s="1300"/>
      <c r="CQ75" s="1300"/>
      <c r="CR75" s="1300"/>
      <c r="CS75" s="1300"/>
      <c r="CT75" s="1300"/>
      <c r="CU75" s="1300"/>
      <c r="CV75" s="1300">
        <v>6.4</v>
      </c>
      <c r="CW75" s="1300"/>
      <c r="CX75" s="1300"/>
      <c r="CY75" s="1300"/>
      <c r="CZ75" s="1300"/>
      <c r="DA75" s="1300"/>
      <c r="DB75" s="1300"/>
      <c r="DC75" s="1300"/>
    </row>
    <row r="76" spans="2:107" x14ac:dyDescent="0.15">
      <c r="B76" s="393"/>
      <c r="G76" s="1308"/>
      <c r="H76" s="1308"/>
      <c r="I76" s="1306"/>
      <c r="J76" s="1306"/>
      <c r="K76" s="1307"/>
      <c r="L76" s="1307"/>
      <c r="M76" s="1307"/>
      <c r="N76" s="1307"/>
      <c r="AM76" s="402"/>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x14ac:dyDescent="0.15">
      <c r="B77" s="393"/>
      <c r="G77" s="1306"/>
      <c r="H77" s="1306"/>
      <c r="I77" s="1306"/>
      <c r="J77" s="1306"/>
      <c r="K77" s="1304"/>
      <c r="L77" s="1304"/>
      <c r="M77" s="1304"/>
      <c r="N77" s="1304"/>
      <c r="AN77" s="1305" t="s">
        <v>601</v>
      </c>
      <c r="AO77" s="1305"/>
      <c r="AP77" s="1305"/>
      <c r="AQ77" s="1305"/>
      <c r="AR77" s="1305"/>
      <c r="AS77" s="1305"/>
      <c r="AT77" s="1305"/>
      <c r="AU77" s="1305"/>
      <c r="AV77" s="1305"/>
      <c r="AW77" s="1305"/>
      <c r="AX77" s="1305"/>
      <c r="AY77" s="1305"/>
      <c r="AZ77" s="1305"/>
      <c r="BA77" s="1305"/>
      <c r="BB77" s="1303" t="s">
        <v>599</v>
      </c>
      <c r="BC77" s="1303"/>
      <c r="BD77" s="1303"/>
      <c r="BE77" s="1303"/>
      <c r="BF77" s="1303"/>
      <c r="BG77" s="1303"/>
      <c r="BH77" s="1303"/>
      <c r="BI77" s="1303"/>
      <c r="BJ77" s="1303"/>
      <c r="BK77" s="1303"/>
      <c r="BL77" s="1303"/>
      <c r="BM77" s="1303"/>
      <c r="BN77" s="1303"/>
      <c r="BO77" s="1303"/>
      <c r="BP77" s="1300">
        <v>41.5</v>
      </c>
      <c r="BQ77" s="1300"/>
      <c r="BR77" s="1300"/>
      <c r="BS77" s="1300"/>
      <c r="BT77" s="1300"/>
      <c r="BU77" s="1300"/>
      <c r="BV77" s="1300"/>
      <c r="BW77" s="1300"/>
      <c r="BX77" s="1300">
        <v>36.6</v>
      </c>
      <c r="BY77" s="1300"/>
      <c r="BZ77" s="1300"/>
      <c r="CA77" s="1300"/>
      <c r="CB77" s="1300"/>
      <c r="CC77" s="1300"/>
      <c r="CD77" s="1300"/>
      <c r="CE77" s="1300"/>
      <c r="CF77" s="1300">
        <v>37.700000000000003</v>
      </c>
      <c r="CG77" s="1300"/>
      <c r="CH77" s="1300"/>
      <c r="CI77" s="1300"/>
      <c r="CJ77" s="1300"/>
      <c r="CK77" s="1300"/>
      <c r="CL77" s="1300"/>
      <c r="CM77" s="1300"/>
      <c r="CN77" s="1300">
        <v>37.9</v>
      </c>
      <c r="CO77" s="1300"/>
      <c r="CP77" s="1300"/>
      <c r="CQ77" s="1300"/>
      <c r="CR77" s="1300"/>
      <c r="CS77" s="1300"/>
      <c r="CT77" s="1300"/>
      <c r="CU77" s="1300"/>
      <c r="CV77" s="1300">
        <v>38.700000000000003</v>
      </c>
      <c r="CW77" s="1300"/>
      <c r="CX77" s="1300"/>
      <c r="CY77" s="1300"/>
      <c r="CZ77" s="1300"/>
      <c r="DA77" s="1300"/>
      <c r="DB77" s="1300"/>
      <c r="DC77" s="1300"/>
    </row>
    <row r="78" spans="2:107" x14ac:dyDescent="0.15">
      <c r="B78" s="393"/>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x14ac:dyDescent="0.15">
      <c r="B79" s="393"/>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604</v>
      </c>
      <c r="BC79" s="1303"/>
      <c r="BD79" s="1303"/>
      <c r="BE79" s="1303"/>
      <c r="BF79" s="1303"/>
      <c r="BG79" s="1303"/>
      <c r="BH79" s="1303"/>
      <c r="BI79" s="1303"/>
      <c r="BJ79" s="1303"/>
      <c r="BK79" s="1303"/>
      <c r="BL79" s="1303"/>
      <c r="BM79" s="1303"/>
      <c r="BN79" s="1303"/>
      <c r="BO79" s="1303"/>
      <c r="BP79" s="1300">
        <v>9.6</v>
      </c>
      <c r="BQ79" s="1300"/>
      <c r="BR79" s="1300"/>
      <c r="BS79" s="1300"/>
      <c r="BT79" s="1300"/>
      <c r="BU79" s="1300"/>
      <c r="BV79" s="1300"/>
      <c r="BW79" s="1300"/>
      <c r="BX79" s="1300">
        <v>9.1999999999999993</v>
      </c>
      <c r="BY79" s="1300"/>
      <c r="BZ79" s="1300"/>
      <c r="CA79" s="1300"/>
      <c r="CB79" s="1300"/>
      <c r="CC79" s="1300"/>
      <c r="CD79" s="1300"/>
      <c r="CE79" s="1300"/>
      <c r="CF79" s="1300">
        <v>8.9</v>
      </c>
      <c r="CG79" s="1300"/>
      <c r="CH79" s="1300"/>
      <c r="CI79" s="1300"/>
      <c r="CJ79" s="1300"/>
      <c r="CK79" s="1300"/>
      <c r="CL79" s="1300"/>
      <c r="CM79" s="1300"/>
      <c r="CN79" s="1300">
        <v>8.6999999999999993</v>
      </c>
      <c r="CO79" s="1300"/>
      <c r="CP79" s="1300"/>
      <c r="CQ79" s="1300"/>
      <c r="CR79" s="1300"/>
      <c r="CS79" s="1300"/>
      <c r="CT79" s="1300"/>
      <c r="CU79" s="1300"/>
      <c r="CV79" s="1300">
        <v>8.8000000000000007</v>
      </c>
      <c r="CW79" s="1300"/>
      <c r="CX79" s="1300"/>
      <c r="CY79" s="1300"/>
      <c r="CZ79" s="1300"/>
      <c r="DA79" s="1300"/>
      <c r="DB79" s="1300"/>
      <c r="DC79" s="1300"/>
    </row>
    <row r="80" spans="2:107" x14ac:dyDescent="0.15">
      <c r="B80" s="393"/>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342Ti2tRsRZ1UZACBEO6IjwH5vmGc0xEJx5xCuNlZIEbquClKkS3mxXekFVV4vavEW08ozp5hYR7pbHe1/k+Hw==" saltValue="ojcG0PkRiYfUw+cqh0lo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WCyETAkpM1uiSbFBYi/dlXl83ieKd17a8jw7ueQTDniXQ2G4qLLU/pbBNHY6sbJ+6eW2WhU1v6CpHJEm/HbXDg==" saltValue="kK9TmClDFl5tDbDsLAm3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XOILB5JwJ0JgZrT4r9elBb8ECOCoJoAZsGxPz/Q8OrI4xsfcj58/4pdVZrM/HwFM3o0ZxQlMphhVNXUMfgJdvg==" saltValue="B+Z8/sZkBRRPCCDctpCb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680805</v>
      </c>
      <c r="E3" s="160"/>
      <c r="F3" s="161">
        <v>63727</v>
      </c>
      <c r="G3" s="162"/>
      <c r="H3" s="163"/>
    </row>
    <row r="4" spans="1:8" x14ac:dyDescent="0.15">
      <c r="A4" s="164"/>
      <c r="B4" s="165"/>
      <c r="C4" s="166"/>
      <c r="D4" s="167">
        <v>14817</v>
      </c>
      <c r="E4" s="168"/>
      <c r="F4" s="169">
        <v>34577</v>
      </c>
      <c r="G4" s="170"/>
      <c r="H4" s="171"/>
    </row>
    <row r="5" spans="1:8" x14ac:dyDescent="0.15">
      <c r="A5" s="152" t="s">
        <v>542</v>
      </c>
      <c r="B5" s="157"/>
      <c r="C5" s="158"/>
      <c r="D5" s="159">
        <v>459283</v>
      </c>
      <c r="E5" s="160"/>
      <c r="F5" s="161">
        <v>66954</v>
      </c>
      <c r="G5" s="162"/>
      <c r="H5" s="163"/>
    </row>
    <row r="6" spans="1:8" x14ac:dyDescent="0.15">
      <c r="A6" s="164"/>
      <c r="B6" s="165"/>
      <c r="C6" s="166"/>
      <c r="D6" s="167">
        <v>21665</v>
      </c>
      <c r="E6" s="168"/>
      <c r="F6" s="169">
        <v>37305</v>
      </c>
      <c r="G6" s="170"/>
      <c r="H6" s="171"/>
    </row>
    <row r="7" spans="1:8" x14ac:dyDescent="0.15">
      <c r="A7" s="152" t="s">
        <v>543</v>
      </c>
      <c r="B7" s="157"/>
      <c r="C7" s="158"/>
      <c r="D7" s="159">
        <v>346494</v>
      </c>
      <c r="E7" s="160"/>
      <c r="F7" s="161">
        <v>72656</v>
      </c>
      <c r="G7" s="162"/>
      <c r="H7" s="163"/>
    </row>
    <row r="8" spans="1:8" x14ac:dyDescent="0.15">
      <c r="A8" s="164"/>
      <c r="B8" s="165"/>
      <c r="C8" s="166"/>
      <c r="D8" s="167">
        <v>51921</v>
      </c>
      <c r="E8" s="168"/>
      <c r="F8" s="169">
        <v>36448</v>
      </c>
      <c r="G8" s="170"/>
      <c r="H8" s="171"/>
    </row>
    <row r="9" spans="1:8" x14ac:dyDescent="0.15">
      <c r="A9" s="152" t="s">
        <v>544</v>
      </c>
      <c r="B9" s="157"/>
      <c r="C9" s="158"/>
      <c r="D9" s="159">
        <v>269050</v>
      </c>
      <c r="E9" s="160"/>
      <c r="F9" s="161">
        <v>65080</v>
      </c>
      <c r="G9" s="162"/>
      <c r="H9" s="163"/>
    </row>
    <row r="10" spans="1:8" x14ac:dyDescent="0.15">
      <c r="A10" s="164"/>
      <c r="B10" s="165"/>
      <c r="C10" s="166"/>
      <c r="D10" s="167">
        <v>67473</v>
      </c>
      <c r="E10" s="168"/>
      <c r="F10" s="169">
        <v>38201</v>
      </c>
      <c r="G10" s="170"/>
      <c r="H10" s="171"/>
    </row>
    <row r="11" spans="1:8" x14ac:dyDescent="0.15">
      <c r="A11" s="152" t="s">
        <v>545</v>
      </c>
      <c r="B11" s="157"/>
      <c r="C11" s="158"/>
      <c r="D11" s="159">
        <v>148049</v>
      </c>
      <c r="E11" s="160"/>
      <c r="F11" s="161">
        <v>79288</v>
      </c>
      <c r="G11" s="162"/>
      <c r="H11" s="163"/>
    </row>
    <row r="12" spans="1:8" x14ac:dyDescent="0.15">
      <c r="A12" s="164"/>
      <c r="B12" s="165"/>
      <c r="C12" s="172"/>
      <c r="D12" s="167">
        <v>44622</v>
      </c>
      <c r="E12" s="168"/>
      <c r="F12" s="169">
        <v>41870</v>
      </c>
      <c r="G12" s="170"/>
      <c r="H12" s="171"/>
    </row>
    <row r="13" spans="1:8" x14ac:dyDescent="0.15">
      <c r="A13" s="152"/>
      <c r="B13" s="157"/>
      <c r="C13" s="173"/>
      <c r="D13" s="174">
        <v>380736</v>
      </c>
      <c r="E13" s="175"/>
      <c r="F13" s="176">
        <v>69541</v>
      </c>
      <c r="G13" s="177"/>
      <c r="H13" s="163"/>
    </row>
    <row r="14" spans="1:8" x14ac:dyDescent="0.15">
      <c r="A14" s="164"/>
      <c r="B14" s="165"/>
      <c r="C14" s="166"/>
      <c r="D14" s="167">
        <v>40100</v>
      </c>
      <c r="E14" s="168"/>
      <c r="F14" s="169">
        <v>37680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6.21</v>
      </c>
      <c r="C19" s="178">
        <f>ROUND(VALUE(SUBSTITUTE(実質収支比率等に係る経年分析!G$48,"▲","-")),2)</f>
        <v>19.760000000000002</v>
      </c>
      <c r="D19" s="178">
        <f>ROUND(VALUE(SUBSTITUTE(実質収支比率等に係る経年分析!H$48,"▲","-")),2)</f>
        <v>9.1</v>
      </c>
      <c r="E19" s="178">
        <f>ROUND(VALUE(SUBSTITUTE(実質収支比率等に係る経年分析!I$48,"▲","-")),2)</f>
        <v>4.88</v>
      </c>
      <c r="F19" s="178">
        <f>ROUND(VALUE(SUBSTITUTE(実質収支比率等に係る経年分析!J$48,"▲","-")),2)</f>
        <v>9.0500000000000007</v>
      </c>
    </row>
    <row r="20" spans="1:11" x14ac:dyDescent="0.15">
      <c r="A20" s="178" t="s">
        <v>55</v>
      </c>
      <c r="B20" s="178">
        <f>ROUND(VALUE(SUBSTITUTE(実質収支比率等に係る経年分析!F$47,"▲","-")),2)</f>
        <v>16.04</v>
      </c>
      <c r="C20" s="178">
        <f>ROUND(VALUE(SUBSTITUTE(実質収支比率等に係る経年分析!G$47,"▲","-")),2)</f>
        <v>14.52</v>
      </c>
      <c r="D20" s="178">
        <f>ROUND(VALUE(SUBSTITUTE(実質収支比率等に係る経年分析!H$47,"▲","-")),2)</f>
        <v>19.89</v>
      </c>
      <c r="E20" s="178">
        <f>ROUND(VALUE(SUBSTITUTE(実質収支比率等に係る経年分析!I$47,"▲","-")),2)</f>
        <v>15.06</v>
      </c>
      <c r="F20" s="178">
        <f>ROUND(VALUE(SUBSTITUTE(実質収支比率等に係る経年分析!J$47,"▲","-")),2)</f>
        <v>15.78</v>
      </c>
    </row>
    <row r="21" spans="1:11" x14ac:dyDescent="0.15">
      <c r="A21" s="178" t="s">
        <v>56</v>
      </c>
      <c r="B21" s="178">
        <f>IF(ISNUMBER(VALUE(SUBSTITUTE(実質収支比率等に係る経年分析!F$49,"▲","-"))),ROUND(VALUE(SUBSTITUTE(実質収支比率等に係る経年分析!F$49,"▲","-")),2),NA())</f>
        <v>-16.89</v>
      </c>
      <c r="C21" s="178">
        <f>IF(ISNUMBER(VALUE(SUBSTITUTE(実質収支比率等に係る経年分析!G$49,"▲","-"))),ROUND(VALUE(SUBSTITUTE(実質収支比率等に係る経年分析!G$49,"▲","-")),2),NA())</f>
        <v>-10.76</v>
      </c>
      <c r="D21" s="178">
        <f>IF(ISNUMBER(VALUE(SUBSTITUTE(実質収支比率等に係る経年分析!H$49,"▲","-"))),ROUND(VALUE(SUBSTITUTE(実質収支比率等に係る経年分析!H$49,"▲","-")),2),NA())</f>
        <v>-22.82</v>
      </c>
      <c r="E21" s="178">
        <f>IF(ISNUMBER(VALUE(SUBSTITUTE(実質収支比率等に係る経年分析!I$49,"▲","-"))),ROUND(VALUE(SUBSTITUTE(実質収支比率等に係る経年分析!I$49,"▲","-")),2),NA())</f>
        <v>-16.399999999999999</v>
      </c>
      <c r="F21" s="178">
        <f>IF(ISNUMBER(VALUE(SUBSTITUTE(実質収支比率等に係る経年分析!J$49,"▲","-"))),ROUND(VALUE(SUBSTITUTE(実質収支比率等に係る経年分析!J$49,"▲","-")),2),NA())</f>
        <v>1.9</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9.2100000000000009</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0.09</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漁業集落排水事業特別会計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0.02</v>
      </c>
    </row>
    <row r="30" spans="1:11" x14ac:dyDescent="0.15">
      <c r="A30" s="179" t="str">
        <f>IF(連結実質赤字比率に係る赤字・黒字の構成分析!C$40="",NA(),連結実質赤字比率に係る赤字・黒字の構成分析!C$40)</f>
        <v>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0.06</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7.0000000000000007E-2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0.09</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0.14000000000000001</v>
      </c>
    </row>
    <row r="32" spans="1:11" x14ac:dyDescent="0.15">
      <c r="A32" s="179" t="str">
        <f>IF(連結実質赤字比率に係る赤字・黒字の構成分析!C$38="",NA(),連結実質赤字比率に係る赤字・黒字の構成分析!C$38)</f>
        <v>大曲浜地区土地区画整理事業特別会計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0.25</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0.42</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1.54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2.15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1.83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1.02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1.78</v>
      </c>
    </row>
    <row r="35" spans="1:16" x14ac:dyDescent="0.15">
      <c r="A35" s="179" t="str">
        <f>IF(連結実質赤字比率に係る赤字・黒字の構成分析!C$35="",NA(),連結実質赤字比率に係る赤字・黒字の構成分析!C$35)</f>
        <v>下水道事業特別会計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0.26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0.21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2.66</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19.760000000000002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4.87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9.0500000000000007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1821</v>
      </c>
      <c r="E42" s="180"/>
      <c r="F42" s="180"/>
      <c r="G42" s="180">
        <f>'実質公債費比率（分子）の構造'!L$52</f>
        <v>1771</v>
      </c>
      <c r="H42" s="180"/>
      <c r="I42" s="180"/>
      <c r="J42" s="180">
        <f>'実質公債費比率（分子）の構造'!M$52</f>
        <v>1835</v>
      </c>
      <c r="K42" s="180"/>
      <c r="L42" s="180"/>
      <c r="M42" s="180">
        <f>'実質公債費比率（分子）の構造'!N$52</f>
        <v>1772</v>
      </c>
      <c r="N42" s="180"/>
      <c r="O42" s="180"/>
      <c r="P42" s="180">
        <f>'実質公債費比率（分子）の構造'!O$52</f>
        <v>1831</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33</v>
      </c>
      <c r="C44" s="180"/>
      <c r="D44" s="180"/>
      <c r="E44" s="180">
        <f>'実質公債費比率（分子）の構造'!L$50</f>
        <v>51</v>
      </c>
      <c r="F44" s="180"/>
      <c r="G44" s="180"/>
      <c r="H44" s="180">
        <f>'実質公債費比率（分子）の構造'!M$50</f>
        <v>50</v>
      </c>
      <c r="I44" s="180"/>
      <c r="J44" s="180"/>
      <c r="K44" s="180">
        <f>'実質公債費比率（分子）の構造'!N$50</f>
        <v>29</v>
      </c>
      <c r="L44" s="180"/>
      <c r="M44" s="180"/>
      <c r="N44" s="180">
        <f>'実質公債費比率（分子）の構造'!O$50</f>
        <v>29</v>
      </c>
      <c r="O44" s="180"/>
      <c r="P44" s="180"/>
    </row>
    <row r="45" spans="1:16" x14ac:dyDescent="0.15">
      <c r="A45" s="180" t="s">
        <v>66</v>
      </c>
      <c r="B45" s="180">
        <f>'実質公債費比率（分子）の構造'!K$49</f>
        <v>511</v>
      </c>
      <c r="C45" s="180"/>
      <c r="D45" s="180"/>
      <c r="E45" s="180">
        <f>'実質公債費比率（分子）の構造'!L$49</f>
        <v>98</v>
      </c>
      <c r="F45" s="180"/>
      <c r="G45" s="180"/>
      <c r="H45" s="180">
        <f>'実質公債費比率（分子）の構造'!M$49</f>
        <v>62</v>
      </c>
      <c r="I45" s="180"/>
      <c r="J45" s="180"/>
      <c r="K45" s="180">
        <f>'実質公債費比率（分子）の構造'!N$49</f>
        <v>53</v>
      </c>
      <c r="L45" s="180"/>
      <c r="M45" s="180"/>
      <c r="N45" s="180">
        <f>'実質公債費比率（分子）の構造'!O$49</f>
        <v>49</v>
      </c>
      <c r="O45" s="180"/>
      <c r="P45" s="180"/>
    </row>
    <row r="46" spans="1:16" x14ac:dyDescent="0.15">
      <c r="A46" s="180" t="s">
        <v>67</v>
      </c>
      <c r="B46" s="180">
        <f>'実質公債費比率（分子）の構造'!K$48</f>
        <v>649</v>
      </c>
      <c r="C46" s="180"/>
      <c r="D46" s="180"/>
      <c r="E46" s="180">
        <f>'実質公債費比率（分子）の構造'!L$48</f>
        <v>824</v>
      </c>
      <c r="F46" s="180"/>
      <c r="G46" s="180"/>
      <c r="H46" s="180">
        <f>'実質公債費比率（分子）の構造'!M$48</f>
        <v>592</v>
      </c>
      <c r="I46" s="180"/>
      <c r="J46" s="180"/>
      <c r="K46" s="180">
        <f>'実質公債費比率（分子）の構造'!N$48</f>
        <v>675</v>
      </c>
      <c r="L46" s="180"/>
      <c r="M46" s="180"/>
      <c r="N46" s="180">
        <f>'実質公債費比率（分子）の構造'!O$48</f>
        <v>679</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1621</v>
      </c>
      <c r="C49" s="180"/>
      <c r="D49" s="180"/>
      <c r="E49" s="180">
        <f>'実質公債費比率（分子）の構造'!L$45</f>
        <v>1544</v>
      </c>
      <c r="F49" s="180"/>
      <c r="G49" s="180"/>
      <c r="H49" s="180">
        <f>'実質公債費比率（分子）の構造'!M$45</f>
        <v>1608</v>
      </c>
      <c r="I49" s="180"/>
      <c r="J49" s="180"/>
      <c r="K49" s="180">
        <f>'実質公債費比率（分子）の構造'!N$45</f>
        <v>1497</v>
      </c>
      <c r="L49" s="180"/>
      <c r="M49" s="180"/>
      <c r="N49" s="180">
        <f>'実質公債費比率（分子）の構造'!O$45</f>
        <v>1728</v>
      </c>
      <c r="O49" s="180"/>
      <c r="P49" s="180"/>
    </row>
    <row r="50" spans="1:16" x14ac:dyDescent="0.15">
      <c r="A50" s="180" t="s">
        <v>71</v>
      </c>
      <c r="B50" s="180" t="e">
        <f>NA()</f>
        <v>#N/A</v>
      </c>
      <c r="C50" s="180">
        <f>IF(ISNUMBER('実質公債費比率（分子）の構造'!K$53),'実質公債費比率（分子）の構造'!K$53,NA())</f>
        <v>993</v>
      </c>
      <c r="D50" s="180" t="e">
        <f>NA()</f>
        <v>#N/A</v>
      </c>
      <c r="E50" s="180" t="e">
        <f>NA()</f>
        <v>#N/A</v>
      </c>
      <c r="F50" s="180">
        <f>IF(ISNUMBER('実質公債費比率（分子）の構造'!L$53),'実質公債費比率（分子）の構造'!L$53,NA())</f>
        <v>746</v>
      </c>
      <c r="G50" s="180" t="e">
        <f>NA()</f>
        <v>#N/A</v>
      </c>
      <c r="H50" s="180" t="e">
        <f>NA()</f>
        <v>#N/A</v>
      </c>
      <c r="I50" s="180">
        <f>IF(ISNUMBER('実質公債費比率（分子）の構造'!M$53),'実質公債費比率（分子）の構造'!M$53,NA())</f>
        <v>477</v>
      </c>
      <c r="J50" s="180" t="e">
        <f>NA()</f>
        <v>#N/A</v>
      </c>
      <c r="K50" s="180" t="e">
        <f>NA()</f>
        <v>#N/A</v>
      </c>
      <c r="L50" s="180">
        <f>IF(ISNUMBER('実質公債費比率（分子）の構造'!N$53),'実質公債費比率（分子）の構造'!N$53,NA())</f>
        <v>482</v>
      </c>
      <c r="M50" s="180" t="e">
        <f>NA()</f>
        <v>#N/A</v>
      </c>
      <c r="N50" s="180" t="e">
        <f>NA()</f>
        <v>#N/A</v>
      </c>
      <c r="O50" s="180">
        <f>IF(ISNUMBER('実質公債費比率（分子）の構造'!O$53),'実質公債費比率（分子）の構造'!O$53,NA())</f>
        <v>654</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16021</v>
      </c>
      <c r="E56" s="179"/>
      <c r="F56" s="179"/>
      <c r="G56" s="179">
        <f>'将来負担比率（分子）の構造'!J$52</f>
        <v>15334</v>
      </c>
      <c r="H56" s="179"/>
      <c r="I56" s="179"/>
      <c r="J56" s="179">
        <f>'将来負担比率（分子）の構造'!K$52</f>
        <v>14747</v>
      </c>
      <c r="K56" s="179"/>
      <c r="L56" s="179"/>
      <c r="M56" s="179">
        <f>'将来負担比率（分子）の構造'!L$52</f>
        <v>14377</v>
      </c>
      <c r="N56" s="179"/>
      <c r="O56" s="179"/>
      <c r="P56" s="179">
        <f>'将来負担比率（分子）の構造'!M$52</f>
        <v>13840</v>
      </c>
    </row>
    <row r="57" spans="1:16" x14ac:dyDescent="0.15">
      <c r="A57" s="179" t="s">
        <v>42</v>
      </c>
      <c r="B57" s="179"/>
      <c r="C57" s="179"/>
      <c r="D57" s="179">
        <f>'将来負担比率（分子）の構造'!I$51</f>
        <v>2493</v>
      </c>
      <c r="E57" s="179"/>
      <c r="F57" s="179"/>
      <c r="G57" s="179">
        <f>'将来負担比率（分子）の構造'!J$51</f>
        <v>2685</v>
      </c>
      <c r="H57" s="179"/>
      <c r="I57" s="179"/>
      <c r="J57" s="179">
        <f>'将来負担比率（分子）の構造'!K$51</f>
        <v>3140</v>
      </c>
      <c r="K57" s="179"/>
      <c r="L57" s="179"/>
      <c r="M57" s="179">
        <f>'将来負担比率（分子）の構造'!L$51</f>
        <v>3338</v>
      </c>
      <c r="N57" s="179"/>
      <c r="O57" s="179"/>
      <c r="P57" s="179">
        <f>'将来負担比率（分子）の構造'!M$51</f>
        <v>3113</v>
      </c>
    </row>
    <row r="58" spans="1:16" x14ac:dyDescent="0.15">
      <c r="A58" s="179" t="s">
        <v>41</v>
      </c>
      <c r="B58" s="179"/>
      <c r="C58" s="179"/>
      <c r="D58" s="179">
        <f>'将来負担比率（分子）の構造'!I$50</f>
        <v>9069</v>
      </c>
      <c r="E58" s="179"/>
      <c r="F58" s="179"/>
      <c r="G58" s="179">
        <f>'将来負担比率（分子）の構造'!J$50</f>
        <v>8410</v>
      </c>
      <c r="H58" s="179"/>
      <c r="I58" s="179"/>
      <c r="J58" s="179">
        <f>'将来負担比率（分子）の構造'!K$50</f>
        <v>10452</v>
      </c>
      <c r="K58" s="179"/>
      <c r="L58" s="179"/>
      <c r="M58" s="179">
        <f>'将来負担比率（分子）の構造'!L$50</f>
        <v>11031</v>
      </c>
      <c r="N58" s="179"/>
      <c r="O58" s="179"/>
      <c r="P58" s="179">
        <f>'将来負担比率（分子）の構造'!M$50</f>
        <v>10985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f>'将来負担比率（分子）の構造'!L$46</f>
        <v>10</v>
      </c>
      <c r="L61" s="179"/>
      <c r="M61" s="179"/>
      <c r="N61" s="179">
        <f>'将来負担比率（分子）の構造'!M$46</f>
        <v>4</v>
      </c>
      <c r="O61" s="179"/>
      <c r="P61" s="179"/>
    </row>
    <row r="62" spans="1:16" x14ac:dyDescent="0.15">
      <c r="A62" s="179" t="s">
        <v>35</v>
      </c>
      <c r="B62" s="179">
        <f>'将来負担比率（分子）の構造'!I$45</f>
        <v>2156</v>
      </c>
      <c r="C62" s="179"/>
      <c r="D62" s="179"/>
      <c r="E62" s="179">
        <f>'将来負担比率（分子）の構造'!J$45</f>
        <v>2079</v>
      </c>
      <c r="F62" s="179"/>
      <c r="G62" s="179"/>
      <c r="H62" s="179">
        <f>'将来負担比率（分子）の構造'!K$45</f>
        <v>2046</v>
      </c>
      <c r="I62" s="179"/>
      <c r="J62" s="179"/>
      <c r="K62" s="179">
        <f>'将来負担比率（分子）の構造'!L$45</f>
        <v>2054</v>
      </c>
      <c r="L62" s="179"/>
      <c r="M62" s="179"/>
      <c r="N62" s="179">
        <f>'将来負担比率（分子）の構造'!M$45</f>
        <v>2069</v>
      </c>
      <c r="O62" s="179"/>
      <c r="P62" s="179"/>
    </row>
    <row r="63" spans="1:16" x14ac:dyDescent="0.15">
      <c r="A63" s="179" t="s">
        <v>34</v>
      </c>
      <c r="B63" s="179">
        <f>'将来負担比率（分子）の構造'!I$44</f>
        <v>219</v>
      </c>
      <c r="C63" s="179"/>
      <c r="D63" s="179"/>
      <c r="E63" s="179">
        <f>'将来負担比率（分子）の構造'!J$44</f>
        <v>174</v>
      </c>
      <c r="F63" s="179"/>
      <c r="G63" s="179"/>
      <c r="H63" s="179">
        <f>'将来負担比率（分子）の構造'!K$44</f>
        <v>179</v>
      </c>
      <c r="I63" s="179"/>
      <c r="J63" s="179"/>
      <c r="K63" s="179">
        <f>'将来負担比率（分子）の構造'!L$44</f>
        <v>202</v>
      </c>
      <c r="L63" s="179"/>
      <c r="M63" s="179"/>
      <c r="N63" s="179">
        <f>'将来負担比率（分子）の構造'!M$44</f>
        <v>217</v>
      </c>
      <c r="O63" s="179"/>
      <c r="P63" s="179"/>
    </row>
    <row r="64" spans="1:16" x14ac:dyDescent="0.15">
      <c r="A64" s="179" t="s">
        <v>33</v>
      </c>
      <c r="B64" s="179">
        <f>'将来負担比率（分子）の構造'!I$43</f>
        <v>8571</v>
      </c>
      <c r="C64" s="179"/>
      <c r="D64" s="179"/>
      <c r="E64" s="179">
        <f>'将来負担比率（分子）の構造'!J$43</f>
        <v>8651</v>
      </c>
      <c r="F64" s="179"/>
      <c r="G64" s="179"/>
      <c r="H64" s="179">
        <f>'将来負担比率（分子）の構造'!K$43</f>
        <v>8464</v>
      </c>
      <c r="I64" s="179"/>
      <c r="J64" s="179"/>
      <c r="K64" s="179">
        <f>'将来負担比率（分子）の構造'!L$43</f>
        <v>8042</v>
      </c>
      <c r="L64" s="179"/>
      <c r="M64" s="179"/>
      <c r="N64" s="179">
        <f>'将来負担比率（分子）の構造'!M$43</f>
        <v>7008</v>
      </c>
      <c r="O64" s="179"/>
      <c r="P64" s="179"/>
    </row>
    <row r="65" spans="1:16" x14ac:dyDescent="0.15">
      <c r="A65" s="179" t="s">
        <v>32</v>
      </c>
      <c r="B65" s="179">
        <f>'将来負担比率（分子）の構造'!I$42</f>
        <v>557</v>
      </c>
      <c r="C65" s="179"/>
      <c r="D65" s="179"/>
      <c r="E65" s="179">
        <f>'将来負担比率（分子）の構造'!J$42</f>
        <v>490</v>
      </c>
      <c r="F65" s="179"/>
      <c r="G65" s="179"/>
      <c r="H65" s="179">
        <f>'将来負担比率（分子）の構造'!K$42</f>
        <v>434</v>
      </c>
      <c r="I65" s="179"/>
      <c r="J65" s="179"/>
      <c r="K65" s="179">
        <f>'将来負担比率（分子）の構造'!L$42</f>
        <v>388</v>
      </c>
      <c r="L65" s="179"/>
      <c r="M65" s="179"/>
      <c r="N65" s="179">
        <f>'将来負担比率（分子）の構造'!M$42</f>
        <v>329</v>
      </c>
      <c r="O65" s="179"/>
      <c r="P65" s="179"/>
    </row>
    <row r="66" spans="1:16" x14ac:dyDescent="0.15">
      <c r="A66" s="179" t="s">
        <v>31</v>
      </c>
      <c r="B66" s="179">
        <f>'将来負担比率（分子）の構造'!I$41</f>
        <v>15152</v>
      </c>
      <c r="C66" s="179"/>
      <c r="D66" s="179"/>
      <c r="E66" s="179">
        <f>'将来負担比率（分子）の構造'!J$41</f>
        <v>14407</v>
      </c>
      <c r="F66" s="179"/>
      <c r="G66" s="179"/>
      <c r="H66" s="179">
        <f>'将来負担比率（分子）の構造'!K$41</f>
        <v>14425</v>
      </c>
      <c r="I66" s="179"/>
      <c r="J66" s="179"/>
      <c r="K66" s="179">
        <f>'将来負担比率（分子）の構造'!L$41</f>
        <v>15101</v>
      </c>
      <c r="L66" s="179"/>
      <c r="M66" s="179"/>
      <c r="N66" s="179">
        <f>'将来負担比率（分子）の構造'!M$41</f>
        <v>14797</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2034</v>
      </c>
      <c r="C72" s="183">
        <f>基金残高に係る経年分析!G55</f>
        <v>1497</v>
      </c>
      <c r="D72" s="183">
        <f>基金残高に係る経年分析!H55</f>
        <v>1570</v>
      </c>
    </row>
    <row r="73" spans="1:16" x14ac:dyDescent="0.15">
      <c r="A73" s="182" t="s">
        <v>78</v>
      </c>
      <c r="B73" s="183">
        <f>基金残高に係る経年分析!F56</f>
        <v>606</v>
      </c>
      <c r="C73" s="183">
        <f>基金残高に係る経年分析!G56</f>
        <v>607</v>
      </c>
      <c r="D73" s="183">
        <f>基金残高に係る経年分析!H56</f>
        <v>410</v>
      </c>
    </row>
    <row r="74" spans="1:16" x14ac:dyDescent="0.15">
      <c r="A74" s="182" t="s">
        <v>79</v>
      </c>
      <c r="B74" s="183">
        <f>基金残高に係る経年分析!F57</f>
        <v>35554</v>
      </c>
      <c r="C74" s="183">
        <f>基金残高に係る経年分析!G57</f>
        <v>26145</v>
      </c>
      <c r="D74" s="183">
        <f>基金残高に係る経年分析!H57</f>
        <v>17257</v>
      </c>
    </row>
  </sheetData>
  <sheetProtection algorithmName="SHA-512" hashValue="PoUG2YjFEzy3l5j8amPN35LbpErLav3VXzid+eXg9mMpu2zzWKOnzSh6UjL75AwKjn1YTLGjXBDJu5RplSXQAQ==" saltValue="EwtJXkNbqzcx0HJWEFxzA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212</v>
      </c>
      <c r="DI1" s="796"/>
      <c r="DJ1" s="796"/>
      <c r="DK1" s="796"/>
      <c r="DL1" s="796"/>
      <c r="DM1" s="796"/>
      <c r="DN1" s="797"/>
      <c r="DO1" s="224"/>
      <c r="DP1" s="795" t="s">
        <v>213</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215</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216</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217</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218</v>
      </c>
      <c r="S4" s="738"/>
      <c r="T4" s="738"/>
      <c r="U4" s="738"/>
      <c r="V4" s="738"/>
      <c r="W4" s="738"/>
      <c r="X4" s="738"/>
      <c r="Y4" s="739"/>
      <c r="Z4" s="737" t="s">
        <v>219</v>
      </c>
      <c r="AA4" s="738"/>
      <c r="AB4" s="738"/>
      <c r="AC4" s="739"/>
      <c r="AD4" s="737" t="s">
        <v>220</v>
      </c>
      <c r="AE4" s="738"/>
      <c r="AF4" s="738"/>
      <c r="AG4" s="738"/>
      <c r="AH4" s="738"/>
      <c r="AI4" s="738"/>
      <c r="AJ4" s="738"/>
      <c r="AK4" s="739"/>
      <c r="AL4" s="737" t="s">
        <v>219</v>
      </c>
      <c r="AM4" s="738"/>
      <c r="AN4" s="738"/>
      <c r="AO4" s="739"/>
      <c r="AP4" s="798" t="s">
        <v>221</v>
      </c>
      <c r="AQ4" s="798"/>
      <c r="AR4" s="798"/>
      <c r="AS4" s="798"/>
      <c r="AT4" s="798"/>
      <c r="AU4" s="798"/>
      <c r="AV4" s="798"/>
      <c r="AW4" s="798"/>
      <c r="AX4" s="798"/>
      <c r="AY4" s="798"/>
      <c r="AZ4" s="798"/>
      <c r="BA4" s="798"/>
      <c r="BB4" s="798"/>
      <c r="BC4" s="798"/>
      <c r="BD4" s="798"/>
      <c r="BE4" s="798"/>
      <c r="BF4" s="798"/>
      <c r="BG4" s="798" t="s">
        <v>222</v>
      </c>
      <c r="BH4" s="798"/>
      <c r="BI4" s="798"/>
      <c r="BJ4" s="798"/>
      <c r="BK4" s="798"/>
      <c r="BL4" s="798"/>
      <c r="BM4" s="798"/>
      <c r="BN4" s="798"/>
      <c r="BO4" s="798" t="s">
        <v>219</v>
      </c>
      <c r="BP4" s="798"/>
      <c r="BQ4" s="798"/>
      <c r="BR4" s="798"/>
      <c r="BS4" s="798" t="s">
        <v>223</v>
      </c>
      <c r="BT4" s="798"/>
      <c r="BU4" s="798"/>
      <c r="BV4" s="798"/>
      <c r="BW4" s="798"/>
      <c r="BX4" s="798"/>
      <c r="BY4" s="798"/>
      <c r="BZ4" s="798"/>
      <c r="CA4" s="798"/>
      <c r="CB4" s="798"/>
      <c r="CD4" s="780" t="s">
        <v>224</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2" t="s">
        <v>225</v>
      </c>
      <c r="C5" s="743"/>
      <c r="D5" s="743"/>
      <c r="E5" s="743"/>
      <c r="F5" s="743"/>
      <c r="G5" s="743"/>
      <c r="H5" s="743"/>
      <c r="I5" s="743"/>
      <c r="J5" s="743"/>
      <c r="K5" s="743"/>
      <c r="L5" s="743"/>
      <c r="M5" s="743"/>
      <c r="N5" s="743"/>
      <c r="O5" s="743"/>
      <c r="P5" s="743"/>
      <c r="Q5" s="744"/>
      <c r="R5" s="731">
        <v>3831693</v>
      </c>
      <c r="S5" s="732"/>
      <c r="T5" s="732"/>
      <c r="U5" s="732"/>
      <c r="V5" s="732"/>
      <c r="W5" s="732"/>
      <c r="X5" s="732"/>
      <c r="Y5" s="775"/>
      <c r="Z5" s="793">
        <v>9.9</v>
      </c>
      <c r="AA5" s="793"/>
      <c r="AB5" s="793"/>
      <c r="AC5" s="793"/>
      <c r="AD5" s="794">
        <v>3831693</v>
      </c>
      <c r="AE5" s="794"/>
      <c r="AF5" s="794"/>
      <c r="AG5" s="794"/>
      <c r="AH5" s="794"/>
      <c r="AI5" s="794"/>
      <c r="AJ5" s="794"/>
      <c r="AK5" s="794"/>
      <c r="AL5" s="776">
        <v>39.4</v>
      </c>
      <c r="AM5" s="747"/>
      <c r="AN5" s="747"/>
      <c r="AO5" s="777"/>
      <c r="AP5" s="742" t="s">
        <v>226</v>
      </c>
      <c r="AQ5" s="743"/>
      <c r="AR5" s="743"/>
      <c r="AS5" s="743"/>
      <c r="AT5" s="743"/>
      <c r="AU5" s="743"/>
      <c r="AV5" s="743"/>
      <c r="AW5" s="743"/>
      <c r="AX5" s="743"/>
      <c r="AY5" s="743"/>
      <c r="AZ5" s="743"/>
      <c r="BA5" s="743"/>
      <c r="BB5" s="743"/>
      <c r="BC5" s="743"/>
      <c r="BD5" s="743"/>
      <c r="BE5" s="743"/>
      <c r="BF5" s="744"/>
      <c r="BG5" s="676">
        <v>3824853</v>
      </c>
      <c r="BH5" s="677"/>
      <c r="BI5" s="677"/>
      <c r="BJ5" s="677"/>
      <c r="BK5" s="677"/>
      <c r="BL5" s="677"/>
      <c r="BM5" s="677"/>
      <c r="BN5" s="678"/>
      <c r="BO5" s="713">
        <v>99.8</v>
      </c>
      <c r="BP5" s="713"/>
      <c r="BQ5" s="713"/>
      <c r="BR5" s="713"/>
      <c r="BS5" s="714" t="s">
        <v>129</v>
      </c>
      <c r="BT5" s="714"/>
      <c r="BU5" s="714"/>
      <c r="BV5" s="714"/>
      <c r="BW5" s="714"/>
      <c r="BX5" s="714"/>
      <c r="BY5" s="714"/>
      <c r="BZ5" s="714"/>
      <c r="CA5" s="714"/>
      <c r="CB5" s="773"/>
      <c r="CD5" s="780" t="s">
        <v>221</v>
      </c>
      <c r="CE5" s="781"/>
      <c r="CF5" s="781"/>
      <c r="CG5" s="781"/>
      <c r="CH5" s="781"/>
      <c r="CI5" s="781"/>
      <c r="CJ5" s="781"/>
      <c r="CK5" s="781"/>
      <c r="CL5" s="781"/>
      <c r="CM5" s="781"/>
      <c r="CN5" s="781"/>
      <c r="CO5" s="781"/>
      <c r="CP5" s="781"/>
      <c r="CQ5" s="782"/>
      <c r="CR5" s="780" t="s">
        <v>227</v>
      </c>
      <c r="CS5" s="781"/>
      <c r="CT5" s="781"/>
      <c r="CU5" s="781"/>
      <c r="CV5" s="781"/>
      <c r="CW5" s="781"/>
      <c r="CX5" s="781"/>
      <c r="CY5" s="782"/>
      <c r="CZ5" s="780" t="s">
        <v>219</v>
      </c>
      <c r="DA5" s="781"/>
      <c r="DB5" s="781"/>
      <c r="DC5" s="782"/>
      <c r="DD5" s="780" t="s">
        <v>228</v>
      </c>
      <c r="DE5" s="781"/>
      <c r="DF5" s="781"/>
      <c r="DG5" s="781"/>
      <c r="DH5" s="781"/>
      <c r="DI5" s="781"/>
      <c r="DJ5" s="781"/>
      <c r="DK5" s="781"/>
      <c r="DL5" s="781"/>
      <c r="DM5" s="781"/>
      <c r="DN5" s="781"/>
      <c r="DO5" s="781"/>
      <c r="DP5" s="782"/>
      <c r="DQ5" s="780" t="s">
        <v>229</v>
      </c>
      <c r="DR5" s="781"/>
      <c r="DS5" s="781"/>
      <c r="DT5" s="781"/>
      <c r="DU5" s="781"/>
      <c r="DV5" s="781"/>
      <c r="DW5" s="781"/>
      <c r="DX5" s="781"/>
      <c r="DY5" s="781"/>
      <c r="DZ5" s="781"/>
      <c r="EA5" s="781"/>
      <c r="EB5" s="781"/>
      <c r="EC5" s="782"/>
    </row>
    <row r="6" spans="2:143" ht="11.25" customHeight="1" x14ac:dyDescent="0.15">
      <c r="B6" s="673" t="s">
        <v>230</v>
      </c>
      <c r="C6" s="674"/>
      <c r="D6" s="674"/>
      <c r="E6" s="674"/>
      <c r="F6" s="674"/>
      <c r="G6" s="674"/>
      <c r="H6" s="674"/>
      <c r="I6" s="674"/>
      <c r="J6" s="674"/>
      <c r="K6" s="674"/>
      <c r="L6" s="674"/>
      <c r="M6" s="674"/>
      <c r="N6" s="674"/>
      <c r="O6" s="674"/>
      <c r="P6" s="674"/>
      <c r="Q6" s="675"/>
      <c r="R6" s="676">
        <v>177691</v>
      </c>
      <c r="S6" s="677"/>
      <c r="T6" s="677"/>
      <c r="U6" s="677"/>
      <c r="V6" s="677"/>
      <c r="W6" s="677"/>
      <c r="X6" s="677"/>
      <c r="Y6" s="678"/>
      <c r="Z6" s="713">
        <v>0.5</v>
      </c>
      <c r="AA6" s="713"/>
      <c r="AB6" s="713"/>
      <c r="AC6" s="713"/>
      <c r="AD6" s="714">
        <v>177691</v>
      </c>
      <c r="AE6" s="714"/>
      <c r="AF6" s="714"/>
      <c r="AG6" s="714"/>
      <c r="AH6" s="714"/>
      <c r="AI6" s="714"/>
      <c r="AJ6" s="714"/>
      <c r="AK6" s="714"/>
      <c r="AL6" s="679">
        <v>1.8</v>
      </c>
      <c r="AM6" s="680"/>
      <c r="AN6" s="680"/>
      <c r="AO6" s="715"/>
      <c r="AP6" s="673" t="s">
        <v>231</v>
      </c>
      <c r="AQ6" s="674"/>
      <c r="AR6" s="674"/>
      <c r="AS6" s="674"/>
      <c r="AT6" s="674"/>
      <c r="AU6" s="674"/>
      <c r="AV6" s="674"/>
      <c r="AW6" s="674"/>
      <c r="AX6" s="674"/>
      <c r="AY6" s="674"/>
      <c r="AZ6" s="674"/>
      <c r="BA6" s="674"/>
      <c r="BB6" s="674"/>
      <c r="BC6" s="674"/>
      <c r="BD6" s="674"/>
      <c r="BE6" s="674"/>
      <c r="BF6" s="675"/>
      <c r="BG6" s="676">
        <v>3824853</v>
      </c>
      <c r="BH6" s="677"/>
      <c r="BI6" s="677"/>
      <c r="BJ6" s="677"/>
      <c r="BK6" s="677"/>
      <c r="BL6" s="677"/>
      <c r="BM6" s="677"/>
      <c r="BN6" s="678"/>
      <c r="BO6" s="713">
        <v>99.8</v>
      </c>
      <c r="BP6" s="713"/>
      <c r="BQ6" s="713"/>
      <c r="BR6" s="713"/>
      <c r="BS6" s="714" t="s">
        <v>129</v>
      </c>
      <c r="BT6" s="714"/>
      <c r="BU6" s="714"/>
      <c r="BV6" s="714"/>
      <c r="BW6" s="714"/>
      <c r="BX6" s="714"/>
      <c r="BY6" s="714"/>
      <c r="BZ6" s="714"/>
      <c r="CA6" s="714"/>
      <c r="CB6" s="773"/>
      <c r="CD6" s="734" t="s">
        <v>232</v>
      </c>
      <c r="CE6" s="735"/>
      <c r="CF6" s="735"/>
      <c r="CG6" s="735"/>
      <c r="CH6" s="735"/>
      <c r="CI6" s="735"/>
      <c r="CJ6" s="735"/>
      <c r="CK6" s="735"/>
      <c r="CL6" s="735"/>
      <c r="CM6" s="735"/>
      <c r="CN6" s="735"/>
      <c r="CO6" s="735"/>
      <c r="CP6" s="735"/>
      <c r="CQ6" s="736"/>
      <c r="CR6" s="676">
        <v>169739</v>
      </c>
      <c r="CS6" s="677"/>
      <c r="CT6" s="677"/>
      <c r="CU6" s="677"/>
      <c r="CV6" s="677"/>
      <c r="CW6" s="677"/>
      <c r="CX6" s="677"/>
      <c r="CY6" s="678"/>
      <c r="CZ6" s="776">
        <v>0.5</v>
      </c>
      <c r="DA6" s="747"/>
      <c r="DB6" s="747"/>
      <c r="DC6" s="779"/>
      <c r="DD6" s="682" t="s">
        <v>129</v>
      </c>
      <c r="DE6" s="677"/>
      <c r="DF6" s="677"/>
      <c r="DG6" s="677"/>
      <c r="DH6" s="677"/>
      <c r="DI6" s="677"/>
      <c r="DJ6" s="677"/>
      <c r="DK6" s="677"/>
      <c r="DL6" s="677"/>
      <c r="DM6" s="677"/>
      <c r="DN6" s="677"/>
      <c r="DO6" s="677"/>
      <c r="DP6" s="678"/>
      <c r="DQ6" s="682">
        <v>169739</v>
      </c>
      <c r="DR6" s="677"/>
      <c r="DS6" s="677"/>
      <c r="DT6" s="677"/>
      <c r="DU6" s="677"/>
      <c r="DV6" s="677"/>
      <c r="DW6" s="677"/>
      <c r="DX6" s="677"/>
      <c r="DY6" s="677"/>
      <c r="DZ6" s="677"/>
      <c r="EA6" s="677"/>
      <c r="EB6" s="677"/>
      <c r="EC6" s="720"/>
    </row>
    <row r="7" spans="2:143" ht="11.25" customHeight="1" x14ac:dyDescent="0.15">
      <c r="B7" s="673" t="s">
        <v>233</v>
      </c>
      <c r="C7" s="674"/>
      <c r="D7" s="674"/>
      <c r="E7" s="674"/>
      <c r="F7" s="674"/>
      <c r="G7" s="674"/>
      <c r="H7" s="674"/>
      <c r="I7" s="674"/>
      <c r="J7" s="674"/>
      <c r="K7" s="674"/>
      <c r="L7" s="674"/>
      <c r="M7" s="674"/>
      <c r="N7" s="674"/>
      <c r="O7" s="674"/>
      <c r="P7" s="674"/>
      <c r="Q7" s="675"/>
      <c r="R7" s="676">
        <v>2303</v>
      </c>
      <c r="S7" s="677"/>
      <c r="T7" s="677"/>
      <c r="U7" s="677"/>
      <c r="V7" s="677"/>
      <c r="W7" s="677"/>
      <c r="X7" s="677"/>
      <c r="Y7" s="678"/>
      <c r="Z7" s="713">
        <v>0</v>
      </c>
      <c r="AA7" s="713"/>
      <c r="AB7" s="713"/>
      <c r="AC7" s="713"/>
      <c r="AD7" s="714">
        <v>2303</v>
      </c>
      <c r="AE7" s="714"/>
      <c r="AF7" s="714"/>
      <c r="AG7" s="714"/>
      <c r="AH7" s="714"/>
      <c r="AI7" s="714"/>
      <c r="AJ7" s="714"/>
      <c r="AK7" s="714"/>
      <c r="AL7" s="679">
        <v>0</v>
      </c>
      <c r="AM7" s="680"/>
      <c r="AN7" s="680"/>
      <c r="AO7" s="715"/>
      <c r="AP7" s="673" t="s">
        <v>234</v>
      </c>
      <c r="AQ7" s="674"/>
      <c r="AR7" s="674"/>
      <c r="AS7" s="674"/>
      <c r="AT7" s="674"/>
      <c r="AU7" s="674"/>
      <c r="AV7" s="674"/>
      <c r="AW7" s="674"/>
      <c r="AX7" s="674"/>
      <c r="AY7" s="674"/>
      <c r="AZ7" s="674"/>
      <c r="BA7" s="674"/>
      <c r="BB7" s="674"/>
      <c r="BC7" s="674"/>
      <c r="BD7" s="674"/>
      <c r="BE7" s="674"/>
      <c r="BF7" s="675"/>
      <c r="BG7" s="676">
        <v>1865921</v>
      </c>
      <c r="BH7" s="677"/>
      <c r="BI7" s="677"/>
      <c r="BJ7" s="677"/>
      <c r="BK7" s="677"/>
      <c r="BL7" s="677"/>
      <c r="BM7" s="677"/>
      <c r="BN7" s="678"/>
      <c r="BO7" s="713">
        <v>48.7</v>
      </c>
      <c r="BP7" s="713"/>
      <c r="BQ7" s="713"/>
      <c r="BR7" s="713"/>
      <c r="BS7" s="714" t="s">
        <v>174</v>
      </c>
      <c r="BT7" s="714"/>
      <c r="BU7" s="714"/>
      <c r="BV7" s="714"/>
      <c r="BW7" s="714"/>
      <c r="BX7" s="714"/>
      <c r="BY7" s="714"/>
      <c r="BZ7" s="714"/>
      <c r="CA7" s="714"/>
      <c r="CB7" s="773"/>
      <c r="CD7" s="709" t="s">
        <v>235</v>
      </c>
      <c r="CE7" s="710"/>
      <c r="CF7" s="710"/>
      <c r="CG7" s="710"/>
      <c r="CH7" s="710"/>
      <c r="CI7" s="710"/>
      <c r="CJ7" s="710"/>
      <c r="CK7" s="710"/>
      <c r="CL7" s="710"/>
      <c r="CM7" s="710"/>
      <c r="CN7" s="710"/>
      <c r="CO7" s="710"/>
      <c r="CP7" s="710"/>
      <c r="CQ7" s="711"/>
      <c r="CR7" s="676">
        <v>7700573</v>
      </c>
      <c r="CS7" s="677"/>
      <c r="CT7" s="677"/>
      <c r="CU7" s="677"/>
      <c r="CV7" s="677"/>
      <c r="CW7" s="677"/>
      <c r="CX7" s="677"/>
      <c r="CY7" s="678"/>
      <c r="CZ7" s="713">
        <v>21.4</v>
      </c>
      <c r="DA7" s="713"/>
      <c r="DB7" s="713"/>
      <c r="DC7" s="713"/>
      <c r="DD7" s="682">
        <v>197411</v>
      </c>
      <c r="DE7" s="677"/>
      <c r="DF7" s="677"/>
      <c r="DG7" s="677"/>
      <c r="DH7" s="677"/>
      <c r="DI7" s="677"/>
      <c r="DJ7" s="677"/>
      <c r="DK7" s="677"/>
      <c r="DL7" s="677"/>
      <c r="DM7" s="677"/>
      <c r="DN7" s="677"/>
      <c r="DO7" s="677"/>
      <c r="DP7" s="678"/>
      <c r="DQ7" s="682">
        <v>3667062</v>
      </c>
      <c r="DR7" s="677"/>
      <c r="DS7" s="677"/>
      <c r="DT7" s="677"/>
      <c r="DU7" s="677"/>
      <c r="DV7" s="677"/>
      <c r="DW7" s="677"/>
      <c r="DX7" s="677"/>
      <c r="DY7" s="677"/>
      <c r="DZ7" s="677"/>
      <c r="EA7" s="677"/>
      <c r="EB7" s="677"/>
      <c r="EC7" s="720"/>
    </row>
    <row r="8" spans="2:143" ht="11.25" customHeight="1" x14ac:dyDescent="0.15">
      <c r="B8" s="673" t="s">
        <v>236</v>
      </c>
      <c r="C8" s="674"/>
      <c r="D8" s="674"/>
      <c r="E8" s="674"/>
      <c r="F8" s="674"/>
      <c r="G8" s="674"/>
      <c r="H8" s="674"/>
      <c r="I8" s="674"/>
      <c r="J8" s="674"/>
      <c r="K8" s="674"/>
      <c r="L8" s="674"/>
      <c r="M8" s="674"/>
      <c r="N8" s="674"/>
      <c r="O8" s="674"/>
      <c r="P8" s="674"/>
      <c r="Q8" s="675"/>
      <c r="R8" s="676">
        <v>11141</v>
      </c>
      <c r="S8" s="677"/>
      <c r="T8" s="677"/>
      <c r="U8" s="677"/>
      <c r="V8" s="677"/>
      <c r="W8" s="677"/>
      <c r="X8" s="677"/>
      <c r="Y8" s="678"/>
      <c r="Z8" s="713">
        <v>0</v>
      </c>
      <c r="AA8" s="713"/>
      <c r="AB8" s="713"/>
      <c r="AC8" s="713"/>
      <c r="AD8" s="714">
        <v>11141</v>
      </c>
      <c r="AE8" s="714"/>
      <c r="AF8" s="714"/>
      <c r="AG8" s="714"/>
      <c r="AH8" s="714"/>
      <c r="AI8" s="714"/>
      <c r="AJ8" s="714"/>
      <c r="AK8" s="714"/>
      <c r="AL8" s="679">
        <v>0.1</v>
      </c>
      <c r="AM8" s="680"/>
      <c r="AN8" s="680"/>
      <c r="AO8" s="715"/>
      <c r="AP8" s="673" t="s">
        <v>237</v>
      </c>
      <c r="AQ8" s="674"/>
      <c r="AR8" s="674"/>
      <c r="AS8" s="674"/>
      <c r="AT8" s="674"/>
      <c r="AU8" s="674"/>
      <c r="AV8" s="674"/>
      <c r="AW8" s="674"/>
      <c r="AX8" s="674"/>
      <c r="AY8" s="674"/>
      <c r="AZ8" s="674"/>
      <c r="BA8" s="674"/>
      <c r="BB8" s="674"/>
      <c r="BC8" s="674"/>
      <c r="BD8" s="674"/>
      <c r="BE8" s="674"/>
      <c r="BF8" s="675"/>
      <c r="BG8" s="676">
        <v>68282</v>
      </c>
      <c r="BH8" s="677"/>
      <c r="BI8" s="677"/>
      <c r="BJ8" s="677"/>
      <c r="BK8" s="677"/>
      <c r="BL8" s="677"/>
      <c r="BM8" s="677"/>
      <c r="BN8" s="678"/>
      <c r="BO8" s="713">
        <v>1.8</v>
      </c>
      <c r="BP8" s="713"/>
      <c r="BQ8" s="713"/>
      <c r="BR8" s="713"/>
      <c r="BS8" s="682" t="s">
        <v>174</v>
      </c>
      <c r="BT8" s="677"/>
      <c r="BU8" s="677"/>
      <c r="BV8" s="677"/>
      <c r="BW8" s="677"/>
      <c r="BX8" s="677"/>
      <c r="BY8" s="677"/>
      <c r="BZ8" s="677"/>
      <c r="CA8" s="677"/>
      <c r="CB8" s="720"/>
      <c r="CD8" s="709" t="s">
        <v>238</v>
      </c>
      <c r="CE8" s="710"/>
      <c r="CF8" s="710"/>
      <c r="CG8" s="710"/>
      <c r="CH8" s="710"/>
      <c r="CI8" s="710"/>
      <c r="CJ8" s="710"/>
      <c r="CK8" s="710"/>
      <c r="CL8" s="710"/>
      <c r="CM8" s="710"/>
      <c r="CN8" s="710"/>
      <c r="CO8" s="710"/>
      <c r="CP8" s="710"/>
      <c r="CQ8" s="711"/>
      <c r="CR8" s="676">
        <v>5881523</v>
      </c>
      <c r="CS8" s="677"/>
      <c r="CT8" s="677"/>
      <c r="CU8" s="677"/>
      <c r="CV8" s="677"/>
      <c r="CW8" s="677"/>
      <c r="CX8" s="677"/>
      <c r="CY8" s="678"/>
      <c r="CZ8" s="713">
        <v>16.3</v>
      </c>
      <c r="DA8" s="713"/>
      <c r="DB8" s="713"/>
      <c r="DC8" s="713"/>
      <c r="DD8" s="682">
        <v>78353</v>
      </c>
      <c r="DE8" s="677"/>
      <c r="DF8" s="677"/>
      <c r="DG8" s="677"/>
      <c r="DH8" s="677"/>
      <c r="DI8" s="677"/>
      <c r="DJ8" s="677"/>
      <c r="DK8" s="677"/>
      <c r="DL8" s="677"/>
      <c r="DM8" s="677"/>
      <c r="DN8" s="677"/>
      <c r="DO8" s="677"/>
      <c r="DP8" s="678"/>
      <c r="DQ8" s="682">
        <v>2981225</v>
      </c>
      <c r="DR8" s="677"/>
      <c r="DS8" s="677"/>
      <c r="DT8" s="677"/>
      <c r="DU8" s="677"/>
      <c r="DV8" s="677"/>
      <c r="DW8" s="677"/>
      <c r="DX8" s="677"/>
      <c r="DY8" s="677"/>
      <c r="DZ8" s="677"/>
      <c r="EA8" s="677"/>
      <c r="EB8" s="677"/>
      <c r="EC8" s="720"/>
    </row>
    <row r="9" spans="2:143" ht="11.25" customHeight="1" x14ac:dyDescent="0.15">
      <c r="B9" s="673" t="s">
        <v>239</v>
      </c>
      <c r="C9" s="674"/>
      <c r="D9" s="674"/>
      <c r="E9" s="674"/>
      <c r="F9" s="674"/>
      <c r="G9" s="674"/>
      <c r="H9" s="674"/>
      <c r="I9" s="674"/>
      <c r="J9" s="674"/>
      <c r="K9" s="674"/>
      <c r="L9" s="674"/>
      <c r="M9" s="674"/>
      <c r="N9" s="674"/>
      <c r="O9" s="674"/>
      <c r="P9" s="674"/>
      <c r="Q9" s="675"/>
      <c r="R9" s="676">
        <v>6860</v>
      </c>
      <c r="S9" s="677"/>
      <c r="T9" s="677"/>
      <c r="U9" s="677"/>
      <c r="V9" s="677"/>
      <c r="W9" s="677"/>
      <c r="X9" s="677"/>
      <c r="Y9" s="678"/>
      <c r="Z9" s="713">
        <v>0</v>
      </c>
      <c r="AA9" s="713"/>
      <c r="AB9" s="713"/>
      <c r="AC9" s="713"/>
      <c r="AD9" s="714">
        <v>6860</v>
      </c>
      <c r="AE9" s="714"/>
      <c r="AF9" s="714"/>
      <c r="AG9" s="714"/>
      <c r="AH9" s="714"/>
      <c r="AI9" s="714"/>
      <c r="AJ9" s="714"/>
      <c r="AK9" s="714"/>
      <c r="AL9" s="679">
        <v>0.1</v>
      </c>
      <c r="AM9" s="680"/>
      <c r="AN9" s="680"/>
      <c r="AO9" s="715"/>
      <c r="AP9" s="673" t="s">
        <v>240</v>
      </c>
      <c r="AQ9" s="674"/>
      <c r="AR9" s="674"/>
      <c r="AS9" s="674"/>
      <c r="AT9" s="674"/>
      <c r="AU9" s="674"/>
      <c r="AV9" s="674"/>
      <c r="AW9" s="674"/>
      <c r="AX9" s="674"/>
      <c r="AY9" s="674"/>
      <c r="AZ9" s="674"/>
      <c r="BA9" s="674"/>
      <c r="BB9" s="674"/>
      <c r="BC9" s="674"/>
      <c r="BD9" s="674"/>
      <c r="BE9" s="674"/>
      <c r="BF9" s="675"/>
      <c r="BG9" s="676">
        <v>1610322</v>
      </c>
      <c r="BH9" s="677"/>
      <c r="BI9" s="677"/>
      <c r="BJ9" s="677"/>
      <c r="BK9" s="677"/>
      <c r="BL9" s="677"/>
      <c r="BM9" s="677"/>
      <c r="BN9" s="678"/>
      <c r="BO9" s="713">
        <v>42</v>
      </c>
      <c r="BP9" s="713"/>
      <c r="BQ9" s="713"/>
      <c r="BR9" s="713"/>
      <c r="BS9" s="682" t="s">
        <v>129</v>
      </c>
      <c r="BT9" s="677"/>
      <c r="BU9" s="677"/>
      <c r="BV9" s="677"/>
      <c r="BW9" s="677"/>
      <c r="BX9" s="677"/>
      <c r="BY9" s="677"/>
      <c r="BZ9" s="677"/>
      <c r="CA9" s="677"/>
      <c r="CB9" s="720"/>
      <c r="CD9" s="709" t="s">
        <v>241</v>
      </c>
      <c r="CE9" s="710"/>
      <c r="CF9" s="710"/>
      <c r="CG9" s="710"/>
      <c r="CH9" s="710"/>
      <c r="CI9" s="710"/>
      <c r="CJ9" s="710"/>
      <c r="CK9" s="710"/>
      <c r="CL9" s="710"/>
      <c r="CM9" s="710"/>
      <c r="CN9" s="710"/>
      <c r="CO9" s="710"/>
      <c r="CP9" s="710"/>
      <c r="CQ9" s="711"/>
      <c r="CR9" s="676">
        <v>1270004</v>
      </c>
      <c r="CS9" s="677"/>
      <c r="CT9" s="677"/>
      <c r="CU9" s="677"/>
      <c r="CV9" s="677"/>
      <c r="CW9" s="677"/>
      <c r="CX9" s="677"/>
      <c r="CY9" s="678"/>
      <c r="CZ9" s="713">
        <v>3.5</v>
      </c>
      <c r="DA9" s="713"/>
      <c r="DB9" s="713"/>
      <c r="DC9" s="713"/>
      <c r="DD9" s="682">
        <v>36928</v>
      </c>
      <c r="DE9" s="677"/>
      <c r="DF9" s="677"/>
      <c r="DG9" s="677"/>
      <c r="DH9" s="677"/>
      <c r="DI9" s="677"/>
      <c r="DJ9" s="677"/>
      <c r="DK9" s="677"/>
      <c r="DL9" s="677"/>
      <c r="DM9" s="677"/>
      <c r="DN9" s="677"/>
      <c r="DO9" s="677"/>
      <c r="DP9" s="678"/>
      <c r="DQ9" s="682">
        <v>1068006</v>
      </c>
      <c r="DR9" s="677"/>
      <c r="DS9" s="677"/>
      <c r="DT9" s="677"/>
      <c r="DU9" s="677"/>
      <c r="DV9" s="677"/>
      <c r="DW9" s="677"/>
      <c r="DX9" s="677"/>
      <c r="DY9" s="677"/>
      <c r="DZ9" s="677"/>
      <c r="EA9" s="677"/>
      <c r="EB9" s="677"/>
      <c r="EC9" s="720"/>
    </row>
    <row r="10" spans="2:143" ht="11.25" customHeight="1" x14ac:dyDescent="0.15">
      <c r="B10" s="673" t="s">
        <v>242</v>
      </c>
      <c r="C10" s="674"/>
      <c r="D10" s="674"/>
      <c r="E10" s="674"/>
      <c r="F10" s="674"/>
      <c r="G10" s="674"/>
      <c r="H10" s="674"/>
      <c r="I10" s="674"/>
      <c r="J10" s="674"/>
      <c r="K10" s="674"/>
      <c r="L10" s="674"/>
      <c r="M10" s="674"/>
      <c r="N10" s="674"/>
      <c r="O10" s="674"/>
      <c r="P10" s="674"/>
      <c r="Q10" s="675"/>
      <c r="R10" s="676" t="s">
        <v>174</v>
      </c>
      <c r="S10" s="677"/>
      <c r="T10" s="677"/>
      <c r="U10" s="677"/>
      <c r="V10" s="677"/>
      <c r="W10" s="677"/>
      <c r="X10" s="677"/>
      <c r="Y10" s="678"/>
      <c r="Z10" s="713" t="s">
        <v>129</v>
      </c>
      <c r="AA10" s="713"/>
      <c r="AB10" s="713"/>
      <c r="AC10" s="713"/>
      <c r="AD10" s="714" t="s">
        <v>129</v>
      </c>
      <c r="AE10" s="714"/>
      <c r="AF10" s="714"/>
      <c r="AG10" s="714"/>
      <c r="AH10" s="714"/>
      <c r="AI10" s="714"/>
      <c r="AJ10" s="714"/>
      <c r="AK10" s="714"/>
      <c r="AL10" s="679" t="s">
        <v>174</v>
      </c>
      <c r="AM10" s="680"/>
      <c r="AN10" s="680"/>
      <c r="AO10" s="715"/>
      <c r="AP10" s="673" t="s">
        <v>243</v>
      </c>
      <c r="AQ10" s="674"/>
      <c r="AR10" s="674"/>
      <c r="AS10" s="674"/>
      <c r="AT10" s="674"/>
      <c r="AU10" s="674"/>
      <c r="AV10" s="674"/>
      <c r="AW10" s="674"/>
      <c r="AX10" s="674"/>
      <c r="AY10" s="674"/>
      <c r="AZ10" s="674"/>
      <c r="BA10" s="674"/>
      <c r="BB10" s="674"/>
      <c r="BC10" s="674"/>
      <c r="BD10" s="674"/>
      <c r="BE10" s="674"/>
      <c r="BF10" s="675"/>
      <c r="BG10" s="676">
        <v>79866</v>
      </c>
      <c r="BH10" s="677"/>
      <c r="BI10" s="677"/>
      <c r="BJ10" s="677"/>
      <c r="BK10" s="677"/>
      <c r="BL10" s="677"/>
      <c r="BM10" s="677"/>
      <c r="BN10" s="678"/>
      <c r="BO10" s="713">
        <v>2.1</v>
      </c>
      <c r="BP10" s="713"/>
      <c r="BQ10" s="713"/>
      <c r="BR10" s="713"/>
      <c r="BS10" s="682" t="s">
        <v>129</v>
      </c>
      <c r="BT10" s="677"/>
      <c r="BU10" s="677"/>
      <c r="BV10" s="677"/>
      <c r="BW10" s="677"/>
      <c r="BX10" s="677"/>
      <c r="BY10" s="677"/>
      <c r="BZ10" s="677"/>
      <c r="CA10" s="677"/>
      <c r="CB10" s="720"/>
      <c r="CD10" s="709" t="s">
        <v>244</v>
      </c>
      <c r="CE10" s="710"/>
      <c r="CF10" s="710"/>
      <c r="CG10" s="710"/>
      <c r="CH10" s="710"/>
      <c r="CI10" s="710"/>
      <c r="CJ10" s="710"/>
      <c r="CK10" s="710"/>
      <c r="CL10" s="710"/>
      <c r="CM10" s="710"/>
      <c r="CN10" s="710"/>
      <c r="CO10" s="710"/>
      <c r="CP10" s="710"/>
      <c r="CQ10" s="711"/>
      <c r="CR10" s="676">
        <v>18070</v>
      </c>
      <c r="CS10" s="677"/>
      <c r="CT10" s="677"/>
      <c r="CU10" s="677"/>
      <c r="CV10" s="677"/>
      <c r="CW10" s="677"/>
      <c r="CX10" s="677"/>
      <c r="CY10" s="678"/>
      <c r="CZ10" s="713">
        <v>0.1</v>
      </c>
      <c r="DA10" s="713"/>
      <c r="DB10" s="713"/>
      <c r="DC10" s="713"/>
      <c r="DD10" s="682" t="s">
        <v>129</v>
      </c>
      <c r="DE10" s="677"/>
      <c r="DF10" s="677"/>
      <c r="DG10" s="677"/>
      <c r="DH10" s="677"/>
      <c r="DI10" s="677"/>
      <c r="DJ10" s="677"/>
      <c r="DK10" s="677"/>
      <c r="DL10" s="677"/>
      <c r="DM10" s="677"/>
      <c r="DN10" s="677"/>
      <c r="DO10" s="677"/>
      <c r="DP10" s="678"/>
      <c r="DQ10" s="682">
        <v>15070</v>
      </c>
      <c r="DR10" s="677"/>
      <c r="DS10" s="677"/>
      <c r="DT10" s="677"/>
      <c r="DU10" s="677"/>
      <c r="DV10" s="677"/>
      <c r="DW10" s="677"/>
      <c r="DX10" s="677"/>
      <c r="DY10" s="677"/>
      <c r="DZ10" s="677"/>
      <c r="EA10" s="677"/>
      <c r="EB10" s="677"/>
      <c r="EC10" s="720"/>
    </row>
    <row r="11" spans="2:143" ht="11.25" customHeight="1" x14ac:dyDescent="0.15">
      <c r="B11" s="673" t="s">
        <v>245</v>
      </c>
      <c r="C11" s="674"/>
      <c r="D11" s="674"/>
      <c r="E11" s="674"/>
      <c r="F11" s="674"/>
      <c r="G11" s="674"/>
      <c r="H11" s="674"/>
      <c r="I11" s="674"/>
      <c r="J11" s="674"/>
      <c r="K11" s="674"/>
      <c r="L11" s="674"/>
      <c r="M11" s="674"/>
      <c r="N11" s="674"/>
      <c r="O11" s="674"/>
      <c r="P11" s="674"/>
      <c r="Q11" s="675"/>
      <c r="R11" s="676">
        <v>635654</v>
      </c>
      <c r="S11" s="677"/>
      <c r="T11" s="677"/>
      <c r="U11" s="677"/>
      <c r="V11" s="677"/>
      <c r="W11" s="677"/>
      <c r="X11" s="677"/>
      <c r="Y11" s="678"/>
      <c r="Z11" s="679">
        <v>1.6</v>
      </c>
      <c r="AA11" s="680"/>
      <c r="AB11" s="680"/>
      <c r="AC11" s="681"/>
      <c r="AD11" s="682">
        <v>635654</v>
      </c>
      <c r="AE11" s="677"/>
      <c r="AF11" s="677"/>
      <c r="AG11" s="677"/>
      <c r="AH11" s="677"/>
      <c r="AI11" s="677"/>
      <c r="AJ11" s="677"/>
      <c r="AK11" s="678"/>
      <c r="AL11" s="679">
        <v>6.5</v>
      </c>
      <c r="AM11" s="680"/>
      <c r="AN11" s="680"/>
      <c r="AO11" s="715"/>
      <c r="AP11" s="673" t="s">
        <v>246</v>
      </c>
      <c r="AQ11" s="674"/>
      <c r="AR11" s="674"/>
      <c r="AS11" s="674"/>
      <c r="AT11" s="674"/>
      <c r="AU11" s="674"/>
      <c r="AV11" s="674"/>
      <c r="AW11" s="674"/>
      <c r="AX11" s="674"/>
      <c r="AY11" s="674"/>
      <c r="AZ11" s="674"/>
      <c r="BA11" s="674"/>
      <c r="BB11" s="674"/>
      <c r="BC11" s="674"/>
      <c r="BD11" s="674"/>
      <c r="BE11" s="674"/>
      <c r="BF11" s="675"/>
      <c r="BG11" s="676">
        <v>107451</v>
      </c>
      <c r="BH11" s="677"/>
      <c r="BI11" s="677"/>
      <c r="BJ11" s="677"/>
      <c r="BK11" s="677"/>
      <c r="BL11" s="677"/>
      <c r="BM11" s="677"/>
      <c r="BN11" s="678"/>
      <c r="BO11" s="713">
        <v>2.8</v>
      </c>
      <c r="BP11" s="713"/>
      <c r="BQ11" s="713"/>
      <c r="BR11" s="713"/>
      <c r="BS11" s="682" t="s">
        <v>247</v>
      </c>
      <c r="BT11" s="677"/>
      <c r="BU11" s="677"/>
      <c r="BV11" s="677"/>
      <c r="BW11" s="677"/>
      <c r="BX11" s="677"/>
      <c r="BY11" s="677"/>
      <c r="BZ11" s="677"/>
      <c r="CA11" s="677"/>
      <c r="CB11" s="720"/>
      <c r="CD11" s="709" t="s">
        <v>248</v>
      </c>
      <c r="CE11" s="710"/>
      <c r="CF11" s="710"/>
      <c r="CG11" s="710"/>
      <c r="CH11" s="710"/>
      <c r="CI11" s="710"/>
      <c r="CJ11" s="710"/>
      <c r="CK11" s="710"/>
      <c r="CL11" s="710"/>
      <c r="CM11" s="710"/>
      <c r="CN11" s="710"/>
      <c r="CO11" s="710"/>
      <c r="CP11" s="710"/>
      <c r="CQ11" s="711"/>
      <c r="CR11" s="676">
        <v>1186108</v>
      </c>
      <c r="CS11" s="677"/>
      <c r="CT11" s="677"/>
      <c r="CU11" s="677"/>
      <c r="CV11" s="677"/>
      <c r="CW11" s="677"/>
      <c r="CX11" s="677"/>
      <c r="CY11" s="678"/>
      <c r="CZ11" s="713">
        <v>3.3</v>
      </c>
      <c r="DA11" s="713"/>
      <c r="DB11" s="713"/>
      <c r="DC11" s="713"/>
      <c r="DD11" s="682">
        <v>334472</v>
      </c>
      <c r="DE11" s="677"/>
      <c r="DF11" s="677"/>
      <c r="DG11" s="677"/>
      <c r="DH11" s="677"/>
      <c r="DI11" s="677"/>
      <c r="DJ11" s="677"/>
      <c r="DK11" s="677"/>
      <c r="DL11" s="677"/>
      <c r="DM11" s="677"/>
      <c r="DN11" s="677"/>
      <c r="DO11" s="677"/>
      <c r="DP11" s="678"/>
      <c r="DQ11" s="682">
        <v>576335</v>
      </c>
      <c r="DR11" s="677"/>
      <c r="DS11" s="677"/>
      <c r="DT11" s="677"/>
      <c r="DU11" s="677"/>
      <c r="DV11" s="677"/>
      <c r="DW11" s="677"/>
      <c r="DX11" s="677"/>
      <c r="DY11" s="677"/>
      <c r="DZ11" s="677"/>
      <c r="EA11" s="677"/>
      <c r="EB11" s="677"/>
      <c r="EC11" s="720"/>
    </row>
    <row r="12" spans="2:143" ht="11.25" customHeight="1" x14ac:dyDescent="0.15">
      <c r="B12" s="673" t="s">
        <v>249</v>
      </c>
      <c r="C12" s="674"/>
      <c r="D12" s="674"/>
      <c r="E12" s="674"/>
      <c r="F12" s="674"/>
      <c r="G12" s="674"/>
      <c r="H12" s="674"/>
      <c r="I12" s="674"/>
      <c r="J12" s="674"/>
      <c r="K12" s="674"/>
      <c r="L12" s="674"/>
      <c r="M12" s="674"/>
      <c r="N12" s="674"/>
      <c r="O12" s="674"/>
      <c r="P12" s="674"/>
      <c r="Q12" s="675"/>
      <c r="R12" s="676" t="s">
        <v>129</v>
      </c>
      <c r="S12" s="677"/>
      <c r="T12" s="677"/>
      <c r="U12" s="677"/>
      <c r="V12" s="677"/>
      <c r="W12" s="677"/>
      <c r="X12" s="677"/>
      <c r="Y12" s="678"/>
      <c r="Z12" s="713" t="s">
        <v>129</v>
      </c>
      <c r="AA12" s="713"/>
      <c r="AB12" s="713"/>
      <c r="AC12" s="713"/>
      <c r="AD12" s="714" t="s">
        <v>247</v>
      </c>
      <c r="AE12" s="714"/>
      <c r="AF12" s="714"/>
      <c r="AG12" s="714"/>
      <c r="AH12" s="714"/>
      <c r="AI12" s="714"/>
      <c r="AJ12" s="714"/>
      <c r="AK12" s="714"/>
      <c r="AL12" s="679" t="s">
        <v>129</v>
      </c>
      <c r="AM12" s="680"/>
      <c r="AN12" s="680"/>
      <c r="AO12" s="715"/>
      <c r="AP12" s="673" t="s">
        <v>250</v>
      </c>
      <c r="AQ12" s="674"/>
      <c r="AR12" s="674"/>
      <c r="AS12" s="674"/>
      <c r="AT12" s="674"/>
      <c r="AU12" s="674"/>
      <c r="AV12" s="674"/>
      <c r="AW12" s="674"/>
      <c r="AX12" s="674"/>
      <c r="AY12" s="674"/>
      <c r="AZ12" s="674"/>
      <c r="BA12" s="674"/>
      <c r="BB12" s="674"/>
      <c r="BC12" s="674"/>
      <c r="BD12" s="674"/>
      <c r="BE12" s="674"/>
      <c r="BF12" s="675"/>
      <c r="BG12" s="676">
        <v>1532953</v>
      </c>
      <c r="BH12" s="677"/>
      <c r="BI12" s="677"/>
      <c r="BJ12" s="677"/>
      <c r="BK12" s="677"/>
      <c r="BL12" s="677"/>
      <c r="BM12" s="677"/>
      <c r="BN12" s="678"/>
      <c r="BO12" s="713">
        <v>40</v>
      </c>
      <c r="BP12" s="713"/>
      <c r="BQ12" s="713"/>
      <c r="BR12" s="713"/>
      <c r="BS12" s="682" t="s">
        <v>129</v>
      </c>
      <c r="BT12" s="677"/>
      <c r="BU12" s="677"/>
      <c r="BV12" s="677"/>
      <c r="BW12" s="677"/>
      <c r="BX12" s="677"/>
      <c r="BY12" s="677"/>
      <c r="BZ12" s="677"/>
      <c r="CA12" s="677"/>
      <c r="CB12" s="720"/>
      <c r="CD12" s="709" t="s">
        <v>251</v>
      </c>
      <c r="CE12" s="710"/>
      <c r="CF12" s="710"/>
      <c r="CG12" s="710"/>
      <c r="CH12" s="710"/>
      <c r="CI12" s="710"/>
      <c r="CJ12" s="710"/>
      <c r="CK12" s="710"/>
      <c r="CL12" s="710"/>
      <c r="CM12" s="710"/>
      <c r="CN12" s="710"/>
      <c r="CO12" s="710"/>
      <c r="CP12" s="710"/>
      <c r="CQ12" s="711"/>
      <c r="CR12" s="676">
        <v>404511</v>
      </c>
      <c r="CS12" s="677"/>
      <c r="CT12" s="677"/>
      <c r="CU12" s="677"/>
      <c r="CV12" s="677"/>
      <c r="CW12" s="677"/>
      <c r="CX12" s="677"/>
      <c r="CY12" s="678"/>
      <c r="CZ12" s="713">
        <v>1.1000000000000001</v>
      </c>
      <c r="DA12" s="713"/>
      <c r="DB12" s="713"/>
      <c r="DC12" s="713"/>
      <c r="DD12" s="682">
        <v>30030</v>
      </c>
      <c r="DE12" s="677"/>
      <c r="DF12" s="677"/>
      <c r="DG12" s="677"/>
      <c r="DH12" s="677"/>
      <c r="DI12" s="677"/>
      <c r="DJ12" s="677"/>
      <c r="DK12" s="677"/>
      <c r="DL12" s="677"/>
      <c r="DM12" s="677"/>
      <c r="DN12" s="677"/>
      <c r="DO12" s="677"/>
      <c r="DP12" s="678"/>
      <c r="DQ12" s="682">
        <v>229470</v>
      </c>
      <c r="DR12" s="677"/>
      <c r="DS12" s="677"/>
      <c r="DT12" s="677"/>
      <c r="DU12" s="677"/>
      <c r="DV12" s="677"/>
      <c r="DW12" s="677"/>
      <c r="DX12" s="677"/>
      <c r="DY12" s="677"/>
      <c r="DZ12" s="677"/>
      <c r="EA12" s="677"/>
      <c r="EB12" s="677"/>
      <c r="EC12" s="720"/>
    </row>
    <row r="13" spans="2:143" ht="11.25" customHeight="1" x14ac:dyDescent="0.15">
      <c r="B13" s="673" t="s">
        <v>252</v>
      </c>
      <c r="C13" s="674"/>
      <c r="D13" s="674"/>
      <c r="E13" s="674"/>
      <c r="F13" s="674"/>
      <c r="G13" s="674"/>
      <c r="H13" s="674"/>
      <c r="I13" s="674"/>
      <c r="J13" s="674"/>
      <c r="K13" s="674"/>
      <c r="L13" s="674"/>
      <c r="M13" s="674"/>
      <c r="N13" s="674"/>
      <c r="O13" s="674"/>
      <c r="P13" s="674"/>
      <c r="Q13" s="675"/>
      <c r="R13" s="676" t="s">
        <v>129</v>
      </c>
      <c r="S13" s="677"/>
      <c r="T13" s="677"/>
      <c r="U13" s="677"/>
      <c r="V13" s="677"/>
      <c r="W13" s="677"/>
      <c r="X13" s="677"/>
      <c r="Y13" s="678"/>
      <c r="Z13" s="713" t="s">
        <v>247</v>
      </c>
      <c r="AA13" s="713"/>
      <c r="AB13" s="713"/>
      <c r="AC13" s="713"/>
      <c r="AD13" s="714" t="s">
        <v>129</v>
      </c>
      <c r="AE13" s="714"/>
      <c r="AF13" s="714"/>
      <c r="AG13" s="714"/>
      <c r="AH13" s="714"/>
      <c r="AI13" s="714"/>
      <c r="AJ13" s="714"/>
      <c r="AK13" s="714"/>
      <c r="AL13" s="679" t="s">
        <v>129</v>
      </c>
      <c r="AM13" s="680"/>
      <c r="AN13" s="680"/>
      <c r="AO13" s="715"/>
      <c r="AP13" s="673" t="s">
        <v>253</v>
      </c>
      <c r="AQ13" s="674"/>
      <c r="AR13" s="674"/>
      <c r="AS13" s="674"/>
      <c r="AT13" s="674"/>
      <c r="AU13" s="674"/>
      <c r="AV13" s="674"/>
      <c r="AW13" s="674"/>
      <c r="AX13" s="674"/>
      <c r="AY13" s="674"/>
      <c r="AZ13" s="674"/>
      <c r="BA13" s="674"/>
      <c r="BB13" s="674"/>
      <c r="BC13" s="674"/>
      <c r="BD13" s="674"/>
      <c r="BE13" s="674"/>
      <c r="BF13" s="675"/>
      <c r="BG13" s="676">
        <v>1525912</v>
      </c>
      <c r="BH13" s="677"/>
      <c r="BI13" s="677"/>
      <c r="BJ13" s="677"/>
      <c r="BK13" s="677"/>
      <c r="BL13" s="677"/>
      <c r="BM13" s="677"/>
      <c r="BN13" s="678"/>
      <c r="BO13" s="713">
        <v>39.799999999999997</v>
      </c>
      <c r="BP13" s="713"/>
      <c r="BQ13" s="713"/>
      <c r="BR13" s="713"/>
      <c r="BS13" s="682" t="s">
        <v>129</v>
      </c>
      <c r="BT13" s="677"/>
      <c r="BU13" s="677"/>
      <c r="BV13" s="677"/>
      <c r="BW13" s="677"/>
      <c r="BX13" s="677"/>
      <c r="BY13" s="677"/>
      <c r="BZ13" s="677"/>
      <c r="CA13" s="677"/>
      <c r="CB13" s="720"/>
      <c r="CD13" s="709" t="s">
        <v>254</v>
      </c>
      <c r="CE13" s="710"/>
      <c r="CF13" s="710"/>
      <c r="CG13" s="710"/>
      <c r="CH13" s="710"/>
      <c r="CI13" s="710"/>
      <c r="CJ13" s="710"/>
      <c r="CK13" s="710"/>
      <c r="CL13" s="710"/>
      <c r="CM13" s="710"/>
      <c r="CN13" s="710"/>
      <c r="CO13" s="710"/>
      <c r="CP13" s="710"/>
      <c r="CQ13" s="711"/>
      <c r="CR13" s="676">
        <v>9896778</v>
      </c>
      <c r="CS13" s="677"/>
      <c r="CT13" s="677"/>
      <c r="CU13" s="677"/>
      <c r="CV13" s="677"/>
      <c r="CW13" s="677"/>
      <c r="CX13" s="677"/>
      <c r="CY13" s="678"/>
      <c r="CZ13" s="713">
        <v>27.5</v>
      </c>
      <c r="DA13" s="713"/>
      <c r="DB13" s="713"/>
      <c r="DC13" s="713"/>
      <c r="DD13" s="682">
        <v>2363140</v>
      </c>
      <c r="DE13" s="677"/>
      <c r="DF13" s="677"/>
      <c r="DG13" s="677"/>
      <c r="DH13" s="677"/>
      <c r="DI13" s="677"/>
      <c r="DJ13" s="677"/>
      <c r="DK13" s="677"/>
      <c r="DL13" s="677"/>
      <c r="DM13" s="677"/>
      <c r="DN13" s="677"/>
      <c r="DO13" s="677"/>
      <c r="DP13" s="678"/>
      <c r="DQ13" s="682">
        <v>3187278</v>
      </c>
      <c r="DR13" s="677"/>
      <c r="DS13" s="677"/>
      <c r="DT13" s="677"/>
      <c r="DU13" s="677"/>
      <c r="DV13" s="677"/>
      <c r="DW13" s="677"/>
      <c r="DX13" s="677"/>
      <c r="DY13" s="677"/>
      <c r="DZ13" s="677"/>
      <c r="EA13" s="677"/>
      <c r="EB13" s="677"/>
      <c r="EC13" s="720"/>
    </row>
    <row r="14" spans="2:143" ht="11.25" customHeight="1" x14ac:dyDescent="0.15">
      <c r="B14" s="673" t="s">
        <v>255</v>
      </c>
      <c r="C14" s="674"/>
      <c r="D14" s="674"/>
      <c r="E14" s="674"/>
      <c r="F14" s="674"/>
      <c r="G14" s="674"/>
      <c r="H14" s="674"/>
      <c r="I14" s="674"/>
      <c r="J14" s="674"/>
      <c r="K14" s="674"/>
      <c r="L14" s="674"/>
      <c r="M14" s="674"/>
      <c r="N14" s="674"/>
      <c r="O14" s="674"/>
      <c r="P14" s="674"/>
      <c r="Q14" s="675"/>
      <c r="R14" s="676">
        <v>28538</v>
      </c>
      <c r="S14" s="677"/>
      <c r="T14" s="677"/>
      <c r="U14" s="677"/>
      <c r="V14" s="677"/>
      <c r="W14" s="677"/>
      <c r="X14" s="677"/>
      <c r="Y14" s="678"/>
      <c r="Z14" s="713">
        <v>0.1</v>
      </c>
      <c r="AA14" s="713"/>
      <c r="AB14" s="713"/>
      <c r="AC14" s="713"/>
      <c r="AD14" s="714">
        <v>28538</v>
      </c>
      <c r="AE14" s="714"/>
      <c r="AF14" s="714"/>
      <c r="AG14" s="714"/>
      <c r="AH14" s="714"/>
      <c r="AI14" s="714"/>
      <c r="AJ14" s="714"/>
      <c r="AK14" s="714"/>
      <c r="AL14" s="679">
        <v>0.3</v>
      </c>
      <c r="AM14" s="680"/>
      <c r="AN14" s="680"/>
      <c r="AO14" s="715"/>
      <c r="AP14" s="673" t="s">
        <v>256</v>
      </c>
      <c r="AQ14" s="674"/>
      <c r="AR14" s="674"/>
      <c r="AS14" s="674"/>
      <c r="AT14" s="674"/>
      <c r="AU14" s="674"/>
      <c r="AV14" s="674"/>
      <c r="AW14" s="674"/>
      <c r="AX14" s="674"/>
      <c r="AY14" s="674"/>
      <c r="AZ14" s="674"/>
      <c r="BA14" s="674"/>
      <c r="BB14" s="674"/>
      <c r="BC14" s="674"/>
      <c r="BD14" s="674"/>
      <c r="BE14" s="674"/>
      <c r="BF14" s="675"/>
      <c r="BG14" s="676">
        <v>115572</v>
      </c>
      <c r="BH14" s="677"/>
      <c r="BI14" s="677"/>
      <c r="BJ14" s="677"/>
      <c r="BK14" s="677"/>
      <c r="BL14" s="677"/>
      <c r="BM14" s="677"/>
      <c r="BN14" s="678"/>
      <c r="BO14" s="713">
        <v>3</v>
      </c>
      <c r="BP14" s="713"/>
      <c r="BQ14" s="713"/>
      <c r="BR14" s="713"/>
      <c r="BS14" s="682" t="s">
        <v>129</v>
      </c>
      <c r="BT14" s="677"/>
      <c r="BU14" s="677"/>
      <c r="BV14" s="677"/>
      <c r="BW14" s="677"/>
      <c r="BX14" s="677"/>
      <c r="BY14" s="677"/>
      <c r="BZ14" s="677"/>
      <c r="CA14" s="677"/>
      <c r="CB14" s="720"/>
      <c r="CD14" s="709" t="s">
        <v>257</v>
      </c>
      <c r="CE14" s="710"/>
      <c r="CF14" s="710"/>
      <c r="CG14" s="710"/>
      <c r="CH14" s="710"/>
      <c r="CI14" s="710"/>
      <c r="CJ14" s="710"/>
      <c r="CK14" s="710"/>
      <c r="CL14" s="710"/>
      <c r="CM14" s="710"/>
      <c r="CN14" s="710"/>
      <c r="CO14" s="710"/>
      <c r="CP14" s="710"/>
      <c r="CQ14" s="711"/>
      <c r="CR14" s="676">
        <v>1530603</v>
      </c>
      <c r="CS14" s="677"/>
      <c r="CT14" s="677"/>
      <c r="CU14" s="677"/>
      <c r="CV14" s="677"/>
      <c r="CW14" s="677"/>
      <c r="CX14" s="677"/>
      <c r="CY14" s="678"/>
      <c r="CZ14" s="713">
        <v>4.2</v>
      </c>
      <c r="DA14" s="713"/>
      <c r="DB14" s="713"/>
      <c r="DC14" s="713"/>
      <c r="DD14" s="682">
        <v>602441</v>
      </c>
      <c r="DE14" s="677"/>
      <c r="DF14" s="677"/>
      <c r="DG14" s="677"/>
      <c r="DH14" s="677"/>
      <c r="DI14" s="677"/>
      <c r="DJ14" s="677"/>
      <c r="DK14" s="677"/>
      <c r="DL14" s="677"/>
      <c r="DM14" s="677"/>
      <c r="DN14" s="677"/>
      <c r="DO14" s="677"/>
      <c r="DP14" s="678"/>
      <c r="DQ14" s="682">
        <v>1074326</v>
      </c>
      <c r="DR14" s="677"/>
      <c r="DS14" s="677"/>
      <c r="DT14" s="677"/>
      <c r="DU14" s="677"/>
      <c r="DV14" s="677"/>
      <c r="DW14" s="677"/>
      <c r="DX14" s="677"/>
      <c r="DY14" s="677"/>
      <c r="DZ14" s="677"/>
      <c r="EA14" s="677"/>
      <c r="EB14" s="677"/>
      <c r="EC14" s="720"/>
    </row>
    <row r="15" spans="2:143" ht="11.25" customHeight="1" x14ac:dyDescent="0.15">
      <c r="B15" s="673" t="s">
        <v>258</v>
      </c>
      <c r="C15" s="674"/>
      <c r="D15" s="674"/>
      <c r="E15" s="674"/>
      <c r="F15" s="674"/>
      <c r="G15" s="674"/>
      <c r="H15" s="674"/>
      <c r="I15" s="674"/>
      <c r="J15" s="674"/>
      <c r="K15" s="674"/>
      <c r="L15" s="674"/>
      <c r="M15" s="674"/>
      <c r="N15" s="674"/>
      <c r="O15" s="674"/>
      <c r="P15" s="674"/>
      <c r="Q15" s="675"/>
      <c r="R15" s="676" t="s">
        <v>247</v>
      </c>
      <c r="S15" s="677"/>
      <c r="T15" s="677"/>
      <c r="U15" s="677"/>
      <c r="V15" s="677"/>
      <c r="W15" s="677"/>
      <c r="X15" s="677"/>
      <c r="Y15" s="678"/>
      <c r="Z15" s="713" t="s">
        <v>247</v>
      </c>
      <c r="AA15" s="713"/>
      <c r="AB15" s="713"/>
      <c r="AC15" s="713"/>
      <c r="AD15" s="714" t="s">
        <v>129</v>
      </c>
      <c r="AE15" s="714"/>
      <c r="AF15" s="714"/>
      <c r="AG15" s="714"/>
      <c r="AH15" s="714"/>
      <c r="AI15" s="714"/>
      <c r="AJ15" s="714"/>
      <c r="AK15" s="714"/>
      <c r="AL15" s="679" t="s">
        <v>129</v>
      </c>
      <c r="AM15" s="680"/>
      <c r="AN15" s="680"/>
      <c r="AO15" s="715"/>
      <c r="AP15" s="673" t="s">
        <v>259</v>
      </c>
      <c r="AQ15" s="674"/>
      <c r="AR15" s="674"/>
      <c r="AS15" s="674"/>
      <c r="AT15" s="674"/>
      <c r="AU15" s="674"/>
      <c r="AV15" s="674"/>
      <c r="AW15" s="674"/>
      <c r="AX15" s="674"/>
      <c r="AY15" s="674"/>
      <c r="AZ15" s="674"/>
      <c r="BA15" s="674"/>
      <c r="BB15" s="674"/>
      <c r="BC15" s="674"/>
      <c r="BD15" s="674"/>
      <c r="BE15" s="674"/>
      <c r="BF15" s="675"/>
      <c r="BG15" s="676">
        <v>310407</v>
      </c>
      <c r="BH15" s="677"/>
      <c r="BI15" s="677"/>
      <c r="BJ15" s="677"/>
      <c r="BK15" s="677"/>
      <c r="BL15" s="677"/>
      <c r="BM15" s="677"/>
      <c r="BN15" s="678"/>
      <c r="BO15" s="713">
        <v>8.1</v>
      </c>
      <c r="BP15" s="713"/>
      <c r="BQ15" s="713"/>
      <c r="BR15" s="713"/>
      <c r="BS15" s="682" t="s">
        <v>129</v>
      </c>
      <c r="BT15" s="677"/>
      <c r="BU15" s="677"/>
      <c r="BV15" s="677"/>
      <c r="BW15" s="677"/>
      <c r="BX15" s="677"/>
      <c r="BY15" s="677"/>
      <c r="BZ15" s="677"/>
      <c r="CA15" s="677"/>
      <c r="CB15" s="720"/>
      <c r="CD15" s="709" t="s">
        <v>260</v>
      </c>
      <c r="CE15" s="710"/>
      <c r="CF15" s="710"/>
      <c r="CG15" s="710"/>
      <c r="CH15" s="710"/>
      <c r="CI15" s="710"/>
      <c r="CJ15" s="710"/>
      <c r="CK15" s="710"/>
      <c r="CL15" s="710"/>
      <c r="CM15" s="710"/>
      <c r="CN15" s="710"/>
      <c r="CO15" s="710"/>
      <c r="CP15" s="710"/>
      <c r="CQ15" s="711"/>
      <c r="CR15" s="676">
        <v>4447281</v>
      </c>
      <c r="CS15" s="677"/>
      <c r="CT15" s="677"/>
      <c r="CU15" s="677"/>
      <c r="CV15" s="677"/>
      <c r="CW15" s="677"/>
      <c r="CX15" s="677"/>
      <c r="CY15" s="678"/>
      <c r="CZ15" s="713">
        <v>12.3</v>
      </c>
      <c r="DA15" s="713"/>
      <c r="DB15" s="713"/>
      <c r="DC15" s="713"/>
      <c r="DD15" s="682">
        <v>2245883</v>
      </c>
      <c r="DE15" s="677"/>
      <c r="DF15" s="677"/>
      <c r="DG15" s="677"/>
      <c r="DH15" s="677"/>
      <c r="DI15" s="677"/>
      <c r="DJ15" s="677"/>
      <c r="DK15" s="677"/>
      <c r="DL15" s="677"/>
      <c r="DM15" s="677"/>
      <c r="DN15" s="677"/>
      <c r="DO15" s="677"/>
      <c r="DP15" s="678"/>
      <c r="DQ15" s="682">
        <v>2169609</v>
      </c>
      <c r="DR15" s="677"/>
      <c r="DS15" s="677"/>
      <c r="DT15" s="677"/>
      <c r="DU15" s="677"/>
      <c r="DV15" s="677"/>
      <c r="DW15" s="677"/>
      <c r="DX15" s="677"/>
      <c r="DY15" s="677"/>
      <c r="DZ15" s="677"/>
      <c r="EA15" s="677"/>
      <c r="EB15" s="677"/>
      <c r="EC15" s="720"/>
    </row>
    <row r="16" spans="2:143" ht="11.25" customHeight="1" x14ac:dyDescent="0.15">
      <c r="B16" s="673" t="s">
        <v>261</v>
      </c>
      <c r="C16" s="674"/>
      <c r="D16" s="674"/>
      <c r="E16" s="674"/>
      <c r="F16" s="674"/>
      <c r="G16" s="674"/>
      <c r="H16" s="674"/>
      <c r="I16" s="674"/>
      <c r="J16" s="674"/>
      <c r="K16" s="674"/>
      <c r="L16" s="674"/>
      <c r="M16" s="674"/>
      <c r="N16" s="674"/>
      <c r="O16" s="674"/>
      <c r="P16" s="674"/>
      <c r="Q16" s="675"/>
      <c r="R16" s="676">
        <v>7403</v>
      </c>
      <c r="S16" s="677"/>
      <c r="T16" s="677"/>
      <c r="U16" s="677"/>
      <c r="V16" s="677"/>
      <c r="W16" s="677"/>
      <c r="X16" s="677"/>
      <c r="Y16" s="678"/>
      <c r="Z16" s="713">
        <v>0</v>
      </c>
      <c r="AA16" s="713"/>
      <c r="AB16" s="713"/>
      <c r="AC16" s="713"/>
      <c r="AD16" s="714">
        <v>7403</v>
      </c>
      <c r="AE16" s="714"/>
      <c r="AF16" s="714"/>
      <c r="AG16" s="714"/>
      <c r="AH16" s="714"/>
      <c r="AI16" s="714"/>
      <c r="AJ16" s="714"/>
      <c r="AK16" s="714"/>
      <c r="AL16" s="679">
        <v>0.1</v>
      </c>
      <c r="AM16" s="680"/>
      <c r="AN16" s="680"/>
      <c r="AO16" s="715"/>
      <c r="AP16" s="673" t="s">
        <v>262</v>
      </c>
      <c r="AQ16" s="674"/>
      <c r="AR16" s="674"/>
      <c r="AS16" s="674"/>
      <c r="AT16" s="674"/>
      <c r="AU16" s="674"/>
      <c r="AV16" s="674"/>
      <c r="AW16" s="674"/>
      <c r="AX16" s="674"/>
      <c r="AY16" s="674"/>
      <c r="AZ16" s="674"/>
      <c r="BA16" s="674"/>
      <c r="BB16" s="674"/>
      <c r="BC16" s="674"/>
      <c r="BD16" s="674"/>
      <c r="BE16" s="674"/>
      <c r="BF16" s="675"/>
      <c r="BG16" s="676" t="s">
        <v>129</v>
      </c>
      <c r="BH16" s="677"/>
      <c r="BI16" s="677"/>
      <c r="BJ16" s="677"/>
      <c r="BK16" s="677"/>
      <c r="BL16" s="677"/>
      <c r="BM16" s="677"/>
      <c r="BN16" s="678"/>
      <c r="BO16" s="713" t="s">
        <v>129</v>
      </c>
      <c r="BP16" s="713"/>
      <c r="BQ16" s="713"/>
      <c r="BR16" s="713"/>
      <c r="BS16" s="682" t="s">
        <v>129</v>
      </c>
      <c r="BT16" s="677"/>
      <c r="BU16" s="677"/>
      <c r="BV16" s="677"/>
      <c r="BW16" s="677"/>
      <c r="BX16" s="677"/>
      <c r="BY16" s="677"/>
      <c r="BZ16" s="677"/>
      <c r="CA16" s="677"/>
      <c r="CB16" s="720"/>
      <c r="CD16" s="709" t="s">
        <v>263</v>
      </c>
      <c r="CE16" s="710"/>
      <c r="CF16" s="710"/>
      <c r="CG16" s="710"/>
      <c r="CH16" s="710"/>
      <c r="CI16" s="710"/>
      <c r="CJ16" s="710"/>
      <c r="CK16" s="710"/>
      <c r="CL16" s="710"/>
      <c r="CM16" s="710"/>
      <c r="CN16" s="710"/>
      <c r="CO16" s="710"/>
      <c r="CP16" s="710"/>
      <c r="CQ16" s="711"/>
      <c r="CR16" s="676">
        <v>1788022</v>
      </c>
      <c r="CS16" s="677"/>
      <c r="CT16" s="677"/>
      <c r="CU16" s="677"/>
      <c r="CV16" s="677"/>
      <c r="CW16" s="677"/>
      <c r="CX16" s="677"/>
      <c r="CY16" s="678"/>
      <c r="CZ16" s="713">
        <v>5</v>
      </c>
      <c r="DA16" s="713"/>
      <c r="DB16" s="713"/>
      <c r="DC16" s="713"/>
      <c r="DD16" s="682" t="s">
        <v>174</v>
      </c>
      <c r="DE16" s="677"/>
      <c r="DF16" s="677"/>
      <c r="DG16" s="677"/>
      <c r="DH16" s="677"/>
      <c r="DI16" s="677"/>
      <c r="DJ16" s="677"/>
      <c r="DK16" s="677"/>
      <c r="DL16" s="677"/>
      <c r="DM16" s="677"/>
      <c r="DN16" s="677"/>
      <c r="DO16" s="677"/>
      <c r="DP16" s="678"/>
      <c r="DQ16" s="682">
        <v>625260</v>
      </c>
      <c r="DR16" s="677"/>
      <c r="DS16" s="677"/>
      <c r="DT16" s="677"/>
      <c r="DU16" s="677"/>
      <c r="DV16" s="677"/>
      <c r="DW16" s="677"/>
      <c r="DX16" s="677"/>
      <c r="DY16" s="677"/>
      <c r="DZ16" s="677"/>
      <c r="EA16" s="677"/>
      <c r="EB16" s="677"/>
      <c r="EC16" s="720"/>
    </row>
    <row r="17" spans="2:133" ht="11.25" customHeight="1" x14ac:dyDescent="0.15">
      <c r="B17" s="673" t="s">
        <v>264</v>
      </c>
      <c r="C17" s="674"/>
      <c r="D17" s="674"/>
      <c r="E17" s="674"/>
      <c r="F17" s="674"/>
      <c r="G17" s="674"/>
      <c r="H17" s="674"/>
      <c r="I17" s="674"/>
      <c r="J17" s="674"/>
      <c r="K17" s="674"/>
      <c r="L17" s="674"/>
      <c r="M17" s="674"/>
      <c r="N17" s="674"/>
      <c r="O17" s="674"/>
      <c r="P17" s="674"/>
      <c r="Q17" s="675"/>
      <c r="R17" s="676">
        <v>121868</v>
      </c>
      <c r="S17" s="677"/>
      <c r="T17" s="677"/>
      <c r="U17" s="677"/>
      <c r="V17" s="677"/>
      <c r="W17" s="677"/>
      <c r="X17" s="677"/>
      <c r="Y17" s="678"/>
      <c r="Z17" s="713">
        <v>0.3</v>
      </c>
      <c r="AA17" s="713"/>
      <c r="AB17" s="713"/>
      <c r="AC17" s="713"/>
      <c r="AD17" s="714">
        <v>121868</v>
      </c>
      <c r="AE17" s="714"/>
      <c r="AF17" s="714"/>
      <c r="AG17" s="714"/>
      <c r="AH17" s="714"/>
      <c r="AI17" s="714"/>
      <c r="AJ17" s="714"/>
      <c r="AK17" s="714"/>
      <c r="AL17" s="679">
        <v>1.3</v>
      </c>
      <c r="AM17" s="680"/>
      <c r="AN17" s="680"/>
      <c r="AO17" s="715"/>
      <c r="AP17" s="673" t="s">
        <v>265</v>
      </c>
      <c r="AQ17" s="674"/>
      <c r="AR17" s="674"/>
      <c r="AS17" s="674"/>
      <c r="AT17" s="674"/>
      <c r="AU17" s="674"/>
      <c r="AV17" s="674"/>
      <c r="AW17" s="674"/>
      <c r="AX17" s="674"/>
      <c r="AY17" s="674"/>
      <c r="AZ17" s="674"/>
      <c r="BA17" s="674"/>
      <c r="BB17" s="674"/>
      <c r="BC17" s="674"/>
      <c r="BD17" s="674"/>
      <c r="BE17" s="674"/>
      <c r="BF17" s="675"/>
      <c r="BG17" s="676" t="s">
        <v>174</v>
      </c>
      <c r="BH17" s="677"/>
      <c r="BI17" s="677"/>
      <c r="BJ17" s="677"/>
      <c r="BK17" s="677"/>
      <c r="BL17" s="677"/>
      <c r="BM17" s="677"/>
      <c r="BN17" s="678"/>
      <c r="BO17" s="713" t="s">
        <v>129</v>
      </c>
      <c r="BP17" s="713"/>
      <c r="BQ17" s="713"/>
      <c r="BR17" s="713"/>
      <c r="BS17" s="682" t="s">
        <v>129</v>
      </c>
      <c r="BT17" s="677"/>
      <c r="BU17" s="677"/>
      <c r="BV17" s="677"/>
      <c r="BW17" s="677"/>
      <c r="BX17" s="677"/>
      <c r="BY17" s="677"/>
      <c r="BZ17" s="677"/>
      <c r="CA17" s="677"/>
      <c r="CB17" s="720"/>
      <c r="CD17" s="709" t="s">
        <v>266</v>
      </c>
      <c r="CE17" s="710"/>
      <c r="CF17" s="710"/>
      <c r="CG17" s="710"/>
      <c r="CH17" s="710"/>
      <c r="CI17" s="710"/>
      <c r="CJ17" s="710"/>
      <c r="CK17" s="710"/>
      <c r="CL17" s="710"/>
      <c r="CM17" s="710"/>
      <c r="CN17" s="710"/>
      <c r="CO17" s="710"/>
      <c r="CP17" s="710"/>
      <c r="CQ17" s="711"/>
      <c r="CR17" s="676">
        <v>1727834</v>
      </c>
      <c r="CS17" s="677"/>
      <c r="CT17" s="677"/>
      <c r="CU17" s="677"/>
      <c r="CV17" s="677"/>
      <c r="CW17" s="677"/>
      <c r="CX17" s="677"/>
      <c r="CY17" s="678"/>
      <c r="CZ17" s="713">
        <v>4.8</v>
      </c>
      <c r="DA17" s="713"/>
      <c r="DB17" s="713"/>
      <c r="DC17" s="713"/>
      <c r="DD17" s="682" t="s">
        <v>129</v>
      </c>
      <c r="DE17" s="677"/>
      <c r="DF17" s="677"/>
      <c r="DG17" s="677"/>
      <c r="DH17" s="677"/>
      <c r="DI17" s="677"/>
      <c r="DJ17" s="677"/>
      <c r="DK17" s="677"/>
      <c r="DL17" s="677"/>
      <c r="DM17" s="677"/>
      <c r="DN17" s="677"/>
      <c r="DO17" s="677"/>
      <c r="DP17" s="678"/>
      <c r="DQ17" s="682">
        <v>1340618</v>
      </c>
      <c r="DR17" s="677"/>
      <c r="DS17" s="677"/>
      <c r="DT17" s="677"/>
      <c r="DU17" s="677"/>
      <c r="DV17" s="677"/>
      <c r="DW17" s="677"/>
      <c r="DX17" s="677"/>
      <c r="DY17" s="677"/>
      <c r="DZ17" s="677"/>
      <c r="EA17" s="677"/>
      <c r="EB17" s="677"/>
      <c r="EC17" s="720"/>
    </row>
    <row r="18" spans="2:133" ht="11.25" customHeight="1" x14ac:dyDescent="0.15">
      <c r="B18" s="673" t="s">
        <v>267</v>
      </c>
      <c r="C18" s="674"/>
      <c r="D18" s="674"/>
      <c r="E18" s="674"/>
      <c r="F18" s="674"/>
      <c r="G18" s="674"/>
      <c r="H18" s="674"/>
      <c r="I18" s="674"/>
      <c r="J18" s="674"/>
      <c r="K18" s="674"/>
      <c r="L18" s="674"/>
      <c r="M18" s="674"/>
      <c r="N18" s="674"/>
      <c r="O18" s="674"/>
      <c r="P18" s="674"/>
      <c r="Q18" s="675"/>
      <c r="R18" s="676">
        <v>42368</v>
      </c>
      <c r="S18" s="677"/>
      <c r="T18" s="677"/>
      <c r="U18" s="677"/>
      <c r="V18" s="677"/>
      <c r="W18" s="677"/>
      <c r="X18" s="677"/>
      <c r="Y18" s="678"/>
      <c r="Z18" s="713">
        <v>0.1</v>
      </c>
      <c r="AA18" s="713"/>
      <c r="AB18" s="713"/>
      <c r="AC18" s="713"/>
      <c r="AD18" s="714">
        <v>42368</v>
      </c>
      <c r="AE18" s="714"/>
      <c r="AF18" s="714"/>
      <c r="AG18" s="714"/>
      <c r="AH18" s="714"/>
      <c r="AI18" s="714"/>
      <c r="AJ18" s="714"/>
      <c r="AK18" s="714"/>
      <c r="AL18" s="679">
        <v>0.4</v>
      </c>
      <c r="AM18" s="680"/>
      <c r="AN18" s="680"/>
      <c r="AO18" s="715"/>
      <c r="AP18" s="673" t="s">
        <v>268</v>
      </c>
      <c r="AQ18" s="674"/>
      <c r="AR18" s="674"/>
      <c r="AS18" s="674"/>
      <c r="AT18" s="674"/>
      <c r="AU18" s="674"/>
      <c r="AV18" s="674"/>
      <c r="AW18" s="674"/>
      <c r="AX18" s="674"/>
      <c r="AY18" s="674"/>
      <c r="AZ18" s="674"/>
      <c r="BA18" s="674"/>
      <c r="BB18" s="674"/>
      <c r="BC18" s="674"/>
      <c r="BD18" s="674"/>
      <c r="BE18" s="674"/>
      <c r="BF18" s="675"/>
      <c r="BG18" s="676" t="s">
        <v>174</v>
      </c>
      <c r="BH18" s="677"/>
      <c r="BI18" s="677"/>
      <c r="BJ18" s="677"/>
      <c r="BK18" s="677"/>
      <c r="BL18" s="677"/>
      <c r="BM18" s="677"/>
      <c r="BN18" s="678"/>
      <c r="BO18" s="713" t="s">
        <v>129</v>
      </c>
      <c r="BP18" s="713"/>
      <c r="BQ18" s="713"/>
      <c r="BR18" s="713"/>
      <c r="BS18" s="682" t="s">
        <v>129</v>
      </c>
      <c r="BT18" s="677"/>
      <c r="BU18" s="677"/>
      <c r="BV18" s="677"/>
      <c r="BW18" s="677"/>
      <c r="BX18" s="677"/>
      <c r="BY18" s="677"/>
      <c r="BZ18" s="677"/>
      <c r="CA18" s="677"/>
      <c r="CB18" s="720"/>
      <c r="CD18" s="709" t="s">
        <v>269</v>
      </c>
      <c r="CE18" s="710"/>
      <c r="CF18" s="710"/>
      <c r="CG18" s="710"/>
      <c r="CH18" s="710"/>
      <c r="CI18" s="710"/>
      <c r="CJ18" s="710"/>
      <c r="CK18" s="710"/>
      <c r="CL18" s="710"/>
      <c r="CM18" s="710"/>
      <c r="CN18" s="710"/>
      <c r="CO18" s="710"/>
      <c r="CP18" s="710"/>
      <c r="CQ18" s="711"/>
      <c r="CR18" s="676" t="s">
        <v>129</v>
      </c>
      <c r="CS18" s="677"/>
      <c r="CT18" s="677"/>
      <c r="CU18" s="677"/>
      <c r="CV18" s="677"/>
      <c r="CW18" s="677"/>
      <c r="CX18" s="677"/>
      <c r="CY18" s="678"/>
      <c r="CZ18" s="713" t="s">
        <v>129</v>
      </c>
      <c r="DA18" s="713"/>
      <c r="DB18" s="713"/>
      <c r="DC18" s="713"/>
      <c r="DD18" s="682" t="s">
        <v>129</v>
      </c>
      <c r="DE18" s="677"/>
      <c r="DF18" s="677"/>
      <c r="DG18" s="677"/>
      <c r="DH18" s="677"/>
      <c r="DI18" s="677"/>
      <c r="DJ18" s="677"/>
      <c r="DK18" s="677"/>
      <c r="DL18" s="677"/>
      <c r="DM18" s="677"/>
      <c r="DN18" s="677"/>
      <c r="DO18" s="677"/>
      <c r="DP18" s="678"/>
      <c r="DQ18" s="682" t="s">
        <v>129</v>
      </c>
      <c r="DR18" s="677"/>
      <c r="DS18" s="677"/>
      <c r="DT18" s="677"/>
      <c r="DU18" s="677"/>
      <c r="DV18" s="677"/>
      <c r="DW18" s="677"/>
      <c r="DX18" s="677"/>
      <c r="DY18" s="677"/>
      <c r="DZ18" s="677"/>
      <c r="EA18" s="677"/>
      <c r="EB18" s="677"/>
      <c r="EC18" s="720"/>
    </row>
    <row r="19" spans="2:133" ht="11.25" customHeight="1" x14ac:dyDescent="0.15">
      <c r="B19" s="673" t="s">
        <v>270</v>
      </c>
      <c r="C19" s="674"/>
      <c r="D19" s="674"/>
      <c r="E19" s="674"/>
      <c r="F19" s="674"/>
      <c r="G19" s="674"/>
      <c r="H19" s="674"/>
      <c r="I19" s="674"/>
      <c r="J19" s="674"/>
      <c r="K19" s="674"/>
      <c r="L19" s="674"/>
      <c r="M19" s="674"/>
      <c r="N19" s="674"/>
      <c r="O19" s="674"/>
      <c r="P19" s="674"/>
      <c r="Q19" s="675"/>
      <c r="R19" s="676">
        <v>3838</v>
      </c>
      <c r="S19" s="677"/>
      <c r="T19" s="677"/>
      <c r="U19" s="677"/>
      <c r="V19" s="677"/>
      <c r="W19" s="677"/>
      <c r="X19" s="677"/>
      <c r="Y19" s="678"/>
      <c r="Z19" s="713">
        <v>0</v>
      </c>
      <c r="AA19" s="713"/>
      <c r="AB19" s="713"/>
      <c r="AC19" s="713"/>
      <c r="AD19" s="714">
        <v>3838</v>
      </c>
      <c r="AE19" s="714"/>
      <c r="AF19" s="714"/>
      <c r="AG19" s="714"/>
      <c r="AH19" s="714"/>
      <c r="AI19" s="714"/>
      <c r="AJ19" s="714"/>
      <c r="AK19" s="714"/>
      <c r="AL19" s="679">
        <v>0</v>
      </c>
      <c r="AM19" s="680"/>
      <c r="AN19" s="680"/>
      <c r="AO19" s="715"/>
      <c r="AP19" s="673" t="s">
        <v>271</v>
      </c>
      <c r="AQ19" s="674"/>
      <c r="AR19" s="674"/>
      <c r="AS19" s="674"/>
      <c r="AT19" s="674"/>
      <c r="AU19" s="674"/>
      <c r="AV19" s="674"/>
      <c r="AW19" s="674"/>
      <c r="AX19" s="674"/>
      <c r="AY19" s="674"/>
      <c r="AZ19" s="674"/>
      <c r="BA19" s="674"/>
      <c r="BB19" s="674"/>
      <c r="BC19" s="674"/>
      <c r="BD19" s="674"/>
      <c r="BE19" s="674"/>
      <c r="BF19" s="675"/>
      <c r="BG19" s="676">
        <v>6840</v>
      </c>
      <c r="BH19" s="677"/>
      <c r="BI19" s="677"/>
      <c r="BJ19" s="677"/>
      <c r="BK19" s="677"/>
      <c r="BL19" s="677"/>
      <c r="BM19" s="677"/>
      <c r="BN19" s="678"/>
      <c r="BO19" s="713">
        <v>0.2</v>
      </c>
      <c r="BP19" s="713"/>
      <c r="BQ19" s="713"/>
      <c r="BR19" s="713"/>
      <c r="BS19" s="682" t="s">
        <v>129</v>
      </c>
      <c r="BT19" s="677"/>
      <c r="BU19" s="677"/>
      <c r="BV19" s="677"/>
      <c r="BW19" s="677"/>
      <c r="BX19" s="677"/>
      <c r="BY19" s="677"/>
      <c r="BZ19" s="677"/>
      <c r="CA19" s="677"/>
      <c r="CB19" s="720"/>
      <c r="CD19" s="709" t="s">
        <v>272</v>
      </c>
      <c r="CE19" s="710"/>
      <c r="CF19" s="710"/>
      <c r="CG19" s="710"/>
      <c r="CH19" s="710"/>
      <c r="CI19" s="710"/>
      <c r="CJ19" s="710"/>
      <c r="CK19" s="710"/>
      <c r="CL19" s="710"/>
      <c r="CM19" s="710"/>
      <c r="CN19" s="710"/>
      <c r="CO19" s="710"/>
      <c r="CP19" s="710"/>
      <c r="CQ19" s="711"/>
      <c r="CR19" s="676" t="s">
        <v>174</v>
      </c>
      <c r="CS19" s="677"/>
      <c r="CT19" s="677"/>
      <c r="CU19" s="677"/>
      <c r="CV19" s="677"/>
      <c r="CW19" s="677"/>
      <c r="CX19" s="677"/>
      <c r="CY19" s="678"/>
      <c r="CZ19" s="713" t="s">
        <v>174</v>
      </c>
      <c r="DA19" s="713"/>
      <c r="DB19" s="713"/>
      <c r="DC19" s="713"/>
      <c r="DD19" s="682" t="s">
        <v>129</v>
      </c>
      <c r="DE19" s="677"/>
      <c r="DF19" s="677"/>
      <c r="DG19" s="677"/>
      <c r="DH19" s="677"/>
      <c r="DI19" s="677"/>
      <c r="DJ19" s="677"/>
      <c r="DK19" s="677"/>
      <c r="DL19" s="677"/>
      <c r="DM19" s="677"/>
      <c r="DN19" s="677"/>
      <c r="DO19" s="677"/>
      <c r="DP19" s="678"/>
      <c r="DQ19" s="682" t="s">
        <v>129</v>
      </c>
      <c r="DR19" s="677"/>
      <c r="DS19" s="677"/>
      <c r="DT19" s="677"/>
      <c r="DU19" s="677"/>
      <c r="DV19" s="677"/>
      <c r="DW19" s="677"/>
      <c r="DX19" s="677"/>
      <c r="DY19" s="677"/>
      <c r="DZ19" s="677"/>
      <c r="EA19" s="677"/>
      <c r="EB19" s="677"/>
      <c r="EC19" s="720"/>
    </row>
    <row r="20" spans="2:133" ht="11.25" customHeight="1" x14ac:dyDescent="0.15">
      <c r="B20" s="673" t="s">
        <v>273</v>
      </c>
      <c r="C20" s="674"/>
      <c r="D20" s="674"/>
      <c r="E20" s="674"/>
      <c r="F20" s="674"/>
      <c r="G20" s="674"/>
      <c r="H20" s="674"/>
      <c r="I20" s="674"/>
      <c r="J20" s="674"/>
      <c r="K20" s="674"/>
      <c r="L20" s="674"/>
      <c r="M20" s="674"/>
      <c r="N20" s="674"/>
      <c r="O20" s="674"/>
      <c r="P20" s="674"/>
      <c r="Q20" s="675"/>
      <c r="R20" s="676">
        <v>778</v>
      </c>
      <c r="S20" s="677"/>
      <c r="T20" s="677"/>
      <c r="U20" s="677"/>
      <c r="V20" s="677"/>
      <c r="W20" s="677"/>
      <c r="X20" s="677"/>
      <c r="Y20" s="678"/>
      <c r="Z20" s="713">
        <v>0</v>
      </c>
      <c r="AA20" s="713"/>
      <c r="AB20" s="713"/>
      <c r="AC20" s="713"/>
      <c r="AD20" s="714">
        <v>778</v>
      </c>
      <c r="AE20" s="714"/>
      <c r="AF20" s="714"/>
      <c r="AG20" s="714"/>
      <c r="AH20" s="714"/>
      <c r="AI20" s="714"/>
      <c r="AJ20" s="714"/>
      <c r="AK20" s="714"/>
      <c r="AL20" s="679">
        <v>0</v>
      </c>
      <c r="AM20" s="680"/>
      <c r="AN20" s="680"/>
      <c r="AO20" s="715"/>
      <c r="AP20" s="673" t="s">
        <v>274</v>
      </c>
      <c r="AQ20" s="674"/>
      <c r="AR20" s="674"/>
      <c r="AS20" s="674"/>
      <c r="AT20" s="674"/>
      <c r="AU20" s="674"/>
      <c r="AV20" s="674"/>
      <c r="AW20" s="674"/>
      <c r="AX20" s="674"/>
      <c r="AY20" s="674"/>
      <c r="AZ20" s="674"/>
      <c r="BA20" s="674"/>
      <c r="BB20" s="674"/>
      <c r="BC20" s="674"/>
      <c r="BD20" s="674"/>
      <c r="BE20" s="674"/>
      <c r="BF20" s="675"/>
      <c r="BG20" s="676">
        <v>6840</v>
      </c>
      <c r="BH20" s="677"/>
      <c r="BI20" s="677"/>
      <c r="BJ20" s="677"/>
      <c r="BK20" s="677"/>
      <c r="BL20" s="677"/>
      <c r="BM20" s="677"/>
      <c r="BN20" s="678"/>
      <c r="BO20" s="713">
        <v>0.2</v>
      </c>
      <c r="BP20" s="713"/>
      <c r="BQ20" s="713"/>
      <c r="BR20" s="713"/>
      <c r="BS20" s="682" t="s">
        <v>247</v>
      </c>
      <c r="BT20" s="677"/>
      <c r="BU20" s="677"/>
      <c r="BV20" s="677"/>
      <c r="BW20" s="677"/>
      <c r="BX20" s="677"/>
      <c r="BY20" s="677"/>
      <c r="BZ20" s="677"/>
      <c r="CA20" s="677"/>
      <c r="CB20" s="720"/>
      <c r="CD20" s="709" t="s">
        <v>275</v>
      </c>
      <c r="CE20" s="710"/>
      <c r="CF20" s="710"/>
      <c r="CG20" s="710"/>
      <c r="CH20" s="710"/>
      <c r="CI20" s="710"/>
      <c r="CJ20" s="710"/>
      <c r="CK20" s="710"/>
      <c r="CL20" s="710"/>
      <c r="CM20" s="710"/>
      <c r="CN20" s="710"/>
      <c r="CO20" s="710"/>
      <c r="CP20" s="710"/>
      <c r="CQ20" s="711"/>
      <c r="CR20" s="676">
        <v>36021046</v>
      </c>
      <c r="CS20" s="677"/>
      <c r="CT20" s="677"/>
      <c r="CU20" s="677"/>
      <c r="CV20" s="677"/>
      <c r="CW20" s="677"/>
      <c r="CX20" s="677"/>
      <c r="CY20" s="678"/>
      <c r="CZ20" s="713">
        <v>100</v>
      </c>
      <c r="DA20" s="713"/>
      <c r="DB20" s="713"/>
      <c r="DC20" s="713"/>
      <c r="DD20" s="682">
        <v>5888658</v>
      </c>
      <c r="DE20" s="677"/>
      <c r="DF20" s="677"/>
      <c r="DG20" s="677"/>
      <c r="DH20" s="677"/>
      <c r="DI20" s="677"/>
      <c r="DJ20" s="677"/>
      <c r="DK20" s="677"/>
      <c r="DL20" s="677"/>
      <c r="DM20" s="677"/>
      <c r="DN20" s="677"/>
      <c r="DO20" s="677"/>
      <c r="DP20" s="678"/>
      <c r="DQ20" s="682">
        <v>17103998</v>
      </c>
      <c r="DR20" s="677"/>
      <c r="DS20" s="677"/>
      <c r="DT20" s="677"/>
      <c r="DU20" s="677"/>
      <c r="DV20" s="677"/>
      <c r="DW20" s="677"/>
      <c r="DX20" s="677"/>
      <c r="DY20" s="677"/>
      <c r="DZ20" s="677"/>
      <c r="EA20" s="677"/>
      <c r="EB20" s="677"/>
      <c r="EC20" s="720"/>
    </row>
    <row r="21" spans="2:133" ht="11.25" customHeight="1" x14ac:dyDescent="0.15">
      <c r="B21" s="673" t="s">
        <v>276</v>
      </c>
      <c r="C21" s="674"/>
      <c r="D21" s="674"/>
      <c r="E21" s="674"/>
      <c r="F21" s="674"/>
      <c r="G21" s="674"/>
      <c r="H21" s="674"/>
      <c r="I21" s="674"/>
      <c r="J21" s="674"/>
      <c r="K21" s="674"/>
      <c r="L21" s="674"/>
      <c r="M21" s="674"/>
      <c r="N21" s="674"/>
      <c r="O21" s="674"/>
      <c r="P21" s="674"/>
      <c r="Q21" s="675"/>
      <c r="R21" s="676">
        <v>74884</v>
      </c>
      <c r="S21" s="677"/>
      <c r="T21" s="677"/>
      <c r="U21" s="677"/>
      <c r="V21" s="677"/>
      <c r="W21" s="677"/>
      <c r="X21" s="677"/>
      <c r="Y21" s="678"/>
      <c r="Z21" s="713">
        <v>0.2</v>
      </c>
      <c r="AA21" s="713"/>
      <c r="AB21" s="713"/>
      <c r="AC21" s="713"/>
      <c r="AD21" s="714">
        <v>74884</v>
      </c>
      <c r="AE21" s="714"/>
      <c r="AF21" s="714"/>
      <c r="AG21" s="714"/>
      <c r="AH21" s="714"/>
      <c r="AI21" s="714"/>
      <c r="AJ21" s="714"/>
      <c r="AK21" s="714"/>
      <c r="AL21" s="679">
        <v>0.8</v>
      </c>
      <c r="AM21" s="680"/>
      <c r="AN21" s="680"/>
      <c r="AO21" s="715"/>
      <c r="AP21" s="770" t="s">
        <v>277</v>
      </c>
      <c r="AQ21" s="778"/>
      <c r="AR21" s="778"/>
      <c r="AS21" s="778"/>
      <c r="AT21" s="778"/>
      <c r="AU21" s="778"/>
      <c r="AV21" s="778"/>
      <c r="AW21" s="778"/>
      <c r="AX21" s="778"/>
      <c r="AY21" s="778"/>
      <c r="AZ21" s="778"/>
      <c r="BA21" s="778"/>
      <c r="BB21" s="778"/>
      <c r="BC21" s="778"/>
      <c r="BD21" s="778"/>
      <c r="BE21" s="778"/>
      <c r="BF21" s="772"/>
      <c r="BG21" s="676">
        <v>6840</v>
      </c>
      <c r="BH21" s="677"/>
      <c r="BI21" s="677"/>
      <c r="BJ21" s="677"/>
      <c r="BK21" s="677"/>
      <c r="BL21" s="677"/>
      <c r="BM21" s="677"/>
      <c r="BN21" s="678"/>
      <c r="BO21" s="713">
        <v>0.2</v>
      </c>
      <c r="BP21" s="713"/>
      <c r="BQ21" s="713"/>
      <c r="BR21" s="713"/>
      <c r="BS21" s="682" t="s">
        <v>129</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278</v>
      </c>
      <c r="C22" s="674"/>
      <c r="D22" s="674"/>
      <c r="E22" s="674"/>
      <c r="F22" s="674"/>
      <c r="G22" s="674"/>
      <c r="H22" s="674"/>
      <c r="I22" s="674"/>
      <c r="J22" s="674"/>
      <c r="K22" s="674"/>
      <c r="L22" s="674"/>
      <c r="M22" s="674"/>
      <c r="N22" s="674"/>
      <c r="O22" s="674"/>
      <c r="P22" s="674"/>
      <c r="Q22" s="675"/>
      <c r="R22" s="676">
        <v>10783618</v>
      </c>
      <c r="S22" s="677"/>
      <c r="T22" s="677"/>
      <c r="U22" s="677"/>
      <c r="V22" s="677"/>
      <c r="W22" s="677"/>
      <c r="X22" s="677"/>
      <c r="Y22" s="678"/>
      <c r="Z22" s="713">
        <v>27.8</v>
      </c>
      <c r="AA22" s="713"/>
      <c r="AB22" s="713"/>
      <c r="AC22" s="713"/>
      <c r="AD22" s="714">
        <v>4703113</v>
      </c>
      <c r="AE22" s="714"/>
      <c r="AF22" s="714"/>
      <c r="AG22" s="714"/>
      <c r="AH22" s="714"/>
      <c r="AI22" s="714"/>
      <c r="AJ22" s="714"/>
      <c r="AK22" s="714"/>
      <c r="AL22" s="679">
        <v>48.3</v>
      </c>
      <c r="AM22" s="680"/>
      <c r="AN22" s="680"/>
      <c r="AO22" s="715"/>
      <c r="AP22" s="770" t="s">
        <v>279</v>
      </c>
      <c r="AQ22" s="778"/>
      <c r="AR22" s="778"/>
      <c r="AS22" s="778"/>
      <c r="AT22" s="778"/>
      <c r="AU22" s="778"/>
      <c r="AV22" s="778"/>
      <c r="AW22" s="778"/>
      <c r="AX22" s="778"/>
      <c r="AY22" s="778"/>
      <c r="AZ22" s="778"/>
      <c r="BA22" s="778"/>
      <c r="BB22" s="778"/>
      <c r="BC22" s="778"/>
      <c r="BD22" s="778"/>
      <c r="BE22" s="778"/>
      <c r="BF22" s="772"/>
      <c r="BG22" s="676" t="s">
        <v>129</v>
      </c>
      <c r="BH22" s="677"/>
      <c r="BI22" s="677"/>
      <c r="BJ22" s="677"/>
      <c r="BK22" s="677"/>
      <c r="BL22" s="677"/>
      <c r="BM22" s="677"/>
      <c r="BN22" s="678"/>
      <c r="BO22" s="713" t="s">
        <v>129</v>
      </c>
      <c r="BP22" s="713"/>
      <c r="BQ22" s="713"/>
      <c r="BR22" s="713"/>
      <c r="BS22" s="682" t="s">
        <v>129</v>
      </c>
      <c r="BT22" s="677"/>
      <c r="BU22" s="677"/>
      <c r="BV22" s="677"/>
      <c r="BW22" s="677"/>
      <c r="BX22" s="677"/>
      <c r="BY22" s="677"/>
      <c r="BZ22" s="677"/>
      <c r="CA22" s="677"/>
      <c r="CB22" s="720"/>
      <c r="CD22" s="780" t="s">
        <v>280</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281</v>
      </c>
      <c r="C23" s="674"/>
      <c r="D23" s="674"/>
      <c r="E23" s="674"/>
      <c r="F23" s="674"/>
      <c r="G23" s="674"/>
      <c r="H23" s="674"/>
      <c r="I23" s="674"/>
      <c r="J23" s="674"/>
      <c r="K23" s="674"/>
      <c r="L23" s="674"/>
      <c r="M23" s="674"/>
      <c r="N23" s="674"/>
      <c r="O23" s="674"/>
      <c r="P23" s="674"/>
      <c r="Q23" s="675"/>
      <c r="R23" s="676">
        <v>4703113</v>
      </c>
      <c r="S23" s="677"/>
      <c r="T23" s="677"/>
      <c r="U23" s="677"/>
      <c r="V23" s="677"/>
      <c r="W23" s="677"/>
      <c r="X23" s="677"/>
      <c r="Y23" s="678"/>
      <c r="Z23" s="713">
        <v>12.1</v>
      </c>
      <c r="AA23" s="713"/>
      <c r="AB23" s="713"/>
      <c r="AC23" s="713"/>
      <c r="AD23" s="714">
        <v>4703113</v>
      </c>
      <c r="AE23" s="714"/>
      <c r="AF23" s="714"/>
      <c r="AG23" s="714"/>
      <c r="AH23" s="714"/>
      <c r="AI23" s="714"/>
      <c r="AJ23" s="714"/>
      <c r="AK23" s="714"/>
      <c r="AL23" s="679">
        <v>48.3</v>
      </c>
      <c r="AM23" s="680"/>
      <c r="AN23" s="680"/>
      <c r="AO23" s="715"/>
      <c r="AP23" s="770" t="s">
        <v>282</v>
      </c>
      <c r="AQ23" s="778"/>
      <c r="AR23" s="778"/>
      <c r="AS23" s="778"/>
      <c r="AT23" s="778"/>
      <c r="AU23" s="778"/>
      <c r="AV23" s="778"/>
      <c r="AW23" s="778"/>
      <c r="AX23" s="778"/>
      <c r="AY23" s="778"/>
      <c r="AZ23" s="778"/>
      <c r="BA23" s="778"/>
      <c r="BB23" s="778"/>
      <c r="BC23" s="778"/>
      <c r="BD23" s="778"/>
      <c r="BE23" s="778"/>
      <c r="BF23" s="772"/>
      <c r="BG23" s="676" t="s">
        <v>129</v>
      </c>
      <c r="BH23" s="677"/>
      <c r="BI23" s="677"/>
      <c r="BJ23" s="677"/>
      <c r="BK23" s="677"/>
      <c r="BL23" s="677"/>
      <c r="BM23" s="677"/>
      <c r="BN23" s="678"/>
      <c r="BO23" s="713" t="s">
        <v>129</v>
      </c>
      <c r="BP23" s="713"/>
      <c r="BQ23" s="713"/>
      <c r="BR23" s="713"/>
      <c r="BS23" s="682" t="s">
        <v>129</v>
      </c>
      <c r="BT23" s="677"/>
      <c r="BU23" s="677"/>
      <c r="BV23" s="677"/>
      <c r="BW23" s="677"/>
      <c r="BX23" s="677"/>
      <c r="BY23" s="677"/>
      <c r="BZ23" s="677"/>
      <c r="CA23" s="677"/>
      <c r="CB23" s="720"/>
      <c r="CD23" s="780" t="s">
        <v>221</v>
      </c>
      <c r="CE23" s="781"/>
      <c r="CF23" s="781"/>
      <c r="CG23" s="781"/>
      <c r="CH23" s="781"/>
      <c r="CI23" s="781"/>
      <c r="CJ23" s="781"/>
      <c r="CK23" s="781"/>
      <c r="CL23" s="781"/>
      <c r="CM23" s="781"/>
      <c r="CN23" s="781"/>
      <c r="CO23" s="781"/>
      <c r="CP23" s="781"/>
      <c r="CQ23" s="782"/>
      <c r="CR23" s="780" t="s">
        <v>283</v>
      </c>
      <c r="CS23" s="781"/>
      <c r="CT23" s="781"/>
      <c r="CU23" s="781"/>
      <c r="CV23" s="781"/>
      <c r="CW23" s="781"/>
      <c r="CX23" s="781"/>
      <c r="CY23" s="782"/>
      <c r="CZ23" s="780" t="s">
        <v>284</v>
      </c>
      <c r="DA23" s="781"/>
      <c r="DB23" s="781"/>
      <c r="DC23" s="782"/>
      <c r="DD23" s="780" t="s">
        <v>285</v>
      </c>
      <c r="DE23" s="781"/>
      <c r="DF23" s="781"/>
      <c r="DG23" s="781"/>
      <c r="DH23" s="781"/>
      <c r="DI23" s="781"/>
      <c r="DJ23" s="781"/>
      <c r="DK23" s="782"/>
      <c r="DL23" s="789" t="s">
        <v>286</v>
      </c>
      <c r="DM23" s="790"/>
      <c r="DN23" s="790"/>
      <c r="DO23" s="790"/>
      <c r="DP23" s="790"/>
      <c r="DQ23" s="790"/>
      <c r="DR23" s="790"/>
      <c r="DS23" s="790"/>
      <c r="DT23" s="790"/>
      <c r="DU23" s="790"/>
      <c r="DV23" s="791"/>
      <c r="DW23" s="780" t="s">
        <v>287</v>
      </c>
      <c r="DX23" s="781"/>
      <c r="DY23" s="781"/>
      <c r="DZ23" s="781"/>
      <c r="EA23" s="781"/>
      <c r="EB23" s="781"/>
      <c r="EC23" s="782"/>
    </row>
    <row r="24" spans="2:133" ht="11.25" customHeight="1" x14ac:dyDescent="0.15">
      <c r="B24" s="673" t="s">
        <v>288</v>
      </c>
      <c r="C24" s="674"/>
      <c r="D24" s="674"/>
      <c r="E24" s="674"/>
      <c r="F24" s="674"/>
      <c r="G24" s="674"/>
      <c r="H24" s="674"/>
      <c r="I24" s="674"/>
      <c r="J24" s="674"/>
      <c r="K24" s="674"/>
      <c r="L24" s="674"/>
      <c r="M24" s="674"/>
      <c r="N24" s="674"/>
      <c r="O24" s="674"/>
      <c r="P24" s="674"/>
      <c r="Q24" s="675"/>
      <c r="R24" s="676">
        <v>784142</v>
      </c>
      <c r="S24" s="677"/>
      <c r="T24" s="677"/>
      <c r="U24" s="677"/>
      <c r="V24" s="677"/>
      <c r="W24" s="677"/>
      <c r="X24" s="677"/>
      <c r="Y24" s="678"/>
      <c r="Z24" s="713">
        <v>2</v>
      </c>
      <c r="AA24" s="713"/>
      <c r="AB24" s="713"/>
      <c r="AC24" s="713"/>
      <c r="AD24" s="714" t="s">
        <v>129</v>
      </c>
      <c r="AE24" s="714"/>
      <c r="AF24" s="714"/>
      <c r="AG24" s="714"/>
      <c r="AH24" s="714"/>
      <c r="AI24" s="714"/>
      <c r="AJ24" s="714"/>
      <c r="AK24" s="714"/>
      <c r="AL24" s="679" t="s">
        <v>129</v>
      </c>
      <c r="AM24" s="680"/>
      <c r="AN24" s="680"/>
      <c r="AO24" s="715"/>
      <c r="AP24" s="770" t="s">
        <v>289</v>
      </c>
      <c r="AQ24" s="778"/>
      <c r="AR24" s="778"/>
      <c r="AS24" s="778"/>
      <c r="AT24" s="778"/>
      <c r="AU24" s="778"/>
      <c r="AV24" s="778"/>
      <c r="AW24" s="778"/>
      <c r="AX24" s="778"/>
      <c r="AY24" s="778"/>
      <c r="AZ24" s="778"/>
      <c r="BA24" s="778"/>
      <c r="BB24" s="778"/>
      <c r="BC24" s="778"/>
      <c r="BD24" s="778"/>
      <c r="BE24" s="778"/>
      <c r="BF24" s="772"/>
      <c r="BG24" s="676" t="s">
        <v>247</v>
      </c>
      <c r="BH24" s="677"/>
      <c r="BI24" s="677"/>
      <c r="BJ24" s="677"/>
      <c r="BK24" s="677"/>
      <c r="BL24" s="677"/>
      <c r="BM24" s="677"/>
      <c r="BN24" s="678"/>
      <c r="BO24" s="713" t="s">
        <v>129</v>
      </c>
      <c r="BP24" s="713"/>
      <c r="BQ24" s="713"/>
      <c r="BR24" s="713"/>
      <c r="BS24" s="682" t="s">
        <v>129</v>
      </c>
      <c r="BT24" s="677"/>
      <c r="BU24" s="677"/>
      <c r="BV24" s="677"/>
      <c r="BW24" s="677"/>
      <c r="BX24" s="677"/>
      <c r="BY24" s="677"/>
      <c r="BZ24" s="677"/>
      <c r="CA24" s="677"/>
      <c r="CB24" s="720"/>
      <c r="CD24" s="734" t="s">
        <v>290</v>
      </c>
      <c r="CE24" s="735"/>
      <c r="CF24" s="735"/>
      <c r="CG24" s="735"/>
      <c r="CH24" s="735"/>
      <c r="CI24" s="735"/>
      <c r="CJ24" s="735"/>
      <c r="CK24" s="735"/>
      <c r="CL24" s="735"/>
      <c r="CM24" s="735"/>
      <c r="CN24" s="735"/>
      <c r="CO24" s="735"/>
      <c r="CP24" s="735"/>
      <c r="CQ24" s="736"/>
      <c r="CR24" s="731">
        <v>7451668</v>
      </c>
      <c r="CS24" s="732"/>
      <c r="CT24" s="732"/>
      <c r="CU24" s="732"/>
      <c r="CV24" s="732"/>
      <c r="CW24" s="732"/>
      <c r="CX24" s="732"/>
      <c r="CY24" s="775"/>
      <c r="CZ24" s="776">
        <v>20.7</v>
      </c>
      <c r="DA24" s="747"/>
      <c r="DB24" s="747"/>
      <c r="DC24" s="779"/>
      <c r="DD24" s="774">
        <v>4940192</v>
      </c>
      <c r="DE24" s="732"/>
      <c r="DF24" s="732"/>
      <c r="DG24" s="732"/>
      <c r="DH24" s="732"/>
      <c r="DI24" s="732"/>
      <c r="DJ24" s="732"/>
      <c r="DK24" s="775"/>
      <c r="DL24" s="774">
        <v>4388773</v>
      </c>
      <c r="DM24" s="732"/>
      <c r="DN24" s="732"/>
      <c r="DO24" s="732"/>
      <c r="DP24" s="732"/>
      <c r="DQ24" s="732"/>
      <c r="DR24" s="732"/>
      <c r="DS24" s="732"/>
      <c r="DT24" s="732"/>
      <c r="DU24" s="732"/>
      <c r="DV24" s="775"/>
      <c r="DW24" s="776">
        <v>43.5</v>
      </c>
      <c r="DX24" s="747"/>
      <c r="DY24" s="747"/>
      <c r="DZ24" s="747"/>
      <c r="EA24" s="747"/>
      <c r="EB24" s="747"/>
      <c r="EC24" s="777"/>
    </row>
    <row r="25" spans="2:133" ht="11.25" customHeight="1" x14ac:dyDescent="0.15">
      <c r="B25" s="673" t="s">
        <v>291</v>
      </c>
      <c r="C25" s="674"/>
      <c r="D25" s="674"/>
      <c r="E25" s="674"/>
      <c r="F25" s="674"/>
      <c r="G25" s="674"/>
      <c r="H25" s="674"/>
      <c r="I25" s="674"/>
      <c r="J25" s="674"/>
      <c r="K25" s="674"/>
      <c r="L25" s="674"/>
      <c r="M25" s="674"/>
      <c r="N25" s="674"/>
      <c r="O25" s="674"/>
      <c r="P25" s="674"/>
      <c r="Q25" s="675"/>
      <c r="R25" s="676">
        <v>5296363</v>
      </c>
      <c r="S25" s="677"/>
      <c r="T25" s="677"/>
      <c r="U25" s="677"/>
      <c r="V25" s="677"/>
      <c r="W25" s="677"/>
      <c r="X25" s="677"/>
      <c r="Y25" s="678"/>
      <c r="Z25" s="713">
        <v>13.6</v>
      </c>
      <c r="AA25" s="713"/>
      <c r="AB25" s="713"/>
      <c r="AC25" s="713"/>
      <c r="AD25" s="714" t="s">
        <v>129</v>
      </c>
      <c r="AE25" s="714"/>
      <c r="AF25" s="714"/>
      <c r="AG25" s="714"/>
      <c r="AH25" s="714"/>
      <c r="AI25" s="714"/>
      <c r="AJ25" s="714"/>
      <c r="AK25" s="714"/>
      <c r="AL25" s="679" t="s">
        <v>174</v>
      </c>
      <c r="AM25" s="680"/>
      <c r="AN25" s="680"/>
      <c r="AO25" s="715"/>
      <c r="AP25" s="770" t="s">
        <v>292</v>
      </c>
      <c r="AQ25" s="778"/>
      <c r="AR25" s="778"/>
      <c r="AS25" s="778"/>
      <c r="AT25" s="778"/>
      <c r="AU25" s="778"/>
      <c r="AV25" s="778"/>
      <c r="AW25" s="778"/>
      <c r="AX25" s="778"/>
      <c r="AY25" s="778"/>
      <c r="AZ25" s="778"/>
      <c r="BA25" s="778"/>
      <c r="BB25" s="778"/>
      <c r="BC25" s="778"/>
      <c r="BD25" s="778"/>
      <c r="BE25" s="778"/>
      <c r="BF25" s="772"/>
      <c r="BG25" s="676" t="s">
        <v>247</v>
      </c>
      <c r="BH25" s="677"/>
      <c r="BI25" s="677"/>
      <c r="BJ25" s="677"/>
      <c r="BK25" s="677"/>
      <c r="BL25" s="677"/>
      <c r="BM25" s="677"/>
      <c r="BN25" s="678"/>
      <c r="BO25" s="713" t="s">
        <v>129</v>
      </c>
      <c r="BP25" s="713"/>
      <c r="BQ25" s="713"/>
      <c r="BR25" s="713"/>
      <c r="BS25" s="682" t="s">
        <v>174</v>
      </c>
      <c r="BT25" s="677"/>
      <c r="BU25" s="677"/>
      <c r="BV25" s="677"/>
      <c r="BW25" s="677"/>
      <c r="BX25" s="677"/>
      <c r="BY25" s="677"/>
      <c r="BZ25" s="677"/>
      <c r="CA25" s="677"/>
      <c r="CB25" s="720"/>
      <c r="CD25" s="709" t="s">
        <v>293</v>
      </c>
      <c r="CE25" s="710"/>
      <c r="CF25" s="710"/>
      <c r="CG25" s="710"/>
      <c r="CH25" s="710"/>
      <c r="CI25" s="710"/>
      <c r="CJ25" s="710"/>
      <c r="CK25" s="710"/>
      <c r="CL25" s="710"/>
      <c r="CM25" s="710"/>
      <c r="CN25" s="710"/>
      <c r="CO25" s="710"/>
      <c r="CP25" s="710"/>
      <c r="CQ25" s="711"/>
      <c r="CR25" s="676">
        <v>2939200</v>
      </c>
      <c r="CS25" s="695"/>
      <c r="CT25" s="695"/>
      <c r="CU25" s="695"/>
      <c r="CV25" s="695"/>
      <c r="CW25" s="695"/>
      <c r="CX25" s="695"/>
      <c r="CY25" s="696"/>
      <c r="CZ25" s="679">
        <v>8.1999999999999993</v>
      </c>
      <c r="DA25" s="697"/>
      <c r="DB25" s="697"/>
      <c r="DC25" s="698"/>
      <c r="DD25" s="682">
        <v>2749540</v>
      </c>
      <c r="DE25" s="695"/>
      <c r="DF25" s="695"/>
      <c r="DG25" s="695"/>
      <c r="DH25" s="695"/>
      <c r="DI25" s="695"/>
      <c r="DJ25" s="695"/>
      <c r="DK25" s="696"/>
      <c r="DL25" s="682">
        <v>2204859</v>
      </c>
      <c r="DM25" s="695"/>
      <c r="DN25" s="695"/>
      <c r="DO25" s="695"/>
      <c r="DP25" s="695"/>
      <c r="DQ25" s="695"/>
      <c r="DR25" s="695"/>
      <c r="DS25" s="695"/>
      <c r="DT25" s="695"/>
      <c r="DU25" s="695"/>
      <c r="DV25" s="696"/>
      <c r="DW25" s="679">
        <v>21.8</v>
      </c>
      <c r="DX25" s="697"/>
      <c r="DY25" s="697"/>
      <c r="DZ25" s="697"/>
      <c r="EA25" s="697"/>
      <c r="EB25" s="697"/>
      <c r="EC25" s="712"/>
    </row>
    <row r="26" spans="2:133" ht="11.25" customHeight="1" x14ac:dyDescent="0.15">
      <c r="B26" s="673" t="s">
        <v>294</v>
      </c>
      <c r="C26" s="674"/>
      <c r="D26" s="674"/>
      <c r="E26" s="674"/>
      <c r="F26" s="674"/>
      <c r="G26" s="674"/>
      <c r="H26" s="674"/>
      <c r="I26" s="674"/>
      <c r="J26" s="674"/>
      <c r="K26" s="674"/>
      <c r="L26" s="674"/>
      <c r="M26" s="674"/>
      <c r="N26" s="674"/>
      <c r="O26" s="674"/>
      <c r="P26" s="674"/>
      <c r="Q26" s="675"/>
      <c r="R26" s="676">
        <v>15606769</v>
      </c>
      <c r="S26" s="677"/>
      <c r="T26" s="677"/>
      <c r="U26" s="677"/>
      <c r="V26" s="677"/>
      <c r="W26" s="677"/>
      <c r="X26" s="677"/>
      <c r="Y26" s="678"/>
      <c r="Z26" s="713">
        <v>40.200000000000003</v>
      </c>
      <c r="AA26" s="713"/>
      <c r="AB26" s="713"/>
      <c r="AC26" s="713"/>
      <c r="AD26" s="714">
        <v>9526264</v>
      </c>
      <c r="AE26" s="714"/>
      <c r="AF26" s="714"/>
      <c r="AG26" s="714"/>
      <c r="AH26" s="714"/>
      <c r="AI26" s="714"/>
      <c r="AJ26" s="714"/>
      <c r="AK26" s="714"/>
      <c r="AL26" s="679">
        <v>97.9</v>
      </c>
      <c r="AM26" s="680"/>
      <c r="AN26" s="680"/>
      <c r="AO26" s="715"/>
      <c r="AP26" s="770" t="s">
        <v>295</v>
      </c>
      <c r="AQ26" s="771"/>
      <c r="AR26" s="771"/>
      <c r="AS26" s="771"/>
      <c r="AT26" s="771"/>
      <c r="AU26" s="771"/>
      <c r="AV26" s="771"/>
      <c r="AW26" s="771"/>
      <c r="AX26" s="771"/>
      <c r="AY26" s="771"/>
      <c r="AZ26" s="771"/>
      <c r="BA26" s="771"/>
      <c r="BB26" s="771"/>
      <c r="BC26" s="771"/>
      <c r="BD26" s="771"/>
      <c r="BE26" s="771"/>
      <c r="BF26" s="772"/>
      <c r="BG26" s="676" t="s">
        <v>129</v>
      </c>
      <c r="BH26" s="677"/>
      <c r="BI26" s="677"/>
      <c r="BJ26" s="677"/>
      <c r="BK26" s="677"/>
      <c r="BL26" s="677"/>
      <c r="BM26" s="677"/>
      <c r="BN26" s="678"/>
      <c r="BO26" s="713" t="s">
        <v>174</v>
      </c>
      <c r="BP26" s="713"/>
      <c r="BQ26" s="713"/>
      <c r="BR26" s="713"/>
      <c r="BS26" s="682" t="s">
        <v>129</v>
      </c>
      <c r="BT26" s="677"/>
      <c r="BU26" s="677"/>
      <c r="BV26" s="677"/>
      <c r="BW26" s="677"/>
      <c r="BX26" s="677"/>
      <c r="BY26" s="677"/>
      <c r="BZ26" s="677"/>
      <c r="CA26" s="677"/>
      <c r="CB26" s="720"/>
      <c r="CD26" s="709" t="s">
        <v>296</v>
      </c>
      <c r="CE26" s="710"/>
      <c r="CF26" s="710"/>
      <c r="CG26" s="710"/>
      <c r="CH26" s="710"/>
      <c r="CI26" s="710"/>
      <c r="CJ26" s="710"/>
      <c r="CK26" s="710"/>
      <c r="CL26" s="710"/>
      <c r="CM26" s="710"/>
      <c r="CN26" s="710"/>
      <c r="CO26" s="710"/>
      <c r="CP26" s="710"/>
      <c r="CQ26" s="711"/>
      <c r="CR26" s="676">
        <v>1964084</v>
      </c>
      <c r="CS26" s="677"/>
      <c r="CT26" s="677"/>
      <c r="CU26" s="677"/>
      <c r="CV26" s="677"/>
      <c r="CW26" s="677"/>
      <c r="CX26" s="677"/>
      <c r="CY26" s="678"/>
      <c r="CZ26" s="679">
        <v>5.5</v>
      </c>
      <c r="DA26" s="697"/>
      <c r="DB26" s="697"/>
      <c r="DC26" s="698"/>
      <c r="DD26" s="682">
        <v>1797706</v>
      </c>
      <c r="DE26" s="677"/>
      <c r="DF26" s="677"/>
      <c r="DG26" s="677"/>
      <c r="DH26" s="677"/>
      <c r="DI26" s="677"/>
      <c r="DJ26" s="677"/>
      <c r="DK26" s="678"/>
      <c r="DL26" s="682" t="s">
        <v>129</v>
      </c>
      <c r="DM26" s="677"/>
      <c r="DN26" s="677"/>
      <c r="DO26" s="677"/>
      <c r="DP26" s="677"/>
      <c r="DQ26" s="677"/>
      <c r="DR26" s="677"/>
      <c r="DS26" s="677"/>
      <c r="DT26" s="677"/>
      <c r="DU26" s="677"/>
      <c r="DV26" s="678"/>
      <c r="DW26" s="679" t="s">
        <v>174</v>
      </c>
      <c r="DX26" s="697"/>
      <c r="DY26" s="697"/>
      <c r="DZ26" s="697"/>
      <c r="EA26" s="697"/>
      <c r="EB26" s="697"/>
      <c r="EC26" s="712"/>
    </row>
    <row r="27" spans="2:133" ht="11.25" customHeight="1" x14ac:dyDescent="0.15">
      <c r="B27" s="673" t="s">
        <v>297</v>
      </c>
      <c r="C27" s="674"/>
      <c r="D27" s="674"/>
      <c r="E27" s="674"/>
      <c r="F27" s="674"/>
      <c r="G27" s="674"/>
      <c r="H27" s="674"/>
      <c r="I27" s="674"/>
      <c r="J27" s="674"/>
      <c r="K27" s="674"/>
      <c r="L27" s="674"/>
      <c r="M27" s="674"/>
      <c r="N27" s="674"/>
      <c r="O27" s="674"/>
      <c r="P27" s="674"/>
      <c r="Q27" s="675"/>
      <c r="R27" s="676">
        <v>5357</v>
      </c>
      <c r="S27" s="677"/>
      <c r="T27" s="677"/>
      <c r="U27" s="677"/>
      <c r="V27" s="677"/>
      <c r="W27" s="677"/>
      <c r="X27" s="677"/>
      <c r="Y27" s="678"/>
      <c r="Z27" s="713">
        <v>0</v>
      </c>
      <c r="AA27" s="713"/>
      <c r="AB27" s="713"/>
      <c r="AC27" s="713"/>
      <c r="AD27" s="714">
        <v>5357</v>
      </c>
      <c r="AE27" s="714"/>
      <c r="AF27" s="714"/>
      <c r="AG27" s="714"/>
      <c r="AH27" s="714"/>
      <c r="AI27" s="714"/>
      <c r="AJ27" s="714"/>
      <c r="AK27" s="714"/>
      <c r="AL27" s="679">
        <v>0.1</v>
      </c>
      <c r="AM27" s="680"/>
      <c r="AN27" s="680"/>
      <c r="AO27" s="715"/>
      <c r="AP27" s="673" t="s">
        <v>298</v>
      </c>
      <c r="AQ27" s="674"/>
      <c r="AR27" s="674"/>
      <c r="AS27" s="674"/>
      <c r="AT27" s="674"/>
      <c r="AU27" s="674"/>
      <c r="AV27" s="674"/>
      <c r="AW27" s="674"/>
      <c r="AX27" s="674"/>
      <c r="AY27" s="674"/>
      <c r="AZ27" s="674"/>
      <c r="BA27" s="674"/>
      <c r="BB27" s="674"/>
      <c r="BC27" s="674"/>
      <c r="BD27" s="674"/>
      <c r="BE27" s="674"/>
      <c r="BF27" s="675"/>
      <c r="BG27" s="676">
        <v>3831693</v>
      </c>
      <c r="BH27" s="677"/>
      <c r="BI27" s="677"/>
      <c r="BJ27" s="677"/>
      <c r="BK27" s="677"/>
      <c r="BL27" s="677"/>
      <c r="BM27" s="677"/>
      <c r="BN27" s="678"/>
      <c r="BO27" s="713">
        <v>100</v>
      </c>
      <c r="BP27" s="713"/>
      <c r="BQ27" s="713"/>
      <c r="BR27" s="713"/>
      <c r="BS27" s="682" t="s">
        <v>129</v>
      </c>
      <c r="BT27" s="677"/>
      <c r="BU27" s="677"/>
      <c r="BV27" s="677"/>
      <c r="BW27" s="677"/>
      <c r="BX27" s="677"/>
      <c r="BY27" s="677"/>
      <c r="BZ27" s="677"/>
      <c r="CA27" s="677"/>
      <c r="CB27" s="720"/>
      <c r="CD27" s="709" t="s">
        <v>299</v>
      </c>
      <c r="CE27" s="710"/>
      <c r="CF27" s="710"/>
      <c r="CG27" s="710"/>
      <c r="CH27" s="710"/>
      <c r="CI27" s="710"/>
      <c r="CJ27" s="710"/>
      <c r="CK27" s="710"/>
      <c r="CL27" s="710"/>
      <c r="CM27" s="710"/>
      <c r="CN27" s="710"/>
      <c r="CO27" s="710"/>
      <c r="CP27" s="710"/>
      <c r="CQ27" s="711"/>
      <c r="CR27" s="676">
        <v>2784634</v>
      </c>
      <c r="CS27" s="695"/>
      <c r="CT27" s="695"/>
      <c r="CU27" s="695"/>
      <c r="CV27" s="695"/>
      <c r="CW27" s="695"/>
      <c r="CX27" s="695"/>
      <c r="CY27" s="696"/>
      <c r="CZ27" s="679">
        <v>7.7</v>
      </c>
      <c r="DA27" s="697"/>
      <c r="DB27" s="697"/>
      <c r="DC27" s="698"/>
      <c r="DD27" s="682">
        <v>850034</v>
      </c>
      <c r="DE27" s="695"/>
      <c r="DF27" s="695"/>
      <c r="DG27" s="695"/>
      <c r="DH27" s="695"/>
      <c r="DI27" s="695"/>
      <c r="DJ27" s="695"/>
      <c r="DK27" s="696"/>
      <c r="DL27" s="682">
        <v>843296</v>
      </c>
      <c r="DM27" s="695"/>
      <c r="DN27" s="695"/>
      <c r="DO27" s="695"/>
      <c r="DP27" s="695"/>
      <c r="DQ27" s="695"/>
      <c r="DR27" s="695"/>
      <c r="DS27" s="695"/>
      <c r="DT27" s="695"/>
      <c r="DU27" s="695"/>
      <c r="DV27" s="696"/>
      <c r="DW27" s="679">
        <v>8.4</v>
      </c>
      <c r="DX27" s="697"/>
      <c r="DY27" s="697"/>
      <c r="DZ27" s="697"/>
      <c r="EA27" s="697"/>
      <c r="EB27" s="697"/>
      <c r="EC27" s="712"/>
    </row>
    <row r="28" spans="2:133" ht="11.25" customHeight="1" x14ac:dyDescent="0.15">
      <c r="B28" s="673" t="s">
        <v>300</v>
      </c>
      <c r="C28" s="674"/>
      <c r="D28" s="674"/>
      <c r="E28" s="674"/>
      <c r="F28" s="674"/>
      <c r="G28" s="674"/>
      <c r="H28" s="674"/>
      <c r="I28" s="674"/>
      <c r="J28" s="674"/>
      <c r="K28" s="674"/>
      <c r="L28" s="674"/>
      <c r="M28" s="674"/>
      <c r="N28" s="674"/>
      <c r="O28" s="674"/>
      <c r="P28" s="674"/>
      <c r="Q28" s="675"/>
      <c r="R28" s="676">
        <v>24687</v>
      </c>
      <c r="S28" s="677"/>
      <c r="T28" s="677"/>
      <c r="U28" s="677"/>
      <c r="V28" s="677"/>
      <c r="W28" s="677"/>
      <c r="X28" s="677"/>
      <c r="Y28" s="678"/>
      <c r="Z28" s="713">
        <v>0.1</v>
      </c>
      <c r="AA28" s="713"/>
      <c r="AB28" s="713"/>
      <c r="AC28" s="713"/>
      <c r="AD28" s="714" t="s">
        <v>129</v>
      </c>
      <c r="AE28" s="714"/>
      <c r="AF28" s="714"/>
      <c r="AG28" s="714"/>
      <c r="AH28" s="714"/>
      <c r="AI28" s="714"/>
      <c r="AJ28" s="714"/>
      <c r="AK28" s="714"/>
      <c r="AL28" s="679" t="s">
        <v>247</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301</v>
      </c>
      <c r="CE28" s="710"/>
      <c r="CF28" s="710"/>
      <c r="CG28" s="710"/>
      <c r="CH28" s="710"/>
      <c r="CI28" s="710"/>
      <c r="CJ28" s="710"/>
      <c r="CK28" s="710"/>
      <c r="CL28" s="710"/>
      <c r="CM28" s="710"/>
      <c r="CN28" s="710"/>
      <c r="CO28" s="710"/>
      <c r="CP28" s="710"/>
      <c r="CQ28" s="711"/>
      <c r="CR28" s="676">
        <v>1727834</v>
      </c>
      <c r="CS28" s="677"/>
      <c r="CT28" s="677"/>
      <c r="CU28" s="677"/>
      <c r="CV28" s="677"/>
      <c r="CW28" s="677"/>
      <c r="CX28" s="677"/>
      <c r="CY28" s="678"/>
      <c r="CZ28" s="679">
        <v>4.8</v>
      </c>
      <c r="DA28" s="697"/>
      <c r="DB28" s="697"/>
      <c r="DC28" s="698"/>
      <c r="DD28" s="682">
        <v>1340618</v>
      </c>
      <c r="DE28" s="677"/>
      <c r="DF28" s="677"/>
      <c r="DG28" s="677"/>
      <c r="DH28" s="677"/>
      <c r="DI28" s="677"/>
      <c r="DJ28" s="677"/>
      <c r="DK28" s="678"/>
      <c r="DL28" s="682">
        <v>1340618</v>
      </c>
      <c r="DM28" s="677"/>
      <c r="DN28" s="677"/>
      <c r="DO28" s="677"/>
      <c r="DP28" s="677"/>
      <c r="DQ28" s="677"/>
      <c r="DR28" s="677"/>
      <c r="DS28" s="677"/>
      <c r="DT28" s="677"/>
      <c r="DU28" s="677"/>
      <c r="DV28" s="678"/>
      <c r="DW28" s="679">
        <v>13.3</v>
      </c>
      <c r="DX28" s="697"/>
      <c r="DY28" s="697"/>
      <c r="DZ28" s="697"/>
      <c r="EA28" s="697"/>
      <c r="EB28" s="697"/>
      <c r="EC28" s="712"/>
    </row>
    <row r="29" spans="2:133" ht="11.25" customHeight="1" x14ac:dyDescent="0.15">
      <c r="B29" s="673" t="s">
        <v>302</v>
      </c>
      <c r="C29" s="674"/>
      <c r="D29" s="674"/>
      <c r="E29" s="674"/>
      <c r="F29" s="674"/>
      <c r="G29" s="674"/>
      <c r="H29" s="674"/>
      <c r="I29" s="674"/>
      <c r="J29" s="674"/>
      <c r="K29" s="674"/>
      <c r="L29" s="674"/>
      <c r="M29" s="674"/>
      <c r="N29" s="674"/>
      <c r="O29" s="674"/>
      <c r="P29" s="674"/>
      <c r="Q29" s="675"/>
      <c r="R29" s="676">
        <v>361663</v>
      </c>
      <c r="S29" s="677"/>
      <c r="T29" s="677"/>
      <c r="U29" s="677"/>
      <c r="V29" s="677"/>
      <c r="W29" s="677"/>
      <c r="X29" s="677"/>
      <c r="Y29" s="678"/>
      <c r="Z29" s="713">
        <v>0.9</v>
      </c>
      <c r="AA29" s="713"/>
      <c r="AB29" s="713"/>
      <c r="AC29" s="713"/>
      <c r="AD29" s="714">
        <v>9696</v>
      </c>
      <c r="AE29" s="714"/>
      <c r="AF29" s="714"/>
      <c r="AG29" s="714"/>
      <c r="AH29" s="714"/>
      <c r="AI29" s="714"/>
      <c r="AJ29" s="714"/>
      <c r="AK29" s="714"/>
      <c r="AL29" s="679">
        <v>0.1</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1" t="s">
        <v>303</v>
      </c>
      <c r="CE29" s="762"/>
      <c r="CF29" s="709" t="s">
        <v>70</v>
      </c>
      <c r="CG29" s="710"/>
      <c r="CH29" s="710"/>
      <c r="CI29" s="710"/>
      <c r="CJ29" s="710"/>
      <c r="CK29" s="710"/>
      <c r="CL29" s="710"/>
      <c r="CM29" s="710"/>
      <c r="CN29" s="710"/>
      <c r="CO29" s="710"/>
      <c r="CP29" s="710"/>
      <c r="CQ29" s="711"/>
      <c r="CR29" s="676">
        <v>1727834</v>
      </c>
      <c r="CS29" s="695"/>
      <c r="CT29" s="695"/>
      <c r="CU29" s="695"/>
      <c r="CV29" s="695"/>
      <c r="CW29" s="695"/>
      <c r="CX29" s="695"/>
      <c r="CY29" s="696"/>
      <c r="CZ29" s="679">
        <v>4.8</v>
      </c>
      <c r="DA29" s="697"/>
      <c r="DB29" s="697"/>
      <c r="DC29" s="698"/>
      <c r="DD29" s="682">
        <v>1340618</v>
      </c>
      <c r="DE29" s="695"/>
      <c r="DF29" s="695"/>
      <c r="DG29" s="695"/>
      <c r="DH29" s="695"/>
      <c r="DI29" s="695"/>
      <c r="DJ29" s="695"/>
      <c r="DK29" s="696"/>
      <c r="DL29" s="682">
        <v>1340618</v>
      </c>
      <c r="DM29" s="695"/>
      <c r="DN29" s="695"/>
      <c r="DO29" s="695"/>
      <c r="DP29" s="695"/>
      <c r="DQ29" s="695"/>
      <c r="DR29" s="695"/>
      <c r="DS29" s="695"/>
      <c r="DT29" s="695"/>
      <c r="DU29" s="695"/>
      <c r="DV29" s="696"/>
      <c r="DW29" s="679">
        <v>13.3</v>
      </c>
      <c r="DX29" s="697"/>
      <c r="DY29" s="697"/>
      <c r="DZ29" s="697"/>
      <c r="EA29" s="697"/>
      <c r="EB29" s="697"/>
      <c r="EC29" s="712"/>
    </row>
    <row r="30" spans="2:133" ht="11.25" customHeight="1" x14ac:dyDescent="0.15">
      <c r="B30" s="673" t="s">
        <v>304</v>
      </c>
      <c r="C30" s="674"/>
      <c r="D30" s="674"/>
      <c r="E30" s="674"/>
      <c r="F30" s="674"/>
      <c r="G30" s="674"/>
      <c r="H30" s="674"/>
      <c r="I30" s="674"/>
      <c r="J30" s="674"/>
      <c r="K30" s="674"/>
      <c r="L30" s="674"/>
      <c r="M30" s="674"/>
      <c r="N30" s="674"/>
      <c r="O30" s="674"/>
      <c r="P30" s="674"/>
      <c r="Q30" s="675"/>
      <c r="R30" s="676">
        <v>28454</v>
      </c>
      <c r="S30" s="677"/>
      <c r="T30" s="677"/>
      <c r="U30" s="677"/>
      <c r="V30" s="677"/>
      <c r="W30" s="677"/>
      <c r="X30" s="677"/>
      <c r="Y30" s="678"/>
      <c r="Z30" s="713">
        <v>0.1</v>
      </c>
      <c r="AA30" s="713"/>
      <c r="AB30" s="713"/>
      <c r="AC30" s="713"/>
      <c r="AD30" s="714" t="s">
        <v>129</v>
      </c>
      <c r="AE30" s="714"/>
      <c r="AF30" s="714"/>
      <c r="AG30" s="714"/>
      <c r="AH30" s="714"/>
      <c r="AI30" s="714"/>
      <c r="AJ30" s="714"/>
      <c r="AK30" s="714"/>
      <c r="AL30" s="679" t="s">
        <v>129</v>
      </c>
      <c r="AM30" s="680"/>
      <c r="AN30" s="680"/>
      <c r="AO30" s="715"/>
      <c r="AP30" s="737" t="s">
        <v>221</v>
      </c>
      <c r="AQ30" s="738"/>
      <c r="AR30" s="738"/>
      <c r="AS30" s="738"/>
      <c r="AT30" s="738"/>
      <c r="AU30" s="738"/>
      <c r="AV30" s="738"/>
      <c r="AW30" s="738"/>
      <c r="AX30" s="738"/>
      <c r="AY30" s="738"/>
      <c r="AZ30" s="738"/>
      <c r="BA30" s="738"/>
      <c r="BB30" s="738"/>
      <c r="BC30" s="738"/>
      <c r="BD30" s="738"/>
      <c r="BE30" s="738"/>
      <c r="BF30" s="739"/>
      <c r="BG30" s="737" t="s">
        <v>305</v>
      </c>
      <c r="BH30" s="750"/>
      <c r="BI30" s="750"/>
      <c r="BJ30" s="750"/>
      <c r="BK30" s="750"/>
      <c r="BL30" s="750"/>
      <c r="BM30" s="750"/>
      <c r="BN30" s="750"/>
      <c r="BO30" s="750"/>
      <c r="BP30" s="750"/>
      <c r="BQ30" s="751"/>
      <c r="BR30" s="737" t="s">
        <v>306</v>
      </c>
      <c r="BS30" s="750"/>
      <c r="BT30" s="750"/>
      <c r="BU30" s="750"/>
      <c r="BV30" s="750"/>
      <c r="BW30" s="750"/>
      <c r="BX30" s="750"/>
      <c r="BY30" s="750"/>
      <c r="BZ30" s="750"/>
      <c r="CA30" s="750"/>
      <c r="CB30" s="751"/>
      <c r="CD30" s="763"/>
      <c r="CE30" s="764"/>
      <c r="CF30" s="709" t="s">
        <v>307</v>
      </c>
      <c r="CG30" s="710"/>
      <c r="CH30" s="710"/>
      <c r="CI30" s="710"/>
      <c r="CJ30" s="710"/>
      <c r="CK30" s="710"/>
      <c r="CL30" s="710"/>
      <c r="CM30" s="710"/>
      <c r="CN30" s="710"/>
      <c r="CO30" s="710"/>
      <c r="CP30" s="710"/>
      <c r="CQ30" s="711"/>
      <c r="CR30" s="676">
        <v>1637798</v>
      </c>
      <c r="CS30" s="677"/>
      <c r="CT30" s="677"/>
      <c r="CU30" s="677"/>
      <c r="CV30" s="677"/>
      <c r="CW30" s="677"/>
      <c r="CX30" s="677"/>
      <c r="CY30" s="678"/>
      <c r="CZ30" s="679">
        <v>4.5</v>
      </c>
      <c r="DA30" s="697"/>
      <c r="DB30" s="697"/>
      <c r="DC30" s="698"/>
      <c r="DD30" s="682">
        <v>1266071</v>
      </c>
      <c r="DE30" s="677"/>
      <c r="DF30" s="677"/>
      <c r="DG30" s="677"/>
      <c r="DH30" s="677"/>
      <c r="DI30" s="677"/>
      <c r="DJ30" s="677"/>
      <c r="DK30" s="678"/>
      <c r="DL30" s="682">
        <v>1266071</v>
      </c>
      <c r="DM30" s="677"/>
      <c r="DN30" s="677"/>
      <c r="DO30" s="677"/>
      <c r="DP30" s="677"/>
      <c r="DQ30" s="677"/>
      <c r="DR30" s="677"/>
      <c r="DS30" s="677"/>
      <c r="DT30" s="677"/>
      <c r="DU30" s="677"/>
      <c r="DV30" s="678"/>
      <c r="DW30" s="679">
        <v>12.5</v>
      </c>
      <c r="DX30" s="697"/>
      <c r="DY30" s="697"/>
      <c r="DZ30" s="697"/>
      <c r="EA30" s="697"/>
      <c r="EB30" s="697"/>
      <c r="EC30" s="712"/>
    </row>
    <row r="31" spans="2:133" ht="11.25" customHeight="1" x14ac:dyDescent="0.15">
      <c r="B31" s="673" t="s">
        <v>308</v>
      </c>
      <c r="C31" s="674"/>
      <c r="D31" s="674"/>
      <c r="E31" s="674"/>
      <c r="F31" s="674"/>
      <c r="G31" s="674"/>
      <c r="H31" s="674"/>
      <c r="I31" s="674"/>
      <c r="J31" s="674"/>
      <c r="K31" s="674"/>
      <c r="L31" s="674"/>
      <c r="M31" s="674"/>
      <c r="N31" s="674"/>
      <c r="O31" s="674"/>
      <c r="P31" s="674"/>
      <c r="Q31" s="675"/>
      <c r="R31" s="676">
        <v>3744092</v>
      </c>
      <c r="S31" s="677"/>
      <c r="T31" s="677"/>
      <c r="U31" s="677"/>
      <c r="V31" s="677"/>
      <c r="W31" s="677"/>
      <c r="X31" s="677"/>
      <c r="Y31" s="678"/>
      <c r="Z31" s="713">
        <v>9.6</v>
      </c>
      <c r="AA31" s="713"/>
      <c r="AB31" s="713"/>
      <c r="AC31" s="713"/>
      <c r="AD31" s="714" t="s">
        <v>247</v>
      </c>
      <c r="AE31" s="714"/>
      <c r="AF31" s="714"/>
      <c r="AG31" s="714"/>
      <c r="AH31" s="714"/>
      <c r="AI31" s="714"/>
      <c r="AJ31" s="714"/>
      <c r="AK31" s="714"/>
      <c r="AL31" s="679" t="s">
        <v>174</v>
      </c>
      <c r="AM31" s="680"/>
      <c r="AN31" s="680"/>
      <c r="AO31" s="715"/>
      <c r="AP31" s="752" t="s">
        <v>309</v>
      </c>
      <c r="AQ31" s="753"/>
      <c r="AR31" s="753"/>
      <c r="AS31" s="753"/>
      <c r="AT31" s="758" t="s">
        <v>310</v>
      </c>
      <c r="AU31" s="229"/>
      <c r="AV31" s="229"/>
      <c r="AW31" s="229"/>
      <c r="AX31" s="742" t="s">
        <v>186</v>
      </c>
      <c r="AY31" s="743"/>
      <c r="AZ31" s="743"/>
      <c r="BA31" s="743"/>
      <c r="BB31" s="743"/>
      <c r="BC31" s="743"/>
      <c r="BD31" s="743"/>
      <c r="BE31" s="743"/>
      <c r="BF31" s="744"/>
      <c r="BG31" s="745">
        <v>98.9</v>
      </c>
      <c r="BH31" s="746"/>
      <c r="BI31" s="746"/>
      <c r="BJ31" s="746"/>
      <c r="BK31" s="746"/>
      <c r="BL31" s="746"/>
      <c r="BM31" s="747">
        <v>96.9</v>
      </c>
      <c r="BN31" s="746"/>
      <c r="BO31" s="746"/>
      <c r="BP31" s="746"/>
      <c r="BQ31" s="748"/>
      <c r="BR31" s="745">
        <v>98.8</v>
      </c>
      <c r="BS31" s="746"/>
      <c r="BT31" s="746"/>
      <c r="BU31" s="746"/>
      <c r="BV31" s="746"/>
      <c r="BW31" s="746"/>
      <c r="BX31" s="747">
        <v>96.4</v>
      </c>
      <c r="BY31" s="746"/>
      <c r="BZ31" s="746"/>
      <c r="CA31" s="746"/>
      <c r="CB31" s="748"/>
      <c r="CD31" s="763"/>
      <c r="CE31" s="764"/>
      <c r="CF31" s="709" t="s">
        <v>311</v>
      </c>
      <c r="CG31" s="710"/>
      <c r="CH31" s="710"/>
      <c r="CI31" s="710"/>
      <c r="CJ31" s="710"/>
      <c r="CK31" s="710"/>
      <c r="CL31" s="710"/>
      <c r="CM31" s="710"/>
      <c r="CN31" s="710"/>
      <c r="CO31" s="710"/>
      <c r="CP31" s="710"/>
      <c r="CQ31" s="711"/>
      <c r="CR31" s="676">
        <v>90036</v>
      </c>
      <c r="CS31" s="695"/>
      <c r="CT31" s="695"/>
      <c r="CU31" s="695"/>
      <c r="CV31" s="695"/>
      <c r="CW31" s="695"/>
      <c r="CX31" s="695"/>
      <c r="CY31" s="696"/>
      <c r="CZ31" s="679">
        <v>0.2</v>
      </c>
      <c r="DA31" s="697"/>
      <c r="DB31" s="697"/>
      <c r="DC31" s="698"/>
      <c r="DD31" s="682">
        <v>74547</v>
      </c>
      <c r="DE31" s="695"/>
      <c r="DF31" s="695"/>
      <c r="DG31" s="695"/>
      <c r="DH31" s="695"/>
      <c r="DI31" s="695"/>
      <c r="DJ31" s="695"/>
      <c r="DK31" s="696"/>
      <c r="DL31" s="682">
        <v>74547</v>
      </c>
      <c r="DM31" s="695"/>
      <c r="DN31" s="695"/>
      <c r="DO31" s="695"/>
      <c r="DP31" s="695"/>
      <c r="DQ31" s="695"/>
      <c r="DR31" s="695"/>
      <c r="DS31" s="695"/>
      <c r="DT31" s="695"/>
      <c r="DU31" s="695"/>
      <c r="DV31" s="696"/>
      <c r="DW31" s="679">
        <v>0.7</v>
      </c>
      <c r="DX31" s="697"/>
      <c r="DY31" s="697"/>
      <c r="DZ31" s="697"/>
      <c r="EA31" s="697"/>
      <c r="EB31" s="697"/>
      <c r="EC31" s="712"/>
    </row>
    <row r="32" spans="2:133" ht="11.25" customHeight="1" x14ac:dyDescent="0.15">
      <c r="B32" s="767" t="s">
        <v>312</v>
      </c>
      <c r="C32" s="768"/>
      <c r="D32" s="768"/>
      <c r="E32" s="768"/>
      <c r="F32" s="768"/>
      <c r="G32" s="768"/>
      <c r="H32" s="768"/>
      <c r="I32" s="768"/>
      <c r="J32" s="768"/>
      <c r="K32" s="768"/>
      <c r="L32" s="768"/>
      <c r="M32" s="768"/>
      <c r="N32" s="768"/>
      <c r="O32" s="768"/>
      <c r="P32" s="768"/>
      <c r="Q32" s="769"/>
      <c r="R32" s="676">
        <v>179727</v>
      </c>
      <c r="S32" s="677"/>
      <c r="T32" s="677"/>
      <c r="U32" s="677"/>
      <c r="V32" s="677"/>
      <c r="W32" s="677"/>
      <c r="X32" s="677"/>
      <c r="Y32" s="678"/>
      <c r="Z32" s="713">
        <v>0.5</v>
      </c>
      <c r="AA32" s="713"/>
      <c r="AB32" s="713"/>
      <c r="AC32" s="713"/>
      <c r="AD32" s="714">
        <v>179727</v>
      </c>
      <c r="AE32" s="714"/>
      <c r="AF32" s="714"/>
      <c r="AG32" s="714"/>
      <c r="AH32" s="714"/>
      <c r="AI32" s="714"/>
      <c r="AJ32" s="714"/>
      <c r="AK32" s="714"/>
      <c r="AL32" s="679">
        <v>1.8</v>
      </c>
      <c r="AM32" s="680"/>
      <c r="AN32" s="680"/>
      <c r="AO32" s="715"/>
      <c r="AP32" s="754"/>
      <c r="AQ32" s="755"/>
      <c r="AR32" s="755"/>
      <c r="AS32" s="755"/>
      <c r="AT32" s="759"/>
      <c r="AU32" s="228" t="s">
        <v>313</v>
      </c>
      <c r="AV32" s="228"/>
      <c r="AW32" s="228"/>
      <c r="AX32" s="673" t="s">
        <v>314</v>
      </c>
      <c r="AY32" s="674"/>
      <c r="AZ32" s="674"/>
      <c r="BA32" s="674"/>
      <c r="BB32" s="674"/>
      <c r="BC32" s="674"/>
      <c r="BD32" s="674"/>
      <c r="BE32" s="674"/>
      <c r="BF32" s="675"/>
      <c r="BG32" s="749">
        <v>98.7</v>
      </c>
      <c r="BH32" s="695"/>
      <c r="BI32" s="695"/>
      <c r="BJ32" s="695"/>
      <c r="BK32" s="695"/>
      <c r="BL32" s="695"/>
      <c r="BM32" s="680">
        <v>96.4</v>
      </c>
      <c r="BN32" s="741"/>
      <c r="BO32" s="741"/>
      <c r="BP32" s="741"/>
      <c r="BQ32" s="719"/>
      <c r="BR32" s="749">
        <v>98.4</v>
      </c>
      <c r="BS32" s="695"/>
      <c r="BT32" s="695"/>
      <c r="BU32" s="695"/>
      <c r="BV32" s="695"/>
      <c r="BW32" s="695"/>
      <c r="BX32" s="680">
        <v>96.2</v>
      </c>
      <c r="BY32" s="741"/>
      <c r="BZ32" s="741"/>
      <c r="CA32" s="741"/>
      <c r="CB32" s="719"/>
      <c r="CD32" s="765"/>
      <c r="CE32" s="766"/>
      <c r="CF32" s="709" t="s">
        <v>315</v>
      </c>
      <c r="CG32" s="710"/>
      <c r="CH32" s="710"/>
      <c r="CI32" s="710"/>
      <c r="CJ32" s="710"/>
      <c r="CK32" s="710"/>
      <c r="CL32" s="710"/>
      <c r="CM32" s="710"/>
      <c r="CN32" s="710"/>
      <c r="CO32" s="710"/>
      <c r="CP32" s="710"/>
      <c r="CQ32" s="711"/>
      <c r="CR32" s="676" t="s">
        <v>129</v>
      </c>
      <c r="CS32" s="677"/>
      <c r="CT32" s="677"/>
      <c r="CU32" s="677"/>
      <c r="CV32" s="677"/>
      <c r="CW32" s="677"/>
      <c r="CX32" s="677"/>
      <c r="CY32" s="678"/>
      <c r="CZ32" s="679" t="s">
        <v>129</v>
      </c>
      <c r="DA32" s="697"/>
      <c r="DB32" s="697"/>
      <c r="DC32" s="698"/>
      <c r="DD32" s="682" t="s">
        <v>129</v>
      </c>
      <c r="DE32" s="677"/>
      <c r="DF32" s="677"/>
      <c r="DG32" s="677"/>
      <c r="DH32" s="677"/>
      <c r="DI32" s="677"/>
      <c r="DJ32" s="677"/>
      <c r="DK32" s="678"/>
      <c r="DL32" s="682" t="s">
        <v>174</v>
      </c>
      <c r="DM32" s="677"/>
      <c r="DN32" s="677"/>
      <c r="DO32" s="677"/>
      <c r="DP32" s="677"/>
      <c r="DQ32" s="677"/>
      <c r="DR32" s="677"/>
      <c r="DS32" s="677"/>
      <c r="DT32" s="677"/>
      <c r="DU32" s="677"/>
      <c r="DV32" s="678"/>
      <c r="DW32" s="679" t="s">
        <v>129</v>
      </c>
      <c r="DX32" s="697"/>
      <c r="DY32" s="697"/>
      <c r="DZ32" s="697"/>
      <c r="EA32" s="697"/>
      <c r="EB32" s="697"/>
      <c r="EC32" s="712"/>
    </row>
    <row r="33" spans="2:133" ht="11.25" customHeight="1" x14ac:dyDescent="0.15">
      <c r="B33" s="673" t="s">
        <v>316</v>
      </c>
      <c r="C33" s="674"/>
      <c r="D33" s="674"/>
      <c r="E33" s="674"/>
      <c r="F33" s="674"/>
      <c r="G33" s="674"/>
      <c r="H33" s="674"/>
      <c r="I33" s="674"/>
      <c r="J33" s="674"/>
      <c r="K33" s="674"/>
      <c r="L33" s="674"/>
      <c r="M33" s="674"/>
      <c r="N33" s="674"/>
      <c r="O33" s="674"/>
      <c r="P33" s="674"/>
      <c r="Q33" s="675"/>
      <c r="R33" s="676">
        <v>1739080</v>
      </c>
      <c r="S33" s="677"/>
      <c r="T33" s="677"/>
      <c r="U33" s="677"/>
      <c r="V33" s="677"/>
      <c r="W33" s="677"/>
      <c r="X33" s="677"/>
      <c r="Y33" s="678"/>
      <c r="Z33" s="713">
        <v>4.5</v>
      </c>
      <c r="AA33" s="713"/>
      <c r="AB33" s="713"/>
      <c r="AC33" s="713"/>
      <c r="AD33" s="714" t="s">
        <v>129</v>
      </c>
      <c r="AE33" s="714"/>
      <c r="AF33" s="714"/>
      <c r="AG33" s="714"/>
      <c r="AH33" s="714"/>
      <c r="AI33" s="714"/>
      <c r="AJ33" s="714"/>
      <c r="AK33" s="714"/>
      <c r="AL33" s="679" t="s">
        <v>129</v>
      </c>
      <c r="AM33" s="680"/>
      <c r="AN33" s="680"/>
      <c r="AO33" s="715"/>
      <c r="AP33" s="756"/>
      <c r="AQ33" s="757"/>
      <c r="AR33" s="757"/>
      <c r="AS33" s="757"/>
      <c r="AT33" s="760"/>
      <c r="AU33" s="230"/>
      <c r="AV33" s="230"/>
      <c r="AW33" s="230"/>
      <c r="AX33" s="657" t="s">
        <v>317</v>
      </c>
      <c r="AY33" s="658"/>
      <c r="AZ33" s="658"/>
      <c r="BA33" s="658"/>
      <c r="BB33" s="658"/>
      <c r="BC33" s="658"/>
      <c r="BD33" s="658"/>
      <c r="BE33" s="658"/>
      <c r="BF33" s="659"/>
      <c r="BG33" s="740">
        <v>99</v>
      </c>
      <c r="BH33" s="661"/>
      <c r="BI33" s="661"/>
      <c r="BJ33" s="661"/>
      <c r="BK33" s="661"/>
      <c r="BL33" s="661"/>
      <c r="BM33" s="704">
        <v>97</v>
      </c>
      <c r="BN33" s="661"/>
      <c r="BO33" s="661"/>
      <c r="BP33" s="661"/>
      <c r="BQ33" s="725"/>
      <c r="BR33" s="740">
        <v>99.1</v>
      </c>
      <c r="BS33" s="661"/>
      <c r="BT33" s="661"/>
      <c r="BU33" s="661"/>
      <c r="BV33" s="661"/>
      <c r="BW33" s="661"/>
      <c r="BX33" s="704">
        <v>96</v>
      </c>
      <c r="BY33" s="661"/>
      <c r="BZ33" s="661"/>
      <c r="CA33" s="661"/>
      <c r="CB33" s="725"/>
      <c r="CD33" s="709" t="s">
        <v>318</v>
      </c>
      <c r="CE33" s="710"/>
      <c r="CF33" s="710"/>
      <c r="CG33" s="710"/>
      <c r="CH33" s="710"/>
      <c r="CI33" s="710"/>
      <c r="CJ33" s="710"/>
      <c r="CK33" s="710"/>
      <c r="CL33" s="710"/>
      <c r="CM33" s="710"/>
      <c r="CN33" s="710"/>
      <c r="CO33" s="710"/>
      <c r="CP33" s="710"/>
      <c r="CQ33" s="711"/>
      <c r="CR33" s="676">
        <v>20892698</v>
      </c>
      <c r="CS33" s="695"/>
      <c r="CT33" s="695"/>
      <c r="CU33" s="695"/>
      <c r="CV33" s="695"/>
      <c r="CW33" s="695"/>
      <c r="CX33" s="695"/>
      <c r="CY33" s="696"/>
      <c r="CZ33" s="679">
        <v>58</v>
      </c>
      <c r="DA33" s="697"/>
      <c r="DB33" s="697"/>
      <c r="DC33" s="698"/>
      <c r="DD33" s="682">
        <v>9786812</v>
      </c>
      <c r="DE33" s="695"/>
      <c r="DF33" s="695"/>
      <c r="DG33" s="695"/>
      <c r="DH33" s="695"/>
      <c r="DI33" s="695"/>
      <c r="DJ33" s="695"/>
      <c r="DK33" s="696"/>
      <c r="DL33" s="682">
        <v>4722778</v>
      </c>
      <c r="DM33" s="695"/>
      <c r="DN33" s="695"/>
      <c r="DO33" s="695"/>
      <c r="DP33" s="695"/>
      <c r="DQ33" s="695"/>
      <c r="DR33" s="695"/>
      <c r="DS33" s="695"/>
      <c r="DT33" s="695"/>
      <c r="DU33" s="695"/>
      <c r="DV33" s="696"/>
      <c r="DW33" s="679">
        <v>46.8</v>
      </c>
      <c r="DX33" s="697"/>
      <c r="DY33" s="697"/>
      <c r="DZ33" s="697"/>
      <c r="EA33" s="697"/>
      <c r="EB33" s="697"/>
      <c r="EC33" s="712"/>
    </row>
    <row r="34" spans="2:133" ht="11.25" customHeight="1" x14ac:dyDescent="0.15">
      <c r="B34" s="673" t="s">
        <v>319</v>
      </c>
      <c r="C34" s="674"/>
      <c r="D34" s="674"/>
      <c r="E34" s="674"/>
      <c r="F34" s="674"/>
      <c r="G34" s="674"/>
      <c r="H34" s="674"/>
      <c r="I34" s="674"/>
      <c r="J34" s="674"/>
      <c r="K34" s="674"/>
      <c r="L34" s="674"/>
      <c r="M34" s="674"/>
      <c r="N34" s="674"/>
      <c r="O34" s="674"/>
      <c r="P34" s="674"/>
      <c r="Q34" s="675"/>
      <c r="R34" s="676">
        <v>260516</v>
      </c>
      <c r="S34" s="677"/>
      <c r="T34" s="677"/>
      <c r="U34" s="677"/>
      <c r="V34" s="677"/>
      <c r="W34" s="677"/>
      <c r="X34" s="677"/>
      <c r="Y34" s="678"/>
      <c r="Z34" s="713">
        <v>0.7</v>
      </c>
      <c r="AA34" s="713"/>
      <c r="AB34" s="713"/>
      <c r="AC34" s="713"/>
      <c r="AD34" s="714" t="s">
        <v>129</v>
      </c>
      <c r="AE34" s="714"/>
      <c r="AF34" s="714"/>
      <c r="AG34" s="714"/>
      <c r="AH34" s="714"/>
      <c r="AI34" s="714"/>
      <c r="AJ34" s="714"/>
      <c r="AK34" s="714"/>
      <c r="AL34" s="679" t="s">
        <v>174</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320</v>
      </c>
      <c r="CE34" s="710"/>
      <c r="CF34" s="710"/>
      <c r="CG34" s="710"/>
      <c r="CH34" s="710"/>
      <c r="CI34" s="710"/>
      <c r="CJ34" s="710"/>
      <c r="CK34" s="710"/>
      <c r="CL34" s="710"/>
      <c r="CM34" s="710"/>
      <c r="CN34" s="710"/>
      <c r="CO34" s="710"/>
      <c r="CP34" s="710"/>
      <c r="CQ34" s="711"/>
      <c r="CR34" s="676">
        <v>3399993</v>
      </c>
      <c r="CS34" s="677"/>
      <c r="CT34" s="677"/>
      <c r="CU34" s="677"/>
      <c r="CV34" s="677"/>
      <c r="CW34" s="677"/>
      <c r="CX34" s="677"/>
      <c r="CY34" s="678"/>
      <c r="CZ34" s="679">
        <v>9.4</v>
      </c>
      <c r="DA34" s="697"/>
      <c r="DB34" s="697"/>
      <c r="DC34" s="698"/>
      <c r="DD34" s="682">
        <v>2232984</v>
      </c>
      <c r="DE34" s="677"/>
      <c r="DF34" s="677"/>
      <c r="DG34" s="677"/>
      <c r="DH34" s="677"/>
      <c r="DI34" s="677"/>
      <c r="DJ34" s="677"/>
      <c r="DK34" s="678"/>
      <c r="DL34" s="682">
        <v>1238120</v>
      </c>
      <c r="DM34" s="677"/>
      <c r="DN34" s="677"/>
      <c r="DO34" s="677"/>
      <c r="DP34" s="677"/>
      <c r="DQ34" s="677"/>
      <c r="DR34" s="677"/>
      <c r="DS34" s="677"/>
      <c r="DT34" s="677"/>
      <c r="DU34" s="677"/>
      <c r="DV34" s="678"/>
      <c r="DW34" s="679">
        <v>12.3</v>
      </c>
      <c r="DX34" s="697"/>
      <c r="DY34" s="697"/>
      <c r="DZ34" s="697"/>
      <c r="EA34" s="697"/>
      <c r="EB34" s="697"/>
      <c r="EC34" s="712"/>
    </row>
    <row r="35" spans="2:133" ht="11.25" customHeight="1" x14ac:dyDescent="0.15">
      <c r="B35" s="673" t="s">
        <v>321</v>
      </c>
      <c r="C35" s="674"/>
      <c r="D35" s="674"/>
      <c r="E35" s="674"/>
      <c r="F35" s="674"/>
      <c r="G35" s="674"/>
      <c r="H35" s="674"/>
      <c r="I35" s="674"/>
      <c r="J35" s="674"/>
      <c r="K35" s="674"/>
      <c r="L35" s="674"/>
      <c r="M35" s="674"/>
      <c r="N35" s="674"/>
      <c r="O35" s="674"/>
      <c r="P35" s="674"/>
      <c r="Q35" s="675"/>
      <c r="R35" s="676">
        <v>672381</v>
      </c>
      <c r="S35" s="677"/>
      <c r="T35" s="677"/>
      <c r="U35" s="677"/>
      <c r="V35" s="677"/>
      <c r="W35" s="677"/>
      <c r="X35" s="677"/>
      <c r="Y35" s="678"/>
      <c r="Z35" s="713">
        <v>1.7</v>
      </c>
      <c r="AA35" s="713"/>
      <c r="AB35" s="713"/>
      <c r="AC35" s="713"/>
      <c r="AD35" s="714" t="s">
        <v>174</v>
      </c>
      <c r="AE35" s="714"/>
      <c r="AF35" s="714"/>
      <c r="AG35" s="714"/>
      <c r="AH35" s="714"/>
      <c r="AI35" s="714"/>
      <c r="AJ35" s="714"/>
      <c r="AK35" s="714"/>
      <c r="AL35" s="679" t="s">
        <v>129</v>
      </c>
      <c r="AM35" s="680"/>
      <c r="AN35" s="680"/>
      <c r="AO35" s="715"/>
      <c r="AP35" s="233"/>
      <c r="AQ35" s="737" t="s">
        <v>322</v>
      </c>
      <c r="AR35" s="738"/>
      <c r="AS35" s="738"/>
      <c r="AT35" s="738"/>
      <c r="AU35" s="738"/>
      <c r="AV35" s="738"/>
      <c r="AW35" s="738"/>
      <c r="AX35" s="738"/>
      <c r="AY35" s="738"/>
      <c r="AZ35" s="738"/>
      <c r="BA35" s="738"/>
      <c r="BB35" s="738"/>
      <c r="BC35" s="738"/>
      <c r="BD35" s="738"/>
      <c r="BE35" s="738"/>
      <c r="BF35" s="739"/>
      <c r="BG35" s="737" t="s">
        <v>323</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324</v>
      </c>
      <c r="CE35" s="710"/>
      <c r="CF35" s="710"/>
      <c r="CG35" s="710"/>
      <c r="CH35" s="710"/>
      <c r="CI35" s="710"/>
      <c r="CJ35" s="710"/>
      <c r="CK35" s="710"/>
      <c r="CL35" s="710"/>
      <c r="CM35" s="710"/>
      <c r="CN35" s="710"/>
      <c r="CO35" s="710"/>
      <c r="CP35" s="710"/>
      <c r="CQ35" s="711"/>
      <c r="CR35" s="676">
        <v>728566</v>
      </c>
      <c r="CS35" s="695"/>
      <c r="CT35" s="695"/>
      <c r="CU35" s="695"/>
      <c r="CV35" s="695"/>
      <c r="CW35" s="695"/>
      <c r="CX35" s="695"/>
      <c r="CY35" s="696"/>
      <c r="CZ35" s="679">
        <v>2</v>
      </c>
      <c r="DA35" s="697"/>
      <c r="DB35" s="697"/>
      <c r="DC35" s="698"/>
      <c r="DD35" s="682">
        <v>548502</v>
      </c>
      <c r="DE35" s="695"/>
      <c r="DF35" s="695"/>
      <c r="DG35" s="695"/>
      <c r="DH35" s="695"/>
      <c r="DI35" s="695"/>
      <c r="DJ35" s="695"/>
      <c r="DK35" s="696"/>
      <c r="DL35" s="682">
        <v>548502</v>
      </c>
      <c r="DM35" s="695"/>
      <c r="DN35" s="695"/>
      <c r="DO35" s="695"/>
      <c r="DP35" s="695"/>
      <c r="DQ35" s="695"/>
      <c r="DR35" s="695"/>
      <c r="DS35" s="695"/>
      <c r="DT35" s="695"/>
      <c r="DU35" s="695"/>
      <c r="DV35" s="696"/>
      <c r="DW35" s="679">
        <v>5.4</v>
      </c>
      <c r="DX35" s="697"/>
      <c r="DY35" s="697"/>
      <c r="DZ35" s="697"/>
      <c r="EA35" s="697"/>
      <c r="EB35" s="697"/>
      <c r="EC35" s="712"/>
    </row>
    <row r="36" spans="2:133" ht="11.25" customHeight="1" x14ac:dyDescent="0.15">
      <c r="B36" s="673" t="s">
        <v>325</v>
      </c>
      <c r="C36" s="674"/>
      <c r="D36" s="674"/>
      <c r="E36" s="674"/>
      <c r="F36" s="674"/>
      <c r="G36" s="674"/>
      <c r="H36" s="674"/>
      <c r="I36" s="674"/>
      <c r="J36" s="674"/>
      <c r="K36" s="674"/>
      <c r="L36" s="674"/>
      <c r="M36" s="674"/>
      <c r="N36" s="674"/>
      <c r="O36" s="674"/>
      <c r="P36" s="674"/>
      <c r="Q36" s="675"/>
      <c r="R36" s="676">
        <v>13292541</v>
      </c>
      <c r="S36" s="677"/>
      <c r="T36" s="677"/>
      <c r="U36" s="677"/>
      <c r="V36" s="677"/>
      <c r="W36" s="677"/>
      <c r="X36" s="677"/>
      <c r="Y36" s="678"/>
      <c r="Z36" s="713">
        <v>34.299999999999997</v>
      </c>
      <c r="AA36" s="713"/>
      <c r="AB36" s="713"/>
      <c r="AC36" s="713"/>
      <c r="AD36" s="714" t="s">
        <v>129</v>
      </c>
      <c r="AE36" s="714"/>
      <c r="AF36" s="714"/>
      <c r="AG36" s="714"/>
      <c r="AH36" s="714"/>
      <c r="AI36" s="714"/>
      <c r="AJ36" s="714"/>
      <c r="AK36" s="714"/>
      <c r="AL36" s="679" t="s">
        <v>174</v>
      </c>
      <c r="AM36" s="680"/>
      <c r="AN36" s="680"/>
      <c r="AO36" s="715"/>
      <c r="AP36" s="233"/>
      <c r="AQ36" s="728" t="s">
        <v>326</v>
      </c>
      <c r="AR36" s="729"/>
      <c r="AS36" s="729"/>
      <c r="AT36" s="729"/>
      <c r="AU36" s="729"/>
      <c r="AV36" s="729"/>
      <c r="AW36" s="729"/>
      <c r="AX36" s="729"/>
      <c r="AY36" s="730"/>
      <c r="AZ36" s="731">
        <v>6692154</v>
      </c>
      <c r="BA36" s="732"/>
      <c r="BB36" s="732"/>
      <c r="BC36" s="732"/>
      <c r="BD36" s="732"/>
      <c r="BE36" s="732"/>
      <c r="BF36" s="733"/>
      <c r="BG36" s="734" t="s">
        <v>327</v>
      </c>
      <c r="BH36" s="735"/>
      <c r="BI36" s="735"/>
      <c r="BJ36" s="735"/>
      <c r="BK36" s="735"/>
      <c r="BL36" s="735"/>
      <c r="BM36" s="735"/>
      <c r="BN36" s="735"/>
      <c r="BO36" s="735"/>
      <c r="BP36" s="735"/>
      <c r="BQ36" s="735"/>
      <c r="BR36" s="735"/>
      <c r="BS36" s="735"/>
      <c r="BT36" s="735"/>
      <c r="BU36" s="736"/>
      <c r="BV36" s="731">
        <v>177967</v>
      </c>
      <c r="BW36" s="732"/>
      <c r="BX36" s="732"/>
      <c r="BY36" s="732"/>
      <c r="BZ36" s="732"/>
      <c r="CA36" s="732"/>
      <c r="CB36" s="733"/>
      <c r="CD36" s="709" t="s">
        <v>328</v>
      </c>
      <c r="CE36" s="710"/>
      <c r="CF36" s="710"/>
      <c r="CG36" s="710"/>
      <c r="CH36" s="710"/>
      <c r="CI36" s="710"/>
      <c r="CJ36" s="710"/>
      <c r="CK36" s="710"/>
      <c r="CL36" s="710"/>
      <c r="CM36" s="710"/>
      <c r="CN36" s="710"/>
      <c r="CO36" s="710"/>
      <c r="CP36" s="710"/>
      <c r="CQ36" s="711"/>
      <c r="CR36" s="676">
        <v>6732164</v>
      </c>
      <c r="CS36" s="677"/>
      <c r="CT36" s="677"/>
      <c r="CU36" s="677"/>
      <c r="CV36" s="677"/>
      <c r="CW36" s="677"/>
      <c r="CX36" s="677"/>
      <c r="CY36" s="678"/>
      <c r="CZ36" s="679">
        <v>18.7</v>
      </c>
      <c r="DA36" s="697"/>
      <c r="DB36" s="697"/>
      <c r="DC36" s="698"/>
      <c r="DD36" s="682">
        <v>2726185</v>
      </c>
      <c r="DE36" s="677"/>
      <c r="DF36" s="677"/>
      <c r="DG36" s="677"/>
      <c r="DH36" s="677"/>
      <c r="DI36" s="677"/>
      <c r="DJ36" s="677"/>
      <c r="DK36" s="678"/>
      <c r="DL36" s="682">
        <v>1124972</v>
      </c>
      <c r="DM36" s="677"/>
      <c r="DN36" s="677"/>
      <c r="DO36" s="677"/>
      <c r="DP36" s="677"/>
      <c r="DQ36" s="677"/>
      <c r="DR36" s="677"/>
      <c r="DS36" s="677"/>
      <c r="DT36" s="677"/>
      <c r="DU36" s="677"/>
      <c r="DV36" s="678"/>
      <c r="DW36" s="679">
        <v>11.1</v>
      </c>
      <c r="DX36" s="697"/>
      <c r="DY36" s="697"/>
      <c r="DZ36" s="697"/>
      <c r="EA36" s="697"/>
      <c r="EB36" s="697"/>
      <c r="EC36" s="712"/>
    </row>
    <row r="37" spans="2:133" ht="11.25" customHeight="1" x14ac:dyDescent="0.15">
      <c r="B37" s="673" t="s">
        <v>329</v>
      </c>
      <c r="C37" s="674"/>
      <c r="D37" s="674"/>
      <c r="E37" s="674"/>
      <c r="F37" s="674"/>
      <c r="G37" s="674"/>
      <c r="H37" s="674"/>
      <c r="I37" s="674"/>
      <c r="J37" s="674"/>
      <c r="K37" s="674"/>
      <c r="L37" s="674"/>
      <c r="M37" s="674"/>
      <c r="N37" s="674"/>
      <c r="O37" s="674"/>
      <c r="P37" s="674"/>
      <c r="Q37" s="675"/>
      <c r="R37" s="676">
        <v>876688</v>
      </c>
      <c r="S37" s="677"/>
      <c r="T37" s="677"/>
      <c r="U37" s="677"/>
      <c r="V37" s="677"/>
      <c r="W37" s="677"/>
      <c r="X37" s="677"/>
      <c r="Y37" s="678"/>
      <c r="Z37" s="713">
        <v>2.2999999999999998</v>
      </c>
      <c r="AA37" s="713"/>
      <c r="AB37" s="713"/>
      <c r="AC37" s="713"/>
      <c r="AD37" s="714" t="s">
        <v>174</v>
      </c>
      <c r="AE37" s="714"/>
      <c r="AF37" s="714"/>
      <c r="AG37" s="714"/>
      <c r="AH37" s="714"/>
      <c r="AI37" s="714"/>
      <c r="AJ37" s="714"/>
      <c r="AK37" s="714"/>
      <c r="AL37" s="679" t="s">
        <v>129</v>
      </c>
      <c r="AM37" s="680"/>
      <c r="AN37" s="680"/>
      <c r="AO37" s="715"/>
      <c r="AQ37" s="716" t="s">
        <v>330</v>
      </c>
      <c r="AR37" s="717"/>
      <c r="AS37" s="717"/>
      <c r="AT37" s="717"/>
      <c r="AU37" s="717"/>
      <c r="AV37" s="717"/>
      <c r="AW37" s="717"/>
      <c r="AX37" s="717"/>
      <c r="AY37" s="718"/>
      <c r="AZ37" s="676">
        <v>5288265</v>
      </c>
      <c r="BA37" s="677"/>
      <c r="BB37" s="677"/>
      <c r="BC37" s="677"/>
      <c r="BD37" s="695"/>
      <c r="BE37" s="695"/>
      <c r="BF37" s="719"/>
      <c r="BG37" s="709" t="s">
        <v>331</v>
      </c>
      <c r="BH37" s="710"/>
      <c r="BI37" s="710"/>
      <c r="BJ37" s="710"/>
      <c r="BK37" s="710"/>
      <c r="BL37" s="710"/>
      <c r="BM37" s="710"/>
      <c r="BN37" s="710"/>
      <c r="BO37" s="710"/>
      <c r="BP37" s="710"/>
      <c r="BQ37" s="710"/>
      <c r="BR37" s="710"/>
      <c r="BS37" s="710"/>
      <c r="BT37" s="710"/>
      <c r="BU37" s="711"/>
      <c r="BV37" s="676">
        <v>120029</v>
      </c>
      <c r="BW37" s="677"/>
      <c r="BX37" s="677"/>
      <c r="BY37" s="677"/>
      <c r="BZ37" s="677"/>
      <c r="CA37" s="677"/>
      <c r="CB37" s="720"/>
      <c r="CD37" s="709" t="s">
        <v>332</v>
      </c>
      <c r="CE37" s="710"/>
      <c r="CF37" s="710"/>
      <c r="CG37" s="710"/>
      <c r="CH37" s="710"/>
      <c r="CI37" s="710"/>
      <c r="CJ37" s="710"/>
      <c r="CK37" s="710"/>
      <c r="CL37" s="710"/>
      <c r="CM37" s="710"/>
      <c r="CN37" s="710"/>
      <c r="CO37" s="710"/>
      <c r="CP37" s="710"/>
      <c r="CQ37" s="711"/>
      <c r="CR37" s="676">
        <v>1039288</v>
      </c>
      <c r="CS37" s="695"/>
      <c r="CT37" s="695"/>
      <c r="CU37" s="695"/>
      <c r="CV37" s="695"/>
      <c r="CW37" s="695"/>
      <c r="CX37" s="695"/>
      <c r="CY37" s="696"/>
      <c r="CZ37" s="679">
        <v>2.9</v>
      </c>
      <c r="DA37" s="697"/>
      <c r="DB37" s="697"/>
      <c r="DC37" s="698"/>
      <c r="DD37" s="682">
        <v>1038499</v>
      </c>
      <c r="DE37" s="695"/>
      <c r="DF37" s="695"/>
      <c r="DG37" s="695"/>
      <c r="DH37" s="695"/>
      <c r="DI37" s="695"/>
      <c r="DJ37" s="695"/>
      <c r="DK37" s="696"/>
      <c r="DL37" s="682">
        <v>1038499</v>
      </c>
      <c r="DM37" s="695"/>
      <c r="DN37" s="695"/>
      <c r="DO37" s="695"/>
      <c r="DP37" s="695"/>
      <c r="DQ37" s="695"/>
      <c r="DR37" s="695"/>
      <c r="DS37" s="695"/>
      <c r="DT37" s="695"/>
      <c r="DU37" s="695"/>
      <c r="DV37" s="696"/>
      <c r="DW37" s="679">
        <v>10.3</v>
      </c>
      <c r="DX37" s="697"/>
      <c r="DY37" s="697"/>
      <c r="DZ37" s="697"/>
      <c r="EA37" s="697"/>
      <c r="EB37" s="697"/>
      <c r="EC37" s="712"/>
    </row>
    <row r="38" spans="2:133" ht="11.25" customHeight="1" x14ac:dyDescent="0.15">
      <c r="B38" s="673" t="s">
        <v>333</v>
      </c>
      <c r="C38" s="674"/>
      <c r="D38" s="674"/>
      <c r="E38" s="674"/>
      <c r="F38" s="674"/>
      <c r="G38" s="674"/>
      <c r="H38" s="674"/>
      <c r="I38" s="674"/>
      <c r="J38" s="674"/>
      <c r="K38" s="674"/>
      <c r="L38" s="674"/>
      <c r="M38" s="674"/>
      <c r="N38" s="674"/>
      <c r="O38" s="674"/>
      <c r="P38" s="674"/>
      <c r="Q38" s="675"/>
      <c r="R38" s="676">
        <v>682394</v>
      </c>
      <c r="S38" s="677"/>
      <c r="T38" s="677"/>
      <c r="U38" s="677"/>
      <c r="V38" s="677"/>
      <c r="W38" s="677"/>
      <c r="X38" s="677"/>
      <c r="Y38" s="678"/>
      <c r="Z38" s="713">
        <v>1.8</v>
      </c>
      <c r="AA38" s="713"/>
      <c r="AB38" s="713"/>
      <c r="AC38" s="713"/>
      <c r="AD38" s="714">
        <v>8639</v>
      </c>
      <c r="AE38" s="714"/>
      <c r="AF38" s="714"/>
      <c r="AG38" s="714"/>
      <c r="AH38" s="714"/>
      <c r="AI38" s="714"/>
      <c r="AJ38" s="714"/>
      <c r="AK38" s="714"/>
      <c r="AL38" s="679">
        <v>0.1</v>
      </c>
      <c r="AM38" s="680"/>
      <c r="AN38" s="680"/>
      <c r="AO38" s="715"/>
      <c r="AQ38" s="716" t="s">
        <v>334</v>
      </c>
      <c r="AR38" s="717"/>
      <c r="AS38" s="717"/>
      <c r="AT38" s="717"/>
      <c r="AU38" s="717"/>
      <c r="AV38" s="717"/>
      <c r="AW38" s="717"/>
      <c r="AX38" s="717"/>
      <c r="AY38" s="718"/>
      <c r="AZ38" s="676">
        <v>68507</v>
      </c>
      <c r="BA38" s="677"/>
      <c r="BB38" s="677"/>
      <c r="BC38" s="677"/>
      <c r="BD38" s="695"/>
      <c r="BE38" s="695"/>
      <c r="BF38" s="719"/>
      <c r="BG38" s="709" t="s">
        <v>335</v>
      </c>
      <c r="BH38" s="710"/>
      <c r="BI38" s="710"/>
      <c r="BJ38" s="710"/>
      <c r="BK38" s="710"/>
      <c r="BL38" s="710"/>
      <c r="BM38" s="710"/>
      <c r="BN38" s="710"/>
      <c r="BO38" s="710"/>
      <c r="BP38" s="710"/>
      <c r="BQ38" s="710"/>
      <c r="BR38" s="710"/>
      <c r="BS38" s="710"/>
      <c r="BT38" s="710"/>
      <c r="BU38" s="711"/>
      <c r="BV38" s="676">
        <v>5295</v>
      </c>
      <c r="BW38" s="677"/>
      <c r="BX38" s="677"/>
      <c r="BY38" s="677"/>
      <c r="BZ38" s="677"/>
      <c r="CA38" s="677"/>
      <c r="CB38" s="720"/>
      <c r="CD38" s="709" t="s">
        <v>336</v>
      </c>
      <c r="CE38" s="710"/>
      <c r="CF38" s="710"/>
      <c r="CG38" s="710"/>
      <c r="CH38" s="710"/>
      <c r="CI38" s="710"/>
      <c r="CJ38" s="710"/>
      <c r="CK38" s="710"/>
      <c r="CL38" s="710"/>
      <c r="CM38" s="710"/>
      <c r="CN38" s="710"/>
      <c r="CO38" s="710"/>
      <c r="CP38" s="710"/>
      <c r="CQ38" s="711"/>
      <c r="CR38" s="676">
        <v>6623647</v>
      </c>
      <c r="CS38" s="677"/>
      <c r="CT38" s="677"/>
      <c r="CU38" s="677"/>
      <c r="CV38" s="677"/>
      <c r="CW38" s="677"/>
      <c r="CX38" s="677"/>
      <c r="CY38" s="678"/>
      <c r="CZ38" s="679">
        <v>18.399999999999999</v>
      </c>
      <c r="DA38" s="697"/>
      <c r="DB38" s="697"/>
      <c r="DC38" s="698"/>
      <c r="DD38" s="682">
        <v>2959354</v>
      </c>
      <c r="DE38" s="677"/>
      <c r="DF38" s="677"/>
      <c r="DG38" s="677"/>
      <c r="DH38" s="677"/>
      <c r="DI38" s="677"/>
      <c r="DJ38" s="677"/>
      <c r="DK38" s="678"/>
      <c r="DL38" s="682">
        <v>1811184</v>
      </c>
      <c r="DM38" s="677"/>
      <c r="DN38" s="677"/>
      <c r="DO38" s="677"/>
      <c r="DP38" s="677"/>
      <c r="DQ38" s="677"/>
      <c r="DR38" s="677"/>
      <c r="DS38" s="677"/>
      <c r="DT38" s="677"/>
      <c r="DU38" s="677"/>
      <c r="DV38" s="678"/>
      <c r="DW38" s="679">
        <v>17.899999999999999</v>
      </c>
      <c r="DX38" s="697"/>
      <c r="DY38" s="697"/>
      <c r="DZ38" s="697"/>
      <c r="EA38" s="697"/>
      <c r="EB38" s="697"/>
      <c r="EC38" s="712"/>
    </row>
    <row r="39" spans="2:133" ht="11.25" customHeight="1" x14ac:dyDescent="0.15">
      <c r="B39" s="673" t="s">
        <v>337</v>
      </c>
      <c r="C39" s="674"/>
      <c r="D39" s="674"/>
      <c r="E39" s="674"/>
      <c r="F39" s="674"/>
      <c r="G39" s="674"/>
      <c r="H39" s="674"/>
      <c r="I39" s="674"/>
      <c r="J39" s="674"/>
      <c r="K39" s="674"/>
      <c r="L39" s="674"/>
      <c r="M39" s="674"/>
      <c r="N39" s="674"/>
      <c r="O39" s="674"/>
      <c r="P39" s="674"/>
      <c r="Q39" s="675"/>
      <c r="R39" s="676">
        <v>1333300</v>
      </c>
      <c r="S39" s="677"/>
      <c r="T39" s="677"/>
      <c r="U39" s="677"/>
      <c r="V39" s="677"/>
      <c r="W39" s="677"/>
      <c r="X39" s="677"/>
      <c r="Y39" s="678"/>
      <c r="Z39" s="713">
        <v>3.4</v>
      </c>
      <c r="AA39" s="713"/>
      <c r="AB39" s="713"/>
      <c r="AC39" s="713"/>
      <c r="AD39" s="714" t="s">
        <v>129</v>
      </c>
      <c r="AE39" s="714"/>
      <c r="AF39" s="714"/>
      <c r="AG39" s="714"/>
      <c r="AH39" s="714"/>
      <c r="AI39" s="714"/>
      <c r="AJ39" s="714"/>
      <c r="AK39" s="714"/>
      <c r="AL39" s="679" t="s">
        <v>129</v>
      </c>
      <c r="AM39" s="680"/>
      <c r="AN39" s="680"/>
      <c r="AO39" s="715"/>
      <c r="AQ39" s="716" t="s">
        <v>338</v>
      </c>
      <c r="AR39" s="717"/>
      <c r="AS39" s="717"/>
      <c r="AT39" s="717"/>
      <c r="AU39" s="717"/>
      <c r="AV39" s="717"/>
      <c r="AW39" s="717"/>
      <c r="AX39" s="717"/>
      <c r="AY39" s="718"/>
      <c r="AZ39" s="676">
        <v>12885</v>
      </c>
      <c r="BA39" s="677"/>
      <c r="BB39" s="677"/>
      <c r="BC39" s="677"/>
      <c r="BD39" s="695"/>
      <c r="BE39" s="695"/>
      <c r="BF39" s="719"/>
      <c r="BG39" s="709" t="s">
        <v>339</v>
      </c>
      <c r="BH39" s="710"/>
      <c r="BI39" s="710"/>
      <c r="BJ39" s="710"/>
      <c r="BK39" s="710"/>
      <c r="BL39" s="710"/>
      <c r="BM39" s="710"/>
      <c r="BN39" s="710"/>
      <c r="BO39" s="710"/>
      <c r="BP39" s="710"/>
      <c r="BQ39" s="710"/>
      <c r="BR39" s="710"/>
      <c r="BS39" s="710"/>
      <c r="BT39" s="710"/>
      <c r="BU39" s="711"/>
      <c r="BV39" s="676">
        <v>8753</v>
      </c>
      <c r="BW39" s="677"/>
      <c r="BX39" s="677"/>
      <c r="BY39" s="677"/>
      <c r="BZ39" s="677"/>
      <c r="CA39" s="677"/>
      <c r="CB39" s="720"/>
      <c r="CD39" s="709" t="s">
        <v>340</v>
      </c>
      <c r="CE39" s="710"/>
      <c r="CF39" s="710"/>
      <c r="CG39" s="710"/>
      <c r="CH39" s="710"/>
      <c r="CI39" s="710"/>
      <c r="CJ39" s="710"/>
      <c r="CK39" s="710"/>
      <c r="CL39" s="710"/>
      <c r="CM39" s="710"/>
      <c r="CN39" s="710"/>
      <c r="CO39" s="710"/>
      <c r="CP39" s="710"/>
      <c r="CQ39" s="711"/>
      <c r="CR39" s="676">
        <v>3295806</v>
      </c>
      <c r="CS39" s="695"/>
      <c r="CT39" s="695"/>
      <c r="CU39" s="695"/>
      <c r="CV39" s="695"/>
      <c r="CW39" s="695"/>
      <c r="CX39" s="695"/>
      <c r="CY39" s="696"/>
      <c r="CZ39" s="679">
        <v>9.1</v>
      </c>
      <c r="DA39" s="697"/>
      <c r="DB39" s="697"/>
      <c r="DC39" s="698"/>
      <c r="DD39" s="682">
        <v>1319265</v>
      </c>
      <c r="DE39" s="695"/>
      <c r="DF39" s="695"/>
      <c r="DG39" s="695"/>
      <c r="DH39" s="695"/>
      <c r="DI39" s="695"/>
      <c r="DJ39" s="695"/>
      <c r="DK39" s="696"/>
      <c r="DL39" s="682" t="s">
        <v>174</v>
      </c>
      <c r="DM39" s="695"/>
      <c r="DN39" s="695"/>
      <c r="DO39" s="695"/>
      <c r="DP39" s="695"/>
      <c r="DQ39" s="695"/>
      <c r="DR39" s="695"/>
      <c r="DS39" s="695"/>
      <c r="DT39" s="695"/>
      <c r="DU39" s="695"/>
      <c r="DV39" s="696"/>
      <c r="DW39" s="679" t="s">
        <v>129</v>
      </c>
      <c r="DX39" s="697"/>
      <c r="DY39" s="697"/>
      <c r="DZ39" s="697"/>
      <c r="EA39" s="697"/>
      <c r="EB39" s="697"/>
      <c r="EC39" s="712"/>
    </row>
    <row r="40" spans="2:133" ht="11.25" customHeight="1" x14ac:dyDescent="0.15">
      <c r="B40" s="673" t="s">
        <v>341</v>
      </c>
      <c r="C40" s="674"/>
      <c r="D40" s="674"/>
      <c r="E40" s="674"/>
      <c r="F40" s="674"/>
      <c r="G40" s="674"/>
      <c r="H40" s="674"/>
      <c r="I40" s="674"/>
      <c r="J40" s="674"/>
      <c r="K40" s="674"/>
      <c r="L40" s="674"/>
      <c r="M40" s="674"/>
      <c r="N40" s="674"/>
      <c r="O40" s="674"/>
      <c r="P40" s="674"/>
      <c r="Q40" s="675"/>
      <c r="R40" s="676" t="s">
        <v>247</v>
      </c>
      <c r="S40" s="677"/>
      <c r="T40" s="677"/>
      <c r="U40" s="677"/>
      <c r="V40" s="677"/>
      <c r="W40" s="677"/>
      <c r="X40" s="677"/>
      <c r="Y40" s="678"/>
      <c r="Z40" s="713" t="s">
        <v>129</v>
      </c>
      <c r="AA40" s="713"/>
      <c r="AB40" s="713"/>
      <c r="AC40" s="713"/>
      <c r="AD40" s="714" t="s">
        <v>129</v>
      </c>
      <c r="AE40" s="714"/>
      <c r="AF40" s="714"/>
      <c r="AG40" s="714"/>
      <c r="AH40" s="714"/>
      <c r="AI40" s="714"/>
      <c r="AJ40" s="714"/>
      <c r="AK40" s="714"/>
      <c r="AL40" s="679" t="s">
        <v>129</v>
      </c>
      <c r="AM40" s="680"/>
      <c r="AN40" s="680"/>
      <c r="AO40" s="715"/>
      <c r="AQ40" s="716" t="s">
        <v>342</v>
      </c>
      <c r="AR40" s="717"/>
      <c r="AS40" s="717"/>
      <c r="AT40" s="717"/>
      <c r="AU40" s="717"/>
      <c r="AV40" s="717"/>
      <c r="AW40" s="717"/>
      <c r="AX40" s="717"/>
      <c r="AY40" s="718"/>
      <c r="AZ40" s="676" t="s">
        <v>129</v>
      </c>
      <c r="BA40" s="677"/>
      <c r="BB40" s="677"/>
      <c r="BC40" s="677"/>
      <c r="BD40" s="695"/>
      <c r="BE40" s="695"/>
      <c r="BF40" s="719"/>
      <c r="BG40" s="721" t="s">
        <v>343</v>
      </c>
      <c r="BH40" s="722"/>
      <c r="BI40" s="722"/>
      <c r="BJ40" s="722"/>
      <c r="BK40" s="722"/>
      <c r="BL40" s="234"/>
      <c r="BM40" s="710" t="s">
        <v>344</v>
      </c>
      <c r="BN40" s="710"/>
      <c r="BO40" s="710"/>
      <c r="BP40" s="710"/>
      <c r="BQ40" s="710"/>
      <c r="BR40" s="710"/>
      <c r="BS40" s="710"/>
      <c r="BT40" s="710"/>
      <c r="BU40" s="711"/>
      <c r="BV40" s="676">
        <v>80</v>
      </c>
      <c r="BW40" s="677"/>
      <c r="BX40" s="677"/>
      <c r="BY40" s="677"/>
      <c r="BZ40" s="677"/>
      <c r="CA40" s="677"/>
      <c r="CB40" s="720"/>
      <c r="CD40" s="709" t="s">
        <v>345</v>
      </c>
      <c r="CE40" s="710"/>
      <c r="CF40" s="710"/>
      <c r="CG40" s="710"/>
      <c r="CH40" s="710"/>
      <c r="CI40" s="710"/>
      <c r="CJ40" s="710"/>
      <c r="CK40" s="710"/>
      <c r="CL40" s="710"/>
      <c r="CM40" s="710"/>
      <c r="CN40" s="710"/>
      <c r="CO40" s="710"/>
      <c r="CP40" s="710"/>
      <c r="CQ40" s="711"/>
      <c r="CR40" s="676">
        <v>112522</v>
      </c>
      <c r="CS40" s="677"/>
      <c r="CT40" s="677"/>
      <c r="CU40" s="677"/>
      <c r="CV40" s="677"/>
      <c r="CW40" s="677"/>
      <c r="CX40" s="677"/>
      <c r="CY40" s="678"/>
      <c r="CZ40" s="679">
        <v>0.3</v>
      </c>
      <c r="DA40" s="697"/>
      <c r="DB40" s="697"/>
      <c r="DC40" s="698"/>
      <c r="DD40" s="682">
        <v>522</v>
      </c>
      <c r="DE40" s="677"/>
      <c r="DF40" s="677"/>
      <c r="DG40" s="677"/>
      <c r="DH40" s="677"/>
      <c r="DI40" s="677"/>
      <c r="DJ40" s="677"/>
      <c r="DK40" s="678"/>
      <c r="DL40" s="682" t="s">
        <v>247</v>
      </c>
      <c r="DM40" s="677"/>
      <c r="DN40" s="677"/>
      <c r="DO40" s="677"/>
      <c r="DP40" s="677"/>
      <c r="DQ40" s="677"/>
      <c r="DR40" s="677"/>
      <c r="DS40" s="677"/>
      <c r="DT40" s="677"/>
      <c r="DU40" s="677"/>
      <c r="DV40" s="678"/>
      <c r="DW40" s="679" t="s">
        <v>129</v>
      </c>
      <c r="DX40" s="697"/>
      <c r="DY40" s="697"/>
      <c r="DZ40" s="697"/>
      <c r="EA40" s="697"/>
      <c r="EB40" s="697"/>
      <c r="EC40" s="712"/>
    </row>
    <row r="41" spans="2:133" ht="11.25" customHeight="1" x14ac:dyDescent="0.15">
      <c r="B41" s="673" t="s">
        <v>346</v>
      </c>
      <c r="C41" s="674"/>
      <c r="D41" s="674"/>
      <c r="E41" s="674"/>
      <c r="F41" s="674"/>
      <c r="G41" s="674"/>
      <c r="H41" s="674"/>
      <c r="I41" s="674"/>
      <c r="J41" s="674"/>
      <c r="K41" s="674"/>
      <c r="L41" s="674"/>
      <c r="M41" s="674"/>
      <c r="N41" s="674"/>
      <c r="O41" s="674"/>
      <c r="P41" s="674"/>
      <c r="Q41" s="675"/>
      <c r="R41" s="676">
        <v>364700</v>
      </c>
      <c r="S41" s="677"/>
      <c r="T41" s="677"/>
      <c r="U41" s="677"/>
      <c r="V41" s="677"/>
      <c r="W41" s="677"/>
      <c r="X41" s="677"/>
      <c r="Y41" s="678"/>
      <c r="Z41" s="713">
        <v>0.9</v>
      </c>
      <c r="AA41" s="713"/>
      <c r="AB41" s="713"/>
      <c r="AC41" s="713"/>
      <c r="AD41" s="714" t="s">
        <v>129</v>
      </c>
      <c r="AE41" s="714"/>
      <c r="AF41" s="714"/>
      <c r="AG41" s="714"/>
      <c r="AH41" s="714"/>
      <c r="AI41" s="714"/>
      <c r="AJ41" s="714"/>
      <c r="AK41" s="714"/>
      <c r="AL41" s="679" t="s">
        <v>174</v>
      </c>
      <c r="AM41" s="680"/>
      <c r="AN41" s="680"/>
      <c r="AO41" s="715"/>
      <c r="AQ41" s="716" t="s">
        <v>347</v>
      </c>
      <c r="AR41" s="717"/>
      <c r="AS41" s="717"/>
      <c r="AT41" s="717"/>
      <c r="AU41" s="717"/>
      <c r="AV41" s="717"/>
      <c r="AW41" s="717"/>
      <c r="AX41" s="717"/>
      <c r="AY41" s="718"/>
      <c r="AZ41" s="676">
        <v>346624</v>
      </c>
      <c r="BA41" s="677"/>
      <c r="BB41" s="677"/>
      <c r="BC41" s="677"/>
      <c r="BD41" s="695"/>
      <c r="BE41" s="695"/>
      <c r="BF41" s="719"/>
      <c r="BG41" s="721"/>
      <c r="BH41" s="722"/>
      <c r="BI41" s="722"/>
      <c r="BJ41" s="722"/>
      <c r="BK41" s="722"/>
      <c r="BL41" s="234"/>
      <c r="BM41" s="710" t="s">
        <v>348</v>
      </c>
      <c r="BN41" s="710"/>
      <c r="BO41" s="710"/>
      <c r="BP41" s="710"/>
      <c r="BQ41" s="710"/>
      <c r="BR41" s="710"/>
      <c r="BS41" s="710"/>
      <c r="BT41" s="710"/>
      <c r="BU41" s="711"/>
      <c r="BV41" s="676" t="s">
        <v>129</v>
      </c>
      <c r="BW41" s="677"/>
      <c r="BX41" s="677"/>
      <c r="BY41" s="677"/>
      <c r="BZ41" s="677"/>
      <c r="CA41" s="677"/>
      <c r="CB41" s="720"/>
      <c r="CD41" s="709" t="s">
        <v>349</v>
      </c>
      <c r="CE41" s="710"/>
      <c r="CF41" s="710"/>
      <c r="CG41" s="710"/>
      <c r="CH41" s="710"/>
      <c r="CI41" s="710"/>
      <c r="CJ41" s="710"/>
      <c r="CK41" s="710"/>
      <c r="CL41" s="710"/>
      <c r="CM41" s="710"/>
      <c r="CN41" s="710"/>
      <c r="CO41" s="710"/>
      <c r="CP41" s="710"/>
      <c r="CQ41" s="711"/>
      <c r="CR41" s="676" t="s">
        <v>129</v>
      </c>
      <c r="CS41" s="695"/>
      <c r="CT41" s="695"/>
      <c r="CU41" s="695"/>
      <c r="CV41" s="695"/>
      <c r="CW41" s="695"/>
      <c r="CX41" s="695"/>
      <c r="CY41" s="696"/>
      <c r="CZ41" s="679" t="s">
        <v>129</v>
      </c>
      <c r="DA41" s="697"/>
      <c r="DB41" s="697"/>
      <c r="DC41" s="698"/>
      <c r="DD41" s="682" t="s">
        <v>129</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350</v>
      </c>
      <c r="C42" s="658"/>
      <c r="D42" s="658"/>
      <c r="E42" s="658"/>
      <c r="F42" s="658"/>
      <c r="G42" s="658"/>
      <c r="H42" s="658"/>
      <c r="I42" s="658"/>
      <c r="J42" s="658"/>
      <c r="K42" s="658"/>
      <c r="L42" s="658"/>
      <c r="M42" s="658"/>
      <c r="N42" s="658"/>
      <c r="O42" s="658"/>
      <c r="P42" s="658"/>
      <c r="Q42" s="659"/>
      <c r="R42" s="660">
        <v>38807649</v>
      </c>
      <c r="S42" s="699"/>
      <c r="T42" s="699"/>
      <c r="U42" s="699"/>
      <c r="V42" s="699"/>
      <c r="W42" s="699"/>
      <c r="X42" s="699"/>
      <c r="Y42" s="701"/>
      <c r="Z42" s="702">
        <v>100</v>
      </c>
      <c r="AA42" s="702"/>
      <c r="AB42" s="702"/>
      <c r="AC42" s="702"/>
      <c r="AD42" s="703">
        <v>9729683</v>
      </c>
      <c r="AE42" s="703"/>
      <c r="AF42" s="703"/>
      <c r="AG42" s="703"/>
      <c r="AH42" s="703"/>
      <c r="AI42" s="703"/>
      <c r="AJ42" s="703"/>
      <c r="AK42" s="703"/>
      <c r="AL42" s="663">
        <v>100</v>
      </c>
      <c r="AM42" s="704"/>
      <c r="AN42" s="704"/>
      <c r="AO42" s="705"/>
      <c r="AQ42" s="706" t="s">
        <v>351</v>
      </c>
      <c r="AR42" s="707"/>
      <c r="AS42" s="707"/>
      <c r="AT42" s="707"/>
      <c r="AU42" s="707"/>
      <c r="AV42" s="707"/>
      <c r="AW42" s="707"/>
      <c r="AX42" s="707"/>
      <c r="AY42" s="708"/>
      <c r="AZ42" s="660">
        <v>975873</v>
      </c>
      <c r="BA42" s="699"/>
      <c r="BB42" s="699"/>
      <c r="BC42" s="699"/>
      <c r="BD42" s="661"/>
      <c r="BE42" s="661"/>
      <c r="BF42" s="725"/>
      <c r="BG42" s="723"/>
      <c r="BH42" s="724"/>
      <c r="BI42" s="724"/>
      <c r="BJ42" s="724"/>
      <c r="BK42" s="724"/>
      <c r="BL42" s="235"/>
      <c r="BM42" s="726" t="s">
        <v>352</v>
      </c>
      <c r="BN42" s="726"/>
      <c r="BO42" s="726"/>
      <c r="BP42" s="726"/>
      <c r="BQ42" s="726"/>
      <c r="BR42" s="726"/>
      <c r="BS42" s="726"/>
      <c r="BT42" s="726"/>
      <c r="BU42" s="727"/>
      <c r="BV42" s="660">
        <v>354</v>
      </c>
      <c r="BW42" s="699"/>
      <c r="BX42" s="699"/>
      <c r="BY42" s="699"/>
      <c r="BZ42" s="699"/>
      <c r="CA42" s="699"/>
      <c r="CB42" s="700"/>
      <c r="CD42" s="673" t="s">
        <v>353</v>
      </c>
      <c r="CE42" s="674"/>
      <c r="CF42" s="674"/>
      <c r="CG42" s="674"/>
      <c r="CH42" s="674"/>
      <c r="CI42" s="674"/>
      <c r="CJ42" s="674"/>
      <c r="CK42" s="674"/>
      <c r="CL42" s="674"/>
      <c r="CM42" s="674"/>
      <c r="CN42" s="674"/>
      <c r="CO42" s="674"/>
      <c r="CP42" s="674"/>
      <c r="CQ42" s="675"/>
      <c r="CR42" s="676">
        <v>7676680</v>
      </c>
      <c r="CS42" s="677"/>
      <c r="CT42" s="677"/>
      <c r="CU42" s="677"/>
      <c r="CV42" s="677"/>
      <c r="CW42" s="677"/>
      <c r="CX42" s="677"/>
      <c r="CY42" s="678"/>
      <c r="CZ42" s="679">
        <v>21.3</v>
      </c>
      <c r="DA42" s="680"/>
      <c r="DB42" s="680"/>
      <c r="DC42" s="681"/>
      <c r="DD42" s="682">
        <v>2376994</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354</v>
      </c>
      <c r="CE43" s="674"/>
      <c r="CF43" s="674"/>
      <c r="CG43" s="674"/>
      <c r="CH43" s="674"/>
      <c r="CI43" s="674"/>
      <c r="CJ43" s="674"/>
      <c r="CK43" s="674"/>
      <c r="CL43" s="674"/>
      <c r="CM43" s="674"/>
      <c r="CN43" s="674"/>
      <c r="CO43" s="674"/>
      <c r="CP43" s="674"/>
      <c r="CQ43" s="675"/>
      <c r="CR43" s="676">
        <v>81787</v>
      </c>
      <c r="CS43" s="695"/>
      <c r="CT43" s="695"/>
      <c r="CU43" s="695"/>
      <c r="CV43" s="695"/>
      <c r="CW43" s="695"/>
      <c r="CX43" s="695"/>
      <c r="CY43" s="696"/>
      <c r="CZ43" s="679">
        <v>0.2</v>
      </c>
      <c r="DA43" s="697"/>
      <c r="DB43" s="697"/>
      <c r="DC43" s="698"/>
      <c r="DD43" s="682">
        <v>79496</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303</v>
      </c>
      <c r="CE44" s="690"/>
      <c r="CF44" s="673" t="s">
        <v>355</v>
      </c>
      <c r="CG44" s="674"/>
      <c r="CH44" s="674"/>
      <c r="CI44" s="674"/>
      <c r="CJ44" s="674"/>
      <c r="CK44" s="674"/>
      <c r="CL44" s="674"/>
      <c r="CM44" s="674"/>
      <c r="CN44" s="674"/>
      <c r="CO44" s="674"/>
      <c r="CP44" s="674"/>
      <c r="CQ44" s="675"/>
      <c r="CR44" s="676">
        <v>5888658</v>
      </c>
      <c r="CS44" s="677"/>
      <c r="CT44" s="677"/>
      <c r="CU44" s="677"/>
      <c r="CV44" s="677"/>
      <c r="CW44" s="677"/>
      <c r="CX44" s="677"/>
      <c r="CY44" s="678"/>
      <c r="CZ44" s="679">
        <v>16.3</v>
      </c>
      <c r="DA44" s="680"/>
      <c r="DB44" s="680"/>
      <c r="DC44" s="681"/>
      <c r="DD44" s="682">
        <v>1751734</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356</v>
      </c>
      <c r="CG45" s="674"/>
      <c r="CH45" s="674"/>
      <c r="CI45" s="674"/>
      <c r="CJ45" s="674"/>
      <c r="CK45" s="674"/>
      <c r="CL45" s="674"/>
      <c r="CM45" s="674"/>
      <c r="CN45" s="674"/>
      <c r="CO45" s="674"/>
      <c r="CP45" s="674"/>
      <c r="CQ45" s="675"/>
      <c r="CR45" s="676">
        <v>4017428</v>
      </c>
      <c r="CS45" s="695"/>
      <c r="CT45" s="695"/>
      <c r="CU45" s="695"/>
      <c r="CV45" s="695"/>
      <c r="CW45" s="695"/>
      <c r="CX45" s="695"/>
      <c r="CY45" s="696"/>
      <c r="CZ45" s="679">
        <v>11.2</v>
      </c>
      <c r="DA45" s="697"/>
      <c r="DB45" s="697"/>
      <c r="DC45" s="698"/>
      <c r="DD45" s="682">
        <v>967131</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357</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358</v>
      </c>
      <c r="CG46" s="674"/>
      <c r="CH46" s="674"/>
      <c r="CI46" s="674"/>
      <c r="CJ46" s="674"/>
      <c r="CK46" s="674"/>
      <c r="CL46" s="674"/>
      <c r="CM46" s="674"/>
      <c r="CN46" s="674"/>
      <c r="CO46" s="674"/>
      <c r="CP46" s="674"/>
      <c r="CQ46" s="675"/>
      <c r="CR46" s="676">
        <v>1774852</v>
      </c>
      <c r="CS46" s="677"/>
      <c r="CT46" s="677"/>
      <c r="CU46" s="677"/>
      <c r="CV46" s="677"/>
      <c r="CW46" s="677"/>
      <c r="CX46" s="677"/>
      <c r="CY46" s="678"/>
      <c r="CZ46" s="679">
        <v>4.9000000000000004</v>
      </c>
      <c r="DA46" s="680"/>
      <c r="DB46" s="680"/>
      <c r="DC46" s="681"/>
      <c r="DD46" s="682">
        <v>688792</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359</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360</v>
      </c>
      <c r="CG47" s="674"/>
      <c r="CH47" s="674"/>
      <c r="CI47" s="674"/>
      <c r="CJ47" s="674"/>
      <c r="CK47" s="674"/>
      <c r="CL47" s="674"/>
      <c r="CM47" s="674"/>
      <c r="CN47" s="674"/>
      <c r="CO47" s="674"/>
      <c r="CP47" s="674"/>
      <c r="CQ47" s="675"/>
      <c r="CR47" s="676">
        <v>1788022</v>
      </c>
      <c r="CS47" s="695"/>
      <c r="CT47" s="695"/>
      <c r="CU47" s="695"/>
      <c r="CV47" s="695"/>
      <c r="CW47" s="695"/>
      <c r="CX47" s="695"/>
      <c r="CY47" s="696"/>
      <c r="CZ47" s="679">
        <v>5</v>
      </c>
      <c r="DA47" s="697"/>
      <c r="DB47" s="697"/>
      <c r="DC47" s="698"/>
      <c r="DD47" s="682">
        <v>625260</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361</v>
      </c>
      <c r="CD48" s="693"/>
      <c r="CE48" s="694"/>
      <c r="CF48" s="673" t="s">
        <v>362</v>
      </c>
      <c r="CG48" s="674"/>
      <c r="CH48" s="674"/>
      <c r="CI48" s="674"/>
      <c r="CJ48" s="674"/>
      <c r="CK48" s="674"/>
      <c r="CL48" s="674"/>
      <c r="CM48" s="674"/>
      <c r="CN48" s="674"/>
      <c r="CO48" s="674"/>
      <c r="CP48" s="674"/>
      <c r="CQ48" s="675"/>
      <c r="CR48" s="676" t="s">
        <v>174</v>
      </c>
      <c r="CS48" s="677"/>
      <c r="CT48" s="677"/>
      <c r="CU48" s="677"/>
      <c r="CV48" s="677"/>
      <c r="CW48" s="677"/>
      <c r="CX48" s="677"/>
      <c r="CY48" s="678"/>
      <c r="CZ48" s="679" t="s">
        <v>129</v>
      </c>
      <c r="DA48" s="680"/>
      <c r="DB48" s="680"/>
      <c r="DC48" s="681"/>
      <c r="DD48" s="682" t="s">
        <v>129</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363</v>
      </c>
      <c r="CE49" s="658"/>
      <c r="CF49" s="658"/>
      <c r="CG49" s="658"/>
      <c r="CH49" s="658"/>
      <c r="CI49" s="658"/>
      <c r="CJ49" s="658"/>
      <c r="CK49" s="658"/>
      <c r="CL49" s="658"/>
      <c r="CM49" s="658"/>
      <c r="CN49" s="658"/>
      <c r="CO49" s="658"/>
      <c r="CP49" s="658"/>
      <c r="CQ49" s="659"/>
      <c r="CR49" s="660">
        <v>36021046</v>
      </c>
      <c r="CS49" s="661"/>
      <c r="CT49" s="661"/>
      <c r="CU49" s="661"/>
      <c r="CV49" s="661"/>
      <c r="CW49" s="661"/>
      <c r="CX49" s="661"/>
      <c r="CY49" s="662"/>
      <c r="CZ49" s="663">
        <v>100</v>
      </c>
      <c r="DA49" s="664"/>
      <c r="DB49" s="664"/>
      <c r="DC49" s="665"/>
      <c r="DD49" s="666">
        <v>17103998</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IXWCvSI4YMWCa4wxskJUqxGW4jXs/XxDqPizGBaqfXvO+kDLXc2au0tUdFq+Sb9UG1X8XAEyr+J12AYGPH5FqA==" saltValue="M8MqA8VQ/Qzx2QsmTQH74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97" t="s">
        <v>365</v>
      </c>
      <c r="DK2" s="1198"/>
      <c r="DL2" s="1198"/>
      <c r="DM2" s="1198"/>
      <c r="DN2" s="1198"/>
      <c r="DO2" s="1199"/>
      <c r="DP2" s="248"/>
      <c r="DQ2" s="1197" t="s">
        <v>366</v>
      </c>
      <c r="DR2" s="1198"/>
      <c r="DS2" s="1198"/>
      <c r="DT2" s="1198"/>
      <c r="DU2" s="1198"/>
      <c r="DV2" s="1198"/>
      <c r="DW2" s="1198"/>
      <c r="DX2" s="1198"/>
      <c r="DY2" s="1198"/>
      <c r="DZ2" s="1199"/>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49" t="s">
        <v>367</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1"/>
      <c r="BA4" s="251"/>
      <c r="BB4" s="251"/>
      <c r="BC4" s="251"/>
      <c r="BD4" s="251"/>
      <c r="BE4" s="252"/>
      <c r="BF4" s="252"/>
      <c r="BG4" s="252"/>
      <c r="BH4" s="252"/>
      <c r="BI4" s="252"/>
      <c r="BJ4" s="252"/>
      <c r="BK4" s="252"/>
      <c r="BL4" s="252"/>
      <c r="BM4" s="252"/>
      <c r="BN4" s="252"/>
      <c r="BO4" s="252"/>
      <c r="BP4" s="252"/>
      <c r="BQ4" s="251" t="s">
        <v>368</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2" t="s">
        <v>369</v>
      </c>
      <c r="B5" s="1083"/>
      <c r="C5" s="1083"/>
      <c r="D5" s="1083"/>
      <c r="E5" s="1083"/>
      <c r="F5" s="1083"/>
      <c r="G5" s="1083"/>
      <c r="H5" s="1083"/>
      <c r="I5" s="1083"/>
      <c r="J5" s="1083"/>
      <c r="K5" s="1083"/>
      <c r="L5" s="1083"/>
      <c r="M5" s="1083"/>
      <c r="N5" s="1083"/>
      <c r="O5" s="1083"/>
      <c r="P5" s="1084"/>
      <c r="Q5" s="1088" t="s">
        <v>370</v>
      </c>
      <c r="R5" s="1089"/>
      <c r="S5" s="1089"/>
      <c r="T5" s="1089"/>
      <c r="U5" s="1090"/>
      <c r="V5" s="1088" t="s">
        <v>371</v>
      </c>
      <c r="W5" s="1089"/>
      <c r="X5" s="1089"/>
      <c r="Y5" s="1089"/>
      <c r="Z5" s="1090"/>
      <c r="AA5" s="1088" t="s">
        <v>372</v>
      </c>
      <c r="AB5" s="1089"/>
      <c r="AC5" s="1089"/>
      <c r="AD5" s="1089"/>
      <c r="AE5" s="1089"/>
      <c r="AF5" s="1200" t="s">
        <v>373</v>
      </c>
      <c r="AG5" s="1089"/>
      <c r="AH5" s="1089"/>
      <c r="AI5" s="1089"/>
      <c r="AJ5" s="1104"/>
      <c r="AK5" s="1089" t="s">
        <v>374</v>
      </c>
      <c r="AL5" s="1089"/>
      <c r="AM5" s="1089"/>
      <c r="AN5" s="1089"/>
      <c r="AO5" s="1090"/>
      <c r="AP5" s="1088" t="s">
        <v>375</v>
      </c>
      <c r="AQ5" s="1089"/>
      <c r="AR5" s="1089"/>
      <c r="AS5" s="1089"/>
      <c r="AT5" s="1090"/>
      <c r="AU5" s="1088" t="s">
        <v>376</v>
      </c>
      <c r="AV5" s="1089"/>
      <c r="AW5" s="1089"/>
      <c r="AX5" s="1089"/>
      <c r="AY5" s="1104"/>
      <c r="AZ5" s="255"/>
      <c r="BA5" s="255"/>
      <c r="BB5" s="255"/>
      <c r="BC5" s="255"/>
      <c r="BD5" s="255"/>
      <c r="BE5" s="256"/>
      <c r="BF5" s="256"/>
      <c r="BG5" s="256"/>
      <c r="BH5" s="256"/>
      <c r="BI5" s="256"/>
      <c r="BJ5" s="256"/>
      <c r="BK5" s="256"/>
      <c r="BL5" s="256"/>
      <c r="BM5" s="256"/>
      <c r="BN5" s="256"/>
      <c r="BO5" s="256"/>
      <c r="BP5" s="256"/>
      <c r="BQ5" s="1082" t="s">
        <v>377</v>
      </c>
      <c r="BR5" s="1083"/>
      <c r="BS5" s="1083"/>
      <c r="BT5" s="1083"/>
      <c r="BU5" s="1083"/>
      <c r="BV5" s="1083"/>
      <c r="BW5" s="1083"/>
      <c r="BX5" s="1083"/>
      <c r="BY5" s="1083"/>
      <c r="BZ5" s="1083"/>
      <c r="CA5" s="1083"/>
      <c r="CB5" s="1083"/>
      <c r="CC5" s="1083"/>
      <c r="CD5" s="1083"/>
      <c r="CE5" s="1083"/>
      <c r="CF5" s="1083"/>
      <c r="CG5" s="1084"/>
      <c r="CH5" s="1088" t="s">
        <v>378</v>
      </c>
      <c r="CI5" s="1089"/>
      <c r="CJ5" s="1089"/>
      <c r="CK5" s="1089"/>
      <c r="CL5" s="1090"/>
      <c r="CM5" s="1088" t="s">
        <v>379</v>
      </c>
      <c r="CN5" s="1089"/>
      <c r="CO5" s="1089"/>
      <c r="CP5" s="1089"/>
      <c r="CQ5" s="1090"/>
      <c r="CR5" s="1088" t="s">
        <v>380</v>
      </c>
      <c r="CS5" s="1089"/>
      <c r="CT5" s="1089"/>
      <c r="CU5" s="1089"/>
      <c r="CV5" s="1090"/>
      <c r="CW5" s="1088" t="s">
        <v>381</v>
      </c>
      <c r="CX5" s="1089"/>
      <c r="CY5" s="1089"/>
      <c r="CZ5" s="1089"/>
      <c r="DA5" s="1090"/>
      <c r="DB5" s="1088" t="s">
        <v>382</v>
      </c>
      <c r="DC5" s="1089"/>
      <c r="DD5" s="1089"/>
      <c r="DE5" s="1089"/>
      <c r="DF5" s="1090"/>
      <c r="DG5" s="1185" t="s">
        <v>383</v>
      </c>
      <c r="DH5" s="1186"/>
      <c r="DI5" s="1186"/>
      <c r="DJ5" s="1186"/>
      <c r="DK5" s="1187"/>
      <c r="DL5" s="1185" t="s">
        <v>384</v>
      </c>
      <c r="DM5" s="1186"/>
      <c r="DN5" s="1186"/>
      <c r="DO5" s="1186"/>
      <c r="DP5" s="1187"/>
      <c r="DQ5" s="1088" t="s">
        <v>385</v>
      </c>
      <c r="DR5" s="1089"/>
      <c r="DS5" s="1089"/>
      <c r="DT5" s="1089"/>
      <c r="DU5" s="1090"/>
      <c r="DV5" s="1088" t="s">
        <v>376</v>
      </c>
      <c r="DW5" s="1089"/>
      <c r="DX5" s="1089"/>
      <c r="DY5" s="1089"/>
      <c r="DZ5" s="1104"/>
      <c r="EA5" s="253"/>
    </row>
    <row r="6" spans="1:131" s="254"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51"/>
      <c r="BA6" s="251"/>
      <c r="BB6" s="251"/>
      <c r="BC6" s="251"/>
      <c r="BD6" s="251"/>
      <c r="BE6" s="252"/>
      <c r="BF6" s="252"/>
      <c r="BG6" s="252"/>
      <c r="BH6" s="252"/>
      <c r="BI6" s="252"/>
      <c r="BJ6" s="252"/>
      <c r="BK6" s="252"/>
      <c r="BL6" s="252"/>
      <c r="BM6" s="252"/>
      <c r="BN6" s="252"/>
      <c r="BO6" s="252"/>
      <c r="BP6" s="252"/>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53"/>
    </row>
    <row r="7" spans="1:131" s="254" customFormat="1" ht="26.25" customHeight="1" thickTop="1" x14ac:dyDescent="0.15">
      <c r="A7" s="257">
        <v>1</v>
      </c>
      <c r="B7" s="1136" t="s">
        <v>386</v>
      </c>
      <c r="C7" s="1137"/>
      <c r="D7" s="1137"/>
      <c r="E7" s="1137"/>
      <c r="F7" s="1137"/>
      <c r="G7" s="1137"/>
      <c r="H7" s="1137"/>
      <c r="I7" s="1137"/>
      <c r="J7" s="1137"/>
      <c r="K7" s="1137"/>
      <c r="L7" s="1137"/>
      <c r="M7" s="1137"/>
      <c r="N7" s="1137"/>
      <c r="O7" s="1137"/>
      <c r="P7" s="1138"/>
      <c r="Q7" s="1191">
        <v>38808</v>
      </c>
      <c r="R7" s="1192"/>
      <c r="S7" s="1192"/>
      <c r="T7" s="1192"/>
      <c r="U7" s="1192"/>
      <c r="V7" s="1192">
        <v>36021</v>
      </c>
      <c r="W7" s="1192"/>
      <c r="X7" s="1192"/>
      <c r="Y7" s="1192"/>
      <c r="Z7" s="1192"/>
      <c r="AA7" s="1192">
        <v>2787</v>
      </c>
      <c r="AB7" s="1192"/>
      <c r="AC7" s="1192"/>
      <c r="AD7" s="1192"/>
      <c r="AE7" s="1193"/>
      <c r="AF7" s="1194">
        <v>901</v>
      </c>
      <c r="AG7" s="1195"/>
      <c r="AH7" s="1195"/>
      <c r="AI7" s="1195"/>
      <c r="AJ7" s="1196"/>
      <c r="AK7" s="1178">
        <v>13293</v>
      </c>
      <c r="AL7" s="1179"/>
      <c r="AM7" s="1179"/>
      <c r="AN7" s="1179"/>
      <c r="AO7" s="1179"/>
      <c r="AP7" s="1179">
        <v>14797</v>
      </c>
      <c r="AQ7" s="1179"/>
      <c r="AR7" s="1179"/>
      <c r="AS7" s="1179"/>
      <c r="AT7" s="1179"/>
      <c r="AU7" s="1180"/>
      <c r="AV7" s="1180"/>
      <c r="AW7" s="1180"/>
      <c r="AX7" s="1180"/>
      <c r="AY7" s="1181"/>
      <c r="AZ7" s="251"/>
      <c r="BA7" s="251"/>
      <c r="BB7" s="251"/>
      <c r="BC7" s="251"/>
      <c r="BD7" s="251"/>
      <c r="BE7" s="252"/>
      <c r="BF7" s="252"/>
      <c r="BG7" s="252"/>
      <c r="BH7" s="252"/>
      <c r="BI7" s="252"/>
      <c r="BJ7" s="252"/>
      <c r="BK7" s="252"/>
      <c r="BL7" s="252"/>
      <c r="BM7" s="252"/>
      <c r="BN7" s="252"/>
      <c r="BO7" s="252"/>
      <c r="BP7" s="252"/>
      <c r="BQ7" s="258">
        <v>1</v>
      </c>
      <c r="BR7" s="259"/>
      <c r="BS7" s="1182" t="s">
        <v>575</v>
      </c>
      <c r="BT7" s="1183"/>
      <c r="BU7" s="1183"/>
      <c r="BV7" s="1183"/>
      <c r="BW7" s="1183"/>
      <c r="BX7" s="1183"/>
      <c r="BY7" s="1183"/>
      <c r="BZ7" s="1183"/>
      <c r="CA7" s="1183"/>
      <c r="CB7" s="1183"/>
      <c r="CC7" s="1183"/>
      <c r="CD7" s="1183"/>
      <c r="CE7" s="1183"/>
      <c r="CF7" s="1183"/>
      <c r="CG7" s="1184"/>
      <c r="CH7" s="1175">
        <v>9</v>
      </c>
      <c r="CI7" s="1176"/>
      <c r="CJ7" s="1176"/>
      <c r="CK7" s="1176"/>
      <c r="CL7" s="1177"/>
      <c r="CM7" s="1175">
        <v>41</v>
      </c>
      <c r="CN7" s="1176"/>
      <c r="CO7" s="1176"/>
      <c r="CP7" s="1176"/>
      <c r="CQ7" s="1177"/>
      <c r="CR7" s="1175">
        <v>31</v>
      </c>
      <c r="CS7" s="1176"/>
      <c r="CT7" s="1176"/>
      <c r="CU7" s="1176"/>
      <c r="CV7" s="1177"/>
      <c r="CW7" s="1175">
        <v>7</v>
      </c>
      <c r="CX7" s="1176"/>
      <c r="CY7" s="1176"/>
      <c r="CZ7" s="1176"/>
      <c r="DA7" s="1177"/>
      <c r="DB7" s="1175" t="s">
        <v>576</v>
      </c>
      <c r="DC7" s="1176"/>
      <c r="DD7" s="1176"/>
      <c r="DE7" s="1176"/>
      <c r="DF7" s="1177"/>
      <c r="DG7" s="1175" t="s">
        <v>576</v>
      </c>
      <c r="DH7" s="1176"/>
      <c r="DI7" s="1176"/>
      <c r="DJ7" s="1176"/>
      <c r="DK7" s="1177"/>
      <c r="DL7" s="1175" t="s">
        <v>576</v>
      </c>
      <c r="DM7" s="1176"/>
      <c r="DN7" s="1176"/>
      <c r="DO7" s="1176"/>
      <c r="DP7" s="1177"/>
      <c r="DQ7" s="1175" t="s">
        <v>590</v>
      </c>
      <c r="DR7" s="1176"/>
      <c r="DS7" s="1176"/>
      <c r="DT7" s="1176"/>
      <c r="DU7" s="1177"/>
      <c r="DV7" s="1202"/>
      <c r="DW7" s="1203"/>
      <c r="DX7" s="1203"/>
      <c r="DY7" s="1203"/>
      <c r="DZ7" s="1204"/>
      <c r="EA7" s="253"/>
    </row>
    <row r="8" spans="1:131" s="254" customFormat="1" ht="26.25" customHeight="1" x14ac:dyDescent="0.15">
      <c r="A8" s="260">
        <v>2</v>
      </c>
      <c r="B8" s="1124"/>
      <c r="C8" s="1125"/>
      <c r="D8" s="1125"/>
      <c r="E8" s="1125"/>
      <c r="F8" s="1125"/>
      <c r="G8" s="1125"/>
      <c r="H8" s="1125"/>
      <c r="I8" s="1125"/>
      <c r="J8" s="1125"/>
      <c r="K8" s="1125"/>
      <c r="L8" s="1125"/>
      <c r="M8" s="1125"/>
      <c r="N8" s="1125"/>
      <c r="O8" s="1125"/>
      <c r="P8" s="1126"/>
      <c r="Q8" s="1130"/>
      <c r="R8" s="1131"/>
      <c r="S8" s="1131"/>
      <c r="T8" s="1131"/>
      <c r="U8" s="1131"/>
      <c r="V8" s="1131"/>
      <c r="W8" s="1131"/>
      <c r="X8" s="1131"/>
      <c r="Y8" s="1131"/>
      <c r="Z8" s="1131"/>
      <c r="AA8" s="1131"/>
      <c r="AB8" s="1131"/>
      <c r="AC8" s="1131"/>
      <c r="AD8" s="1131"/>
      <c r="AE8" s="1132"/>
      <c r="AF8" s="1106"/>
      <c r="AG8" s="1107"/>
      <c r="AH8" s="1107"/>
      <c r="AI8" s="1107"/>
      <c r="AJ8" s="1108"/>
      <c r="AK8" s="1173"/>
      <c r="AL8" s="1174"/>
      <c r="AM8" s="1174"/>
      <c r="AN8" s="1174"/>
      <c r="AO8" s="1174"/>
      <c r="AP8" s="1174"/>
      <c r="AQ8" s="1174"/>
      <c r="AR8" s="1174"/>
      <c r="AS8" s="1174"/>
      <c r="AT8" s="1174"/>
      <c r="AU8" s="1171"/>
      <c r="AV8" s="1171"/>
      <c r="AW8" s="1171"/>
      <c r="AX8" s="1171"/>
      <c r="AY8" s="1172"/>
      <c r="AZ8" s="251"/>
      <c r="BA8" s="251"/>
      <c r="BB8" s="251"/>
      <c r="BC8" s="251"/>
      <c r="BD8" s="251"/>
      <c r="BE8" s="252"/>
      <c r="BF8" s="252"/>
      <c r="BG8" s="252"/>
      <c r="BH8" s="252"/>
      <c r="BI8" s="252"/>
      <c r="BJ8" s="252"/>
      <c r="BK8" s="252"/>
      <c r="BL8" s="252"/>
      <c r="BM8" s="252"/>
      <c r="BN8" s="252"/>
      <c r="BO8" s="252"/>
      <c r="BP8" s="252"/>
      <c r="BQ8" s="261">
        <v>2</v>
      </c>
      <c r="BR8" s="262"/>
      <c r="BS8" s="1101"/>
      <c r="BT8" s="1102"/>
      <c r="BU8" s="1102"/>
      <c r="BV8" s="1102"/>
      <c r="BW8" s="1102"/>
      <c r="BX8" s="1102"/>
      <c r="BY8" s="1102"/>
      <c r="BZ8" s="1102"/>
      <c r="CA8" s="1102"/>
      <c r="CB8" s="1102"/>
      <c r="CC8" s="1102"/>
      <c r="CD8" s="1102"/>
      <c r="CE8" s="1102"/>
      <c r="CF8" s="1102"/>
      <c r="CG8" s="1103"/>
      <c r="CH8" s="1076"/>
      <c r="CI8" s="1077"/>
      <c r="CJ8" s="1077"/>
      <c r="CK8" s="1077"/>
      <c r="CL8" s="1078"/>
      <c r="CM8" s="1076"/>
      <c r="CN8" s="1077"/>
      <c r="CO8" s="1077"/>
      <c r="CP8" s="1077"/>
      <c r="CQ8" s="1078"/>
      <c r="CR8" s="1076"/>
      <c r="CS8" s="1077"/>
      <c r="CT8" s="1077"/>
      <c r="CU8" s="1077"/>
      <c r="CV8" s="1078"/>
      <c r="CW8" s="1076"/>
      <c r="CX8" s="1077"/>
      <c r="CY8" s="1077"/>
      <c r="CZ8" s="1077"/>
      <c r="DA8" s="1078"/>
      <c r="DB8" s="1076"/>
      <c r="DC8" s="1077"/>
      <c r="DD8" s="1077"/>
      <c r="DE8" s="1077"/>
      <c r="DF8" s="1078"/>
      <c r="DG8" s="1076"/>
      <c r="DH8" s="1077"/>
      <c r="DI8" s="1077"/>
      <c r="DJ8" s="1077"/>
      <c r="DK8" s="1078"/>
      <c r="DL8" s="1076"/>
      <c r="DM8" s="1077"/>
      <c r="DN8" s="1077"/>
      <c r="DO8" s="1077"/>
      <c r="DP8" s="1078"/>
      <c r="DQ8" s="1076"/>
      <c r="DR8" s="1077"/>
      <c r="DS8" s="1077"/>
      <c r="DT8" s="1077"/>
      <c r="DU8" s="1078"/>
      <c r="DV8" s="1079"/>
      <c r="DW8" s="1080"/>
      <c r="DX8" s="1080"/>
      <c r="DY8" s="1080"/>
      <c r="DZ8" s="1081"/>
      <c r="EA8" s="253"/>
    </row>
    <row r="9" spans="1:131" s="254" customFormat="1" ht="26.25" customHeight="1" x14ac:dyDescent="0.15">
      <c r="A9" s="260">
        <v>3</v>
      </c>
      <c r="B9" s="1124"/>
      <c r="C9" s="1125"/>
      <c r="D9" s="1125"/>
      <c r="E9" s="1125"/>
      <c r="F9" s="1125"/>
      <c r="G9" s="1125"/>
      <c r="H9" s="1125"/>
      <c r="I9" s="1125"/>
      <c r="J9" s="1125"/>
      <c r="K9" s="1125"/>
      <c r="L9" s="1125"/>
      <c r="M9" s="1125"/>
      <c r="N9" s="1125"/>
      <c r="O9" s="1125"/>
      <c r="P9" s="1126"/>
      <c r="Q9" s="1130"/>
      <c r="R9" s="1131"/>
      <c r="S9" s="1131"/>
      <c r="T9" s="1131"/>
      <c r="U9" s="1131"/>
      <c r="V9" s="1131"/>
      <c r="W9" s="1131"/>
      <c r="X9" s="1131"/>
      <c r="Y9" s="1131"/>
      <c r="Z9" s="1131"/>
      <c r="AA9" s="1131"/>
      <c r="AB9" s="1131"/>
      <c r="AC9" s="1131"/>
      <c r="AD9" s="1131"/>
      <c r="AE9" s="1132"/>
      <c r="AF9" s="1106"/>
      <c r="AG9" s="1107"/>
      <c r="AH9" s="1107"/>
      <c r="AI9" s="1107"/>
      <c r="AJ9" s="1108"/>
      <c r="AK9" s="1173"/>
      <c r="AL9" s="1174"/>
      <c r="AM9" s="1174"/>
      <c r="AN9" s="1174"/>
      <c r="AO9" s="1174"/>
      <c r="AP9" s="1174"/>
      <c r="AQ9" s="1174"/>
      <c r="AR9" s="1174"/>
      <c r="AS9" s="1174"/>
      <c r="AT9" s="1174"/>
      <c r="AU9" s="1171"/>
      <c r="AV9" s="1171"/>
      <c r="AW9" s="1171"/>
      <c r="AX9" s="1171"/>
      <c r="AY9" s="1172"/>
      <c r="AZ9" s="251"/>
      <c r="BA9" s="251"/>
      <c r="BB9" s="251"/>
      <c r="BC9" s="251"/>
      <c r="BD9" s="251"/>
      <c r="BE9" s="252"/>
      <c r="BF9" s="252"/>
      <c r="BG9" s="252"/>
      <c r="BH9" s="252"/>
      <c r="BI9" s="252"/>
      <c r="BJ9" s="252"/>
      <c r="BK9" s="252"/>
      <c r="BL9" s="252"/>
      <c r="BM9" s="252"/>
      <c r="BN9" s="252"/>
      <c r="BO9" s="252"/>
      <c r="BP9" s="252"/>
      <c r="BQ9" s="261">
        <v>3</v>
      </c>
      <c r="BR9" s="262"/>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3"/>
    </row>
    <row r="10" spans="1:131" s="254" customFormat="1" ht="26.25" customHeight="1" x14ac:dyDescent="0.15">
      <c r="A10" s="260">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1"/>
      <c r="BA10" s="251"/>
      <c r="BB10" s="251"/>
      <c r="BC10" s="251"/>
      <c r="BD10" s="251"/>
      <c r="BE10" s="252"/>
      <c r="BF10" s="252"/>
      <c r="BG10" s="252"/>
      <c r="BH10" s="252"/>
      <c r="BI10" s="252"/>
      <c r="BJ10" s="252"/>
      <c r="BK10" s="252"/>
      <c r="BL10" s="252"/>
      <c r="BM10" s="252"/>
      <c r="BN10" s="252"/>
      <c r="BO10" s="252"/>
      <c r="BP10" s="252"/>
      <c r="BQ10" s="261">
        <v>4</v>
      </c>
      <c r="BR10" s="262"/>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3"/>
    </row>
    <row r="11" spans="1:131" s="254" customFormat="1" ht="26.25" customHeight="1" x14ac:dyDescent="0.15">
      <c r="A11" s="260">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1"/>
      <c r="BA11" s="251"/>
      <c r="BB11" s="251"/>
      <c r="BC11" s="251"/>
      <c r="BD11" s="251"/>
      <c r="BE11" s="252"/>
      <c r="BF11" s="252"/>
      <c r="BG11" s="252"/>
      <c r="BH11" s="252"/>
      <c r="BI11" s="252"/>
      <c r="BJ11" s="252"/>
      <c r="BK11" s="252"/>
      <c r="BL11" s="252"/>
      <c r="BM11" s="252"/>
      <c r="BN11" s="252"/>
      <c r="BO11" s="252"/>
      <c r="BP11" s="252"/>
      <c r="BQ11" s="261">
        <v>5</v>
      </c>
      <c r="BR11" s="262"/>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3"/>
    </row>
    <row r="12" spans="1:131" s="254" customFormat="1" ht="26.25" customHeight="1" x14ac:dyDescent="0.15">
      <c r="A12" s="260">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1"/>
      <c r="BA12" s="251"/>
      <c r="BB12" s="251"/>
      <c r="BC12" s="251"/>
      <c r="BD12" s="251"/>
      <c r="BE12" s="252"/>
      <c r="BF12" s="252"/>
      <c r="BG12" s="252"/>
      <c r="BH12" s="252"/>
      <c r="BI12" s="252"/>
      <c r="BJ12" s="252"/>
      <c r="BK12" s="252"/>
      <c r="BL12" s="252"/>
      <c r="BM12" s="252"/>
      <c r="BN12" s="252"/>
      <c r="BO12" s="252"/>
      <c r="BP12" s="252"/>
      <c r="BQ12" s="261">
        <v>6</v>
      </c>
      <c r="BR12" s="262"/>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3"/>
    </row>
    <row r="13" spans="1:131" s="254" customFormat="1" ht="26.25" customHeight="1" x14ac:dyDescent="0.15">
      <c r="A13" s="260">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1"/>
      <c r="BA13" s="251"/>
      <c r="BB13" s="251"/>
      <c r="BC13" s="251"/>
      <c r="BD13" s="251"/>
      <c r="BE13" s="252"/>
      <c r="BF13" s="252"/>
      <c r="BG13" s="252"/>
      <c r="BH13" s="252"/>
      <c r="BI13" s="252"/>
      <c r="BJ13" s="252"/>
      <c r="BK13" s="252"/>
      <c r="BL13" s="252"/>
      <c r="BM13" s="252"/>
      <c r="BN13" s="252"/>
      <c r="BO13" s="252"/>
      <c r="BP13" s="252"/>
      <c r="BQ13" s="261">
        <v>7</v>
      </c>
      <c r="BR13" s="262"/>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3"/>
    </row>
    <row r="14" spans="1:131" s="254" customFormat="1" ht="26.25" customHeight="1" x14ac:dyDescent="0.15">
      <c r="A14" s="260">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1"/>
      <c r="BA14" s="251"/>
      <c r="BB14" s="251"/>
      <c r="BC14" s="251"/>
      <c r="BD14" s="251"/>
      <c r="BE14" s="252"/>
      <c r="BF14" s="252"/>
      <c r="BG14" s="252"/>
      <c r="BH14" s="252"/>
      <c r="BI14" s="252"/>
      <c r="BJ14" s="252"/>
      <c r="BK14" s="252"/>
      <c r="BL14" s="252"/>
      <c r="BM14" s="252"/>
      <c r="BN14" s="252"/>
      <c r="BO14" s="252"/>
      <c r="BP14" s="252"/>
      <c r="BQ14" s="261">
        <v>8</v>
      </c>
      <c r="BR14" s="262"/>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3"/>
    </row>
    <row r="15" spans="1:131" s="254" customFormat="1" ht="26.25" customHeight="1" x14ac:dyDescent="0.15">
      <c r="A15" s="260">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1"/>
      <c r="BA15" s="251"/>
      <c r="BB15" s="251"/>
      <c r="BC15" s="251"/>
      <c r="BD15" s="251"/>
      <c r="BE15" s="252"/>
      <c r="BF15" s="252"/>
      <c r="BG15" s="252"/>
      <c r="BH15" s="252"/>
      <c r="BI15" s="252"/>
      <c r="BJ15" s="252"/>
      <c r="BK15" s="252"/>
      <c r="BL15" s="252"/>
      <c r="BM15" s="252"/>
      <c r="BN15" s="252"/>
      <c r="BO15" s="252"/>
      <c r="BP15" s="252"/>
      <c r="BQ15" s="261">
        <v>9</v>
      </c>
      <c r="BR15" s="262"/>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3"/>
    </row>
    <row r="16" spans="1:131" s="254" customFormat="1" ht="26.25" customHeight="1" x14ac:dyDescent="0.15">
      <c r="A16" s="260">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1"/>
      <c r="BA16" s="251"/>
      <c r="BB16" s="251"/>
      <c r="BC16" s="251"/>
      <c r="BD16" s="251"/>
      <c r="BE16" s="252"/>
      <c r="BF16" s="252"/>
      <c r="BG16" s="252"/>
      <c r="BH16" s="252"/>
      <c r="BI16" s="252"/>
      <c r="BJ16" s="252"/>
      <c r="BK16" s="252"/>
      <c r="BL16" s="252"/>
      <c r="BM16" s="252"/>
      <c r="BN16" s="252"/>
      <c r="BO16" s="252"/>
      <c r="BP16" s="252"/>
      <c r="BQ16" s="261">
        <v>10</v>
      </c>
      <c r="BR16" s="262"/>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3"/>
    </row>
    <row r="17" spans="1:131" s="254" customFormat="1" ht="26.25" customHeight="1" x14ac:dyDescent="0.15">
      <c r="A17" s="260">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1"/>
      <c r="BA17" s="251"/>
      <c r="BB17" s="251"/>
      <c r="BC17" s="251"/>
      <c r="BD17" s="251"/>
      <c r="BE17" s="252"/>
      <c r="BF17" s="252"/>
      <c r="BG17" s="252"/>
      <c r="BH17" s="252"/>
      <c r="BI17" s="252"/>
      <c r="BJ17" s="252"/>
      <c r="BK17" s="252"/>
      <c r="BL17" s="252"/>
      <c r="BM17" s="252"/>
      <c r="BN17" s="252"/>
      <c r="BO17" s="252"/>
      <c r="BP17" s="252"/>
      <c r="BQ17" s="261">
        <v>11</v>
      </c>
      <c r="BR17" s="262"/>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3"/>
    </row>
    <row r="18" spans="1:131" s="254" customFormat="1" ht="26.25" customHeight="1" x14ac:dyDescent="0.15">
      <c r="A18" s="260">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1"/>
      <c r="BA18" s="251"/>
      <c r="BB18" s="251"/>
      <c r="BC18" s="251"/>
      <c r="BD18" s="251"/>
      <c r="BE18" s="252"/>
      <c r="BF18" s="252"/>
      <c r="BG18" s="252"/>
      <c r="BH18" s="252"/>
      <c r="BI18" s="252"/>
      <c r="BJ18" s="252"/>
      <c r="BK18" s="252"/>
      <c r="BL18" s="252"/>
      <c r="BM18" s="252"/>
      <c r="BN18" s="252"/>
      <c r="BO18" s="252"/>
      <c r="BP18" s="252"/>
      <c r="BQ18" s="261">
        <v>12</v>
      </c>
      <c r="BR18" s="262"/>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3"/>
    </row>
    <row r="19" spans="1:131" s="254" customFormat="1" ht="26.25" customHeight="1" x14ac:dyDescent="0.15">
      <c r="A19" s="260">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1"/>
      <c r="BA19" s="251"/>
      <c r="BB19" s="251"/>
      <c r="BC19" s="251"/>
      <c r="BD19" s="251"/>
      <c r="BE19" s="252"/>
      <c r="BF19" s="252"/>
      <c r="BG19" s="252"/>
      <c r="BH19" s="252"/>
      <c r="BI19" s="252"/>
      <c r="BJ19" s="252"/>
      <c r="BK19" s="252"/>
      <c r="BL19" s="252"/>
      <c r="BM19" s="252"/>
      <c r="BN19" s="252"/>
      <c r="BO19" s="252"/>
      <c r="BP19" s="252"/>
      <c r="BQ19" s="261">
        <v>13</v>
      </c>
      <c r="BR19" s="262"/>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3"/>
    </row>
    <row r="20" spans="1:131" s="254" customFormat="1" ht="26.25" customHeight="1" x14ac:dyDescent="0.15">
      <c r="A20" s="260">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1"/>
      <c r="BA20" s="251"/>
      <c r="BB20" s="251"/>
      <c r="BC20" s="251"/>
      <c r="BD20" s="251"/>
      <c r="BE20" s="252"/>
      <c r="BF20" s="252"/>
      <c r="BG20" s="252"/>
      <c r="BH20" s="252"/>
      <c r="BI20" s="252"/>
      <c r="BJ20" s="252"/>
      <c r="BK20" s="252"/>
      <c r="BL20" s="252"/>
      <c r="BM20" s="252"/>
      <c r="BN20" s="252"/>
      <c r="BO20" s="252"/>
      <c r="BP20" s="252"/>
      <c r="BQ20" s="261">
        <v>14</v>
      </c>
      <c r="BR20" s="262"/>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3"/>
    </row>
    <row r="21" spans="1:131" s="254" customFormat="1" ht="26.25" customHeight="1" thickBot="1" x14ac:dyDescent="0.2">
      <c r="A21" s="260">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1"/>
      <c r="BA21" s="251"/>
      <c r="BB21" s="251"/>
      <c r="BC21" s="251"/>
      <c r="BD21" s="251"/>
      <c r="BE21" s="252"/>
      <c r="BF21" s="252"/>
      <c r="BG21" s="252"/>
      <c r="BH21" s="252"/>
      <c r="BI21" s="252"/>
      <c r="BJ21" s="252"/>
      <c r="BK21" s="252"/>
      <c r="BL21" s="252"/>
      <c r="BM21" s="252"/>
      <c r="BN21" s="252"/>
      <c r="BO21" s="252"/>
      <c r="BP21" s="252"/>
      <c r="BQ21" s="261">
        <v>15</v>
      </c>
      <c r="BR21" s="262"/>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3"/>
    </row>
    <row r="22" spans="1:131" s="254" customFormat="1" ht="26.25" customHeight="1" x14ac:dyDescent="0.15">
      <c r="A22" s="260">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387</v>
      </c>
      <c r="BA22" s="1122"/>
      <c r="BB22" s="1122"/>
      <c r="BC22" s="1122"/>
      <c r="BD22" s="1123"/>
      <c r="BE22" s="252"/>
      <c r="BF22" s="252"/>
      <c r="BG22" s="252"/>
      <c r="BH22" s="252"/>
      <c r="BI22" s="252"/>
      <c r="BJ22" s="252"/>
      <c r="BK22" s="252"/>
      <c r="BL22" s="252"/>
      <c r="BM22" s="252"/>
      <c r="BN22" s="252"/>
      <c r="BO22" s="252"/>
      <c r="BP22" s="252"/>
      <c r="BQ22" s="261">
        <v>16</v>
      </c>
      <c r="BR22" s="262"/>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3"/>
    </row>
    <row r="23" spans="1:131" s="254" customFormat="1" ht="26.25" customHeight="1" thickBot="1" x14ac:dyDescent="0.2">
      <c r="A23" s="263" t="s">
        <v>388</v>
      </c>
      <c r="B23" s="1035" t="s">
        <v>389</v>
      </c>
      <c r="C23" s="1036"/>
      <c r="D23" s="1036"/>
      <c r="E23" s="1036"/>
      <c r="F23" s="1036"/>
      <c r="G23" s="1036"/>
      <c r="H23" s="1036"/>
      <c r="I23" s="1036"/>
      <c r="J23" s="1036"/>
      <c r="K23" s="1036"/>
      <c r="L23" s="1036"/>
      <c r="M23" s="1036"/>
      <c r="N23" s="1036"/>
      <c r="O23" s="1036"/>
      <c r="P23" s="1037"/>
      <c r="Q23" s="1154">
        <v>38808</v>
      </c>
      <c r="R23" s="1152"/>
      <c r="S23" s="1152"/>
      <c r="T23" s="1152"/>
      <c r="U23" s="1155"/>
      <c r="V23" s="1156">
        <v>36021</v>
      </c>
      <c r="W23" s="1152"/>
      <c r="X23" s="1152"/>
      <c r="Y23" s="1152"/>
      <c r="Z23" s="1155"/>
      <c r="AA23" s="1156">
        <v>2787</v>
      </c>
      <c r="AB23" s="1152"/>
      <c r="AC23" s="1152"/>
      <c r="AD23" s="1152"/>
      <c r="AE23" s="1153"/>
      <c r="AF23" s="1157">
        <v>901</v>
      </c>
      <c r="AG23" s="1158"/>
      <c r="AH23" s="1158"/>
      <c r="AI23" s="1158"/>
      <c r="AJ23" s="1159"/>
      <c r="AK23" s="1160"/>
      <c r="AL23" s="1161"/>
      <c r="AM23" s="1161"/>
      <c r="AN23" s="1161"/>
      <c r="AO23" s="1161"/>
      <c r="AP23" s="1156">
        <v>14797</v>
      </c>
      <c r="AQ23" s="1152"/>
      <c r="AR23" s="1152"/>
      <c r="AS23" s="1152"/>
      <c r="AT23" s="1155"/>
      <c r="AU23" s="1162"/>
      <c r="AV23" s="1162"/>
      <c r="AW23" s="1162"/>
      <c r="AX23" s="1162"/>
      <c r="AY23" s="1163"/>
      <c r="AZ23" s="1151" t="s">
        <v>129</v>
      </c>
      <c r="BA23" s="1152"/>
      <c r="BB23" s="1152"/>
      <c r="BC23" s="1152"/>
      <c r="BD23" s="1153"/>
      <c r="BE23" s="252"/>
      <c r="BF23" s="252"/>
      <c r="BG23" s="252"/>
      <c r="BH23" s="252"/>
      <c r="BI23" s="252"/>
      <c r="BJ23" s="252"/>
      <c r="BK23" s="252"/>
      <c r="BL23" s="252"/>
      <c r="BM23" s="252"/>
      <c r="BN23" s="252"/>
      <c r="BO23" s="252"/>
      <c r="BP23" s="252"/>
      <c r="BQ23" s="261">
        <v>17</v>
      </c>
      <c r="BR23" s="262"/>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3"/>
    </row>
    <row r="24" spans="1:131" s="254" customFormat="1" ht="26.25" customHeight="1" x14ac:dyDescent="0.15">
      <c r="A24" s="1150" t="s">
        <v>390</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1"/>
      <c r="BA24" s="251"/>
      <c r="BB24" s="251"/>
      <c r="BC24" s="251"/>
      <c r="BD24" s="251"/>
      <c r="BE24" s="252"/>
      <c r="BF24" s="252"/>
      <c r="BG24" s="252"/>
      <c r="BH24" s="252"/>
      <c r="BI24" s="252"/>
      <c r="BJ24" s="252"/>
      <c r="BK24" s="252"/>
      <c r="BL24" s="252"/>
      <c r="BM24" s="252"/>
      <c r="BN24" s="252"/>
      <c r="BO24" s="252"/>
      <c r="BP24" s="252"/>
      <c r="BQ24" s="261">
        <v>18</v>
      </c>
      <c r="BR24" s="262"/>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3"/>
    </row>
    <row r="25" spans="1:131" s="246" customFormat="1" ht="26.25" customHeight="1" thickBot="1" x14ac:dyDescent="0.2">
      <c r="A25" s="1149" t="s">
        <v>391</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1"/>
      <c r="BK25" s="251"/>
      <c r="BL25" s="251"/>
      <c r="BM25" s="251"/>
      <c r="BN25" s="251"/>
      <c r="BO25" s="264"/>
      <c r="BP25" s="264"/>
      <c r="BQ25" s="261">
        <v>19</v>
      </c>
      <c r="BR25" s="262"/>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5"/>
    </row>
    <row r="26" spans="1:131" s="246" customFormat="1" ht="26.25" customHeight="1" x14ac:dyDescent="0.15">
      <c r="A26" s="1082" t="s">
        <v>369</v>
      </c>
      <c r="B26" s="1083"/>
      <c r="C26" s="1083"/>
      <c r="D26" s="1083"/>
      <c r="E26" s="1083"/>
      <c r="F26" s="1083"/>
      <c r="G26" s="1083"/>
      <c r="H26" s="1083"/>
      <c r="I26" s="1083"/>
      <c r="J26" s="1083"/>
      <c r="K26" s="1083"/>
      <c r="L26" s="1083"/>
      <c r="M26" s="1083"/>
      <c r="N26" s="1083"/>
      <c r="O26" s="1083"/>
      <c r="P26" s="1084"/>
      <c r="Q26" s="1088" t="s">
        <v>392</v>
      </c>
      <c r="R26" s="1089"/>
      <c r="S26" s="1089"/>
      <c r="T26" s="1089"/>
      <c r="U26" s="1090"/>
      <c r="V26" s="1088" t="s">
        <v>393</v>
      </c>
      <c r="W26" s="1089"/>
      <c r="X26" s="1089"/>
      <c r="Y26" s="1089"/>
      <c r="Z26" s="1090"/>
      <c r="AA26" s="1088" t="s">
        <v>394</v>
      </c>
      <c r="AB26" s="1089"/>
      <c r="AC26" s="1089"/>
      <c r="AD26" s="1089"/>
      <c r="AE26" s="1089"/>
      <c r="AF26" s="1145" t="s">
        <v>395</v>
      </c>
      <c r="AG26" s="1095"/>
      <c r="AH26" s="1095"/>
      <c r="AI26" s="1095"/>
      <c r="AJ26" s="1146"/>
      <c r="AK26" s="1089" t="s">
        <v>396</v>
      </c>
      <c r="AL26" s="1089"/>
      <c r="AM26" s="1089"/>
      <c r="AN26" s="1089"/>
      <c r="AO26" s="1090"/>
      <c r="AP26" s="1088" t="s">
        <v>397</v>
      </c>
      <c r="AQ26" s="1089"/>
      <c r="AR26" s="1089"/>
      <c r="AS26" s="1089"/>
      <c r="AT26" s="1090"/>
      <c r="AU26" s="1088" t="s">
        <v>398</v>
      </c>
      <c r="AV26" s="1089"/>
      <c r="AW26" s="1089"/>
      <c r="AX26" s="1089"/>
      <c r="AY26" s="1090"/>
      <c r="AZ26" s="1088" t="s">
        <v>399</v>
      </c>
      <c r="BA26" s="1089"/>
      <c r="BB26" s="1089"/>
      <c r="BC26" s="1089"/>
      <c r="BD26" s="1090"/>
      <c r="BE26" s="1088" t="s">
        <v>376</v>
      </c>
      <c r="BF26" s="1089"/>
      <c r="BG26" s="1089"/>
      <c r="BH26" s="1089"/>
      <c r="BI26" s="1104"/>
      <c r="BJ26" s="251"/>
      <c r="BK26" s="251"/>
      <c r="BL26" s="251"/>
      <c r="BM26" s="251"/>
      <c r="BN26" s="251"/>
      <c r="BO26" s="264"/>
      <c r="BP26" s="264"/>
      <c r="BQ26" s="261">
        <v>20</v>
      </c>
      <c r="BR26" s="262"/>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5"/>
    </row>
    <row r="27" spans="1:131" s="246"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7"/>
      <c r="AG27" s="1098"/>
      <c r="AH27" s="1098"/>
      <c r="AI27" s="1098"/>
      <c r="AJ27" s="1148"/>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1"/>
      <c r="BK27" s="251"/>
      <c r="BL27" s="251"/>
      <c r="BM27" s="251"/>
      <c r="BN27" s="251"/>
      <c r="BO27" s="264"/>
      <c r="BP27" s="264"/>
      <c r="BQ27" s="261">
        <v>21</v>
      </c>
      <c r="BR27" s="262"/>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5"/>
    </row>
    <row r="28" spans="1:131" s="246" customFormat="1" ht="26.25" customHeight="1" thickTop="1" x14ac:dyDescent="0.15">
      <c r="A28" s="265">
        <v>1</v>
      </c>
      <c r="B28" s="1136" t="s">
        <v>400</v>
      </c>
      <c r="C28" s="1137"/>
      <c r="D28" s="1137"/>
      <c r="E28" s="1137"/>
      <c r="F28" s="1137"/>
      <c r="G28" s="1137"/>
      <c r="H28" s="1137"/>
      <c r="I28" s="1137"/>
      <c r="J28" s="1137"/>
      <c r="K28" s="1137"/>
      <c r="L28" s="1137"/>
      <c r="M28" s="1137"/>
      <c r="N28" s="1137"/>
      <c r="O28" s="1137"/>
      <c r="P28" s="1138"/>
      <c r="Q28" s="1139">
        <v>4415</v>
      </c>
      <c r="R28" s="1140"/>
      <c r="S28" s="1140"/>
      <c r="T28" s="1140"/>
      <c r="U28" s="1140"/>
      <c r="V28" s="1140">
        <v>4237</v>
      </c>
      <c r="W28" s="1140"/>
      <c r="X28" s="1140"/>
      <c r="Y28" s="1140"/>
      <c r="Z28" s="1140"/>
      <c r="AA28" s="1140">
        <v>178</v>
      </c>
      <c r="AB28" s="1140"/>
      <c r="AC28" s="1140"/>
      <c r="AD28" s="1140"/>
      <c r="AE28" s="1141"/>
      <c r="AF28" s="1142">
        <v>178</v>
      </c>
      <c r="AG28" s="1140"/>
      <c r="AH28" s="1140"/>
      <c r="AI28" s="1140"/>
      <c r="AJ28" s="1143"/>
      <c r="AK28" s="1144">
        <v>412</v>
      </c>
      <c r="AL28" s="1133"/>
      <c r="AM28" s="1133"/>
      <c r="AN28" s="1133"/>
      <c r="AO28" s="1133"/>
      <c r="AP28" s="1133" t="s">
        <v>576</v>
      </c>
      <c r="AQ28" s="1133"/>
      <c r="AR28" s="1133"/>
      <c r="AS28" s="1133"/>
      <c r="AT28" s="1133"/>
      <c r="AU28" s="1133" t="s">
        <v>576</v>
      </c>
      <c r="AV28" s="1133"/>
      <c r="AW28" s="1133"/>
      <c r="AX28" s="1133"/>
      <c r="AY28" s="1133"/>
      <c r="AZ28" s="1133" t="s">
        <v>576</v>
      </c>
      <c r="BA28" s="1133"/>
      <c r="BB28" s="1133"/>
      <c r="BC28" s="1133"/>
      <c r="BD28" s="1133"/>
      <c r="BE28" s="1134"/>
      <c r="BF28" s="1134"/>
      <c r="BG28" s="1134"/>
      <c r="BH28" s="1134"/>
      <c r="BI28" s="1135"/>
      <c r="BJ28" s="251"/>
      <c r="BK28" s="251"/>
      <c r="BL28" s="251"/>
      <c r="BM28" s="251"/>
      <c r="BN28" s="251"/>
      <c r="BO28" s="264"/>
      <c r="BP28" s="264"/>
      <c r="BQ28" s="261">
        <v>22</v>
      </c>
      <c r="BR28" s="262"/>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5"/>
    </row>
    <row r="29" spans="1:131" s="246" customFormat="1" ht="26.25" customHeight="1" x14ac:dyDescent="0.15">
      <c r="A29" s="265">
        <v>2</v>
      </c>
      <c r="B29" s="1124" t="s">
        <v>401</v>
      </c>
      <c r="C29" s="1125"/>
      <c r="D29" s="1125"/>
      <c r="E29" s="1125"/>
      <c r="F29" s="1125"/>
      <c r="G29" s="1125"/>
      <c r="H29" s="1125"/>
      <c r="I29" s="1125"/>
      <c r="J29" s="1125"/>
      <c r="K29" s="1125"/>
      <c r="L29" s="1125"/>
      <c r="M29" s="1125"/>
      <c r="N29" s="1125"/>
      <c r="O29" s="1125"/>
      <c r="P29" s="1126"/>
      <c r="Q29" s="1130">
        <v>401</v>
      </c>
      <c r="R29" s="1131"/>
      <c r="S29" s="1131"/>
      <c r="T29" s="1131"/>
      <c r="U29" s="1131"/>
      <c r="V29" s="1131">
        <v>387</v>
      </c>
      <c r="W29" s="1131"/>
      <c r="X29" s="1131"/>
      <c r="Y29" s="1131"/>
      <c r="Z29" s="1131"/>
      <c r="AA29" s="1131">
        <v>15</v>
      </c>
      <c r="AB29" s="1131"/>
      <c r="AC29" s="1131"/>
      <c r="AD29" s="1131"/>
      <c r="AE29" s="1132"/>
      <c r="AF29" s="1106">
        <v>15</v>
      </c>
      <c r="AG29" s="1107"/>
      <c r="AH29" s="1107"/>
      <c r="AI29" s="1107"/>
      <c r="AJ29" s="1108"/>
      <c r="AK29" s="1071">
        <v>91</v>
      </c>
      <c r="AL29" s="1062"/>
      <c r="AM29" s="1062"/>
      <c r="AN29" s="1062"/>
      <c r="AO29" s="1062"/>
      <c r="AP29" s="1062" t="s">
        <v>576</v>
      </c>
      <c r="AQ29" s="1062"/>
      <c r="AR29" s="1062"/>
      <c r="AS29" s="1062"/>
      <c r="AT29" s="1062"/>
      <c r="AU29" s="1062" t="s">
        <v>576</v>
      </c>
      <c r="AV29" s="1062"/>
      <c r="AW29" s="1062"/>
      <c r="AX29" s="1062"/>
      <c r="AY29" s="1062"/>
      <c r="AZ29" s="1062" t="s">
        <v>576</v>
      </c>
      <c r="BA29" s="1062"/>
      <c r="BB29" s="1062"/>
      <c r="BC29" s="1062"/>
      <c r="BD29" s="1062"/>
      <c r="BE29" s="1119"/>
      <c r="BF29" s="1119"/>
      <c r="BG29" s="1119"/>
      <c r="BH29" s="1119"/>
      <c r="BI29" s="1120"/>
      <c r="BJ29" s="251"/>
      <c r="BK29" s="251"/>
      <c r="BL29" s="251"/>
      <c r="BM29" s="251"/>
      <c r="BN29" s="251"/>
      <c r="BO29" s="264"/>
      <c r="BP29" s="264"/>
      <c r="BQ29" s="261">
        <v>23</v>
      </c>
      <c r="BR29" s="262"/>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5"/>
    </row>
    <row r="30" spans="1:131" s="246" customFormat="1" ht="26.25" customHeight="1" x14ac:dyDescent="0.15">
      <c r="A30" s="265">
        <v>3</v>
      </c>
      <c r="B30" s="1124" t="s">
        <v>402</v>
      </c>
      <c r="C30" s="1125"/>
      <c r="D30" s="1125"/>
      <c r="E30" s="1125"/>
      <c r="F30" s="1125"/>
      <c r="G30" s="1125"/>
      <c r="H30" s="1125"/>
      <c r="I30" s="1125"/>
      <c r="J30" s="1125"/>
      <c r="K30" s="1125"/>
      <c r="L30" s="1125"/>
      <c r="M30" s="1125"/>
      <c r="N30" s="1125"/>
      <c r="O30" s="1125"/>
      <c r="P30" s="1126"/>
      <c r="Q30" s="1130">
        <v>3185</v>
      </c>
      <c r="R30" s="1131"/>
      <c r="S30" s="1131"/>
      <c r="T30" s="1131"/>
      <c r="U30" s="1131"/>
      <c r="V30" s="1131">
        <v>3143</v>
      </c>
      <c r="W30" s="1131"/>
      <c r="X30" s="1131"/>
      <c r="Y30" s="1131"/>
      <c r="Z30" s="1131"/>
      <c r="AA30" s="1131">
        <v>43</v>
      </c>
      <c r="AB30" s="1131"/>
      <c r="AC30" s="1131"/>
      <c r="AD30" s="1131"/>
      <c r="AE30" s="1132"/>
      <c r="AF30" s="1106">
        <v>43</v>
      </c>
      <c r="AG30" s="1107"/>
      <c r="AH30" s="1107"/>
      <c r="AI30" s="1107"/>
      <c r="AJ30" s="1108"/>
      <c r="AK30" s="1071">
        <v>509</v>
      </c>
      <c r="AL30" s="1062"/>
      <c r="AM30" s="1062"/>
      <c r="AN30" s="1062"/>
      <c r="AO30" s="1062"/>
      <c r="AP30" s="1062" t="s">
        <v>576</v>
      </c>
      <c r="AQ30" s="1062"/>
      <c r="AR30" s="1062"/>
      <c r="AS30" s="1062"/>
      <c r="AT30" s="1062"/>
      <c r="AU30" s="1062" t="s">
        <v>576</v>
      </c>
      <c r="AV30" s="1062"/>
      <c r="AW30" s="1062"/>
      <c r="AX30" s="1062"/>
      <c r="AY30" s="1062"/>
      <c r="AZ30" s="1062" t="s">
        <v>576</v>
      </c>
      <c r="BA30" s="1062"/>
      <c r="BB30" s="1062"/>
      <c r="BC30" s="1062"/>
      <c r="BD30" s="1062"/>
      <c r="BE30" s="1119"/>
      <c r="BF30" s="1119"/>
      <c r="BG30" s="1119"/>
      <c r="BH30" s="1119"/>
      <c r="BI30" s="1120"/>
      <c r="BJ30" s="251"/>
      <c r="BK30" s="251"/>
      <c r="BL30" s="251"/>
      <c r="BM30" s="251"/>
      <c r="BN30" s="251"/>
      <c r="BO30" s="264"/>
      <c r="BP30" s="264"/>
      <c r="BQ30" s="261">
        <v>24</v>
      </c>
      <c r="BR30" s="262"/>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5"/>
    </row>
    <row r="31" spans="1:131" s="246" customFormat="1" ht="26.25" customHeight="1" x14ac:dyDescent="0.15">
      <c r="A31" s="265">
        <v>4</v>
      </c>
      <c r="B31" s="1124" t="s">
        <v>403</v>
      </c>
      <c r="C31" s="1125"/>
      <c r="D31" s="1125"/>
      <c r="E31" s="1125"/>
      <c r="F31" s="1125"/>
      <c r="G31" s="1125"/>
      <c r="H31" s="1125"/>
      <c r="I31" s="1125"/>
      <c r="J31" s="1125"/>
      <c r="K31" s="1125"/>
      <c r="L31" s="1125"/>
      <c r="M31" s="1125"/>
      <c r="N31" s="1125"/>
      <c r="O31" s="1125"/>
      <c r="P31" s="1126"/>
      <c r="Q31" s="1130">
        <v>120</v>
      </c>
      <c r="R31" s="1131"/>
      <c r="S31" s="1131"/>
      <c r="T31" s="1131"/>
      <c r="U31" s="1131"/>
      <c r="V31" s="1131">
        <v>114</v>
      </c>
      <c r="W31" s="1131"/>
      <c r="X31" s="1131"/>
      <c r="Y31" s="1131"/>
      <c r="Z31" s="1131"/>
      <c r="AA31" s="1131">
        <v>6</v>
      </c>
      <c r="AB31" s="1131"/>
      <c r="AC31" s="1131"/>
      <c r="AD31" s="1131"/>
      <c r="AE31" s="1132"/>
      <c r="AF31" s="1106">
        <v>6</v>
      </c>
      <c r="AG31" s="1107"/>
      <c r="AH31" s="1107"/>
      <c r="AI31" s="1107"/>
      <c r="AJ31" s="1108"/>
      <c r="AK31" s="1071">
        <v>98</v>
      </c>
      <c r="AL31" s="1062"/>
      <c r="AM31" s="1062"/>
      <c r="AN31" s="1062"/>
      <c r="AO31" s="1062"/>
      <c r="AP31" s="1062">
        <v>537</v>
      </c>
      <c r="AQ31" s="1062"/>
      <c r="AR31" s="1062"/>
      <c r="AS31" s="1062"/>
      <c r="AT31" s="1062"/>
      <c r="AU31" s="1062">
        <v>537</v>
      </c>
      <c r="AV31" s="1062"/>
      <c r="AW31" s="1062"/>
      <c r="AX31" s="1062"/>
      <c r="AY31" s="1062"/>
      <c r="AZ31" s="1062" t="s">
        <v>576</v>
      </c>
      <c r="BA31" s="1062"/>
      <c r="BB31" s="1062"/>
      <c r="BC31" s="1062"/>
      <c r="BD31" s="1062"/>
      <c r="BE31" s="1119" t="s">
        <v>404</v>
      </c>
      <c r="BF31" s="1119"/>
      <c r="BG31" s="1119"/>
      <c r="BH31" s="1119"/>
      <c r="BI31" s="1120"/>
      <c r="BJ31" s="251"/>
      <c r="BK31" s="251"/>
      <c r="BL31" s="251"/>
      <c r="BM31" s="251"/>
      <c r="BN31" s="251"/>
      <c r="BO31" s="264"/>
      <c r="BP31" s="264"/>
      <c r="BQ31" s="261">
        <v>25</v>
      </c>
      <c r="BR31" s="262"/>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5"/>
    </row>
    <row r="32" spans="1:131" s="246" customFormat="1" ht="26.25" customHeight="1" x14ac:dyDescent="0.15">
      <c r="A32" s="265">
        <v>5</v>
      </c>
      <c r="B32" s="1124" t="s">
        <v>405</v>
      </c>
      <c r="C32" s="1125"/>
      <c r="D32" s="1125"/>
      <c r="E32" s="1125"/>
      <c r="F32" s="1125"/>
      <c r="G32" s="1125"/>
      <c r="H32" s="1125"/>
      <c r="I32" s="1125"/>
      <c r="J32" s="1125"/>
      <c r="K32" s="1125"/>
      <c r="L32" s="1125"/>
      <c r="M32" s="1125"/>
      <c r="N32" s="1125"/>
      <c r="O32" s="1125"/>
      <c r="P32" s="1126"/>
      <c r="Q32" s="1130">
        <v>8</v>
      </c>
      <c r="R32" s="1131"/>
      <c r="S32" s="1131"/>
      <c r="T32" s="1131"/>
      <c r="U32" s="1131"/>
      <c r="V32" s="1131">
        <v>5</v>
      </c>
      <c r="W32" s="1131"/>
      <c r="X32" s="1131"/>
      <c r="Y32" s="1131"/>
      <c r="Z32" s="1131"/>
      <c r="AA32" s="1131">
        <v>2</v>
      </c>
      <c r="AB32" s="1131"/>
      <c r="AC32" s="1131"/>
      <c r="AD32" s="1131"/>
      <c r="AE32" s="1132"/>
      <c r="AF32" s="1106">
        <v>2</v>
      </c>
      <c r="AG32" s="1107"/>
      <c r="AH32" s="1107"/>
      <c r="AI32" s="1107"/>
      <c r="AJ32" s="1108"/>
      <c r="AK32" s="1071">
        <v>5</v>
      </c>
      <c r="AL32" s="1062"/>
      <c r="AM32" s="1062"/>
      <c r="AN32" s="1062"/>
      <c r="AO32" s="1062"/>
      <c r="AP32" s="1062">
        <v>37</v>
      </c>
      <c r="AQ32" s="1062"/>
      <c r="AR32" s="1062"/>
      <c r="AS32" s="1062"/>
      <c r="AT32" s="1062"/>
      <c r="AU32" s="1062">
        <v>37</v>
      </c>
      <c r="AV32" s="1062"/>
      <c r="AW32" s="1062"/>
      <c r="AX32" s="1062"/>
      <c r="AY32" s="1062"/>
      <c r="AZ32" s="1062" t="s">
        <v>576</v>
      </c>
      <c r="BA32" s="1062"/>
      <c r="BB32" s="1062"/>
      <c r="BC32" s="1062"/>
      <c r="BD32" s="1062"/>
      <c r="BE32" s="1119" t="s">
        <v>404</v>
      </c>
      <c r="BF32" s="1119"/>
      <c r="BG32" s="1119"/>
      <c r="BH32" s="1119"/>
      <c r="BI32" s="1120"/>
      <c r="BJ32" s="251"/>
      <c r="BK32" s="251"/>
      <c r="BL32" s="251"/>
      <c r="BM32" s="251"/>
      <c r="BN32" s="251"/>
      <c r="BO32" s="264"/>
      <c r="BP32" s="264"/>
      <c r="BQ32" s="261">
        <v>26</v>
      </c>
      <c r="BR32" s="262"/>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5"/>
    </row>
    <row r="33" spans="1:131" s="246" customFormat="1" ht="26.25" customHeight="1" x14ac:dyDescent="0.15">
      <c r="A33" s="265">
        <v>6</v>
      </c>
      <c r="B33" s="1124" t="s">
        <v>406</v>
      </c>
      <c r="C33" s="1125"/>
      <c r="D33" s="1125"/>
      <c r="E33" s="1125"/>
      <c r="F33" s="1125"/>
      <c r="G33" s="1125"/>
      <c r="H33" s="1125"/>
      <c r="I33" s="1125"/>
      <c r="J33" s="1125"/>
      <c r="K33" s="1125"/>
      <c r="L33" s="1125"/>
      <c r="M33" s="1125"/>
      <c r="N33" s="1125"/>
      <c r="O33" s="1125"/>
      <c r="P33" s="1126"/>
      <c r="Q33" s="1130">
        <v>6132</v>
      </c>
      <c r="R33" s="1131"/>
      <c r="S33" s="1131"/>
      <c r="T33" s="1131"/>
      <c r="U33" s="1131"/>
      <c r="V33" s="1131">
        <v>4466</v>
      </c>
      <c r="W33" s="1131"/>
      <c r="X33" s="1131"/>
      <c r="Y33" s="1131"/>
      <c r="Z33" s="1131"/>
      <c r="AA33" s="1131">
        <v>1666</v>
      </c>
      <c r="AB33" s="1131"/>
      <c r="AC33" s="1131"/>
      <c r="AD33" s="1131"/>
      <c r="AE33" s="1132"/>
      <c r="AF33" s="1106">
        <v>265</v>
      </c>
      <c r="AG33" s="1107"/>
      <c r="AH33" s="1107"/>
      <c r="AI33" s="1107"/>
      <c r="AJ33" s="1108"/>
      <c r="AK33" s="1071">
        <v>5185</v>
      </c>
      <c r="AL33" s="1062"/>
      <c r="AM33" s="1062"/>
      <c r="AN33" s="1062"/>
      <c r="AO33" s="1062"/>
      <c r="AP33" s="1062">
        <v>8672</v>
      </c>
      <c r="AQ33" s="1062"/>
      <c r="AR33" s="1062"/>
      <c r="AS33" s="1062"/>
      <c r="AT33" s="1062"/>
      <c r="AU33" s="1062">
        <v>6435</v>
      </c>
      <c r="AV33" s="1062"/>
      <c r="AW33" s="1062"/>
      <c r="AX33" s="1062"/>
      <c r="AY33" s="1062"/>
      <c r="AZ33" s="1062" t="s">
        <v>576</v>
      </c>
      <c r="BA33" s="1062"/>
      <c r="BB33" s="1062"/>
      <c r="BC33" s="1062"/>
      <c r="BD33" s="1062"/>
      <c r="BE33" s="1119" t="s">
        <v>404</v>
      </c>
      <c r="BF33" s="1119"/>
      <c r="BG33" s="1119"/>
      <c r="BH33" s="1119"/>
      <c r="BI33" s="1120"/>
      <c r="BJ33" s="251"/>
      <c r="BK33" s="251"/>
      <c r="BL33" s="251"/>
      <c r="BM33" s="251"/>
      <c r="BN33" s="251"/>
      <c r="BO33" s="264"/>
      <c r="BP33" s="264"/>
      <c r="BQ33" s="261">
        <v>27</v>
      </c>
      <c r="BR33" s="262"/>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5"/>
    </row>
    <row r="34" spans="1:131" s="246" customFormat="1" ht="26.25" customHeight="1" x14ac:dyDescent="0.15">
      <c r="A34" s="265">
        <v>7</v>
      </c>
      <c r="B34" s="1124" t="s">
        <v>407</v>
      </c>
      <c r="C34" s="1125"/>
      <c r="D34" s="1125"/>
      <c r="E34" s="1125"/>
      <c r="F34" s="1125"/>
      <c r="G34" s="1125"/>
      <c r="H34" s="1125"/>
      <c r="I34" s="1125"/>
      <c r="J34" s="1125"/>
      <c r="K34" s="1125"/>
      <c r="L34" s="1125"/>
      <c r="M34" s="1125"/>
      <c r="N34" s="1125"/>
      <c r="O34" s="1125"/>
      <c r="P34" s="1126"/>
      <c r="Q34" s="1130">
        <v>163</v>
      </c>
      <c r="R34" s="1131"/>
      <c r="S34" s="1131"/>
      <c r="T34" s="1131"/>
      <c r="U34" s="1131"/>
      <c r="V34" s="1131">
        <v>131</v>
      </c>
      <c r="W34" s="1131"/>
      <c r="X34" s="1131"/>
      <c r="Y34" s="1131"/>
      <c r="Z34" s="1131"/>
      <c r="AA34" s="1131">
        <v>33</v>
      </c>
      <c r="AB34" s="1131"/>
      <c r="AC34" s="1131"/>
      <c r="AD34" s="1131"/>
      <c r="AE34" s="1132"/>
      <c r="AF34" s="1106">
        <v>26</v>
      </c>
      <c r="AG34" s="1107"/>
      <c r="AH34" s="1107"/>
      <c r="AI34" s="1107"/>
      <c r="AJ34" s="1108"/>
      <c r="AK34" s="1071">
        <v>13</v>
      </c>
      <c r="AL34" s="1062"/>
      <c r="AM34" s="1062"/>
      <c r="AN34" s="1062"/>
      <c r="AO34" s="1062"/>
      <c r="AP34" s="1062" t="s">
        <v>576</v>
      </c>
      <c r="AQ34" s="1062"/>
      <c r="AR34" s="1062"/>
      <c r="AS34" s="1062"/>
      <c r="AT34" s="1062"/>
      <c r="AU34" s="1062" t="s">
        <v>576</v>
      </c>
      <c r="AV34" s="1062"/>
      <c r="AW34" s="1062"/>
      <c r="AX34" s="1062"/>
      <c r="AY34" s="1062"/>
      <c r="AZ34" s="1062" t="s">
        <v>576</v>
      </c>
      <c r="BA34" s="1062"/>
      <c r="BB34" s="1062"/>
      <c r="BC34" s="1062"/>
      <c r="BD34" s="1062"/>
      <c r="BE34" s="1119" t="s">
        <v>404</v>
      </c>
      <c r="BF34" s="1119"/>
      <c r="BG34" s="1119"/>
      <c r="BH34" s="1119"/>
      <c r="BI34" s="1120"/>
      <c r="BJ34" s="251"/>
      <c r="BK34" s="251"/>
      <c r="BL34" s="251"/>
      <c r="BM34" s="251"/>
      <c r="BN34" s="251"/>
      <c r="BO34" s="264"/>
      <c r="BP34" s="264"/>
      <c r="BQ34" s="261">
        <v>28</v>
      </c>
      <c r="BR34" s="262"/>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5"/>
    </row>
    <row r="35" spans="1:131" s="246" customFormat="1" ht="26.25" customHeight="1" x14ac:dyDescent="0.15">
      <c r="A35" s="265">
        <v>8</v>
      </c>
      <c r="B35" s="1124"/>
      <c r="C35" s="1125"/>
      <c r="D35" s="1125"/>
      <c r="E35" s="1125"/>
      <c r="F35" s="1125"/>
      <c r="G35" s="1125"/>
      <c r="H35" s="1125"/>
      <c r="I35" s="1125"/>
      <c r="J35" s="1125"/>
      <c r="K35" s="1125"/>
      <c r="L35" s="1125"/>
      <c r="M35" s="1125"/>
      <c r="N35" s="1125"/>
      <c r="O35" s="1125"/>
      <c r="P35" s="1126"/>
      <c r="Q35" s="1130"/>
      <c r="R35" s="1131"/>
      <c r="S35" s="1131"/>
      <c r="T35" s="1131"/>
      <c r="U35" s="1131"/>
      <c r="V35" s="1131"/>
      <c r="W35" s="1131"/>
      <c r="X35" s="1131"/>
      <c r="Y35" s="1131"/>
      <c r="Z35" s="1131"/>
      <c r="AA35" s="1131"/>
      <c r="AB35" s="1131"/>
      <c r="AC35" s="1131"/>
      <c r="AD35" s="1131"/>
      <c r="AE35" s="1132"/>
      <c r="AF35" s="1106"/>
      <c r="AG35" s="1107"/>
      <c r="AH35" s="1107"/>
      <c r="AI35" s="1107"/>
      <c r="AJ35" s="1108"/>
      <c r="AK35" s="1071"/>
      <c r="AL35" s="1062"/>
      <c r="AM35" s="1062"/>
      <c r="AN35" s="1062"/>
      <c r="AO35" s="1062"/>
      <c r="AP35" s="1062"/>
      <c r="AQ35" s="1062"/>
      <c r="AR35" s="1062"/>
      <c r="AS35" s="1062"/>
      <c r="AT35" s="1062"/>
      <c r="AU35" s="1062"/>
      <c r="AV35" s="1062"/>
      <c r="AW35" s="1062"/>
      <c r="AX35" s="1062"/>
      <c r="AY35" s="1062"/>
      <c r="AZ35" s="1129"/>
      <c r="BA35" s="1129"/>
      <c r="BB35" s="1129"/>
      <c r="BC35" s="1129"/>
      <c r="BD35" s="1129"/>
      <c r="BE35" s="1119"/>
      <c r="BF35" s="1119"/>
      <c r="BG35" s="1119"/>
      <c r="BH35" s="1119"/>
      <c r="BI35" s="1120"/>
      <c r="BJ35" s="251"/>
      <c r="BK35" s="251"/>
      <c r="BL35" s="251"/>
      <c r="BM35" s="251"/>
      <c r="BN35" s="251"/>
      <c r="BO35" s="264"/>
      <c r="BP35" s="264"/>
      <c r="BQ35" s="261">
        <v>29</v>
      </c>
      <c r="BR35" s="262"/>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5"/>
    </row>
    <row r="36" spans="1:131" s="246" customFormat="1" ht="26.25" customHeight="1" x14ac:dyDescent="0.15">
      <c r="A36" s="265">
        <v>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71"/>
      <c r="AL36" s="1062"/>
      <c r="AM36" s="1062"/>
      <c r="AN36" s="1062"/>
      <c r="AO36" s="1062"/>
      <c r="AP36" s="1062"/>
      <c r="AQ36" s="1062"/>
      <c r="AR36" s="1062"/>
      <c r="AS36" s="1062"/>
      <c r="AT36" s="1062"/>
      <c r="AU36" s="1062"/>
      <c r="AV36" s="1062"/>
      <c r="AW36" s="1062"/>
      <c r="AX36" s="1062"/>
      <c r="AY36" s="1062"/>
      <c r="AZ36" s="1129"/>
      <c r="BA36" s="1129"/>
      <c r="BB36" s="1129"/>
      <c r="BC36" s="1129"/>
      <c r="BD36" s="1129"/>
      <c r="BE36" s="1119"/>
      <c r="BF36" s="1119"/>
      <c r="BG36" s="1119"/>
      <c r="BH36" s="1119"/>
      <c r="BI36" s="1120"/>
      <c r="BJ36" s="251"/>
      <c r="BK36" s="251"/>
      <c r="BL36" s="251"/>
      <c r="BM36" s="251"/>
      <c r="BN36" s="251"/>
      <c r="BO36" s="264"/>
      <c r="BP36" s="264"/>
      <c r="BQ36" s="261">
        <v>30</v>
      </c>
      <c r="BR36" s="262"/>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5"/>
    </row>
    <row r="37" spans="1:131" s="246" customFormat="1" ht="26.25" customHeight="1" x14ac:dyDescent="0.15">
      <c r="A37" s="265">
        <v>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71"/>
      <c r="AL37" s="1062"/>
      <c r="AM37" s="1062"/>
      <c r="AN37" s="1062"/>
      <c r="AO37" s="1062"/>
      <c r="AP37" s="1062"/>
      <c r="AQ37" s="1062"/>
      <c r="AR37" s="1062"/>
      <c r="AS37" s="1062"/>
      <c r="AT37" s="1062"/>
      <c r="AU37" s="1062"/>
      <c r="AV37" s="1062"/>
      <c r="AW37" s="1062"/>
      <c r="AX37" s="1062"/>
      <c r="AY37" s="1062"/>
      <c r="AZ37" s="1129"/>
      <c r="BA37" s="1129"/>
      <c r="BB37" s="1129"/>
      <c r="BC37" s="1129"/>
      <c r="BD37" s="1129"/>
      <c r="BE37" s="1119"/>
      <c r="BF37" s="1119"/>
      <c r="BG37" s="1119"/>
      <c r="BH37" s="1119"/>
      <c r="BI37" s="1120"/>
      <c r="BJ37" s="251"/>
      <c r="BK37" s="251"/>
      <c r="BL37" s="251"/>
      <c r="BM37" s="251"/>
      <c r="BN37" s="251"/>
      <c r="BO37" s="264"/>
      <c r="BP37" s="264"/>
      <c r="BQ37" s="261">
        <v>31</v>
      </c>
      <c r="BR37" s="262"/>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5"/>
    </row>
    <row r="38" spans="1:131" s="246" customFormat="1" ht="26.25" customHeight="1" x14ac:dyDescent="0.15">
      <c r="A38" s="265">
        <v>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71"/>
      <c r="AL38" s="1062"/>
      <c r="AM38" s="1062"/>
      <c r="AN38" s="1062"/>
      <c r="AO38" s="1062"/>
      <c r="AP38" s="1062"/>
      <c r="AQ38" s="1062"/>
      <c r="AR38" s="1062"/>
      <c r="AS38" s="1062"/>
      <c r="AT38" s="1062"/>
      <c r="AU38" s="1062"/>
      <c r="AV38" s="1062"/>
      <c r="AW38" s="1062"/>
      <c r="AX38" s="1062"/>
      <c r="AY38" s="1062"/>
      <c r="AZ38" s="1129"/>
      <c r="BA38" s="1129"/>
      <c r="BB38" s="1129"/>
      <c r="BC38" s="1129"/>
      <c r="BD38" s="1129"/>
      <c r="BE38" s="1119"/>
      <c r="BF38" s="1119"/>
      <c r="BG38" s="1119"/>
      <c r="BH38" s="1119"/>
      <c r="BI38" s="1120"/>
      <c r="BJ38" s="251"/>
      <c r="BK38" s="251"/>
      <c r="BL38" s="251"/>
      <c r="BM38" s="251"/>
      <c r="BN38" s="251"/>
      <c r="BO38" s="264"/>
      <c r="BP38" s="264"/>
      <c r="BQ38" s="261">
        <v>32</v>
      </c>
      <c r="BR38" s="262"/>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5"/>
    </row>
    <row r="39" spans="1:131" s="246" customFormat="1" ht="26.25" customHeight="1" x14ac:dyDescent="0.15">
      <c r="A39" s="265">
        <v>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71"/>
      <c r="AL39" s="1062"/>
      <c r="AM39" s="1062"/>
      <c r="AN39" s="1062"/>
      <c r="AO39" s="1062"/>
      <c r="AP39" s="1062"/>
      <c r="AQ39" s="1062"/>
      <c r="AR39" s="1062"/>
      <c r="AS39" s="1062"/>
      <c r="AT39" s="1062"/>
      <c r="AU39" s="1062"/>
      <c r="AV39" s="1062"/>
      <c r="AW39" s="1062"/>
      <c r="AX39" s="1062"/>
      <c r="AY39" s="1062"/>
      <c r="AZ39" s="1129"/>
      <c r="BA39" s="1129"/>
      <c r="BB39" s="1129"/>
      <c r="BC39" s="1129"/>
      <c r="BD39" s="1129"/>
      <c r="BE39" s="1119"/>
      <c r="BF39" s="1119"/>
      <c r="BG39" s="1119"/>
      <c r="BH39" s="1119"/>
      <c r="BI39" s="1120"/>
      <c r="BJ39" s="251"/>
      <c r="BK39" s="251"/>
      <c r="BL39" s="251"/>
      <c r="BM39" s="251"/>
      <c r="BN39" s="251"/>
      <c r="BO39" s="264"/>
      <c r="BP39" s="264"/>
      <c r="BQ39" s="261">
        <v>33</v>
      </c>
      <c r="BR39" s="262"/>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5"/>
    </row>
    <row r="40" spans="1:131" s="246" customFormat="1" ht="26.25" customHeight="1" x14ac:dyDescent="0.15">
      <c r="A40" s="260">
        <v>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71"/>
      <c r="AL40" s="1062"/>
      <c r="AM40" s="1062"/>
      <c r="AN40" s="1062"/>
      <c r="AO40" s="1062"/>
      <c r="AP40" s="1062"/>
      <c r="AQ40" s="1062"/>
      <c r="AR40" s="1062"/>
      <c r="AS40" s="1062"/>
      <c r="AT40" s="1062"/>
      <c r="AU40" s="1062"/>
      <c r="AV40" s="1062"/>
      <c r="AW40" s="1062"/>
      <c r="AX40" s="1062"/>
      <c r="AY40" s="1062"/>
      <c r="AZ40" s="1129"/>
      <c r="BA40" s="1129"/>
      <c r="BB40" s="1129"/>
      <c r="BC40" s="1129"/>
      <c r="BD40" s="1129"/>
      <c r="BE40" s="1119"/>
      <c r="BF40" s="1119"/>
      <c r="BG40" s="1119"/>
      <c r="BH40" s="1119"/>
      <c r="BI40" s="1120"/>
      <c r="BJ40" s="251"/>
      <c r="BK40" s="251"/>
      <c r="BL40" s="251"/>
      <c r="BM40" s="251"/>
      <c r="BN40" s="251"/>
      <c r="BO40" s="264"/>
      <c r="BP40" s="264"/>
      <c r="BQ40" s="261">
        <v>34</v>
      </c>
      <c r="BR40" s="262"/>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5"/>
    </row>
    <row r="41" spans="1:131" s="246" customFormat="1" ht="26.25" customHeight="1" x14ac:dyDescent="0.15">
      <c r="A41" s="260">
        <v>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71"/>
      <c r="AL41" s="1062"/>
      <c r="AM41" s="1062"/>
      <c r="AN41" s="1062"/>
      <c r="AO41" s="1062"/>
      <c r="AP41" s="1062"/>
      <c r="AQ41" s="1062"/>
      <c r="AR41" s="1062"/>
      <c r="AS41" s="1062"/>
      <c r="AT41" s="1062"/>
      <c r="AU41" s="1062"/>
      <c r="AV41" s="1062"/>
      <c r="AW41" s="1062"/>
      <c r="AX41" s="1062"/>
      <c r="AY41" s="1062"/>
      <c r="AZ41" s="1129"/>
      <c r="BA41" s="1129"/>
      <c r="BB41" s="1129"/>
      <c r="BC41" s="1129"/>
      <c r="BD41" s="1129"/>
      <c r="BE41" s="1119"/>
      <c r="BF41" s="1119"/>
      <c r="BG41" s="1119"/>
      <c r="BH41" s="1119"/>
      <c r="BI41" s="1120"/>
      <c r="BJ41" s="251"/>
      <c r="BK41" s="251"/>
      <c r="BL41" s="251"/>
      <c r="BM41" s="251"/>
      <c r="BN41" s="251"/>
      <c r="BO41" s="264"/>
      <c r="BP41" s="264"/>
      <c r="BQ41" s="261">
        <v>35</v>
      </c>
      <c r="BR41" s="262"/>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5"/>
    </row>
    <row r="42" spans="1:131" s="246" customFormat="1" ht="26.25" customHeight="1" x14ac:dyDescent="0.15">
      <c r="A42" s="260">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71"/>
      <c r="AL42" s="1062"/>
      <c r="AM42" s="1062"/>
      <c r="AN42" s="1062"/>
      <c r="AO42" s="1062"/>
      <c r="AP42" s="1062"/>
      <c r="AQ42" s="1062"/>
      <c r="AR42" s="1062"/>
      <c r="AS42" s="1062"/>
      <c r="AT42" s="1062"/>
      <c r="AU42" s="1062"/>
      <c r="AV42" s="1062"/>
      <c r="AW42" s="1062"/>
      <c r="AX42" s="1062"/>
      <c r="AY42" s="1062"/>
      <c r="AZ42" s="1129"/>
      <c r="BA42" s="1129"/>
      <c r="BB42" s="1129"/>
      <c r="BC42" s="1129"/>
      <c r="BD42" s="1129"/>
      <c r="BE42" s="1119"/>
      <c r="BF42" s="1119"/>
      <c r="BG42" s="1119"/>
      <c r="BH42" s="1119"/>
      <c r="BI42" s="1120"/>
      <c r="BJ42" s="251"/>
      <c r="BK42" s="251"/>
      <c r="BL42" s="251"/>
      <c r="BM42" s="251"/>
      <c r="BN42" s="251"/>
      <c r="BO42" s="264"/>
      <c r="BP42" s="264"/>
      <c r="BQ42" s="261">
        <v>36</v>
      </c>
      <c r="BR42" s="262"/>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5"/>
    </row>
    <row r="43" spans="1:131" s="246" customFormat="1" ht="26.25" customHeight="1" x14ac:dyDescent="0.15">
      <c r="A43" s="260">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71"/>
      <c r="AL43" s="1062"/>
      <c r="AM43" s="1062"/>
      <c r="AN43" s="1062"/>
      <c r="AO43" s="1062"/>
      <c r="AP43" s="1062"/>
      <c r="AQ43" s="1062"/>
      <c r="AR43" s="1062"/>
      <c r="AS43" s="1062"/>
      <c r="AT43" s="1062"/>
      <c r="AU43" s="1062"/>
      <c r="AV43" s="1062"/>
      <c r="AW43" s="1062"/>
      <c r="AX43" s="1062"/>
      <c r="AY43" s="1062"/>
      <c r="AZ43" s="1129"/>
      <c r="BA43" s="1129"/>
      <c r="BB43" s="1129"/>
      <c r="BC43" s="1129"/>
      <c r="BD43" s="1129"/>
      <c r="BE43" s="1119"/>
      <c r="BF43" s="1119"/>
      <c r="BG43" s="1119"/>
      <c r="BH43" s="1119"/>
      <c r="BI43" s="1120"/>
      <c r="BJ43" s="251"/>
      <c r="BK43" s="251"/>
      <c r="BL43" s="251"/>
      <c r="BM43" s="251"/>
      <c r="BN43" s="251"/>
      <c r="BO43" s="264"/>
      <c r="BP43" s="264"/>
      <c r="BQ43" s="261">
        <v>37</v>
      </c>
      <c r="BR43" s="262"/>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5"/>
    </row>
    <row r="44" spans="1:131" s="246" customFormat="1" ht="26.25" customHeight="1" x14ac:dyDescent="0.15">
      <c r="A44" s="260">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71"/>
      <c r="AL44" s="1062"/>
      <c r="AM44" s="1062"/>
      <c r="AN44" s="1062"/>
      <c r="AO44" s="1062"/>
      <c r="AP44" s="1062"/>
      <c r="AQ44" s="1062"/>
      <c r="AR44" s="1062"/>
      <c r="AS44" s="1062"/>
      <c r="AT44" s="1062"/>
      <c r="AU44" s="1062"/>
      <c r="AV44" s="1062"/>
      <c r="AW44" s="1062"/>
      <c r="AX44" s="1062"/>
      <c r="AY44" s="1062"/>
      <c r="AZ44" s="1129"/>
      <c r="BA44" s="1129"/>
      <c r="BB44" s="1129"/>
      <c r="BC44" s="1129"/>
      <c r="BD44" s="1129"/>
      <c r="BE44" s="1119"/>
      <c r="BF44" s="1119"/>
      <c r="BG44" s="1119"/>
      <c r="BH44" s="1119"/>
      <c r="BI44" s="1120"/>
      <c r="BJ44" s="251"/>
      <c r="BK44" s="251"/>
      <c r="BL44" s="251"/>
      <c r="BM44" s="251"/>
      <c r="BN44" s="251"/>
      <c r="BO44" s="264"/>
      <c r="BP44" s="264"/>
      <c r="BQ44" s="261">
        <v>38</v>
      </c>
      <c r="BR44" s="262"/>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5"/>
    </row>
    <row r="45" spans="1:131" s="246" customFormat="1" ht="26.25" customHeight="1" x14ac:dyDescent="0.15">
      <c r="A45" s="260">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71"/>
      <c r="AL45" s="1062"/>
      <c r="AM45" s="1062"/>
      <c r="AN45" s="1062"/>
      <c r="AO45" s="1062"/>
      <c r="AP45" s="1062"/>
      <c r="AQ45" s="1062"/>
      <c r="AR45" s="1062"/>
      <c r="AS45" s="1062"/>
      <c r="AT45" s="1062"/>
      <c r="AU45" s="1062"/>
      <c r="AV45" s="1062"/>
      <c r="AW45" s="1062"/>
      <c r="AX45" s="1062"/>
      <c r="AY45" s="1062"/>
      <c r="AZ45" s="1129"/>
      <c r="BA45" s="1129"/>
      <c r="BB45" s="1129"/>
      <c r="BC45" s="1129"/>
      <c r="BD45" s="1129"/>
      <c r="BE45" s="1119"/>
      <c r="BF45" s="1119"/>
      <c r="BG45" s="1119"/>
      <c r="BH45" s="1119"/>
      <c r="BI45" s="1120"/>
      <c r="BJ45" s="251"/>
      <c r="BK45" s="251"/>
      <c r="BL45" s="251"/>
      <c r="BM45" s="251"/>
      <c r="BN45" s="251"/>
      <c r="BO45" s="264"/>
      <c r="BP45" s="264"/>
      <c r="BQ45" s="261">
        <v>39</v>
      </c>
      <c r="BR45" s="262"/>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5"/>
    </row>
    <row r="46" spans="1:131" s="246" customFormat="1" ht="26.25" customHeight="1" x14ac:dyDescent="0.15">
      <c r="A46" s="260">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71"/>
      <c r="AL46" s="1062"/>
      <c r="AM46" s="1062"/>
      <c r="AN46" s="1062"/>
      <c r="AO46" s="1062"/>
      <c r="AP46" s="1062"/>
      <c r="AQ46" s="1062"/>
      <c r="AR46" s="1062"/>
      <c r="AS46" s="1062"/>
      <c r="AT46" s="1062"/>
      <c r="AU46" s="1062"/>
      <c r="AV46" s="1062"/>
      <c r="AW46" s="1062"/>
      <c r="AX46" s="1062"/>
      <c r="AY46" s="1062"/>
      <c r="AZ46" s="1129"/>
      <c r="BA46" s="1129"/>
      <c r="BB46" s="1129"/>
      <c r="BC46" s="1129"/>
      <c r="BD46" s="1129"/>
      <c r="BE46" s="1119"/>
      <c r="BF46" s="1119"/>
      <c r="BG46" s="1119"/>
      <c r="BH46" s="1119"/>
      <c r="BI46" s="1120"/>
      <c r="BJ46" s="251"/>
      <c r="BK46" s="251"/>
      <c r="BL46" s="251"/>
      <c r="BM46" s="251"/>
      <c r="BN46" s="251"/>
      <c r="BO46" s="264"/>
      <c r="BP46" s="264"/>
      <c r="BQ46" s="261">
        <v>40</v>
      </c>
      <c r="BR46" s="262"/>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5"/>
    </row>
    <row r="47" spans="1:131" s="246" customFormat="1" ht="26.25" customHeight="1" x14ac:dyDescent="0.15">
      <c r="A47" s="260">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71"/>
      <c r="AL47" s="1062"/>
      <c r="AM47" s="1062"/>
      <c r="AN47" s="1062"/>
      <c r="AO47" s="1062"/>
      <c r="AP47" s="1062"/>
      <c r="AQ47" s="1062"/>
      <c r="AR47" s="1062"/>
      <c r="AS47" s="1062"/>
      <c r="AT47" s="1062"/>
      <c r="AU47" s="1062"/>
      <c r="AV47" s="1062"/>
      <c r="AW47" s="1062"/>
      <c r="AX47" s="1062"/>
      <c r="AY47" s="1062"/>
      <c r="AZ47" s="1129"/>
      <c r="BA47" s="1129"/>
      <c r="BB47" s="1129"/>
      <c r="BC47" s="1129"/>
      <c r="BD47" s="1129"/>
      <c r="BE47" s="1119"/>
      <c r="BF47" s="1119"/>
      <c r="BG47" s="1119"/>
      <c r="BH47" s="1119"/>
      <c r="BI47" s="1120"/>
      <c r="BJ47" s="251"/>
      <c r="BK47" s="251"/>
      <c r="BL47" s="251"/>
      <c r="BM47" s="251"/>
      <c r="BN47" s="251"/>
      <c r="BO47" s="264"/>
      <c r="BP47" s="264"/>
      <c r="BQ47" s="261">
        <v>41</v>
      </c>
      <c r="BR47" s="262"/>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5"/>
    </row>
    <row r="48" spans="1:131" s="246" customFormat="1" ht="26.25" customHeight="1" x14ac:dyDescent="0.15">
      <c r="A48" s="260">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71"/>
      <c r="AL48" s="1062"/>
      <c r="AM48" s="1062"/>
      <c r="AN48" s="1062"/>
      <c r="AO48" s="1062"/>
      <c r="AP48" s="1062"/>
      <c r="AQ48" s="1062"/>
      <c r="AR48" s="1062"/>
      <c r="AS48" s="1062"/>
      <c r="AT48" s="1062"/>
      <c r="AU48" s="1062"/>
      <c r="AV48" s="1062"/>
      <c r="AW48" s="1062"/>
      <c r="AX48" s="1062"/>
      <c r="AY48" s="1062"/>
      <c r="AZ48" s="1129"/>
      <c r="BA48" s="1129"/>
      <c r="BB48" s="1129"/>
      <c r="BC48" s="1129"/>
      <c r="BD48" s="1129"/>
      <c r="BE48" s="1119"/>
      <c r="BF48" s="1119"/>
      <c r="BG48" s="1119"/>
      <c r="BH48" s="1119"/>
      <c r="BI48" s="1120"/>
      <c r="BJ48" s="251"/>
      <c r="BK48" s="251"/>
      <c r="BL48" s="251"/>
      <c r="BM48" s="251"/>
      <c r="BN48" s="251"/>
      <c r="BO48" s="264"/>
      <c r="BP48" s="264"/>
      <c r="BQ48" s="261">
        <v>42</v>
      </c>
      <c r="BR48" s="262"/>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5"/>
    </row>
    <row r="49" spans="1:131" s="246" customFormat="1" ht="26.25" customHeight="1" x14ac:dyDescent="0.15">
      <c r="A49" s="260">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71"/>
      <c r="AL49" s="1062"/>
      <c r="AM49" s="1062"/>
      <c r="AN49" s="1062"/>
      <c r="AO49" s="1062"/>
      <c r="AP49" s="1062"/>
      <c r="AQ49" s="1062"/>
      <c r="AR49" s="1062"/>
      <c r="AS49" s="1062"/>
      <c r="AT49" s="1062"/>
      <c r="AU49" s="1062"/>
      <c r="AV49" s="1062"/>
      <c r="AW49" s="1062"/>
      <c r="AX49" s="1062"/>
      <c r="AY49" s="1062"/>
      <c r="AZ49" s="1129"/>
      <c r="BA49" s="1129"/>
      <c r="BB49" s="1129"/>
      <c r="BC49" s="1129"/>
      <c r="BD49" s="1129"/>
      <c r="BE49" s="1119"/>
      <c r="BF49" s="1119"/>
      <c r="BG49" s="1119"/>
      <c r="BH49" s="1119"/>
      <c r="BI49" s="1120"/>
      <c r="BJ49" s="251"/>
      <c r="BK49" s="251"/>
      <c r="BL49" s="251"/>
      <c r="BM49" s="251"/>
      <c r="BN49" s="251"/>
      <c r="BO49" s="264"/>
      <c r="BP49" s="264"/>
      <c r="BQ49" s="261">
        <v>43</v>
      </c>
      <c r="BR49" s="262"/>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5"/>
    </row>
    <row r="50" spans="1:131" s="246" customFormat="1" ht="26.25" customHeight="1" x14ac:dyDescent="0.15">
      <c r="A50" s="260">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1"/>
      <c r="BK50" s="251"/>
      <c r="BL50" s="251"/>
      <c r="BM50" s="251"/>
      <c r="BN50" s="251"/>
      <c r="BO50" s="264"/>
      <c r="BP50" s="264"/>
      <c r="BQ50" s="261">
        <v>44</v>
      </c>
      <c r="BR50" s="262"/>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5"/>
    </row>
    <row r="51" spans="1:131" s="246" customFormat="1" ht="26.25" customHeight="1" x14ac:dyDescent="0.15">
      <c r="A51" s="260">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1"/>
      <c r="BK51" s="251"/>
      <c r="BL51" s="251"/>
      <c r="BM51" s="251"/>
      <c r="BN51" s="251"/>
      <c r="BO51" s="264"/>
      <c r="BP51" s="264"/>
      <c r="BQ51" s="261">
        <v>45</v>
      </c>
      <c r="BR51" s="262"/>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5"/>
    </row>
    <row r="52" spans="1:131" s="246" customFormat="1" ht="26.25" customHeight="1" x14ac:dyDescent="0.15">
      <c r="A52" s="260">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1"/>
      <c r="BK52" s="251"/>
      <c r="BL52" s="251"/>
      <c r="BM52" s="251"/>
      <c r="BN52" s="251"/>
      <c r="BO52" s="264"/>
      <c r="BP52" s="264"/>
      <c r="BQ52" s="261">
        <v>46</v>
      </c>
      <c r="BR52" s="262"/>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5"/>
    </row>
    <row r="53" spans="1:131" s="246" customFormat="1" ht="26.25" customHeight="1" x14ac:dyDescent="0.15">
      <c r="A53" s="260">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1"/>
      <c r="BK53" s="251"/>
      <c r="BL53" s="251"/>
      <c r="BM53" s="251"/>
      <c r="BN53" s="251"/>
      <c r="BO53" s="264"/>
      <c r="BP53" s="264"/>
      <c r="BQ53" s="261">
        <v>47</v>
      </c>
      <c r="BR53" s="262"/>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5"/>
    </row>
    <row r="54" spans="1:131" s="246" customFormat="1" ht="26.25" customHeight="1" x14ac:dyDescent="0.15">
      <c r="A54" s="260">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1"/>
      <c r="BK54" s="251"/>
      <c r="BL54" s="251"/>
      <c r="BM54" s="251"/>
      <c r="BN54" s="251"/>
      <c r="BO54" s="264"/>
      <c r="BP54" s="264"/>
      <c r="BQ54" s="261">
        <v>48</v>
      </c>
      <c r="BR54" s="262"/>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5"/>
    </row>
    <row r="55" spans="1:131" s="246" customFormat="1" ht="26.25" customHeight="1" x14ac:dyDescent="0.15">
      <c r="A55" s="260">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1"/>
      <c r="BK55" s="251"/>
      <c r="BL55" s="251"/>
      <c r="BM55" s="251"/>
      <c r="BN55" s="251"/>
      <c r="BO55" s="264"/>
      <c r="BP55" s="264"/>
      <c r="BQ55" s="261">
        <v>49</v>
      </c>
      <c r="BR55" s="262"/>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5"/>
    </row>
    <row r="56" spans="1:131" s="246" customFormat="1" ht="26.25" customHeight="1" x14ac:dyDescent="0.15">
      <c r="A56" s="260">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1"/>
      <c r="BK56" s="251"/>
      <c r="BL56" s="251"/>
      <c r="BM56" s="251"/>
      <c r="BN56" s="251"/>
      <c r="BO56" s="264"/>
      <c r="BP56" s="264"/>
      <c r="BQ56" s="261">
        <v>50</v>
      </c>
      <c r="BR56" s="262"/>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5"/>
    </row>
    <row r="57" spans="1:131" s="246" customFormat="1" ht="26.25" customHeight="1" x14ac:dyDescent="0.15">
      <c r="A57" s="260">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1"/>
      <c r="BK57" s="251"/>
      <c r="BL57" s="251"/>
      <c r="BM57" s="251"/>
      <c r="BN57" s="251"/>
      <c r="BO57" s="264"/>
      <c r="BP57" s="264"/>
      <c r="BQ57" s="261">
        <v>51</v>
      </c>
      <c r="BR57" s="262"/>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5"/>
    </row>
    <row r="58" spans="1:131" s="246" customFormat="1" ht="26.25" customHeight="1" x14ac:dyDescent="0.15">
      <c r="A58" s="260">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1"/>
      <c r="BK58" s="251"/>
      <c r="BL58" s="251"/>
      <c r="BM58" s="251"/>
      <c r="BN58" s="251"/>
      <c r="BO58" s="264"/>
      <c r="BP58" s="264"/>
      <c r="BQ58" s="261">
        <v>52</v>
      </c>
      <c r="BR58" s="262"/>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5"/>
    </row>
    <row r="59" spans="1:131" s="246" customFormat="1" ht="26.25" customHeight="1" x14ac:dyDescent="0.15">
      <c r="A59" s="260">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1"/>
      <c r="BK59" s="251"/>
      <c r="BL59" s="251"/>
      <c r="BM59" s="251"/>
      <c r="BN59" s="251"/>
      <c r="BO59" s="264"/>
      <c r="BP59" s="264"/>
      <c r="BQ59" s="261">
        <v>53</v>
      </c>
      <c r="BR59" s="262"/>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5"/>
    </row>
    <row r="60" spans="1:131" s="246" customFormat="1" ht="26.25" customHeight="1" x14ac:dyDescent="0.15">
      <c r="A60" s="260">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1"/>
      <c r="BK60" s="251"/>
      <c r="BL60" s="251"/>
      <c r="BM60" s="251"/>
      <c r="BN60" s="251"/>
      <c r="BO60" s="264"/>
      <c r="BP60" s="264"/>
      <c r="BQ60" s="261">
        <v>54</v>
      </c>
      <c r="BR60" s="262"/>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5"/>
    </row>
    <row r="61" spans="1:131" s="246" customFormat="1" ht="26.25" customHeight="1" thickBot="1" x14ac:dyDescent="0.2">
      <c r="A61" s="260">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1"/>
      <c r="BK61" s="251"/>
      <c r="BL61" s="251"/>
      <c r="BM61" s="251"/>
      <c r="BN61" s="251"/>
      <c r="BO61" s="264"/>
      <c r="BP61" s="264"/>
      <c r="BQ61" s="261">
        <v>55</v>
      </c>
      <c r="BR61" s="262"/>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5"/>
    </row>
    <row r="62" spans="1:131" s="246" customFormat="1" ht="26.25" customHeight="1" x14ac:dyDescent="0.15">
      <c r="A62" s="260">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408</v>
      </c>
      <c r="BK62" s="1122"/>
      <c r="BL62" s="1122"/>
      <c r="BM62" s="1122"/>
      <c r="BN62" s="1123"/>
      <c r="BO62" s="264"/>
      <c r="BP62" s="264"/>
      <c r="BQ62" s="261">
        <v>56</v>
      </c>
      <c r="BR62" s="262"/>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5"/>
    </row>
    <row r="63" spans="1:131" s="246" customFormat="1" ht="26.25" customHeight="1" thickBot="1" x14ac:dyDescent="0.2">
      <c r="A63" s="263" t="s">
        <v>388</v>
      </c>
      <c r="B63" s="1035" t="s">
        <v>409</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5"/>
      <c r="AF63" s="1116">
        <v>534</v>
      </c>
      <c r="AG63" s="1050"/>
      <c r="AH63" s="1050"/>
      <c r="AI63" s="1050"/>
      <c r="AJ63" s="1117"/>
      <c r="AK63" s="1118"/>
      <c r="AL63" s="1054"/>
      <c r="AM63" s="1054"/>
      <c r="AN63" s="1054"/>
      <c r="AO63" s="1054"/>
      <c r="AP63" s="1050">
        <v>9246</v>
      </c>
      <c r="AQ63" s="1050"/>
      <c r="AR63" s="1050"/>
      <c r="AS63" s="1050"/>
      <c r="AT63" s="1050"/>
      <c r="AU63" s="1050">
        <v>7009</v>
      </c>
      <c r="AV63" s="1050"/>
      <c r="AW63" s="1050"/>
      <c r="AX63" s="1050"/>
      <c r="AY63" s="1050"/>
      <c r="AZ63" s="1112"/>
      <c r="BA63" s="1112"/>
      <c r="BB63" s="1112"/>
      <c r="BC63" s="1112"/>
      <c r="BD63" s="1112"/>
      <c r="BE63" s="1051"/>
      <c r="BF63" s="1051"/>
      <c r="BG63" s="1051"/>
      <c r="BH63" s="1051"/>
      <c r="BI63" s="1052"/>
      <c r="BJ63" s="1113" t="s">
        <v>129</v>
      </c>
      <c r="BK63" s="1042"/>
      <c r="BL63" s="1042"/>
      <c r="BM63" s="1042"/>
      <c r="BN63" s="1114"/>
      <c r="BO63" s="264"/>
      <c r="BP63" s="264"/>
      <c r="BQ63" s="261">
        <v>57</v>
      </c>
      <c r="BR63" s="262"/>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5"/>
    </row>
    <row r="65" spans="1:131" s="246" customFormat="1" ht="26.25" customHeight="1" thickBot="1" x14ac:dyDescent="0.2">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5"/>
    </row>
    <row r="66" spans="1:131" s="246" customFormat="1" ht="26.25" customHeight="1" x14ac:dyDescent="0.15">
      <c r="A66" s="1082" t="s">
        <v>411</v>
      </c>
      <c r="B66" s="1083"/>
      <c r="C66" s="1083"/>
      <c r="D66" s="1083"/>
      <c r="E66" s="1083"/>
      <c r="F66" s="1083"/>
      <c r="G66" s="1083"/>
      <c r="H66" s="1083"/>
      <c r="I66" s="1083"/>
      <c r="J66" s="1083"/>
      <c r="K66" s="1083"/>
      <c r="L66" s="1083"/>
      <c r="M66" s="1083"/>
      <c r="N66" s="1083"/>
      <c r="O66" s="1083"/>
      <c r="P66" s="1084"/>
      <c r="Q66" s="1088" t="s">
        <v>392</v>
      </c>
      <c r="R66" s="1089"/>
      <c r="S66" s="1089"/>
      <c r="T66" s="1089"/>
      <c r="U66" s="1090"/>
      <c r="V66" s="1088" t="s">
        <v>412</v>
      </c>
      <c r="W66" s="1089"/>
      <c r="X66" s="1089"/>
      <c r="Y66" s="1089"/>
      <c r="Z66" s="1090"/>
      <c r="AA66" s="1088" t="s">
        <v>413</v>
      </c>
      <c r="AB66" s="1089"/>
      <c r="AC66" s="1089"/>
      <c r="AD66" s="1089"/>
      <c r="AE66" s="1090"/>
      <c r="AF66" s="1094" t="s">
        <v>414</v>
      </c>
      <c r="AG66" s="1095"/>
      <c r="AH66" s="1095"/>
      <c r="AI66" s="1095"/>
      <c r="AJ66" s="1096"/>
      <c r="AK66" s="1088" t="s">
        <v>396</v>
      </c>
      <c r="AL66" s="1083"/>
      <c r="AM66" s="1083"/>
      <c r="AN66" s="1083"/>
      <c r="AO66" s="1084"/>
      <c r="AP66" s="1088" t="s">
        <v>397</v>
      </c>
      <c r="AQ66" s="1089"/>
      <c r="AR66" s="1089"/>
      <c r="AS66" s="1089"/>
      <c r="AT66" s="1090"/>
      <c r="AU66" s="1088" t="s">
        <v>415</v>
      </c>
      <c r="AV66" s="1089"/>
      <c r="AW66" s="1089"/>
      <c r="AX66" s="1089"/>
      <c r="AY66" s="1090"/>
      <c r="AZ66" s="1088" t="s">
        <v>376</v>
      </c>
      <c r="BA66" s="1089"/>
      <c r="BB66" s="1089"/>
      <c r="BC66" s="1089"/>
      <c r="BD66" s="1104"/>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15">
      <c r="A68" s="257">
        <v>1</v>
      </c>
      <c r="B68" s="1065" t="s">
        <v>577</v>
      </c>
      <c r="C68" s="1066" t="s">
        <v>577</v>
      </c>
      <c r="D68" s="1066" t="s">
        <v>577</v>
      </c>
      <c r="E68" s="1066" t="s">
        <v>577</v>
      </c>
      <c r="F68" s="1066" t="s">
        <v>577</v>
      </c>
      <c r="G68" s="1066" t="s">
        <v>577</v>
      </c>
      <c r="H68" s="1066" t="s">
        <v>577</v>
      </c>
      <c r="I68" s="1066" t="s">
        <v>577</v>
      </c>
      <c r="J68" s="1066" t="s">
        <v>577</v>
      </c>
      <c r="K68" s="1066" t="s">
        <v>577</v>
      </c>
      <c r="L68" s="1066" t="s">
        <v>577</v>
      </c>
      <c r="M68" s="1066" t="s">
        <v>577</v>
      </c>
      <c r="N68" s="1066" t="s">
        <v>577</v>
      </c>
      <c r="O68" s="1066" t="s">
        <v>577</v>
      </c>
      <c r="P68" s="1067" t="s">
        <v>577</v>
      </c>
      <c r="Q68" s="1073">
        <v>1.931</v>
      </c>
      <c r="R68" s="1073">
        <v>1.931</v>
      </c>
      <c r="S68" s="1073">
        <v>1.931</v>
      </c>
      <c r="T68" s="1073">
        <v>1.931</v>
      </c>
      <c r="U68" s="1073">
        <v>1.931</v>
      </c>
      <c r="V68" s="1073">
        <v>1.3440000000000001</v>
      </c>
      <c r="W68" s="1073">
        <v>1.3440000000000001</v>
      </c>
      <c r="X68" s="1073">
        <v>1.3440000000000001</v>
      </c>
      <c r="Y68" s="1073">
        <v>1.3440000000000001</v>
      </c>
      <c r="Z68" s="1073">
        <v>1.3440000000000001</v>
      </c>
      <c r="AA68" s="1073">
        <v>0.58699999999999997</v>
      </c>
      <c r="AB68" s="1073">
        <v>0.58699999999999997</v>
      </c>
      <c r="AC68" s="1073">
        <v>0.58699999999999997</v>
      </c>
      <c r="AD68" s="1073">
        <v>0.58699999999999997</v>
      </c>
      <c r="AE68" s="1073">
        <v>0.58699999999999997</v>
      </c>
      <c r="AF68" s="1073">
        <v>0.58699999999999997</v>
      </c>
      <c r="AG68" s="1073">
        <v>0.58699999999999997</v>
      </c>
      <c r="AH68" s="1073">
        <v>0.58699999999999997</v>
      </c>
      <c r="AI68" s="1073">
        <v>0.58699999999999997</v>
      </c>
      <c r="AJ68" s="1073">
        <v>0.58699999999999997</v>
      </c>
      <c r="AK68" s="1073" t="s">
        <v>585</v>
      </c>
      <c r="AL68" s="1073" t="s">
        <v>585</v>
      </c>
      <c r="AM68" s="1073" t="s">
        <v>585</v>
      </c>
      <c r="AN68" s="1073" t="s">
        <v>585</v>
      </c>
      <c r="AO68" s="1073" t="s">
        <v>585</v>
      </c>
      <c r="AP68" s="1073" t="s">
        <v>585</v>
      </c>
      <c r="AQ68" s="1073" t="s">
        <v>585</v>
      </c>
      <c r="AR68" s="1073" t="s">
        <v>585</v>
      </c>
      <c r="AS68" s="1073" t="s">
        <v>585</v>
      </c>
      <c r="AT68" s="1073" t="s">
        <v>585</v>
      </c>
      <c r="AU68" s="1073" t="s">
        <v>585</v>
      </c>
      <c r="AV68" s="1073" t="s">
        <v>585</v>
      </c>
      <c r="AW68" s="1073" t="s">
        <v>585</v>
      </c>
      <c r="AX68" s="1073" t="s">
        <v>585</v>
      </c>
      <c r="AY68" s="1073" t="s">
        <v>585</v>
      </c>
      <c r="AZ68" s="1074"/>
      <c r="BA68" s="1074"/>
      <c r="BB68" s="1074"/>
      <c r="BC68" s="1074"/>
      <c r="BD68" s="1075"/>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15">
      <c r="A69" s="260">
        <v>2</v>
      </c>
      <c r="B69" s="1065" t="s">
        <v>578</v>
      </c>
      <c r="C69" s="1066" t="s">
        <v>578</v>
      </c>
      <c r="D69" s="1066" t="s">
        <v>578</v>
      </c>
      <c r="E69" s="1066" t="s">
        <v>578</v>
      </c>
      <c r="F69" s="1066" t="s">
        <v>578</v>
      </c>
      <c r="G69" s="1066" t="s">
        <v>578</v>
      </c>
      <c r="H69" s="1066" t="s">
        <v>578</v>
      </c>
      <c r="I69" s="1066" t="s">
        <v>578</v>
      </c>
      <c r="J69" s="1066" t="s">
        <v>578</v>
      </c>
      <c r="K69" s="1066" t="s">
        <v>578</v>
      </c>
      <c r="L69" s="1066" t="s">
        <v>578</v>
      </c>
      <c r="M69" s="1066" t="s">
        <v>578</v>
      </c>
      <c r="N69" s="1066" t="s">
        <v>578</v>
      </c>
      <c r="O69" s="1066" t="s">
        <v>578</v>
      </c>
      <c r="P69" s="1067" t="s">
        <v>578</v>
      </c>
      <c r="Q69" s="1062">
        <v>11971.561</v>
      </c>
      <c r="R69" s="1062">
        <v>11971.561</v>
      </c>
      <c r="S69" s="1062">
        <v>11971.561</v>
      </c>
      <c r="T69" s="1062">
        <v>11971.561</v>
      </c>
      <c r="U69" s="1062">
        <v>11971.561</v>
      </c>
      <c r="V69" s="1062">
        <v>11300.205</v>
      </c>
      <c r="W69" s="1062">
        <v>11300.205</v>
      </c>
      <c r="X69" s="1062">
        <v>11300.205</v>
      </c>
      <c r="Y69" s="1062">
        <v>11300.205</v>
      </c>
      <c r="Z69" s="1062">
        <v>11300.205</v>
      </c>
      <c r="AA69" s="1062">
        <v>671.35599999999999</v>
      </c>
      <c r="AB69" s="1062">
        <v>671.35599999999999</v>
      </c>
      <c r="AC69" s="1062">
        <v>671.35599999999999</v>
      </c>
      <c r="AD69" s="1062">
        <v>671.35599999999999</v>
      </c>
      <c r="AE69" s="1062">
        <v>671.35599999999999</v>
      </c>
      <c r="AF69" s="1062">
        <v>671.35599999999999</v>
      </c>
      <c r="AG69" s="1062">
        <v>671.35599999999999</v>
      </c>
      <c r="AH69" s="1062">
        <v>671.35599999999999</v>
      </c>
      <c r="AI69" s="1062">
        <v>671.35599999999999</v>
      </c>
      <c r="AJ69" s="1062">
        <v>671.35599999999999</v>
      </c>
      <c r="AK69" s="1062" t="s">
        <v>585</v>
      </c>
      <c r="AL69" s="1062" t="s">
        <v>585</v>
      </c>
      <c r="AM69" s="1062" t="s">
        <v>585</v>
      </c>
      <c r="AN69" s="1062" t="s">
        <v>585</v>
      </c>
      <c r="AO69" s="1062" t="s">
        <v>585</v>
      </c>
      <c r="AP69" s="1062" t="s">
        <v>585</v>
      </c>
      <c r="AQ69" s="1062" t="s">
        <v>585</v>
      </c>
      <c r="AR69" s="1062" t="s">
        <v>585</v>
      </c>
      <c r="AS69" s="1062" t="s">
        <v>585</v>
      </c>
      <c r="AT69" s="1062" t="s">
        <v>585</v>
      </c>
      <c r="AU69" s="1062" t="s">
        <v>585</v>
      </c>
      <c r="AV69" s="1062" t="s">
        <v>585</v>
      </c>
      <c r="AW69" s="1062" t="s">
        <v>585</v>
      </c>
      <c r="AX69" s="1062" t="s">
        <v>585</v>
      </c>
      <c r="AY69" s="1062" t="s">
        <v>585</v>
      </c>
      <c r="AZ69" s="1063"/>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15">
      <c r="A70" s="260">
        <v>3</v>
      </c>
      <c r="B70" s="1065" t="s">
        <v>579</v>
      </c>
      <c r="C70" s="1066" t="s">
        <v>579</v>
      </c>
      <c r="D70" s="1066" t="s">
        <v>579</v>
      </c>
      <c r="E70" s="1066" t="s">
        <v>579</v>
      </c>
      <c r="F70" s="1066" t="s">
        <v>579</v>
      </c>
      <c r="G70" s="1066" t="s">
        <v>579</v>
      </c>
      <c r="H70" s="1066" t="s">
        <v>579</v>
      </c>
      <c r="I70" s="1066" t="s">
        <v>579</v>
      </c>
      <c r="J70" s="1066" t="s">
        <v>579</v>
      </c>
      <c r="K70" s="1066" t="s">
        <v>579</v>
      </c>
      <c r="L70" s="1066" t="s">
        <v>579</v>
      </c>
      <c r="M70" s="1066" t="s">
        <v>579</v>
      </c>
      <c r="N70" s="1066" t="s">
        <v>579</v>
      </c>
      <c r="O70" s="1066" t="s">
        <v>579</v>
      </c>
      <c r="P70" s="1067" t="s">
        <v>579</v>
      </c>
      <c r="Q70" s="1062">
        <v>954.44799999999998</v>
      </c>
      <c r="R70" s="1062">
        <v>954.44799999999998</v>
      </c>
      <c r="S70" s="1062">
        <v>954.44799999999998</v>
      </c>
      <c r="T70" s="1062">
        <v>954.44799999999998</v>
      </c>
      <c r="U70" s="1062">
        <v>954.44799999999998</v>
      </c>
      <c r="V70" s="1062">
        <v>952.66800000000001</v>
      </c>
      <c r="W70" s="1062">
        <v>952.66800000000001</v>
      </c>
      <c r="X70" s="1062">
        <v>952.66800000000001</v>
      </c>
      <c r="Y70" s="1062">
        <v>952.66800000000001</v>
      </c>
      <c r="Z70" s="1062">
        <v>952.66800000000001</v>
      </c>
      <c r="AA70" s="1062">
        <v>1.78</v>
      </c>
      <c r="AB70" s="1062">
        <v>1.78</v>
      </c>
      <c r="AC70" s="1062">
        <v>1.78</v>
      </c>
      <c r="AD70" s="1062">
        <v>1.78</v>
      </c>
      <c r="AE70" s="1062">
        <v>1.78</v>
      </c>
      <c r="AF70" s="1062">
        <v>1.78</v>
      </c>
      <c r="AG70" s="1062">
        <v>1.78</v>
      </c>
      <c r="AH70" s="1062">
        <v>1.78</v>
      </c>
      <c r="AI70" s="1062">
        <v>1.78</v>
      </c>
      <c r="AJ70" s="1062">
        <v>1.78</v>
      </c>
      <c r="AK70" s="1062">
        <v>3.8109999999999999</v>
      </c>
      <c r="AL70" s="1062">
        <v>3.8109999999999999</v>
      </c>
      <c r="AM70" s="1062">
        <v>3.8109999999999999</v>
      </c>
      <c r="AN70" s="1062">
        <v>3.8109999999999999</v>
      </c>
      <c r="AO70" s="1062">
        <v>3.8109999999999999</v>
      </c>
      <c r="AP70" s="1062" t="s">
        <v>585</v>
      </c>
      <c r="AQ70" s="1062" t="s">
        <v>585</v>
      </c>
      <c r="AR70" s="1062" t="s">
        <v>585</v>
      </c>
      <c r="AS70" s="1062" t="s">
        <v>585</v>
      </c>
      <c r="AT70" s="1062" t="s">
        <v>585</v>
      </c>
      <c r="AU70" s="1062" t="s">
        <v>585</v>
      </c>
      <c r="AV70" s="1062" t="s">
        <v>585</v>
      </c>
      <c r="AW70" s="1062" t="s">
        <v>585</v>
      </c>
      <c r="AX70" s="1062" t="s">
        <v>585</v>
      </c>
      <c r="AY70" s="1062" t="s">
        <v>585</v>
      </c>
      <c r="AZ70" s="1063"/>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15">
      <c r="A71" s="260">
        <v>4</v>
      </c>
      <c r="B71" s="1065" t="s">
        <v>580</v>
      </c>
      <c r="C71" s="1066" t="s">
        <v>580</v>
      </c>
      <c r="D71" s="1066" t="s">
        <v>580</v>
      </c>
      <c r="E71" s="1066" t="s">
        <v>580</v>
      </c>
      <c r="F71" s="1066" t="s">
        <v>580</v>
      </c>
      <c r="G71" s="1066" t="s">
        <v>580</v>
      </c>
      <c r="H71" s="1066" t="s">
        <v>580</v>
      </c>
      <c r="I71" s="1066" t="s">
        <v>580</v>
      </c>
      <c r="J71" s="1066" t="s">
        <v>580</v>
      </c>
      <c r="K71" s="1066" t="s">
        <v>580</v>
      </c>
      <c r="L71" s="1066" t="s">
        <v>580</v>
      </c>
      <c r="M71" s="1066" t="s">
        <v>580</v>
      </c>
      <c r="N71" s="1066" t="s">
        <v>580</v>
      </c>
      <c r="O71" s="1066" t="s">
        <v>580</v>
      </c>
      <c r="P71" s="1067" t="s">
        <v>580</v>
      </c>
      <c r="Q71" s="1062">
        <v>5785.9340000000002</v>
      </c>
      <c r="R71" s="1062">
        <v>5785.9340000000002</v>
      </c>
      <c r="S71" s="1062">
        <v>5785.9340000000002</v>
      </c>
      <c r="T71" s="1062">
        <v>5785.9340000000002</v>
      </c>
      <c r="U71" s="1062">
        <v>5785.9340000000002</v>
      </c>
      <c r="V71" s="1062">
        <v>5692.3370000000004</v>
      </c>
      <c r="W71" s="1062">
        <v>5692.3370000000004</v>
      </c>
      <c r="X71" s="1062">
        <v>5692.3370000000004</v>
      </c>
      <c r="Y71" s="1062">
        <v>5692.3370000000004</v>
      </c>
      <c r="Z71" s="1062">
        <v>5692.3370000000004</v>
      </c>
      <c r="AA71" s="1062">
        <v>93.596999999999994</v>
      </c>
      <c r="AB71" s="1062">
        <v>93.596999999999994</v>
      </c>
      <c r="AC71" s="1062">
        <v>93.596999999999994</v>
      </c>
      <c r="AD71" s="1062">
        <v>93.596999999999994</v>
      </c>
      <c r="AE71" s="1062">
        <v>93.596999999999994</v>
      </c>
      <c r="AF71" s="1062">
        <v>93.596999999999994</v>
      </c>
      <c r="AG71" s="1062">
        <v>93.596999999999994</v>
      </c>
      <c r="AH71" s="1062">
        <v>93.596999999999994</v>
      </c>
      <c r="AI71" s="1062">
        <v>93.596999999999994</v>
      </c>
      <c r="AJ71" s="1062">
        <v>93.596999999999994</v>
      </c>
      <c r="AK71" s="1062">
        <v>43.6</v>
      </c>
      <c r="AL71" s="1062">
        <v>43.6</v>
      </c>
      <c r="AM71" s="1062">
        <v>43.6</v>
      </c>
      <c r="AN71" s="1062">
        <v>43.6</v>
      </c>
      <c r="AO71" s="1062">
        <v>43.6</v>
      </c>
      <c r="AP71" s="1062">
        <v>658.56399999999996</v>
      </c>
      <c r="AQ71" s="1062">
        <v>658.56399999999996</v>
      </c>
      <c r="AR71" s="1062">
        <v>658.56399999999996</v>
      </c>
      <c r="AS71" s="1062">
        <v>658.56399999999996</v>
      </c>
      <c r="AT71" s="1062">
        <v>658.56399999999996</v>
      </c>
      <c r="AU71" s="1062">
        <v>140</v>
      </c>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15">
      <c r="A72" s="260">
        <v>5</v>
      </c>
      <c r="B72" s="1065" t="s">
        <v>581</v>
      </c>
      <c r="C72" s="1066" t="s">
        <v>581</v>
      </c>
      <c r="D72" s="1066" t="s">
        <v>581</v>
      </c>
      <c r="E72" s="1066" t="s">
        <v>581</v>
      </c>
      <c r="F72" s="1066" t="s">
        <v>581</v>
      </c>
      <c r="G72" s="1066" t="s">
        <v>581</v>
      </c>
      <c r="H72" s="1066" t="s">
        <v>581</v>
      </c>
      <c r="I72" s="1066" t="s">
        <v>581</v>
      </c>
      <c r="J72" s="1066" t="s">
        <v>581</v>
      </c>
      <c r="K72" s="1066" t="s">
        <v>581</v>
      </c>
      <c r="L72" s="1066" t="s">
        <v>581</v>
      </c>
      <c r="M72" s="1066" t="s">
        <v>581</v>
      </c>
      <c r="N72" s="1066" t="s">
        <v>581</v>
      </c>
      <c r="O72" s="1066" t="s">
        <v>581</v>
      </c>
      <c r="P72" s="1067" t="s">
        <v>581</v>
      </c>
      <c r="Q72" s="1062">
        <v>140.19900000000001</v>
      </c>
      <c r="R72" s="1062">
        <v>140.19900000000001</v>
      </c>
      <c r="S72" s="1062">
        <v>140.19900000000001</v>
      </c>
      <c r="T72" s="1062">
        <v>140.19900000000001</v>
      </c>
      <c r="U72" s="1062">
        <v>140.19900000000001</v>
      </c>
      <c r="V72" s="1062">
        <v>137.01900000000001</v>
      </c>
      <c r="W72" s="1062">
        <v>137.01900000000001</v>
      </c>
      <c r="X72" s="1062">
        <v>137.01900000000001</v>
      </c>
      <c r="Y72" s="1062">
        <v>137.01900000000001</v>
      </c>
      <c r="Z72" s="1062">
        <v>137.01900000000001</v>
      </c>
      <c r="AA72" s="1062">
        <v>3.18</v>
      </c>
      <c r="AB72" s="1062">
        <v>3.18</v>
      </c>
      <c r="AC72" s="1062">
        <v>3.18</v>
      </c>
      <c r="AD72" s="1062">
        <v>3.18</v>
      </c>
      <c r="AE72" s="1062">
        <v>3.18</v>
      </c>
      <c r="AF72" s="1062">
        <v>3.18</v>
      </c>
      <c r="AG72" s="1062">
        <v>3.18</v>
      </c>
      <c r="AH72" s="1062">
        <v>3.18</v>
      </c>
      <c r="AI72" s="1062">
        <v>3.18</v>
      </c>
      <c r="AJ72" s="1062">
        <v>3.18</v>
      </c>
      <c r="AK72" s="1062" t="s">
        <v>585</v>
      </c>
      <c r="AL72" s="1062" t="s">
        <v>585</v>
      </c>
      <c r="AM72" s="1062" t="s">
        <v>585</v>
      </c>
      <c r="AN72" s="1062" t="s">
        <v>585</v>
      </c>
      <c r="AO72" s="1062" t="s">
        <v>585</v>
      </c>
      <c r="AP72" s="1062" t="s">
        <v>585</v>
      </c>
      <c r="AQ72" s="1062" t="s">
        <v>585</v>
      </c>
      <c r="AR72" s="1062" t="s">
        <v>585</v>
      </c>
      <c r="AS72" s="1062" t="s">
        <v>585</v>
      </c>
      <c r="AT72" s="1062" t="s">
        <v>585</v>
      </c>
      <c r="AU72" s="1062" t="s">
        <v>585</v>
      </c>
      <c r="AV72" s="1062" t="s">
        <v>585</v>
      </c>
      <c r="AW72" s="1062" t="s">
        <v>585</v>
      </c>
      <c r="AX72" s="1062" t="s">
        <v>585</v>
      </c>
      <c r="AY72" s="1062" t="s">
        <v>585</v>
      </c>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15">
      <c r="A73" s="260">
        <v>6</v>
      </c>
      <c r="B73" s="1065" t="s">
        <v>582</v>
      </c>
      <c r="C73" s="1066" t="s">
        <v>582</v>
      </c>
      <c r="D73" s="1066" t="s">
        <v>582</v>
      </c>
      <c r="E73" s="1066" t="s">
        <v>582</v>
      </c>
      <c r="F73" s="1066" t="s">
        <v>582</v>
      </c>
      <c r="G73" s="1066" t="s">
        <v>582</v>
      </c>
      <c r="H73" s="1066" t="s">
        <v>582</v>
      </c>
      <c r="I73" s="1066" t="s">
        <v>582</v>
      </c>
      <c r="J73" s="1066" t="s">
        <v>582</v>
      </c>
      <c r="K73" s="1066" t="s">
        <v>582</v>
      </c>
      <c r="L73" s="1066" t="s">
        <v>582</v>
      </c>
      <c r="M73" s="1066" t="s">
        <v>582</v>
      </c>
      <c r="N73" s="1066" t="s">
        <v>582</v>
      </c>
      <c r="O73" s="1066" t="s">
        <v>582</v>
      </c>
      <c r="P73" s="1067" t="s">
        <v>582</v>
      </c>
      <c r="Q73" s="1062">
        <v>278.83</v>
      </c>
      <c r="R73" s="1062">
        <v>278.83</v>
      </c>
      <c r="S73" s="1062">
        <v>278.83</v>
      </c>
      <c r="T73" s="1062">
        <v>278.83</v>
      </c>
      <c r="U73" s="1062">
        <v>278.83</v>
      </c>
      <c r="V73" s="1062">
        <v>216.60499999999999</v>
      </c>
      <c r="W73" s="1062">
        <v>216.60499999999999</v>
      </c>
      <c r="X73" s="1062">
        <v>216.60499999999999</v>
      </c>
      <c r="Y73" s="1062">
        <v>216.60499999999999</v>
      </c>
      <c r="Z73" s="1062">
        <v>216.60499999999999</v>
      </c>
      <c r="AA73" s="1062">
        <v>62.225000000000001</v>
      </c>
      <c r="AB73" s="1062">
        <v>62.225000000000001</v>
      </c>
      <c r="AC73" s="1062">
        <v>62.225000000000001</v>
      </c>
      <c r="AD73" s="1062">
        <v>62.225000000000001</v>
      </c>
      <c r="AE73" s="1062">
        <v>62.225000000000001</v>
      </c>
      <c r="AF73" s="1062">
        <v>62.225000000000001</v>
      </c>
      <c r="AG73" s="1062">
        <v>62.225000000000001</v>
      </c>
      <c r="AH73" s="1062">
        <v>62.225000000000001</v>
      </c>
      <c r="AI73" s="1062">
        <v>62.225000000000001</v>
      </c>
      <c r="AJ73" s="1062">
        <v>62.225000000000001</v>
      </c>
      <c r="AK73" s="1062">
        <v>24.986999999999998</v>
      </c>
      <c r="AL73" s="1062">
        <v>24.986999999999998</v>
      </c>
      <c r="AM73" s="1062">
        <v>24.986999999999998</v>
      </c>
      <c r="AN73" s="1062">
        <v>24.986999999999998</v>
      </c>
      <c r="AO73" s="1062">
        <v>24.986999999999998</v>
      </c>
      <c r="AP73" s="1062" t="s">
        <v>585</v>
      </c>
      <c r="AQ73" s="1062" t="s">
        <v>585</v>
      </c>
      <c r="AR73" s="1062" t="s">
        <v>585</v>
      </c>
      <c r="AS73" s="1062" t="s">
        <v>585</v>
      </c>
      <c r="AT73" s="1062" t="s">
        <v>585</v>
      </c>
      <c r="AU73" s="1062" t="s">
        <v>585</v>
      </c>
      <c r="AV73" s="1062" t="s">
        <v>585</v>
      </c>
      <c r="AW73" s="1062" t="s">
        <v>585</v>
      </c>
      <c r="AX73" s="1062" t="s">
        <v>585</v>
      </c>
      <c r="AY73" s="1062" t="s">
        <v>585</v>
      </c>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15">
      <c r="A74" s="260">
        <v>7</v>
      </c>
      <c r="B74" s="1065" t="s">
        <v>583</v>
      </c>
      <c r="C74" s="1066" t="s">
        <v>583</v>
      </c>
      <c r="D74" s="1066" t="s">
        <v>583</v>
      </c>
      <c r="E74" s="1066" t="s">
        <v>583</v>
      </c>
      <c r="F74" s="1066" t="s">
        <v>583</v>
      </c>
      <c r="G74" s="1066" t="s">
        <v>583</v>
      </c>
      <c r="H74" s="1066" t="s">
        <v>583</v>
      </c>
      <c r="I74" s="1066" t="s">
        <v>583</v>
      </c>
      <c r="J74" s="1066" t="s">
        <v>583</v>
      </c>
      <c r="K74" s="1066" t="s">
        <v>583</v>
      </c>
      <c r="L74" s="1066" t="s">
        <v>583</v>
      </c>
      <c r="M74" s="1066" t="s">
        <v>583</v>
      </c>
      <c r="N74" s="1066" t="s">
        <v>583</v>
      </c>
      <c r="O74" s="1066" t="s">
        <v>583</v>
      </c>
      <c r="P74" s="1067" t="s">
        <v>583</v>
      </c>
      <c r="Q74" s="1062">
        <v>269094.42700000003</v>
      </c>
      <c r="R74" s="1062">
        <v>269094.42700000003</v>
      </c>
      <c r="S74" s="1062">
        <v>269094.42700000003</v>
      </c>
      <c r="T74" s="1062">
        <v>269094.42700000003</v>
      </c>
      <c r="U74" s="1062">
        <v>269094.42700000003</v>
      </c>
      <c r="V74" s="1062">
        <v>261949.07</v>
      </c>
      <c r="W74" s="1062">
        <v>261949.07</v>
      </c>
      <c r="X74" s="1062">
        <v>261949.07</v>
      </c>
      <c r="Y74" s="1062">
        <v>261949.07</v>
      </c>
      <c r="Z74" s="1062">
        <v>261949.07</v>
      </c>
      <c r="AA74" s="1062">
        <v>7145.357</v>
      </c>
      <c r="AB74" s="1062">
        <v>7145.357</v>
      </c>
      <c r="AC74" s="1062">
        <v>7145.357</v>
      </c>
      <c r="AD74" s="1062">
        <v>7145.357</v>
      </c>
      <c r="AE74" s="1062">
        <v>7145.357</v>
      </c>
      <c r="AF74" s="1062">
        <v>7145.357</v>
      </c>
      <c r="AG74" s="1062">
        <v>7145.357</v>
      </c>
      <c r="AH74" s="1062">
        <v>7145.357</v>
      </c>
      <c r="AI74" s="1062">
        <v>7145.357</v>
      </c>
      <c r="AJ74" s="1062">
        <v>7145.357</v>
      </c>
      <c r="AK74" s="1062">
        <v>9717.5059999999994</v>
      </c>
      <c r="AL74" s="1062">
        <v>9717.5059999999994</v>
      </c>
      <c r="AM74" s="1062">
        <v>9717.5059999999994</v>
      </c>
      <c r="AN74" s="1062">
        <v>9717.5059999999994</v>
      </c>
      <c r="AO74" s="1062">
        <v>9717.5059999999994</v>
      </c>
      <c r="AP74" s="1062" t="s">
        <v>585</v>
      </c>
      <c r="AQ74" s="1062" t="s">
        <v>585</v>
      </c>
      <c r="AR74" s="1062" t="s">
        <v>585</v>
      </c>
      <c r="AS74" s="1062" t="s">
        <v>585</v>
      </c>
      <c r="AT74" s="1062" t="s">
        <v>585</v>
      </c>
      <c r="AU74" s="1062" t="s">
        <v>585</v>
      </c>
      <c r="AV74" s="1062" t="s">
        <v>585</v>
      </c>
      <c r="AW74" s="1062" t="s">
        <v>585</v>
      </c>
      <c r="AX74" s="1062" t="s">
        <v>585</v>
      </c>
      <c r="AY74" s="1062" t="s">
        <v>585</v>
      </c>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15">
      <c r="A75" s="260">
        <v>8</v>
      </c>
      <c r="B75" s="1065" t="s">
        <v>584</v>
      </c>
      <c r="C75" s="1066" t="s">
        <v>584</v>
      </c>
      <c r="D75" s="1066" t="s">
        <v>584</v>
      </c>
      <c r="E75" s="1066" t="s">
        <v>584</v>
      </c>
      <c r="F75" s="1066" t="s">
        <v>584</v>
      </c>
      <c r="G75" s="1066" t="s">
        <v>584</v>
      </c>
      <c r="H75" s="1066" t="s">
        <v>584</v>
      </c>
      <c r="I75" s="1066" t="s">
        <v>584</v>
      </c>
      <c r="J75" s="1066" t="s">
        <v>584</v>
      </c>
      <c r="K75" s="1066" t="s">
        <v>584</v>
      </c>
      <c r="L75" s="1066" t="s">
        <v>584</v>
      </c>
      <c r="M75" s="1066" t="s">
        <v>584</v>
      </c>
      <c r="N75" s="1066" t="s">
        <v>584</v>
      </c>
      <c r="O75" s="1066" t="s">
        <v>584</v>
      </c>
      <c r="P75" s="1067" t="s">
        <v>584</v>
      </c>
      <c r="Q75" s="1072">
        <v>6241.5219999999999</v>
      </c>
      <c r="R75" s="1070">
        <v>6241.5219999999999</v>
      </c>
      <c r="S75" s="1070">
        <v>6241.5219999999999</v>
      </c>
      <c r="T75" s="1070">
        <v>6241.5219999999999</v>
      </c>
      <c r="U75" s="1071">
        <v>6241.5219999999999</v>
      </c>
      <c r="V75" s="1072">
        <v>5540.7269999999999</v>
      </c>
      <c r="W75" s="1070">
        <v>5540.7269999999999</v>
      </c>
      <c r="X75" s="1070">
        <v>5540.7269999999999</v>
      </c>
      <c r="Y75" s="1070">
        <v>5540.7269999999999</v>
      </c>
      <c r="Z75" s="1071">
        <v>5540.7269999999999</v>
      </c>
      <c r="AA75" s="1072">
        <v>700.79499999999996</v>
      </c>
      <c r="AB75" s="1070">
        <v>700.79499999999996</v>
      </c>
      <c r="AC75" s="1070">
        <v>700.79499999999996</v>
      </c>
      <c r="AD75" s="1070">
        <v>700.79499999999996</v>
      </c>
      <c r="AE75" s="1071">
        <v>700.79499999999996</v>
      </c>
      <c r="AF75" s="1072">
        <v>9907</v>
      </c>
      <c r="AG75" s="1070">
        <v>700.79499999999996</v>
      </c>
      <c r="AH75" s="1070">
        <v>700.79499999999996</v>
      </c>
      <c r="AI75" s="1070">
        <v>700.79499999999996</v>
      </c>
      <c r="AJ75" s="1071">
        <v>700.79499999999996</v>
      </c>
      <c r="AK75" s="1072">
        <v>739.95500000000004</v>
      </c>
      <c r="AL75" s="1070">
        <v>739.95500000000004</v>
      </c>
      <c r="AM75" s="1070">
        <v>739.95500000000004</v>
      </c>
      <c r="AN75" s="1070">
        <v>739.95500000000004</v>
      </c>
      <c r="AO75" s="1071">
        <v>739.95500000000004</v>
      </c>
      <c r="AP75" s="1072">
        <v>9420.848</v>
      </c>
      <c r="AQ75" s="1070">
        <v>9420.848</v>
      </c>
      <c r="AR75" s="1070">
        <v>9420.848</v>
      </c>
      <c r="AS75" s="1070">
        <v>9420.848</v>
      </c>
      <c r="AT75" s="1071">
        <v>9420.848</v>
      </c>
      <c r="AU75" s="1062">
        <v>77</v>
      </c>
      <c r="AV75" s="1062"/>
      <c r="AW75" s="1062"/>
      <c r="AX75" s="1062"/>
      <c r="AY75" s="1062"/>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15">
      <c r="A76" s="260">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15">
      <c r="A77" s="260">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15">
      <c r="A78" s="260">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15">
      <c r="A79" s="260">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15">
      <c r="A80" s="260">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15">
      <c r="A81" s="260">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15">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15">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15">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15">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15">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15">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
      <c r="A88" s="263" t="s">
        <v>388</v>
      </c>
      <c r="B88" s="1035" t="s">
        <v>416</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17885</v>
      </c>
      <c r="AG88" s="1050"/>
      <c r="AH88" s="1050"/>
      <c r="AI88" s="1050"/>
      <c r="AJ88" s="1050"/>
      <c r="AK88" s="1054"/>
      <c r="AL88" s="1054"/>
      <c r="AM88" s="1054"/>
      <c r="AN88" s="1054"/>
      <c r="AO88" s="1054"/>
      <c r="AP88" s="1050">
        <v>10080</v>
      </c>
      <c r="AQ88" s="1050"/>
      <c r="AR88" s="1050"/>
      <c r="AS88" s="1050"/>
      <c r="AT88" s="1050"/>
      <c r="AU88" s="1050">
        <v>217</v>
      </c>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388</v>
      </c>
      <c r="BR102" s="1035" t="s">
        <v>417</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31</v>
      </c>
      <c r="CS102" s="1042"/>
      <c r="CT102" s="1042"/>
      <c r="CU102" s="1042"/>
      <c r="CV102" s="1043"/>
      <c r="CW102" s="1041">
        <v>7</v>
      </c>
      <c r="CX102" s="1042"/>
      <c r="CY102" s="1042"/>
      <c r="CZ102" s="1042"/>
      <c r="DA102" s="1043"/>
      <c r="DB102" s="1041" t="s">
        <v>509</v>
      </c>
      <c r="DC102" s="1042"/>
      <c r="DD102" s="1042"/>
      <c r="DE102" s="1042"/>
      <c r="DF102" s="1043"/>
      <c r="DG102" s="1041" t="s">
        <v>509</v>
      </c>
      <c r="DH102" s="1042"/>
      <c r="DI102" s="1042"/>
      <c r="DJ102" s="1042"/>
      <c r="DK102" s="1043"/>
      <c r="DL102" s="1041" t="s">
        <v>509</v>
      </c>
      <c r="DM102" s="1042"/>
      <c r="DN102" s="1042"/>
      <c r="DO102" s="1042"/>
      <c r="DP102" s="1043"/>
      <c r="DQ102" s="1041" t="s">
        <v>509</v>
      </c>
      <c r="DR102" s="1042"/>
      <c r="DS102" s="1042"/>
      <c r="DT102" s="1042"/>
      <c r="DU102" s="1043"/>
      <c r="DV102" s="1024"/>
      <c r="DW102" s="1025"/>
      <c r="DX102" s="1025"/>
      <c r="DY102" s="1025"/>
      <c r="DZ102" s="102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418</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419</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420</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421</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9" t="s">
        <v>422</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423</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15">
      <c r="A109" s="984" t="s">
        <v>424</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425</v>
      </c>
      <c r="AB109" s="985"/>
      <c r="AC109" s="985"/>
      <c r="AD109" s="985"/>
      <c r="AE109" s="986"/>
      <c r="AF109" s="987" t="s">
        <v>306</v>
      </c>
      <c r="AG109" s="985"/>
      <c r="AH109" s="985"/>
      <c r="AI109" s="985"/>
      <c r="AJ109" s="986"/>
      <c r="AK109" s="987" t="s">
        <v>305</v>
      </c>
      <c r="AL109" s="985"/>
      <c r="AM109" s="985"/>
      <c r="AN109" s="985"/>
      <c r="AO109" s="986"/>
      <c r="AP109" s="987" t="s">
        <v>426</v>
      </c>
      <c r="AQ109" s="985"/>
      <c r="AR109" s="985"/>
      <c r="AS109" s="985"/>
      <c r="AT109" s="1016"/>
      <c r="AU109" s="984" t="s">
        <v>424</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425</v>
      </c>
      <c r="BR109" s="985"/>
      <c r="BS109" s="985"/>
      <c r="BT109" s="985"/>
      <c r="BU109" s="986"/>
      <c r="BV109" s="987" t="s">
        <v>306</v>
      </c>
      <c r="BW109" s="985"/>
      <c r="BX109" s="985"/>
      <c r="BY109" s="985"/>
      <c r="BZ109" s="986"/>
      <c r="CA109" s="987" t="s">
        <v>305</v>
      </c>
      <c r="CB109" s="985"/>
      <c r="CC109" s="985"/>
      <c r="CD109" s="985"/>
      <c r="CE109" s="986"/>
      <c r="CF109" s="1023" t="s">
        <v>426</v>
      </c>
      <c r="CG109" s="1023"/>
      <c r="CH109" s="1023"/>
      <c r="CI109" s="1023"/>
      <c r="CJ109" s="1023"/>
      <c r="CK109" s="987" t="s">
        <v>427</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425</v>
      </c>
      <c r="DH109" s="985"/>
      <c r="DI109" s="985"/>
      <c r="DJ109" s="985"/>
      <c r="DK109" s="986"/>
      <c r="DL109" s="987" t="s">
        <v>306</v>
      </c>
      <c r="DM109" s="985"/>
      <c r="DN109" s="985"/>
      <c r="DO109" s="985"/>
      <c r="DP109" s="986"/>
      <c r="DQ109" s="987" t="s">
        <v>305</v>
      </c>
      <c r="DR109" s="985"/>
      <c r="DS109" s="985"/>
      <c r="DT109" s="985"/>
      <c r="DU109" s="986"/>
      <c r="DV109" s="987" t="s">
        <v>426</v>
      </c>
      <c r="DW109" s="985"/>
      <c r="DX109" s="985"/>
      <c r="DY109" s="985"/>
      <c r="DZ109" s="1016"/>
    </row>
    <row r="110" spans="1:131" s="245" customFormat="1" ht="26.25" customHeight="1" x14ac:dyDescent="0.15">
      <c r="A110" s="887" t="s">
        <v>428</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1607501</v>
      </c>
      <c r="AB110" s="978"/>
      <c r="AC110" s="978"/>
      <c r="AD110" s="978"/>
      <c r="AE110" s="979"/>
      <c r="AF110" s="980">
        <v>1496817</v>
      </c>
      <c r="AG110" s="978"/>
      <c r="AH110" s="978"/>
      <c r="AI110" s="978"/>
      <c r="AJ110" s="979"/>
      <c r="AK110" s="980">
        <v>1727834</v>
      </c>
      <c r="AL110" s="978"/>
      <c r="AM110" s="978"/>
      <c r="AN110" s="978"/>
      <c r="AO110" s="979"/>
      <c r="AP110" s="981">
        <v>20.8</v>
      </c>
      <c r="AQ110" s="982"/>
      <c r="AR110" s="982"/>
      <c r="AS110" s="982"/>
      <c r="AT110" s="983"/>
      <c r="AU110" s="1017" t="s">
        <v>73</v>
      </c>
      <c r="AV110" s="1018"/>
      <c r="AW110" s="1018"/>
      <c r="AX110" s="1018"/>
      <c r="AY110" s="1018"/>
      <c r="AZ110" s="943" t="s">
        <v>429</v>
      </c>
      <c r="BA110" s="888"/>
      <c r="BB110" s="888"/>
      <c r="BC110" s="888"/>
      <c r="BD110" s="888"/>
      <c r="BE110" s="888"/>
      <c r="BF110" s="888"/>
      <c r="BG110" s="888"/>
      <c r="BH110" s="888"/>
      <c r="BI110" s="888"/>
      <c r="BJ110" s="888"/>
      <c r="BK110" s="888"/>
      <c r="BL110" s="888"/>
      <c r="BM110" s="888"/>
      <c r="BN110" s="888"/>
      <c r="BO110" s="888"/>
      <c r="BP110" s="889"/>
      <c r="BQ110" s="944">
        <v>14425112</v>
      </c>
      <c r="BR110" s="925"/>
      <c r="BS110" s="925"/>
      <c r="BT110" s="925"/>
      <c r="BU110" s="925"/>
      <c r="BV110" s="925">
        <v>15101332</v>
      </c>
      <c r="BW110" s="925"/>
      <c r="BX110" s="925"/>
      <c r="BY110" s="925"/>
      <c r="BZ110" s="925"/>
      <c r="CA110" s="925">
        <v>14796834</v>
      </c>
      <c r="CB110" s="925"/>
      <c r="CC110" s="925"/>
      <c r="CD110" s="925"/>
      <c r="CE110" s="925"/>
      <c r="CF110" s="949">
        <v>178.1</v>
      </c>
      <c r="CG110" s="950"/>
      <c r="CH110" s="950"/>
      <c r="CI110" s="950"/>
      <c r="CJ110" s="950"/>
      <c r="CK110" s="1013" t="s">
        <v>430</v>
      </c>
      <c r="CL110" s="899"/>
      <c r="CM110" s="974" t="s">
        <v>431</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v>223664</v>
      </c>
      <c r="DH110" s="925"/>
      <c r="DI110" s="925"/>
      <c r="DJ110" s="925"/>
      <c r="DK110" s="925"/>
      <c r="DL110" s="925">
        <v>205965</v>
      </c>
      <c r="DM110" s="925"/>
      <c r="DN110" s="925"/>
      <c r="DO110" s="925"/>
      <c r="DP110" s="925"/>
      <c r="DQ110" s="925">
        <v>176541</v>
      </c>
      <c r="DR110" s="925"/>
      <c r="DS110" s="925"/>
      <c r="DT110" s="925"/>
      <c r="DU110" s="925"/>
      <c r="DV110" s="926">
        <v>2.1</v>
      </c>
      <c r="DW110" s="926"/>
      <c r="DX110" s="926"/>
      <c r="DY110" s="926"/>
      <c r="DZ110" s="927"/>
    </row>
    <row r="111" spans="1:131" s="245" customFormat="1" ht="26.25" customHeight="1" x14ac:dyDescent="0.15">
      <c r="A111" s="854" t="s">
        <v>432</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129</v>
      </c>
      <c r="AB111" s="1006"/>
      <c r="AC111" s="1006"/>
      <c r="AD111" s="1006"/>
      <c r="AE111" s="1007"/>
      <c r="AF111" s="1008" t="s">
        <v>129</v>
      </c>
      <c r="AG111" s="1006"/>
      <c r="AH111" s="1006"/>
      <c r="AI111" s="1006"/>
      <c r="AJ111" s="1007"/>
      <c r="AK111" s="1008" t="s">
        <v>129</v>
      </c>
      <c r="AL111" s="1006"/>
      <c r="AM111" s="1006"/>
      <c r="AN111" s="1006"/>
      <c r="AO111" s="1007"/>
      <c r="AP111" s="1009" t="s">
        <v>433</v>
      </c>
      <c r="AQ111" s="1010"/>
      <c r="AR111" s="1010"/>
      <c r="AS111" s="1010"/>
      <c r="AT111" s="1011"/>
      <c r="AU111" s="1019"/>
      <c r="AV111" s="1020"/>
      <c r="AW111" s="1020"/>
      <c r="AX111" s="1020"/>
      <c r="AY111" s="1020"/>
      <c r="AZ111" s="895" t="s">
        <v>434</v>
      </c>
      <c r="BA111" s="830"/>
      <c r="BB111" s="830"/>
      <c r="BC111" s="830"/>
      <c r="BD111" s="830"/>
      <c r="BE111" s="830"/>
      <c r="BF111" s="830"/>
      <c r="BG111" s="830"/>
      <c r="BH111" s="830"/>
      <c r="BI111" s="830"/>
      <c r="BJ111" s="830"/>
      <c r="BK111" s="830"/>
      <c r="BL111" s="830"/>
      <c r="BM111" s="830"/>
      <c r="BN111" s="830"/>
      <c r="BO111" s="830"/>
      <c r="BP111" s="831"/>
      <c r="BQ111" s="896">
        <v>434369</v>
      </c>
      <c r="BR111" s="897"/>
      <c r="BS111" s="897"/>
      <c r="BT111" s="897"/>
      <c r="BU111" s="897"/>
      <c r="BV111" s="897">
        <v>388068</v>
      </c>
      <c r="BW111" s="897"/>
      <c r="BX111" s="897"/>
      <c r="BY111" s="897"/>
      <c r="BZ111" s="897"/>
      <c r="CA111" s="897">
        <v>329034</v>
      </c>
      <c r="CB111" s="897"/>
      <c r="CC111" s="897"/>
      <c r="CD111" s="897"/>
      <c r="CE111" s="897"/>
      <c r="CF111" s="958">
        <v>4</v>
      </c>
      <c r="CG111" s="959"/>
      <c r="CH111" s="959"/>
      <c r="CI111" s="959"/>
      <c r="CJ111" s="959"/>
      <c r="CK111" s="1014"/>
      <c r="CL111" s="901"/>
      <c r="CM111" s="904" t="s">
        <v>435</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436</v>
      </c>
      <c r="DH111" s="897"/>
      <c r="DI111" s="897"/>
      <c r="DJ111" s="897"/>
      <c r="DK111" s="897"/>
      <c r="DL111" s="897" t="s">
        <v>129</v>
      </c>
      <c r="DM111" s="897"/>
      <c r="DN111" s="897"/>
      <c r="DO111" s="897"/>
      <c r="DP111" s="897"/>
      <c r="DQ111" s="897" t="s">
        <v>436</v>
      </c>
      <c r="DR111" s="897"/>
      <c r="DS111" s="897"/>
      <c r="DT111" s="897"/>
      <c r="DU111" s="897"/>
      <c r="DV111" s="874" t="s">
        <v>129</v>
      </c>
      <c r="DW111" s="874"/>
      <c r="DX111" s="874"/>
      <c r="DY111" s="874"/>
      <c r="DZ111" s="875"/>
    </row>
    <row r="112" spans="1:131" s="245" customFormat="1" ht="26.25" customHeight="1" x14ac:dyDescent="0.15">
      <c r="A112" s="999" t="s">
        <v>437</v>
      </c>
      <c r="B112" s="1000"/>
      <c r="C112" s="830" t="s">
        <v>438</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129</v>
      </c>
      <c r="AB112" s="860"/>
      <c r="AC112" s="860"/>
      <c r="AD112" s="860"/>
      <c r="AE112" s="861"/>
      <c r="AF112" s="862" t="s">
        <v>129</v>
      </c>
      <c r="AG112" s="860"/>
      <c r="AH112" s="860"/>
      <c r="AI112" s="860"/>
      <c r="AJ112" s="861"/>
      <c r="AK112" s="862" t="s">
        <v>129</v>
      </c>
      <c r="AL112" s="860"/>
      <c r="AM112" s="860"/>
      <c r="AN112" s="860"/>
      <c r="AO112" s="861"/>
      <c r="AP112" s="907" t="s">
        <v>436</v>
      </c>
      <c r="AQ112" s="908"/>
      <c r="AR112" s="908"/>
      <c r="AS112" s="908"/>
      <c r="AT112" s="909"/>
      <c r="AU112" s="1019"/>
      <c r="AV112" s="1020"/>
      <c r="AW112" s="1020"/>
      <c r="AX112" s="1020"/>
      <c r="AY112" s="1020"/>
      <c r="AZ112" s="895" t="s">
        <v>439</v>
      </c>
      <c r="BA112" s="830"/>
      <c r="BB112" s="830"/>
      <c r="BC112" s="830"/>
      <c r="BD112" s="830"/>
      <c r="BE112" s="830"/>
      <c r="BF112" s="830"/>
      <c r="BG112" s="830"/>
      <c r="BH112" s="830"/>
      <c r="BI112" s="830"/>
      <c r="BJ112" s="830"/>
      <c r="BK112" s="830"/>
      <c r="BL112" s="830"/>
      <c r="BM112" s="830"/>
      <c r="BN112" s="830"/>
      <c r="BO112" s="830"/>
      <c r="BP112" s="831"/>
      <c r="BQ112" s="896">
        <v>8464085</v>
      </c>
      <c r="BR112" s="897"/>
      <c r="BS112" s="897"/>
      <c r="BT112" s="897"/>
      <c r="BU112" s="897"/>
      <c r="BV112" s="897">
        <v>8041653</v>
      </c>
      <c r="BW112" s="897"/>
      <c r="BX112" s="897"/>
      <c r="BY112" s="897"/>
      <c r="BZ112" s="897"/>
      <c r="CA112" s="897">
        <v>7008472</v>
      </c>
      <c r="CB112" s="897"/>
      <c r="CC112" s="897"/>
      <c r="CD112" s="897"/>
      <c r="CE112" s="897"/>
      <c r="CF112" s="958">
        <v>84.4</v>
      </c>
      <c r="CG112" s="959"/>
      <c r="CH112" s="959"/>
      <c r="CI112" s="959"/>
      <c r="CJ112" s="959"/>
      <c r="CK112" s="1014"/>
      <c r="CL112" s="901"/>
      <c r="CM112" s="904" t="s">
        <v>440</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129</v>
      </c>
      <c r="DH112" s="897"/>
      <c r="DI112" s="897"/>
      <c r="DJ112" s="897"/>
      <c r="DK112" s="897"/>
      <c r="DL112" s="897" t="s">
        <v>129</v>
      </c>
      <c r="DM112" s="897"/>
      <c r="DN112" s="897"/>
      <c r="DO112" s="897"/>
      <c r="DP112" s="897"/>
      <c r="DQ112" s="897" t="s">
        <v>129</v>
      </c>
      <c r="DR112" s="897"/>
      <c r="DS112" s="897"/>
      <c r="DT112" s="897"/>
      <c r="DU112" s="897"/>
      <c r="DV112" s="874" t="s">
        <v>436</v>
      </c>
      <c r="DW112" s="874"/>
      <c r="DX112" s="874"/>
      <c r="DY112" s="874"/>
      <c r="DZ112" s="875"/>
    </row>
    <row r="113" spans="1:130" s="245" customFormat="1" ht="26.25" customHeight="1" x14ac:dyDescent="0.15">
      <c r="A113" s="1001"/>
      <c r="B113" s="1002"/>
      <c r="C113" s="830" t="s">
        <v>441</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591734</v>
      </c>
      <c r="AB113" s="1006"/>
      <c r="AC113" s="1006"/>
      <c r="AD113" s="1006"/>
      <c r="AE113" s="1007"/>
      <c r="AF113" s="1008">
        <v>674661</v>
      </c>
      <c r="AG113" s="1006"/>
      <c r="AH113" s="1006"/>
      <c r="AI113" s="1006"/>
      <c r="AJ113" s="1007"/>
      <c r="AK113" s="1008">
        <v>679051</v>
      </c>
      <c r="AL113" s="1006"/>
      <c r="AM113" s="1006"/>
      <c r="AN113" s="1006"/>
      <c r="AO113" s="1007"/>
      <c r="AP113" s="1009">
        <v>8.1999999999999993</v>
      </c>
      <c r="AQ113" s="1010"/>
      <c r="AR113" s="1010"/>
      <c r="AS113" s="1010"/>
      <c r="AT113" s="1011"/>
      <c r="AU113" s="1019"/>
      <c r="AV113" s="1020"/>
      <c r="AW113" s="1020"/>
      <c r="AX113" s="1020"/>
      <c r="AY113" s="1020"/>
      <c r="AZ113" s="895" t="s">
        <v>442</v>
      </c>
      <c r="BA113" s="830"/>
      <c r="BB113" s="830"/>
      <c r="BC113" s="830"/>
      <c r="BD113" s="830"/>
      <c r="BE113" s="830"/>
      <c r="BF113" s="830"/>
      <c r="BG113" s="830"/>
      <c r="BH113" s="830"/>
      <c r="BI113" s="830"/>
      <c r="BJ113" s="830"/>
      <c r="BK113" s="830"/>
      <c r="BL113" s="830"/>
      <c r="BM113" s="830"/>
      <c r="BN113" s="830"/>
      <c r="BO113" s="830"/>
      <c r="BP113" s="831"/>
      <c r="BQ113" s="896">
        <v>178916</v>
      </c>
      <c r="BR113" s="897"/>
      <c r="BS113" s="897"/>
      <c r="BT113" s="897"/>
      <c r="BU113" s="897"/>
      <c r="BV113" s="897">
        <v>202483</v>
      </c>
      <c r="BW113" s="897"/>
      <c r="BX113" s="897"/>
      <c r="BY113" s="897"/>
      <c r="BZ113" s="897"/>
      <c r="CA113" s="897">
        <v>216998</v>
      </c>
      <c r="CB113" s="897"/>
      <c r="CC113" s="897"/>
      <c r="CD113" s="897"/>
      <c r="CE113" s="897"/>
      <c r="CF113" s="958">
        <v>2.6</v>
      </c>
      <c r="CG113" s="959"/>
      <c r="CH113" s="959"/>
      <c r="CI113" s="959"/>
      <c r="CJ113" s="959"/>
      <c r="CK113" s="1014"/>
      <c r="CL113" s="901"/>
      <c r="CM113" s="904" t="s">
        <v>443</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129</v>
      </c>
      <c r="DH113" s="860"/>
      <c r="DI113" s="860"/>
      <c r="DJ113" s="860"/>
      <c r="DK113" s="861"/>
      <c r="DL113" s="862" t="s">
        <v>129</v>
      </c>
      <c r="DM113" s="860"/>
      <c r="DN113" s="860"/>
      <c r="DO113" s="860"/>
      <c r="DP113" s="861"/>
      <c r="DQ113" s="862" t="s">
        <v>129</v>
      </c>
      <c r="DR113" s="860"/>
      <c r="DS113" s="860"/>
      <c r="DT113" s="860"/>
      <c r="DU113" s="861"/>
      <c r="DV113" s="907" t="s">
        <v>129</v>
      </c>
      <c r="DW113" s="908"/>
      <c r="DX113" s="908"/>
      <c r="DY113" s="908"/>
      <c r="DZ113" s="909"/>
    </row>
    <row r="114" spans="1:130" s="245" customFormat="1" ht="26.25" customHeight="1" x14ac:dyDescent="0.15">
      <c r="A114" s="1001"/>
      <c r="B114" s="1002"/>
      <c r="C114" s="830" t="s">
        <v>444</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62484</v>
      </c>
      <c r="AB114" s="860"/>
      <c r="AC114" s="860"/>
      <c r="AD114" s="860"/>
      <c r="AE114" s="861"/>
      <c r="AF114" s="862">
        <v>52560</v>
      </c>
      <c r="AG114" s="860"/>
      <c r="AH114" s="860"/>
      <c r="AI114" s="860"/>
      <c r="AJ114" s="861"/>
      <c r="AK114" s="862">
        <v>49046</v>
      </c>
      <c r="AL114" s="860"/>
      <c r="AM114" s="860"/>
      <c r="AN114" s="860"/>
      <c r="AO114" s="861"/>
      <c r="AP114" s="907">
        <v>0.6</v>
      </c>
      <c r="AQ114" s="908"/>
      <c r="AR114" s="908"/>
      <c r="AS114" s="908"/>
      <c r="AT114" s="909"/>
      <c r="AU114" s="1019"/>
      <c r="AV114" s="1020"/>
      <c r="AW114" s="1020"/>
      <c r="AX114" s="1020"/>
      <c r="AY114" s="1020"/>
      <c r="AZ114" s="895" t="s">
        <v>445</v>
      </c>
      <c r="BA114" s="830"/>
      <c r="BB114" s="830"/>
      <c r="BC114" s="830"/>
      <c r="BD114" s="830"/>
      <c r="BE114" s="830"/>
      <c r="BF114" s="830"/>
      <c r="BG114" s="830"/>
      <c r="BH114" s="830"/>
      <c r="BI114" s="830"/>
      <c r="BJ114" s="830"/>
      <c r="BK114" s="830"/>
      <c r="BL114" s="830"/>
      <c r="BM114" s="830"/>
      <c r="BN114" s="830"/>
      <c r="BO114" s="830"/>
      <c r="BP114" s="831"/>
      <c r="BQ114" s="896">
        <v>2045892</v>
      </c>
      <c r="BR114" s="897"/>
      <c r="BS114" s="897"/>
      <c r="BT114" s="897"/>
      <c r="BU114" s="897"/>
      <c r="BV114" s="897">
        <v>2054059</v>
      </c>
      <c r="BW114" s="897"/>
      <c r="BX114" s="897"/>
      <c r="BY114" s="897"/>
      <c r="BZ114" s="897"/>
      <c r="CA114" s="897">
        <v>2068595</v>
      </c>
      <c r="CB114" s="897"/>
      <c r="CC114" s="897"/>
      <c r="CD114" s="897"/>
      <c r="CE114" s="897"/>
      <c r="CF114" s="958">
        <v>24.9</v>
      </c>
      <c r="CG114" s="959"/>
      <c r="CH114" s="959"/>
      <c r="CI114" s="959"/>
      <c r="CJ114" s="959"/>
      <c r="CK114" s="1014"/>
      <c r="CL114" s="901"/>
      <c r="CM114" s="904" t="s">
        <v>446</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129</v>
      </c>
      <c r="DH114" s="860"/>
      <c r="DI114" s="860"/>
      <c r="DJ114" s="860"/>
      <c r="DK114" s="861"/>
      <c r="DL114" s="862" t="s">
        <v>447</v>
      </c>
      <c r="DM114" s="860"/>
      <c r="DN114" s="860"/>
      <c r="DO114" s="860"/>
      <c r="DP114" s="861"/>
      <c r="DQ114" s="862" t="s">
        <v>129</v>
      </c>
      <c r="DR114" s="860"/>
      <c r="DS114" s="860"/>
      <c r="DT114" s="860"/>
      <c r="DU114" s="861"/>
      <c r="DV114" s="907" t="s">
        <v>129</v>
      </c>
      <c r="DW114" s="908"/>
      <c r="DX114" s="908"/>
      <c r="DY114" s="908"/>
      <c r="DZ114" s="909"/>
    </row>
    <row r="115" spans="1:130" s="245" customFormat="1" ht="26.25" customHeight="1" x14ac:dyDescent="0.15">
      <c r="A115" s="1001"/>
      <c r="B115" s="1002"/>
      <c r="C115" s="830" t="s">
        <v>448</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49808</v>
      </c>
      <c r="AB115" s="1006"/>
      <c r="AC115" s="1006"/>
      <c r="AD115" s="1006"/>
      <c r="AE115" s="1007"/>
      <c r="AF115" s="1008">
        <v>29424</v>
      </c>
      <c r="AG115" s="1006"/>
      <c r="AH115" s="1006"/>
      <c r="AI115" s="1006"/>
      <c r="AJ115" s="1007"/>
      <c r="AK115" s="1008">
        <v>29424</v>
      </c>
      <c r="AL115" s="1006"/>
      <c r="AM115" s="1006"/>
      <c r="AN115" s="1006"/>
      <c r="AO115" s="1007"/>
      <c r="AP115" s="1009">
        <v>0.4</v>
      </c>
      <c r="AQ115" s="1010"/>
      <c r="AR115" s="1010"/>
      <c r="AS115" s="1010"/>
      <c r="AT115" s="1011"/>
      <c r="AU115" s="1019"/>
      <c r="AV115" s="1020"/>
      <c r="AW115" s="1020"/>
      <c r="AX115" s="1020"/>
      <c r="AY115" s="1020"/>
      <c r="AZ115" s="895" t="s">
        <v>449</v>
      </c>
      <c r="BA115" s="830"/>
      <c r="BB115" s="830"/>
      <c r="BC115" s="830"/>
      <c r="BD115" s="830"/>
      <c r="BE115" s="830"/>
      <c r="BF115" s="830"/>
      <c r="BG115" s="830"/>
      <c r="BH115" s="830"/>
      <c r="BI115" s="830"/>
      <c r="BJ115" s="830"/>
      <c r="BK115" s="830"/>
      <c r="BL115" s="830"/>
      <c r="BM115" s="830"/>
      <c r="BN115" s="830"/>
      <c r="BO115" s="830"/>
      <c r="BP115" s="831"/>
      <c r="BQ115" s="896" t="s">
        <v>436</v>
      </c>
      <c r="BR115" s="897"/>
      <c r="BS115" s="897"/>
      <c r="BT115" s="897"/>
      <c r="BU115" s="897"/>
      <c r="BV115" s="897">
        <v>9617</v>
      </c>
      <c r="BW115" s="897"/>
      <c r="BX115" s="897"/>
      <c r="BY115" s="897"/>
      <c r="BZ115" s="897"/>
      <c r="CA115" s="897">
        <v>3650</v>
      </c>
      <c r="CB115" s="897"/>
      <c r="CC115" s="897"/>
      <c r="CD115" s="897"/>
      <c r="CE115" s="897"/>
      <c r="CF115" s="958">
        <v>0</v>
      </c>
      <c r="CG115" s="959"/>
      <c r="CH115" s="959"/>
      <c r="CI115" s="959"/>
      <c r="CJ115" s="959"/>
      <c r="CK115" s="1014"/>
      <c r="CL115" s="901"/>
      <c r="CM115" s="895" t="s">
        <v>450</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436</v>
      </c>
      <c r="DH115" s="860"/>
      <c r="DI115" s="860"/>
      <c r="DJ115" s="860"/>
      <c r="DK115" s="861"/>
      <c r="DL115" s="862" t="s">
        <v>129</v>
      </c>
      <c r="DM115" s="860"/>
      <c r="DN115" s="860"/>
      <c r="DO115" s="860"/>
      <c r="DP115" s="861"/>
      <c r="DQ115" s="862" t="s">
        <v>129</v>
      </c>
      <c r="DR115" s="860"/>
      <c r="DS115" s="860"/>
      <c r="DT115" s="860"/>
      <c r="DU115" s="861"/>
      <c r="DV115" s="907" t="s">
        <v>129</v>
      </c>
      <c r="DW115" s="908"/>
      <c r="DX115" s="908"/>
      <c r="DY115" s="908"/>
      <c r="DZ115" s="909"/>
    </row>
    <row r="116" spans="1:130" s="245" customFormat="1" ht="26.25" customHeight="1" x14ac:dyDescent="0.15">
      <c r="A116" s="1003"/>
      <c r="B116" s="1004"/>
      <c r="C116" s="963" t="s">
        <v>451</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129</v>
      </c>
      <c r="AB116" s="860"/>
      <c r="AC116" s="860"/>
      <c r="AD116" s="860"/>
      <c r="AE116" s="861"/>
      <c r="AF116" s="862" t="s">
        <v>129</v>
      </c>
      <c r="AG116" s="860"/>
      <c r="AH116" s="860"/>
      <c r="AI116" s="860"/>
      <c r="AJ116" s="861"/>
      <c r="AK116" s="862" t="s">
        <v>129</v>
      </c>
      <c r="AL116" s="860"/>
      <c r="AM116" s="860"/>
      <c r="AN116" s="860"/>
      <c r="AO116" s="861"/>
      <c r="AP116" s="907" t="s">
        <v>129</v>
      </c>
      <c r="AQ116" s="908"/>
      <c r="AR116" s="908"/>
      <c r="AS116" s="908"/>
      <c r="AT116" s="909"/>
      <c r="AU116" s="1019"/>
      <c r="AV116" s="1020"/>
      <c r="AW116" s="1020"/>
      <c r="AX116" s="1020"/>
      <c r="AY116" s="1020"/>
      <c r="AZ116" s="946" t="s">
        <v>452</v>
      </c>
      <c r="BA116" s="947"/>
      <c r="BB116" s="947"/>
      <c r="BC116" s="947"/>
      <c r="BD116" s="947"/>
      <c r="BE116" s="947"/>
      <c r="BF116" s="947"/>
      <c r="BG116" s="947"/>
      <c r="BH116" s="947"/>
      <c r="BI116" s="947"/>
      <c r="BJ116" s="947"/>
      <c r="BK116" s="947"/>
      <c r="BL116" s="947"/>
      <c r="BM116" s="947"/>
      <c r="BN116" s="947"/>
      <c r="BO116" s="947"/>
      <c r="BP116" s="948"/>
      <c r="BQ116" s="896" t="s">
        <v>436</v>
      </c>
      <c r="BR116" s="897"/>
      <c r="BS116" s="897"/>
      <c r="BT116" s="897"/>
      <c r="BU116" s="897"/>
      <c r="BV116" s="897" t="s">
        <v>129</v>
      </c>
      <c r="BW116" s="897"/>
      <c r="BX116" s="897"/>
      <c r="BY116" s="897"/>
      <c r="BZ116" s="897"/>
      <c r="CA116" s="897" t="s">
        <v>436</v>
      </c>
      <c r="CB116" s="897"/>
      <c r="CC116" s="897"/>
      <c r="CD116" s="897"/>
      <c r="CE116" s="897"/>
      <c r="CF116" s="958" t="s">
        <v>129</v>
      </c>
      <c r="CG116" s="959"/>
      <c r="CH116" s="959"/>
      <c r="CI116" s="959"/>
      <c r="CJ116" s="959"/>
      <c r="CK116" s="1014"/>
      <c r="CL116" s="901"/>
      <c r="CM116" s="904" t="s">
        <v>453</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436</v>
      </c>
      <c r="DH116" s="860"/>
      <c r="DI116" s="860"/>
      <c r="DJ116" s="860"/>
      <c r="DK116" s="861"/>
      <c r="DL116" s="862" t="s">
        <v>129</v>
      </c>
      <c r="DM116" s="860"/>
      <c r="DN116" s="860"/>
      <c r="DO116" s="860"/>
      <c r="DP116" s="861"/>
      <c r="DQ116" s="862" t="s">
        <v>436</v>
      </c>
      <c r="DR116" s="860"/>
      <c r="DS116" s="860"/>
      <c r="DT116" s="860"/>
      <c r="DU116" s="861"/>
      <c r="DV116" s="907" t="s">
        <v>129</v>
      </c>
      <c r="DW116" s="908"/>
      <c r="DX116" s="908"/>
      <c r="DY116" s="908"/>
      <c r="DZ116" s="909"/>
    </row>
    <row r="117" spans="1:130" s="245" customFormat="1" ht="26.25" customHeight="1" x14ac:dyDescent="0.15">
      <c r="A117" s="984" t="s">
        <v>186</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454</v>
      </c>
      <c r="Z117" s="986"/>
      <c r="AA117" s="991">
        <v>2311527</v>
      </c>
      <c r="AB117" s="992"/>
      <c r="AC117" s="992"/>
      <c r="AD117" s="992"/>
      <c r="AE117" s="993"/>
      <c r="AF117" s="994">
        <v>2253462</v>
      </c>
      <c r="AG117" s="992"/>
      <c r="AH117" s="992"/>
      <c r="AI117" s="992"/>
      <c r="AJ117" s="993"/>
      <c r="AK117" s="994">
        <v>2485355</v>
      </c>
      <c r="AL117" s="992"/>
      <c r="AM117" s="992"/>
      <c r="AN117" s="992"/>
      <c r="AO117" s="993"/>
      <c r="AP117" s="995"/>
      <c r="AQ117" s="996"/>
      <c r="AR117" s="996"/>
      <c r="AS117" s="996"/>
      <c r="AT117" s="997"/>
      <c r="AU117" s="1019"/>
      <c r="AV117" s="1020"/>
      <c r="AW117" s="1020"/>
      <c r="AX117" s="1020"/>
      <c r="AY117" s="1020"/>
      <c r="AZ117" s="946" t="s">
        <v>455</v>
      </c>
      <c r="BA117" s="947"/>
      <c r="BB117" s="947"/>
      <c r="BC117" s="947"/>
      <c r="BD117" s="947"/>
      <c r="BE117" s="947"/>
      <c r="BF117" s="947"/>
      <c r="BG117" s="947"/>
      <c r="BH117" s="947"/>
      <c r="BI117" s="947"/>
      <c r="BJ117" s="947"/>
      <c r="BK117" s="947"/>
      <c r="BL117" s="947"/>
      <c r="BM117" s="947"/>
      <c r="BN117" s="947"/>
      <c r="BO117" s="947"/>
      <c r="BP117" s="948"/>
      <c r="BQ117" s="896" t="s">
        <v>436</v>
      </c>
      <c r="BR117" s="897"/>
      <c r="BS117" s="897"/>
      <c r="BT117" s="897"/>
      <c r="BU117" s="897"/>
      <c r="BV117" s="897" t="s">
        <v>129</v>
      </c>
      <c r="BW117" s="897"/>
      <c r="BX117" s="897"/>
      <c r="BY117" s="897"/>
      <c r="BZ117" s="897"/>
      <c r="CA117" s="897" t="s">
        <v>129</v>
      </c>
      <c r="CB117" s="897"/>
      <c r="CC117" s="897"/>
      <c r="CD117" s="897"/>
      <c r="CE117" s="897"/>
      <c r="CF117" s="958" t="s">
        <v>129</v>
      </c>
      <c r="CG117" s="959"/>
      <c r="CH117" s="959"/>
      <c r="CI117" s="959"/>
      <c r="CJ117" s="959"/>
      <c r="CK117" s="1014"/>
      <c r="CL117" s="901"/>
      <c r="CM117" s="904" t="s">
        <v>456</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436</v>
      </c>
      <c r="DH117" s="860"/>
      <c r="DI117" s="860"/>
      <c r="DJ117" s="860"/>
      <c r="DK117" s="861"/>
      <c r="DL117" s="862" t="s">
        <v>436</v>
      </c>
      <c r="DM117" s="860"/>
      <c r="DN117" s="860"/>
      <c r="DO117" s="860"/>
      <c r="DP117" s="861"/>
      <c r="DQ117" s="862" t="s">
        <v>436</v>
      </c>
      <c r="DR117" s="860"/>
      <c r="DS117" s="860"/>
      <c r="DT117" s="860"/>
      <c r="DU117" s="861"/>
      <c r="DV117" s="907" t="s">
        <v>436</v>
      </c>
      <c r="DW117" s="908"/>
      <c r="DX117" s="908"/>
      <c r="DY117" s="908"/>
      <c r="DZ117" s="909"/>
    </row>
    <row r="118" spans="1:130" s="245" customFormat="1" ht="26.25" customHeight="1" x14ac:dyDescent="0.15">
      <c r="A118" s="984" t="s">
        <v>427</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425</v>
      </c>
      <c r="AB118" s="985"/>
      <c r="AC118" s="985"/>
      <c r="AD118" s="985"/>
      <c r="AE118" s="986"/>
      <c r="AF118" s="987" t="s">
        <v>306</v>
      </c>
      <c r="AG118" s="985"/>
      <c r="AH118" s="985"/>
      <c r="AI118" s="985"/>
      <c r="AJ118" s="986"/>
      <c r="AK118" s="987" t="s">
        <v>305</v>
      </c>
      <c r="AL118" s="985"/>
      <c r="AM118" s="985"/>
      <c r="AN118" s="985"/>
      <c r="AO118" s="986"/>
      <c r="AP118" s="988" t="s">
        <v>426</v>
      </c>
      <c r="AQ118" s="989"/>
      <c r="AR118" s="989"/>
      <c r="AS118" s="989"/>
      <c r="AT118" s="990"/>
      <c r="AU118" s="1019"/>
      <c r="AV118" s="1020"/>
      <c r="AW118" s="1020"/>
      <c r="AX118" s="1020"/>
      <c r="AY118" s="1020"/>
      <c r="AZ118" s="962" t="s">
        <v>457</v>
      </c>
      <c r="BA118" s="963"/>
      <c r="BB118" s="963"/>
      <c r="BC118" s="963"/>
      <c r="BD118" s="963"/>
      <c r="BE118" s="963"/>
      <c r="BF118" s="963"/>
      <c r="BG118" s="963"/>
      <c r="BH118" s="963"/>
      <c r="BI118" s="963"/>
      <c r="BJ118" s="963"/>
      <c r="BK118" s="963"/>
      <c r="BL118" s="963"/>
      <c r="BM118" s="963"/>
      <c r="BN118" s="963"/>
      <c r="BO118" s="963"/>
      <c r="BP118" s="964"/>
      <c r="BQ118" s="965" t="s">
        <v>436</v>
      </c>
      <c r="BR118" s="928"/>
      <c r="BS118" s="928"/>
      <c r="BT118" s="928"/>
      <c r="BU118" s="928"/>
      <c r="BV118" s="928" t="s">
        <v>129</v>
      </c>
      <c r="BW118" s="928"/>
      <c r="BX118" s="928"/>
      <c r="BY118" s="928"/>
      <c r="BZ118" s="928"/>
      <c r="CA118" s="928" t="s">
        <v>436</v>
      </c>
      <c r="CB118" s="928"/>
      <c r="CC118" s="928"/>
      <c r="CD118" s="928"/>
      <c r="CE118" s="928"/>
      <c r="CF118" s="958" t="s">
        <v>129</v>
      </c>
      <c r="CG118" s="959"/>
      <c r="CH118" s="959"/>
      <c r="CI118" s="959"/>
      <c r="CJ118" s="959"/>
      <c r="CK118" s="1014"/>
      <c r="CL118" s="901"/>
      <c r="CM118" s="904" t="s">
        <v>458</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129</v>
      </c>
      <c r="DH118" s="860"/>
      <c r="DI118" s="860"/>
      <c r="DJ118" s="860"/>
      <c r="DK118" s="861"/>
      <c r="DL118" s="862" t="s">
        <v>129</v>
      </c>
      <c r="DM118" s="860"/>
      <c r="DN118" s="860"/>
      <c r="DO118" s="860"/>
      <c r="DP118" s="861"/>
      <c r="DQ118" s="862" t="s">
        <v>129</v>
      </c>
      <c r="DR118" s="860"/>
      <c r="DS118" s="860"/>
      <c r="DT118" s="860"/>
      <c r="DU118" s="861"/>
      <c r="DV118" s="907" t="s">
        <v>129</v>
      </c>
      <c r="DW118" s="908"/>
      <c r="DX118" s="908"/>
      <c r="DY118" s="908"/>
      <c r="DZ118" s="909"/>
    </row>
    <row r="119" spans="1:130" s="245" customFormat="1" ht="26.25" customHeight="1" x14ac:dyDescent="0.15">
      <c r="A119" s="898" t="s">
        <v>430</v>
      </c>
      <c r="B119" s="899"/>
      <c r="C119" s="974" t="s">
        <v>431</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v>27958</v>
      </c>
      <c r="AB119" s="978"/>
      <c r="AC119" s="978"/>
      <c r="AD119" s="978"/>
      <c r="AE119" s="979"/>
      <c r="AF119" s="980">
        <v>29424</v>
      </c>
      <c r="AG119" s="978"/>
      <c r="AH119" s="978"/>
      <c r="AI119" s="978"/>
      <c r="AJ119" s="979"/>
      <c r="AK119" s="980">
        <v>29424</v>
      </c>
      <c r="AL119" s="978"/>
      <c r="AM119" s="978"/>
      <c r="AN119" s="978"/>
      <c r="AO119" s="979"/>
      <c r="AP119" s="981">
        <v>0.4</v>
      </c>
      <c r="AQ119" s="982"/>
      <c r="AR119" s="982"/>
      <c r="AS119" s="982"/>
      <c r="AT119" s="983"/>
      <c r="AU119" s="1021"/>
      <c r="AV119" s="1022"/>
      <c r="AW119" s="1022"/>
      <c r="AX119" s="1022"/>
      <c r="AY119" s="1022"/>
      <c r="AZ119" s="276" t="s">
        <v>186</v>
      </c>
      <c r="BA119" s="276"/>
      <c r="BB119" s="276"/>
      <c r="BC119" s="276"/>
      <c r="BD119" s="276"/>
      <c r="BE119" s="276"/>
      <c r="BF119" s="276"/>
      <c r="BG119" s="276"/>
      <c r="BH119" s="276"/>
      <c r="BI119" s="276"/>
      <c r="BJ119" s="276"/>
      <c r="BK119" s="276"/>
      <c r="BL119" s="276"/>
      <c r="BM119" s="276"/>
      <c r="BN119" s="276"/>
      <c r="BO119" s="960" t="s">
        <v>459</v>
      </c>
      <c r="BP119" s="961"/>
      <c r="BQ119" s="965">
        <v>25548374</v>
      </c>
      <c r="BR119" s="928"/>
      <c r="BS119" s="928"/>
      <c r="BT119" s="928"/>
      <c r="BU119" s="928"/>
      <c r="BV119" s="928">
        <v>25797212</v>
      </c>
      <c r="BW119" s="928"/>
      <c r="BX119" s="928"/>
      <c r="BY119" s="928"/>
      <c r="BZ119" s="928"/>
      <c r="CA119" s="928">
        <v>24423583</v>
      </c>
      <c r="CB119" s="928"/>
      <c r="CC119" s="928"/>
      <c r="CD119" s="928"/>
      <c r="CE119" s="928"/>
      <c r="CF119" s="826"/>
      <c r="CG119" s="827"/>
      <c r="CH119" s="827"/>
      <c r="CI119" s="827"/>
      <c r="CJ119" s="917"/>
      <c r="CK119" s="1015"/>
      <c r="CL119" s="903"/>
      <c r="CM119" s="921" t="s">
        <v>460</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210705</v>
      </c>
      <c r="DH119" s="843"/>
      <c r="DI119" s="843"/>
      <c r="DJ119" s="843"/>
      <c r="DK119" s="844"/>
      <c r="DL119" s="845">
        <v>182103</v>
      </c>
      <c r="DM119" s="843"/>
      <c r="DN119" s="843"/>
      <c r="DO119" s="843"/>
      <c r="DP119" s="844"/>
      <c r="DQ119" s="845">
        <v>152493</v>
      </c>
      <c r="DR119" s="843"/>
      <c r="DS119" s="843"/>
      <c r="DT119" s="843"/>
      <c r="DU119" s="844"/>
      <c r="DV119" s="931">
        <v>1.8</v>
      </c>
      <c r="DW119" s="932"/>
      <c r="DX119" s="932"/>
      <c r="DY119" s="932"/>
      <c r="DZ119" s="933"/>
    </row>
    <row r="120" spans="1:130" s="245" customFormat="1" ht="26.25" customHeight="1" x14ac:dyDescent="0.15">
      <c r="A120" s="900"/>
      <c r="B120" s="901"/>
      <c r="C120" s="904" t="s">
        <v>435</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129</v>
      </c>
      <c r="AB120" s="860"/>
      <c r="AC120" s="860"/>
      <c r="AD120" s="860"/>
      <c r="AE120" s="861"/>
      <c r="AF120" s="862" t="s">
        <v>436</v>
      </c>
      <c r="AG120" s="860"/>
      <c r="AH120" s="860"/>
      <c r="AI120" s="860"/>
      <c r="AJ120" s="861"/>
      <c r="AK120" s="862" t="s">
        <v>436</v>
      </c>
      <c r="AL120" s="860"/>
      <c r="AM120" s="860"/>
      <c r="AN120" s="860"/>
      <c r="AO120" s="861"/>
      <c r="AP120" s="907" t="s">
        <v>129</v>
      </c>
      <c r="AQ120" s="908"/>
      <c r="AR120" s="908"/>
      <c r="AS120" s="908"/>
      <c r="AT120" s="909"/>
      <c r="AU120" s="966" t="s">
        <v>461</v>
      </c>
      <c r="AV120" s="967"/>
      <c r="AW120" s="967"/>
      <c r="AX120" s="967"/>
      <c r="AY120" s="968"/>
      <c r="AZ120" s="943" t="s">
        <v>462</v>
      </c>
      <c r="BA120" s="888"/>
      <c r="BB120" s="888"/>
      <c r="BC120" s="888"/>
      <c r="BD120" s="888"/>
      <c r="BE120" s="888"/>
      <c r="BF120" s="888"/>
      <c r="BG120" s="888"/>
      <c r="BH120" s="888"/>
      <c r="BI120" s="888"/>
      <c r="BJ120" s="888"/>
      <c r="BK120" s="888"/>
      <c r="BL120" s="888"/>
      <c r="BM120" s="888"/>
      <c r="BN120" s="888"/>
      <c r="BO120" s="888"/>
      <c r="BP120" s="889"/>
      <c r="BQ120" s="944">
        <v>10451630</v>
      </c>
      <c r="BR120" s="925"/>
      <c r="BS120" s="925"/>
      <c r="BT120" s="925"/>
      <c r="BU120" s="925"/>
      <c r="BV120" s="925">
        <v>11030503</v>
      </c>
      <c r="BW120" s="925"/>
      <c r="BX120" s="925"/>
      <c r="BY120" s="925"/>
      <c r="BZ120" s="925"/>
      <c r="CA120" s="925">
        <v>10985041</v>
      </c>
      <c r="CB120" s="925"/>
      <c r="CC120" s="925"/>
      <c r="CD120" s="925"/>
      <c r="CE120" s="925"/>
      <c r="CF120" s="949">
        <v>132.19999999999999</v>
      </c>
      <c r="CG120" s="950"/>
      <c r="CH120" s="950"/>
      <c r="CI120" s="950"/>
      <c r="CJ120" s="950"/>
      <c r="CK120" s="951" t="s">
        <v>463</v>
      </c>
      <c r="CL120" s="935"/>
      <c r="CM120" s="935"/>
      <c r="CN120" s="935"/>
      <c r="CO120" s="936"/>
      <c r="CP120" s="955" t="s">
        <v>464</v>
      </c>
      <c r="CQ120" s="956"/>
      <c r="CR120" s="956"/>
      <c r="CS120" s="956"/>
      <c r="CT120" s="956"/>
      <c r="CU120" s="956"/>
      <c r="CV120" s="956"/>
      <c r="CW120" s="956"/>
      <c r="CX120" s="956"/>
      <c r="CY120" s="956"/>
      <c r="CZ120" s="956"/>
      <c r="DA120" s="956"/>
      <c r="DB120" s="956"/>
      <c r="DC120" s="956"/>
      <c r="DD120" s="956"/>
      <c r="DE120" s="956"/>
      <c r="DF120" s="957"/>
      <c r="DG120" s="944">
        <v>7754443</v>
      </c>
      <c r="DH120" s="925"/>
      <c r="DI120" s="925"/>
      <c r="DJ120" s="925"/>
      <c r="DK120" s="925"/>
      <c r="DL120" s="925">
        <v>7393991</v>
      </c>
      <c r="DM120" s="925"/>
      <c r="DN120" s="925"/>
      <c r="DO120" s="925"/>
      <c r="DP120" s="925"/>
      <c r="DQ120" s="925">
        <v>6434662</v>
      </c>
      <c r="DR120" s="925"/>
      <c r="DS120" s="925"/>
      <c r="DT120" s="925"/>
      <c r="DU120" s="925"/>
      <c r="DV120" s="926">
        <v>77.5</v>
      </c>
      <c r="DW120" s="926"/>
      <c r="DX120" s="926"/>
      <c r="DY120" s="926"/>
      <c r="DZ120" s="927"/>
    </row>
    <row r="121" spans="1:130" s="245" customFormat="1" ht="26.25" customHeight="1" x14ac:dyDescent="0.15">
      <c r="A121" s="900"/>
      <c r="B121" s="901"/>
      <c r="C121" s="946" t="s">
        <v>465</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129</v>
      </c>
      <c r="AB121" s="860"/>
      <c r="AC121" s="860"/>
      <c r="AD121" s="860"/>
      <c r="AE121" s="861"/>
      <c r="AF121" s="862" t="s">
        <v>129</v>
      </c>
      <c r="AG121" s="860"/>
      <c r="AH121" s="860"/>
      <c r="AI121" s="860"/>
      <c r="AJ121" s="861"/>
      <c r="AK121" s="862" t="s">
        <v>436</v>
      </c>
      <c r="AL121" s="860"/>
      <c r="AM121" s="860"/>
      <c r="AN121" s="860"/>
      <c r="AO121" s="861"/>
      <c r="AP121" s="907" t="s">
        <v>436</v>
      </c>
      <c r="AQ121" s="908"/>
      <c r="AR121" s="908"/>
      <c r="AS121" s="908"/>
      <c r="AT121" s="909"/>
      <c r="AU121" s="969"/>
      <c r="AV121" s="970"/>
      <c r="AW121" s="970"/>
      <c r="AX121" s="970"/>
      <c r="AY121" s="971"/>
      <c r="AZ121" s="895" t="s">
        <v>466</v>
      </c>
      <c r="BA121" s="830"/>
      <c r="BB121" s="830"/>
      <c r="BC121" s="830"/>
      <c r="BD121" s="830"/>
      <c r="BE121" s="830"/>
      <c r="BF121" s="830"/>
      <c r="BG121" s="830"/>
      <c r="BH121" s="830"/>
      <c r="BI121" s="830"/>
      <c r="BJ121" s="830"/>
      <c r="BK121" s="830"/>
      <c r="BL121" s="830"/>
      <c r="BM121" s="830"/>
      <c r="BN121" s="830"/>
      <c r="BO121" s="830"/>
      <c r="BP121" s="831"/>
      <c r="BQ121" s="896">
        <v>3140425</v>
      </c>
      <c r="BR121" s="897"/>
      <c r="BS121" s="897"/>
      <c r="BT121" s="897"/>
      <c r="BU121" s="897"/>
      <c r="BV121" s="897">
        <v>3337598</v>
      </c>
      <c r="BW121" s="897"/>
      <c r="BX121" s="897"/>
      <c r="BY121" s="897"/>
      <c r="BZ121" s="897"/>
      <c r="CA121" s="897">
        <v>3113301</v>
      </c>
      <c r="CB121" s="897"/>
      <c r="CC121" s="897"/>
      <c r="CD121" s="897"/>
      <c r="CE121" s="897"/>
      <c r="CF121" s="958">
        <v>37.5</v>
      </c>
      <c r="CG121" s="959"/>
      <c r="CH121" s="959"/>
      <c r="CI121" s="959"/>
      <c r="CJ121" s="959"/>
      <c r="CK121" s="952"/>
      <c r="CL121" s="938"/>
      <c r="CM121" s="938"/>
      <c r="CN121" s="938"/>
      <c r="CO121" s="939"/>
      <c r="CP121" s="918" t="s">
        <v>467</v>
      </c>
      <c r="CQ121" s="919"/>
      <c r="CR121" s="919"/>
      <c r="CS121" s="919"/>
      <c r="CT121" s="919"/>
      <c r="CU121" s="919"/>
      <c r="CV121" s="919"/>
      <c r="CW121" s="919"/>
      <c r="CX121" s="919"/>
      <c r="CY121" s="919"/>
      <c r="CZ121" s="919"/>
      <c r="DA121" s="919"/>
      <c r="DB121" s="919"/>
      <c r="DC121" s="919"/>
      <c r="DD121" s="919"/>
      <c r="DE121" s="919"/>
      <c r="DF121" s="920"/>
      <c r="DG121" s="896">
        <v>669571</v>
      </c>
      <c r="DH121" s="897"/>
      <c r="DI121" s="897"/>
      <c r="DJ121" s="897"/>
      <c r="DK121" s="897"/>
      <c r="DL121" s="897">
        <v>609012</v>
      </c>
      <c r="DM121" s="897"/>
      <c r="DN121" s="897"/>
      <c r="DO121" s="897"/>
      <c r="DP121" s="897"/>
      <c r="DQ121" s="897">
        <v>536606</v>
      </c>
      <c r="DR121" s="897"/>
      <c r="DS121" s="897"/>
      <c r="DT121" s="897"/>
      <c r="DU121" s="897"/>
      <c r="DV121" s="874">
        <v>6.5</v>
      </c>
      <c r="DW121" s="874"/>
      <c r="DX121" s="874"/>
      <c r="DY121" s="874"/>
      <c r="DZ121" s="875"/>
    </row>
    <row r="122" spans="1:130" s="245" customFormat="1" ht="26.25" customHeight="1" x14ac:dyDescent="0.15">
      <c r="A122" s="900"/>
      <c r="B122" s="901"/>
      <c r="C122" s="904" t="s">
        <v>446</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129</v>
      </c>
      <c r="AB122" s="860"/>
      <c r="AC122" s="860"/>
      <c r="AD122" s="860"/>
      <c r="AE122" s="861"/>
      <c r="AF122" s="862" t="s">
        <v>129</v>
      </c>
      <c r="AG122" s="860"/>
      <c r="AH122" s="860"/>
      <c r="AI122" s="860"/>
      <c r="AJ122" s="861"/>
      <c r="AK122" s="862" t="s">
        <v>436</v>
      </c>
      <c r="AL122" s="860"/>
      <c r="AM122" s="860"/>
      <c r="AN122" s="860"/>
      <c r="AO122" s="861"/>
      <c r="AP122" s="907" t="s">
        <v>436</v>
      </c>
      <c r="AQ122" s="908"/>
      <c r="AR122" s="908"/>
      <c r="AS122" s="908"/>
      <c r="AT122" s="909"/>
      <c r="AU122" s="969"/>
      <c r="AV122" s="970"/>
      <c r="AW122" s="970"/>
      <c r="AX122" s="970"/>
      <c r="AY122" s="971"/>
      <c r="AZ122" s="962" t="s">
        <v>468</v>
      </c>
      <c r="BA122" s="963"/>
      <c r="BB122" s="963"/>
      <c r="BC122" s="963"/>
      <c r="BD122" s="963"/>
      <c r="BE122" s="963"/>
      <c r="BF122" s="963"/>
      <c r="BG122" s="963"/>
      <c r="BH122" s="963"/>
      <c r="BI122" s="963"/>
      <c r="BJ122" s="963"/>
      <c r="BK122" s="963"/>
      <c r="BL122" s="963"/>
      <c r="BM122" s="963"/>
      <c r="BN122" s="963"/>
      <c r="BO122" s="963"/>
      <c r="BP122" s="964"/>
      <c r="BQ122" s="965">
        <v>14747295</v>
      </c>
      <c r="BR122" s="928"/>
      <c r="BS122" s="928"/>
      <c r="BT122" s="928"/>
      <c r="BU122" s="928"/>
      <c r="BV122" s="928">
        <v>14377101</v>
      </c>
      <c r="BW122" s="928"/>
      <c r="BX122" s="928"/>
      <c r="BY122" s="928"/>
      <c r="BZ122" s="928"/>
      <c r="CA122" s="928">
        <v>13839712</v>
      </c>
      <c r="CB122" s="928"/>
      <c r="CC122" s="928"/>
      <c r="CD122" s="928"/>
      <c r="CE122" s="928"/>
      <c r="CF122" s="929">
        <v>166.6</v>
      </c>
      <c r="CG122" s="930"/>
      <c r="CH122" s="930"/>
      <c r="CI122" s="930"/>
      <c r="CJ122" s="930"/>
      <c r="CK122" s="952"/>
      <c r="CL122" s="938"/>
      <c r="CM122" s="938"/>
      <c r="CN122" s="938"/>
      <c r="CO122" s="939"/>
      <c r="CP122" s="918" t="s">
        <v>469</v>
      </c>
      <c r="CQ122" s="919"/>
      <c r="CR122" s="919"/>
      <c r="CS122" s="919"/>
      <c r="CT122" s="919"/>
      <c r="CU122" s="919"/>
      <c r="CV122" s="919"/>
      <c r="CW122" s="919"/>
      <c r="CX122" s="919"/>
      <c r="CY122" s="919"/>
      <c r="CZ122" s="919"/>
      <c r="DA122" s="919"/>
      <c r="DB122" s="919"/>
      <c r="DC122" s="919"/>
      <c r="DD122" s="919"/>
      <c r="DE122" s="919"/>
      <c r="DF122" s="920"/>
      <c r="DG122" s="896">
        <v>40071</v>
      </c>
      <c r="DH122" s="897"/>
      <c r="DI122" s="897"/>
      <c r="DJ122" s="897"/>
      <c r="DK122" s="897"/>
      <c r="DL122" s="897">
        <v>38650</v>
      </c>
      <c r="DM122" s="897"/>
      <c r="DN122" s="897"/>
      <c r="DO122" s="897"/>
      <c r="DP122" s="897"/>
      <c r="DQ122" s="897">
        <v>37204</v>
      </c>
      <c r="DR122" s="897"/>
      <c r="DS122" s="897"/>
      <c r="DT122" s="897"/>
      <c r="DU122" s="897"/>
      <c r="DV122" s="874">
        <v>0.4</v>
      </c>
      <c r="DW122" s="874"/>
      <c r="DX122" s="874"/>
      <c r="DY122" s="874"/>
      <c r="DZ122" s="875"/>
    </row>
    <row r="123" spans="1:130" s="245" customFormat="1" ht="26.25" customHeight="1" x14ac:dyDescent="0.15">
      <c r="A123" s="900"/>
      <c r="B123" s="901"/>
      <c r="C123" s="904" t="s">
        <v>453</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129</v>
      </c>
      <c r="AB123" s="860"/>
      <c r="AC123" s="860"/>
      <c r="AD123" s="860"/>
      <c r="AE123" s="861"/>
      <c r="AF123" s="862" t="s">
        <v>129</v>
      </c>
      <c r="AG123" s="860"/>
      <c r="AH123" s="860"/>
      <c r="AI123" s="860"/>
      <c r="AJ123" s="861"/>
      <c r="AK123" s="862" t="s">
        <v>436</v>
      </c>
      <c r="AL123" s="860"/>
      <c r="AM123" s="860"/>
      <c r="AN123" s="860"/>
      <c r="AO123" s="861"/>
      <c r="AP123" s="907" t="s">
        <v>436</v>
      </c>
      <c r="AQ123" s="908"/>
      <c r="AR123" s="908"/>
      <c r="AS123" s="908"/>
      <c r="AT123" s="909"/>
      <c r="AU123" s="972"/>
      <c r="AV123" s="973"/>
      <c r="AW123" s="973"/>
      <c r="AX123" s="973"/>
      <c r="AY123" s="973"/>
      <c r="AZ123" s="276" t="s">
        <v>186</v>
      </c>
      <c r="BA123" s="276"/>
      <c r="BB123" s="276"/>
      <c r="BC123" s="276"/>
      <c r="BD123" s="276"/>
      <c r="BE123" s="276"/>
      <c r="BF123" s="276"/>
      <c r="BG123" s="276"/>
      <c r="BH123" s="276"/>
      <c r="BI123" s="276"/>
      <c r="BJ123" s="276"/>
      <c r="BK123" s="276"/>
      <c r="BL123" s="276"/>
      <c r="BM123" s="276"/>
      <c r="BN123" s="276"/>
      <c r="BO123" s="960" t="s">
        <v>470</v>
      </c>
      <c r="BP123" s="961"/>
      <c r="BQ123" s="915">
        <v>28339350</v>
      </c>
      <c r="BR123" s="916"/>
      <c r="BS123" s="916"/>
      <c r="BT123" s="916"/>
      <c r="BU123" s="916"/>
      <c r="BV123" s="916">
        <v>28745202</v>
      </c>
      <c r="BW123" s="916"/>
      <c r="BX123" s="916"/>
      <c r="BY123" s="916"/>
      <c r="BZ123" s="916"/>
      <c r="CA123" s="916">
        <v>27938054</v>
      </c>
      <c r="CB123" s="916"/>
      <c r="CC123" s="916"/>
      <c r="CD123" s="916"/>
      <c r="CE123" s="916"/>
      <c r="CF123" s="826"/>
      <c r="CG123" s="827"/>
      <c r="CH123" s="827"/>
      <c r="CI123" s="827"/>
      <c r="CJ123" s="917"/>
      <c r="CK123" s="952"/>
      <c r="CL123" s="938"/>
      <c r="CM123" s="938"/>
      <c r="CN123" s="938"/>
      <c r="CO123" s="939"/>
      <c r="CP123" s="918" t="s">
        <v>402</v>
      </c>
      <c r="CQ123" s="919"/>
      <c r="CR123" s="919"/>
      <c r="CS123" s="919"/>
      <c r="CT123" s="919"/>
      <c r="CU123" s="919"/>
      <c r="CV123" s="919"/>
      <c r="CW123" s="919"/>
      <c r="CX123" s="919"/>
      <c r="CY123" s="919"/>
      <c r="CZ123" s="919"/>
      <c r="DA123" s="919"/>
      <c r="DB123" s="919"/>
      <c r="DC123" s="919"/>
      <c r="DD123" s="919"/>
      <c r="DE123" s="919"/>
      <c r="DF123" s="920"/>
      <c r="DG123" s="859" t="s">
        <v>436</v>
      </c>
      <c r="DH123" s="860"/>
      <c r="DI123" s="860"/>
      <c r="DJ123" s="860"/>
      <c r="DK123" s="861"/>
      <c r="DL123" s="862" t="s">
        <v>129</v>
      </c>
      <c r="DM123" s="860"/>
      <c r="DN123" s="860"/>
      <c r="DO123" s="860"/>
      <c r="DP123" s="861"/>
      <c r="DQ123" s="862" t="s">
        <v>129</v>
      </c>
      <c r="DR123" s="860"/>
      <c r="DS123" s="860"/>
      <c r="DT123" s="860"/>
      <c r="DU123" s="861"/>
      <c r="DV123" s="907" t="s">
        <v>129</v>
      </c>
      <c r="DW123" s="908"/>
      <c r="DX123" s="908"/>
      <c r="DY123" s="908"/>
      <c r="DZ123" s="909"/>
    </row>
    <row r="124" spans="1:130" s="245" customFormat="1" ht="26.25" customHeight="1" thickBot="1" x14ac:dyDescent="0.2">
      <c r="A124" s="900"/>
      <c r="B124" s="901"/>
      <c r="C124" s="904" t="s">
        <v>456</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436</v>
      </c>
      <c r="AB124" s="860"/>
      <c r="AC124" s="860"/>
      <c r="AD124" s="860"/>
      <c r="AE124" s="861"/>
      <c r="AF124" s="862" t="s">
        <v>129</v>
      </c>
      <c r="AG124" s="860"/>
      <c r="AH124" s="860"/>
      <c r="AI124" s="860"/>
      <c r="AJ124" s="861"/>
      <c r="AK124" s="862" t="s">
        <v>129</v>
      </c>
      <c r="AL124" s="860"/>
      <c r="AM124" s="860"/>
      <c r="AN124" s="860"/>
      <c r="AO124" s="861"/>
      <c r="AP124" s="907" t="s">
        <v>129</v>
      </c>
      <c r="AQ124" s="908"/>
      <c r="AR124" s="908"/>
      <c r="AS124" s="908"/>
      <c r="AT124" s="909"/>
      <c r="AU124" s="910" t="s">
        <v>471</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t="s">
        <v>436</v>
      </c>
      <c r="BR124" s="914"/>
      <c r="BS124" s="914"/>
      <c r="BT124" s="914"/>
      <c r="BU124" s="914"/>
      <c r="BV124" s="914" t="s">
        <v>129</v>
      </c>
      <c r="BW124" s="914"/>
      <c r="BX124" s="914"/>
      <c r="BY124" s="914"/>
      <c r="BZ124" s="914"/>
      <c r="CA124" s="914" t="s">
        <v>129</v>
      </c>
      <c r="CB124" s="914"/>
      <c r="CC124" s="914"/>
      <c r="CD124" s="914"/>
      <c r="CE124" s="914"/>
      <c r="CF124" s="804"/>
      <c r="CG124" s="805"/>
      <c r="CH124" s="805"/>
      <c r="CI124" s="805"/>
      <c r="CJ124" s="945"/>
      <c r="CK124" s="953"/>
      <c r="CL124" s="953"/>
      <c r="CM124" s="953"/>
      <c r="CN124" s="953"/>
      <c r="CO124" s="954"/>
      <c r="CP124" s="918" t="s">
        <v>472</v>
      </c>
      <c r="CQ124" s="919"/>
      <c r="CR124" s="919"/>
      <c r="CS124" s="919"/>
      <c r="CT124" s="919"/>
      <c r="CU124" s="919"/>
      <c r="CV124" s="919"/>
      <c r="CW124" s="919"/>
      <c r="CX124" s="919"/>
      <c r="CY124" s="919"/>
      <c r="CZ124" s="919"/>
      <c r="DA124" s="919"/>
      <c r="DB124" s="919"/>
      <c r="DC124" s="919"/>
      <c r="DD124" s="919"/>
      <c r="DE124" s="919"/>
      <c r="DF124" s="920"/>
      <c r="DG124" s="842" t="s">
        <v>129</v>
      </c>
      <c r="DH124" s="843"/>
      <c r="DI124" s="843"/>
      <c r="DJ124" s="843"/>
      <c r="DK124" s="844"/>
      <c r="DL124" s="845" t="s">
        <v>129</v>
      </c>
      <c r="DM124" s="843"/>
      <c r="DN124" s="843"/>
      <c r="DO124" s="843"/>
      <c r="DP124" s="844"/>
      <c r="DQ124" s="845" t="s">
        <v>129</v>
      </c>
      <c r="DR124" s="843"/>
      <c r="DS124" s="843"/>
      <c r="DT124" s="843"/>
      <c r="DU124" s="844"/>
      <c r="DV124" s="931" t="s">
        <v>129</v>
      </c>
      <c r="DW124" s="932"/>
      <c r="DX124" s="932"/>
      <c r="DY124" s="932"/>
      <c r="DZ124" s="933"/>
    </row>
    <row r="125" spans="1:130" s="245" customFormat="1" ht="26.25" customHeight="1" x14ac:dyDescent="0.15">
      <c r="A125" s="900"/>
      <c r="B125" s="901"/>
      <c r="C125" s="904" t="s">
        <v>458</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129</v>
      </c>
      <c r="AB125" s="860"/>
      <c r="AC125" s="860"/>
      <c r="AD125" s="860"/>
      <c r="AE125" s="861"/>
      <c r="AF125" s="862" t="s">
        <v>129</v>
      </c>
      <c r="AG125" s="860"/>
      <c r="AH125" s="860"/>
      <c r="AI125" s="860"/>
      <c r="AJ125" s="861"/>
      <c r="AK125" s="862" t="s">
        <v>129</v>
      </c>
      <c r="AL125" s="860"/>
      <c r="AM125" s="860"/>
      <c r="AN125" s="860"/>
      <c r="AO125" s="861"/>
      <c r="AP125" s="907" t="s">
        <v>129</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473</v>
      </c>
      <c r="CL125" s="935"/>
      <c r="CM125" s="935"/>
      <c r="CN125" s="935"/>
      <c r="CO125" s="936"/>
      <c r="CP125" s="943" t="s">
        <v>474</v>
      </c>
      <c r="CQ125" s="888"/>
      <c r="CR125" s="888"/>
      <c r="CS125" s="888"/>
      <c r="CT125" s="888"/>
      <c r="CU125" s="888"/>
      <c r="CV125" s="888"/>
      <c r="CW125" s="888"/>
      <c r="CX125" s="888"/>
      <c r="CY125" s="888"/>
      <c r="CZ125" s="888"/>
      <c r="DA125" s="888"/>
      <c r="DB125" s="888"/>
      <c r="DC125" s="888"/>
      <c r="DD125" s="888"/>
      <c r="DE125" s="888"/>
      <c r="DF125" s="889"/>
      <c r="DG125" s="944" t="s">
        <v>129</v>
      </c>
      <c r="DH125" s="925"/>
      <c r="DI125" s="925"/>
      <c r="DJ125" s="925"/>
      <c r="DK125" s="925"/>
      <c r="DL125" s="925" t="s">
        <v>129</v>
      </c>
      <c r="DM125" s="925"/>
      <c r="DN125" s="925"/>
      <c r="DO125" s="925"/>
      <c r="DP125" s="925"/>
      <c r="DQ125" s="925" t="s">
        <v>129</v>
      </c>
      <c r="DR125" s="925"/>
      <c r="DS125" s="925"/>
      <c r="DT125" s="925"/>
      <c r="DU125" s="925"/>
      <c r="DV125" s="926" t="s">
        <v>129</v>
      </c>
      <c r="DW125" s="926"/>
      <c r="DX125" s="926"/>
      <c r="DY125" s="926"/>
      <c r="DZ125" s="927"/>
    </row>
    <row r="126" spans="1:130" s="245" customFormat="1" ht="26.25" customHeight="1" thickBot="1" x14ac:dyDescent="0.2">
      <c r="A126" s="900"/>
      <c r="B126" s="901"/>
      <c r="C126" s="904" t="s">
        <v>460</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129</v>
      </c>
      <c r="AB126" s="860"/>
      <c r="AC126" s="860"/>
      <c r="AD126" s="860"/>
      <c r="AE126" s="861"/>
      <c r="AF126" s="862" t="s">
        <v>129</v>
      </c>
      <c r="AG126" s="860"/>
      <c r="AH126" s="860"/>
      <c r="AI126" s="860"/>
      <c r="AJ126" s="861"/>
      <c r="AK126" s="862" t="s">
        <v>129</v>
      </c>
      <c r="AL126" s="860"/>
      <c r="AM126" s="860"/>
      <c r="AN126" s="860"/>
      <c r="AO126" s="861"/>
      <c r="AP126" s="907" t="s">
        <v>129</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475</v>
      </c>
      <c r="CQ126" s="830"/>
      <c r="CR126" s="830"/>
      <c r="CS126" s="830"/>
      <c r="CT126" s="830"/>
      <c r="CU126" s="830"/>
      <c r="CV126" s="830"/>
      <c r="CW126" s="830"/>
      <c r="CX126" s="830"/>
      <c r="CY126" s="830"/>
      <c r="CZ126" s="830"/>
      <c r="DA126" s="830"/>
      <c r="DB126" s="830"/>
      <c r="DC126" s="830"/>
      <c r="DD126" s="830"/>
      <c r="DE126" s="830"/>
      <c r="DF126" s="831"/>
      <c r="DG126" s="896" t="s">
        <v>129</v>
      </c>
      <c r="DH126" s="897"/>
      <c r="DI126" s="897"/>
      <c r="DJ126" s="897"/>
      <c r="DK126" s="897"/>
      <c r="DL126" s="897" t="s">
        <v>129</v>
      </c>
      <c r="DM126" s="897"/>
      <c r="DN126" s="897"/>
      <c r="DO126" s="897"/>
      <c r="DP126" s="897"/>
      <c r="DQ126" s="897" t="s">
        <v>129</v>
      </c>
      <c r="DR126" s="897"/>
      <c r="DS126" s="897"/>
      <c r="DT126" s="897"/>
      <c r="DU126" s="897"/>
      <c r="DV126" s="874" t="s">
        <v>129</v>
      </c>
      <c r="DW126" s="874"/>
      <c r="DX126" s="874"/>
      <c r="DY126" s="874"/>
      <c r="DZ126" s="875"/>
    </row>
    <row r="127" spans="1:130" s="245" customFormat="1" ht="26.25" customHeight="1" x14ac:dyDescent="0.15">
      <c r="A127" s="902"/>
      <c r="B127" s="903"/>
      <c r="C127" s="921" t="s">
        <v>476</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21850</v>
      </c>
      <c r="AB127" s="860"/>
      <c r="AC127" s="860"/>
      <c r="AD127" s="860"/>
      <c r="AE127" s="861"/>
      <c r="AF127" s="862" t="s">
        <v>129</v>
      </c>
      <c r="AG127" s="860"/>
      <c r="AH127" s="860"/>
      <c r="AI127" s="860"/>
      <c r="AJ127" s="861"/>
      <c r="AK127" s="862" t="s">
        <v>129</v>
      </c>
      <c r="AL127" s="860"/>
      <c r="AM127" s="860"/>
      <c r="AN127" s="860"/>
      <c r="AO127" s="861"/>
      <c r="AP127" s="907" t="s">
        <v>129</v>
      </c>
      <c r="AQ127" s="908"/>
      <c r="AR127" s="908"/>
      <c r="AS127" s="908"/>
      <c r="AT127" s="909"/>
      <c r="AU127" s="281"/>
      <c r="AV127" s="281"/>
      <c r="AW127" s="281"/>
      <c r="AX127" s="924" t="s">
        <v>477</v>
      </c>
      <c r="AY127" s="892"/>
      <c r="AZ127" s="892"/>
      <c r="BA127" s="892"/>
      <c r="BB127" s="892"/>
      <c r="BC127" s="892"/>
      <c r="BD127" s="892"/>
      <c r="BE127" s="893"/>
      <c r="BF127" s="891" t="s">
        <v>478</v>
      </c>
      <c r="BG127" s="892"/>
      <c r="BH127" s="892"/>
      <c r="BI127" s="892"/>
      <c r="BJ127" s="892"/>
      <c r="BK127" s="892"/>
      <c r="BL127" s="893"/>
      <c r="BM127" s="891" t="s">
        <v>479</v>
      </c>
      <c r="BN127" s="892"/>
      <c r="BO127" s="892"/>
      <c r="BP127" s="892"/>
      <c r="BQ127" s="892"/>
      <c r="BR127" s="892"/>
      <c r="BS127" s="893"/>
      <c r="BT127" s="891" t="s">
        <v>480</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481</v>
      </c>
      <c r="CQ127" s="830"/>
      <c r="CR127" s="830"/>
      <c r="CS127" s="830"/>
      <c r="CT127" s="830"/>
      <c r="CU127" s="830"/>
      <c r="CV127" s="830"/>
      <c r="CW127" s="830"/>
      <c r="CX127" s="830"/>
      <c r="CY127" s="830"/>
      <c r="CZ127" s="830"/>
      <c r="DA127" s="830"/>
      <c r="DB127" s="830"/>
      <c r="DC127" s="830"/>
      <c r="DD127" s="830"/>
      <c r="DE127" s="830"/>
      <c r="DF127" s="831"/>
      <c r="DG127" s="896" t="s">
        <v>129</v>
      </c>
      <c r="DH127" s="897"/>
      <c r="DI127" s="897"/>
      <c r="DJ127" s="897"/>
      <c r="DK127" s="897"/>
      <c r="DL127" s="897" t="s">
        <v>129</v>
      </c>
      <c r="DM127" s="897"/>
      <c r="DN127" s="897"/>
      <c r="DO127" s="897"/>
      <c r="DP127" s="897"/>
      <c r="DQ127" s="897" t="s">
        <v>129</v>
      </c>
      <c r="DR127" s="897"/>
      <c r="DS127" s="897"/>
      <c r="DT127" s="897"/>
      <c r="DU127" s="897"/>
      <c r="DV127" s="874" t="s">
        <v>129</v>
      </c>
      <c r="DW127" s="874"/>
      <c r="DX127" s="874"/>
      <c r="DY127" s="874"/>
      <c r="DZ127" s="875"/>
    </row>
    <row r="128" spans="1:130" s="245" customFormat="1" ht="26.25" customHeight="1" thickBot="1" x14ac:dyDescent="0.2">
      <c r="A128" s="876" t="s">
        <v>482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483</v>
      </c>
      <c r="X128" s="878"/>
      <c r="Y128" s="878"/>
      <c r="Z128" s="879"/>
      <c r="AA128" s="880">
        <v>141844</v>
      </c>
      <c r="AB128" s="881"/>
      <c r="AC128" s="881"/>
      <c r="AD128" s="881"/>
      <c r="AE128" s="882"/>
      <c r="AF128" s="883">
        <v>185390</v>
      </c>
      <c r="AG128" s="881"/>
      <c r="AH128" s="881"/>
      <c r="AI128" s="881"/>
      <c r="AJ128" s="882"/>
      <c r="AK128" s="883">
        <v>187216</v>
      </c>
      <c r="AL128" s="881"/>
      <c r="AM128" s="881"/>
      <c r="AN128" s="881"/>
      <c r="AO128" s="882"/>
      <c r="AP128" s="884"/>
      <c r="AQ128" s="885"/>
      <c r="AR128" s="885"/>
      <c r="AS128" s="885"/>
      <c r="AT128" s="886"/>
      <c r="AU128" s="281"/>
      <c r="AV128" s="281"/>
      <c r="AW128" s="281"/>
      <c r="AX128" s="887" t="s">
        <v>484</v>
      </c>
      <c r="AY128" s="888"/>
      <c r="AZ128" s="888"/>
      <c r="BA128" s="888"/>
      <c r="BB128" s="888"/>
      <c r="BC128" s="888"/>
      <c r="BD128" s="888"/>
      <c r="BE128" s="889"/>
      <c r="BF128" s="866" t="s">
        <v>129</v>
      </c>
      <c r="BG128" s="867"/>
      <c r="BH128" s="867"/>
      <c r="BI128" s="867"/>
      <c r="BJ128" s="867"/>
      <c r="BK128" s="867"/>
      <c r="BL128" s="890"/>
      <c r="BM128" s="866">
        <v>13.34</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485</v>
      </c>
      <c r="CQ128" s="808"/>
      <c r="CR128" s="808"/>
      <c r="CS128" s="808"/>
      <c r="CT128" s="808"/>
      <c r="CU128" s="808"/>
      <c r="CV128" s="808"/>
      <c r="CW128" s="808"/>
      <c r="CX128" s="808"/>
      <c r="CY128" s="808"/>
      <c r="CZ128" s="808"/>
      <c r="DA128" s="808"/>
      <c r="DB128" s="808"/>
      <c r="DC128" s="808"/>
      <c r="DD128" s="808"/>
      <c r="DE128" s="808"/>
      <c r="DF128" s="809"/>
      <c r="DG128" s="870" t="s">
        <v>129</v>
      </c>
      <c r="DH128" s="871"/>
      <c r="DI128" s="871"/>
      <c r="DJ128" s="871"/>
      <c r="DK128" s="871"/>
      <c r="DL128" s="871">
        <v>9617</v>
      </c>
      <c r="DM128" s="871"/>
      <c r="DN128" s="871"/>
      <c r="DO128" s="871"/>
      <c r="DP128" s="871"/>
      <c r="DQ128" s="871">
        <v>3650</v>
      </c>
      <c r="DR128" s="871"/>
      <c r="DS128" s="871"/>
      <c r="DT128" s="871"/>
      <c r="DU128" s="871"/>
      <c r="DV128" s="872">
        <v>0</v>
      </c>
      <c r="DW128" s="872"/>
      <c r="DX128" s="872"/>
      <c r="DY128" s="872"/>
      <c r="DZ128" s="873"/>
    </row>
    <row r="129" spans="1:131" s="245"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486</v>
      </c>
      <c r="X129" s="857"/>
      <c r="Y129" s="857"/>
      <c r="Z129" s="858"/>
      <c r="AA129" s="859">
        <v>10225739</v>
      </c>
      <c r="AB129" s="860"/>
      <c r="AC129" s="860"/>
      <c r="AD129" s="860"/>
      <c r="AE129" s="861"/>
      <c r="AF129" s="862">
        <v>9941012</v>
      </c>
      <c r="AG129" s="860"/>
      <c r="AH129" s="860"/>
      <c r="AI129" s="860"/>
      <c r="AJ129" s="861"/>
      <c r="AK129" s="862">
        <v>9951629</v>
      </c>
      <c r="AL129" s="860"/>
      <c r="AM129" s="860"/>
      <c r="AN129" s="860"/>
      <c r="AO129" s="861"/>
      <c r="AP129" s="863"/>
      <c r="AQ129" s="864"/>
      <c r="AR129" s="864"/>
      <c r="AS129" s="864"/>
      <c r="AT129" s="865"/>
      <c r="AU129" s="283"/>
      <c r="AV129" s="283"/>
      <c r="AW129" s="283"/>
      <c r="AX129" s="829" t="s">
        <v>487</v>
      </c>
      <c r="AY129" s="830"/>
      <c r="AZ129" s="830"/>
      <c r="BA129" s="830"/>
      <c r="BB129" s="830"/>
      <c r="BC129" s="830"/>
      <c r="BD129" s="830"/>
      <c r="BE129" s="831"/>
      <c r="BF129" s="849" t="s">
        <v>129</v>
      </c>
      <c r="BG129" s="850"/>
      <c r="BH129" s="850"/>
      <c r="BI129" s="850"/>
      <c r="BJ129" s="850"/>
      <c r="BK129" s="850"/>
      <c r="BL129" s="851"/>
      <c r="BM129" s="849">
        <v>18.34</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4" t="s">
        <v>488</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489</v>
      </c>
      <c r="X130" s="857"/>
      <c r="Y130" s="857"/>
      <c r="Z130" s="858"/>
      <c r="AA130" s="859">
        <v>1692741</v>
      </c>
      <c r="AB130" s="860"/>
      <c r="AC130" s="860"/>
      <c r="AD130" s="860"/>
      <c r="AE130" s="861"/>
      <c r="AF130" s="862">
        <v>1587032</v>
      </c>
      <c r="AG130" s="860"/>
      <c r="AH130" s="860"/>
      <c r="AI130" s="860"/>
      <c r="AJ130" s="861"/>
      <c r="AK130" s="862">
        <v>1643606</v>
      </c>
      <c r="AL130" s="860"/>
      <c r="AM130" s="860"/>
      <c r="AN130" s="860"/>
      <c r="AO130" s="861"/>
      <c r="AP130" s="863"/>
      <c r="AQ130" s="864"/>
      <c r="AR130" s="864"/>
      <c r="AS130" s="864"/>
      <c r="AT130" s="865"/>
      <c r="AU130" s="283"/>
      <c r="AV130" s="283"/>
      <c r="AW130" s="283"/>
      <c r="AX130" s="829" t="s">
        <v>490</v>
      </c>
      <c r="AY130" s="830"/>
      <c r="AZ130" s="830"/>
      <c r="BA130" s="830"/>
      <c r="BB130" s="830"/>
      <c r="BC130" s="830"/>
      <c r="BD130" s="830"/>
      <c r="BE130" s="831"/>
      <c r="BF130" s="832">
        <v>6.4</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491</v>
      </c>
      <c r="X131" s="840"/>
      <c r="Y131" s="840"/>
      <c r="Z131" s="841"/>
      <c r="AA131" s="842">
        <v>8532998</v>
      </c>
      <c r="AB131" s="843"/>
      <c r="AC131" s="843"/>
      <c r="AD131" s="843"/>
      <c r="AE131" s="844"/>
      <c r="AF131" s="845">
        <v>8353980</v>
      </c>
      <c r="AG131" s="843"/>
      <c r="AH131" s="843"/>
      <c r="AI131" s="843"/>
      <c r="AJ131" s="844"/>
      <c r="AK131" s="845">
        <v>8308023</v>
      </c>
      <c r="AL131" s="843"/>
      <c r="AM131" s="843"/>
      <c r="AN131" s="843"/>
      <c r="AO131" s="844"/>
      <c r="AP131" s="846"/>
      <c r="AQ131" s="847"/>
      <c r="AR131" s="847"/>
      <c r="AS131" s="847"/>
      <c r="AT131" s="848"/>
      <c r="AU131" s="283"/>
      <c r="AV131" s="283"/>
      <c r="AW131" s="283"/>
      <c r="AX131" s="807" t="s">
        <v>492</v>
      </c>
      <c r="AY131" s="808"/>
      <c r="AZ131" s="808"/>
      <c r="BA131" s="808"/>
      <c r="BB131" s="808"/>
      <c r="BC131" s="808"/>
      <c r="BD131" s="808"/>
      <c r="BE131" s="809"/>
      <c r="BF131" s="810" t="s">
        <v>129</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6" t="s">
        <v>493</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494</v>
      </c>
      <c r="W132" s="820"/>
      <c r="X132" s="820"/>
      <c r="Y132" s="820"/>
      <c r="Z132" s="821"/>
      <c r="AA132" s="822">
        <v>5.5893837079999997</v>
      </c>
      <c r="AB132" s="823"/>
      <c r="AC132" s="823"/>
      <c r="AD132" s="823"/>
      <c r="AE132" s="824"/>
      <c r="AF132" s="825">
        <v>5.7582134500000004</v>
      </c>
      <c r="AG132" s="823"/>
      <c r="AH132" s="823"/>
      <c r="AI132" s="823"/>
      <c r="AJ132" s="824"/>
      <c r="AK132" s="825">
        <v>7.8783243619999999</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495</v>
      </c>
      <c r="W133" s="799"/>
      <c r="X133" s="799"/>
      <c r="Y133" s="799"/>
      <c r="Z133" s="800"/>
      <c r="AA133" s="801">
        <v>8.5</v>
      </c>
      <c r="AB133" s="802"/>
      <c r="AC133" s="802"/>
      <c r="AD133" s="802"/>
      <c r="AE133" s="803"/>
      <c r="AF133" s="801">
        <v>6.6</v>
      </c>
      <c r="AG133" s="802"/>
      <c r="AH133" s="802"/>
      <c r="AI133" s="802"/>
      <c r="AJ133" s="803"/>
      <c r="AK133" s="801">
        <v>6.4</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vSqLSpbi++49o9B9lZvp3NWN41FIBiYWxyVkB1KRdAghugkEaWLFIfJRGMenF4whszTh/a/fO7c1xoetPoIraw==" saltValue="YgsaaFvygdyWZ8i1tdm6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bP5o4J9SdOmT+cqnxo/2Etb69BCcVp7UalCDqY8aPByaHKI8I6swUf+e5ibUKjlp4AHrrsfHlNOGKTAJyiPggA==" saltValue="MEjas4NkEB1DGtpK4VAe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r0YFcHlryadrVR99fUDti2g7pqgN62V2eqhD8dN5JPSoIvvND3/uT9gLDNXGAX5LyYOdpchTcs8DnM0QvLHfg==" saltValue="E1qeBDp7ud5GM7FxyIa5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0"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1"/>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4" t="s">
        <v>504</v>
      </c>
      <c r="AL9" s="1225"/>
      <c r="AM9" s="1225"/>
      <c r="AN9" s="1226"/>
      <c r="AO9" s="311">
        <v>2939200</v>
      </c>
      <c r="AP9" s="311">
        <v>73896</v>
      </c>
      <c r="AQ9" s="312">
        <v>85177</v>
      </c>
      <c r="AR9" s="313">
        <v>-13.2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4" t="s">
        <v>505</v>
      </c>
      <c r="AL10" s="1225"/>
      <c r="AM10" s="1225"/>
      <c r="AN10" s="1226"/>
      <c r="AO10" s="314">
        <v>279812</v>
      </c>
      <c r="AP10" s="314">
        <v>7035</v>
      </c>
      <c r="AQ10" s="315">
        <v>6907</v>
      </c>
      <c r="AR10" s="316">
        <v>1.9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4" t="s">
        <v>506</v>
      </c>
      <c r="AL11" s="1225"/>
      <c r="AM11" s="1225"/>
      <c r="AN11" s="1226"/>
      <c r="AO11" s="314">
        <v>597888</v>
      </c>
      <c r="AP11" s="314">
        <v>15032</v>
      </c>
      <c r="AQ11" s="315">
        <v>10862</v>
      </c>
      <c r="AR11" s="316">
        <v>38.4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4" t="s">
        <v>507</v>
      </c>
      <c r="AL12" s="1225"/>
      <c r="AM12" s="1225"/>
      <c r="AN12" s="1226"/>
      <c r="AO12" s="314">
        <v>15052</v>
      </c>
      <c r="AP12" s="314">
        <v>378</v>
      </c>
      <c r="AQ12" s="315">
        <v>1188</v>
      </c>
      <c r="AR12" s="316">
        <v>-68.2</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4" t="s">
        <v>508</v>
      </c>
      <c r="AL13" s="1225"/>
      <c r="AM13" s="1225"/>
      <c r="AN13" s="1226"/>
      <c r="AO13" s="314" t="s">
        <v>509</v>
      </c>
      <c r="AP13" s="314" t="s">
        <v>509</v>
      </c>
      <c r="AQ13" s="315">
        <v>0</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4" t="s">
        <v>510</v>
      </c>
      <c r="AL14" s="1225"/>
      <c r="AM14" s="1225"/>
      <c r="AN14" s="1226"/>
      <c r="AO14" s="314">
        <v>139725</v>
      </c>
      <c r="AP14" s="314">
        <v>3513</v>
      </c>
      <c r="AQ14" s="315">
        <v>3894</v>
      </c>
      <c r="AR14" s="316">
        <v>-9.8000000000000007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4" t="s">
        <v>511</v>
      </c>
      <c r="AL15" s="1225"/>
      <c r="AM15" s="1225"/>
      <c r="AN15" s="1226"/>
      <c r="AO15" s="314">
        <v>81787</v>
      </c>
      <c r="AP15" s="314">
        <v>2056</v>
      </c>
      <c r="AQ15" s="315">
        <v>2213</v>
      </c>
      <c r="AR15" s="316">
        <v>-7.1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7" t="s">
        <v>512</v>
      </c>
      <c r="AL16" s="1228"/>
      <c r="AM16" s="1228"/>
      <c r="AN16" s="1229"/>
      <c r="AO16" s="314">
        <v>-274253</v>
      </c>
      <c r="AP16" s="314">
        <v>-6895</v>
      </c>
      <c r="AQ16" s="315">
        <v>-7350</v>
      </c>
      <c r="AR16" s="316">
        <v>-6.2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7" t="s">
        <v>186</v>
      </c>
      <c r="AL17" s="1228"/>
      <c r="AM17" s="1228"/>
      <c r="AN17" s="1229"/>
      <c r="AO17" s="314">
        <v>3779211</v>
      </c>
      <c r="AP17" s="314">
        <v>95015</v>
      </c>
      <c r="AQ17" s="315">
        <v>102890</v>
      </c>
      <c r="AR17" s="316">
        <v>-7.7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1" t="s">
        <v>517</v>
      </c>
      <c r="AL21" s="1222"/>
      <c r="AM21" s="1222"/>
      <c r="AN21" s="1223"/>
      <c r="AO21" s="326">
        <v>9.1999999999999993</v>
      </c>
      <c r="AP21" s="327">
        <v>9.36</v>
      </c>
      <c r="AQ21" s="328">
        <v>-0.16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1" t="s">
        <v>518</v>
      </c>
      <c r="AL22" s="1222"/>
      <c r="AM22" s="1222"/>
      <c r="AN22" s="1223"/>
      <c r="AO22" s="331">
        <v>94.2</v>
      </c>
      <c r="AP22" s="332">
        <v>97.4</v>
      </c>
      <c r="AQ22" s="333">
        <v>-3.2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0"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1"/>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2" t="s">
        <v>522</v>
      </c>
      <c r="AL32" s="1213"/>
      <c r="AM32" s="1213"/>
      <c r="AN32" s="1214"/>
      <c r="AO32" s="341">
        <v>1727834</v>
      </c>
      <c r="AP32" s="341">
        <v>43440</v>
      </c>
      <c r="AQ32" s="342">
        <v>58829</v>
      </c>
      <c r="AR32" s="343">
        <v>-26.2</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2" t="s">
        <v>523</v>
      </c>
      <c r="AL33" s="1213"/>
      <c r="AM33" s="1213"/>
      <c r="AN33" s="1214"/>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2" t="s">
        <v>524</v>
      </c>
      <c r="AL34" s="1213"/>
      <c r="AM34" s="1213"/>
      <c r="AN34" s="1214"/>
      <c r="AO34" s="341" t="s">
        <v>509</v>
      </c>
      <c r="AP34" s="341" t="s">
        <v>509</v>
      </c>
      <c r="AQ34" s="342">
        <v>5</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2" t="s">
        <v>525</v>
      </c>
      <c r="AL35" s="1213"/>
      <c r="AM35" s="1213"/>
      <c r="AN35" s="1214"/>
      <c r="AO35" s="341">
        <v>679051</v>
      </c>
      <c r="AP35" s="341">
        <v>17072</v>
      </c>
      <c r="AQ35" s="342">
        <v>16408</v>
      </c>
      <c r="AR35" s="343">
        <v>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2" t="s">
        <v>526</v>
      </c>
      <c r="AL36" s="1213"/>
      <c r="AM36" s="1213"/>
      <c r="AN36" s="1214"/>
      <c r="AO36" s="341">
        <v>49046</v>
      </c>
      <c r="AP36" s="341">
        <v>1233</v>
      </c>
      <c r="AQ36" s="342">
        <v>2516</v>
      </c>
      <c r="AR36" s="343">
        <v>-51</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2" t="s">
        <v>527</v>
      </c>
      <c r="AL37" s="1213"/>
      <c r="AM37" s="1213"/>
      <c r="AN37" s="1214"/>
      <c r="AO37" s="341">
        <v>29424</v>
      </c>
      <c r="AP37" s="341">
        <v>740</v>
      </c>
      <c r="AQ37" s="342">
        <v>345</v>
      </c>
      <c r="AR37" s="343">
        <v>114.5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5" t="s">
        <v>528</v>
      </c>
      <c r="AL38" s="1216"/>
      <c r="AM38" s="1216"/>
      <c r="AN38" s="1217"/>
      <c r="AO38" s="344" t="s">
        <v>509</v>
      </c>
      <c r="AP38" s="344" t="s">
        <v>509</v>
      </c>
      <c r="AQ38" s="345">
        <v>2</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5" t="s">
        <v>529</v>
      </c>
      <c r="AL39" s="1216"/>
      <c r="AM39" s="1216"/>
      <c r="AN39" s="1217"/>
      <c r="AO39" s="341">
        <v>-187216</v>
      </c>
      <c r="AP39" s="341">
        <v>-4707</v>
      </c>
      <c r="AQ39" s="342">
        <v>-6030</v>
      </c>
      <c r="AR39" s="343">
        <v>-21.9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2" t="s">
        <v>530</v>
      </c>
      <c r="AL40" s="1213"/>
      <c r="AM40" s="1213"/>
      <c r="AN40" s="1214"/>
      <c r="AO40" s="341">
        <v>-1643606</v>
      </c>
      <c r="AP40" s="341">
        <v>-41323</v>
      </c>
      <c r="AQ40" s="342">
        <v>-49894</v>
      </c>
      <c r="AR40" s="343">
        <v>-17.2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18" t="s">
        <v>298</v>
      </c>
      <c r="AL41" s="1219"/>
      <c r="AM41" s="1219"/>
      <c r="AN41" s="1220"/>
      <c r="AO41" s="341">
        <v>654533</v>
      </c>
      <c r="AP41" s="341">
        <v>16456</v>
      </c>
      <c r="AQ41" s="342">
        <v>22182</v>
      </c>
      <c r="AR41" s="343">
        <v>-25.8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5" t="s">
        <v>499</v>
      </c>
      <c r="AN49" s="1207" t="s">
        <v>534</v>
      </c>
      <c r="AO49" s="1208"/>
      <c r="AP49" s="1208"/>
      <c r="AQ49" s="1208"/>
      <c r="AR49" s="1209"/>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6"/>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27416000</v>
      </c>
      <c r="AN51" s="363">
        <v>680805</v>
      </c>
      <c r="AO51" s="364">
        <v>17.8</v>
      </c>
      <c r="AP51" s="365">
        <v>63727</v>
      </c>
      <c r="AQ51" s="366">
        <v>-40.200000000000003</v>
      </c>
      <c r="AR51" s="367">
        <v>58</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596694</v>
      </c>
      <c r="AN52" s="371">
        <v>14817</v>
      </c>
      <c r="AO52" s="372">
        <v>32.9</v>
      </c>
      <c r="AP52" s="373">
        <v>34577</v>
      </c>
      <c r="AQ52" s="374">
        <v>-24.1</v>
      </c>
      <c r="AR52" s="375">
        <v>57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18494402</v>
      </c>
      <c r="AN53" s="363">
        <v>459283</v>
      </c>
      <c r="AO53" s="364">
        <v>-32.5</v>
      </c>
      <c r="AP53" s="365">
        <v>66954</v>
      </c>
      <c r="AQ53" s="366">
        <v>5.0999999999999996</v>
      </c>
      <c r="AR53" s="367">
        <v>-37.6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872400</v>
      </c>
      <c r="AN54" s="371">
        <v>21665</v>
      </c>
      <c r="AO54" s="372">
        <v>46.2</v>
      </c>
      <c r="AP54" s="373">
        <v>37305</v>
      </c>
      <c r="AQ54" s="374">
        <v>7.9</v>
      </c>
      <c r="AR54" s="375">
        <v>38.299999999999997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13945340</v>
      </c>
      <c r="AN55" s="363">
        <v>346494</v>
      </c>
      <c r="AO55" s="364">
        <v>-24.6</v>
      </c>
      <c r="AP55" s="365">
        <v>72656</v>
      </c>
      <c r="AQ55" s="366">
        <v>8.5</v>
      </c>
      <c r="AR55" s="367">
        <v>-33.1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2089670</v>
      </c>
      <c r="AN56" s="371">
        <v>51921</v>
      </c>
      <c r="AO56" s="372">
        <v>139.69999999999999</v>
      </c>
      <c r="AP56" s="373">
        <v>36448</v>
      </c>
      <c r="AQ56" s="374">
        <v>-2.2999999999999998</v>
      </c>
      <c r="AR56" s="375">
        <v>142</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10793225</v>
      </c>
      <c r="AN57" s="363">
        <v>269050</v>
      </c>
      <c r="AO57" s="364">
        <v>-22.4</v>
      </c>
      <c r="AP57" s="365">
        <v>65080</v>
      </c>
      <c r="AQ57" s="366">
        <v>-10.4</v>
      </c>
      <c r="AR57" s="367">
        <v>-12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2706728</v>
      </c>
      <c r="AN58" s="371">
        <v>67473</v>
      </c>
      <c r="AO58" s="372">
        <v>30</v>
      </c>
      <c r="AP58" s="373">
        <v>38201</v>
      </c>
      <c r="AQ58" s="374">
        <v>4.8</v>
      </c>
      <c r="AR58" s="375">
        <v>25.2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5888658</v>
      </c>
      <c r="AN59" s="363">
        <v>148049</v>
      </c>
      <c r="AO59" s="364">
        <v>-45</v>
      </c>
      <c r="AP59" s="365">
        <v>79288</v>
      </c>
      <c r="AQ59" s="366">
        <v>21.8</v>
      </c>
      <c r="AR59" s="367">
        <v>-66.8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1774852</v>
      </c>
      <c r="AN60" s="371">
        <v>44622</v>
      </c>
      <c r="AO60" s="372">
        <v>-33.9</v>
      </c>
      <c r="AP60" s="373">
        <v>41870</v>
      </c>
      <c r="AQ60" s="374">
        <v>9.6</v>
      </c>
      <c r="AR60" s="375">
        <v>-43.5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15307525</v>
      </c>
      <c r="AN61" s="378">
        <v>380736</v>
      </c>
      <c r="AO61" s="379">
        <v>-21.3</v>
      </c>
      <c r="AP61" s="380">
        <v>69541</v>
      </c>
      <c r="AQ61" s="381">
        <v>-3</v>
      </c>
      <c r="AR61" s="367">
        <v>-18.3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1608069</v>
      </c>
      <c r="AN62" s="371">
        <v>40100</v>
      </c>
      <c r="AO62" s="372">
        <v>43</v>
      </c>
      <c r="AP62" s="373">
        <v>37680</v>
      </c>
      <c r="AQ62" s="374">
        <v>-0.8</v>
      </c>
      <c r="AR62" s="375">
        <v>43.8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my7b6g0J3ICXWOtJ8uS2e2MiDfthJmdvQTqiDlLEkTHnyGm3D1eN7f9J45vo6FUnqhR6L8XHYI3AjhP7C8UrOA==" saltValue="gUXAhuwZCjTPbEvUq/7s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dsVVqYEMWsTTMp3sdsc2gk8Y+CsxtYo7O8sxg4KjYDycj9QekeUUIU1/HHwqS5j6s5hQ+jlcpWNMJbZ9Q5QdNg==" saltValue="IqSM9nbc8f9Scd+gF6Bo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9/VOst8HMYM1Anx07YemlXT4KMeSzqlFeXyNhEXy/Q/yOVooK4JWFjgn0IGUPTViQA5uhfNxQcahAy2xJeLPQQ==" saltValue="wiR7JMDzLschKbFkt3cq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0" t="s">
        <v>3</v>
      </c>
      <c r="D47" s="1230"/>
      <c r="E47" s="1231"/>
      <c r="F47" s="11">
        <v>16.04</v>
      </c>
      <c r="G47" s="12">
        <v>14.52</v>
      </c>
      <c r="H47" s="12">
        <v>19.89</v>
      </c>
      <c r="I47" s="12">
        <v>15.06</v>
      </c>
      <c r="J47" s="13">
        <v>15.78</v>
      </c>
    </row>
    <row r="48" spans="2:10" ht="57.75" customHeight="1" x14ac:dyDescent="0.15">
      <c r="B48" s="14"/>
      <c r="C48" s="1232" t="s">
        <v>4</v>
      </c>
      <c r="D48" s="1232"/>
      <c r="E48" s="1233"/>
      <c r="F48" s="15">
        <v>6.21</v>
      </c>
      <c r="G48" s="16">
        <v>19.760000000000002</v>
      </c>
      <c r="H48" s="16">
        <v>9.1</v>
      </c>
      <c r="I48" s="16">
        <v>4.88</v>
      </c>
      <c r="J48" s="17">
        <v>9.0500000000000007</v>
      </c>
    </row>
    <row r="49" spans="2:10" ht="57.75" customHeight="1" thickBot="1" x14ac:dyDescent="0.2">
      <c r="B49" s="18"/>
      <c r="C49" s="1234" t="s">
        <v>5</v>
      </c>
      <c r="D49" s="1234"/>
      <c r="E49" s="1235"/>
      <c r="F49" s="19" t="s">
        <v>555</v>
      </c>
      <c r="G49" s="20" t="s">
        <v>556</v>
      </c>
      <c r="H49" s="20" t="s">
        <v>557</v>
      </c>
      <c r="I49" s="20" t="s">
        <v>558</v>
      </c>
      <c r="J49" s="21">
        <v>1.9</v>
      </c>
    </row>
    <row r="50" spans="2:10" ht="13.5" customHeight="1" x14ac:dyDescent="0.15"/>
  </sheetData>
  <sheetProtection algorithmName="SHA-512" hashValue="4d1ORRpsadBEVHw3kkz7dVwGtRNNe3u3292MXV8J30WutfzEwl76Q7XjBTh0AymqJkx8i34fRHZVjXjTnJF91A==" saltValue="kYvuGAaw73gy19tlqPoM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2021-03-08T23:23:58Z</cp:lastPrinted>
  <dcterms:created xsi:type="dcterms:W3CDTF">2021-02-05T01:04:47Z</dcterms:created>
  <dcterms:modified xsi:type="dcterms:W3CDTF">2021-11-19T04:43:26Z</dcterms:modified>
  <cp:category/>
</cp:coreProperties>
</file>