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04 気仙沼市○○\"/>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P23" i="12" l="1"/>
  <c r="Q23" i="12"/>
  <c r="V23" i="12"/>
  <c r="AA23" i="12"/>
  <c r="BG38" i="10" l="1"/>
  <c r="BG37" i="10"/>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<sst xmlns="http://schemas.openxmlformats.org/spreadsheetml/2006/main" count="1105" uniqueCount="628">
  <si>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</si>
  <si>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</si>
  <si>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</si>
  <si>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</si>
  <si>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</si>
  <si>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</si>
  <si>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</si>
  <si>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</si>
  <si>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</si>
  <si>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</si>
  <si>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</si>
  <si>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</si>
  <si>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</si>
  <si>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</si>
  <si>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</si>
  <si>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</si>
  <si>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</si>
  <si>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</si>
  <si>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</si>
  <si>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</si>
  <si>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</si>
  <si>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</si>
  <si>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</si>
  <si>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</si>
  <si>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</si>
  <si>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</si>
  <si>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</si>
  <si>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</si>
  <si>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</si>
  <si>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</si>
  <si>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</si>
  <si>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</si>
  <si>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</si>
  <si>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</si>
  <si>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</si>
  <si>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</si>
  <si>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</si>
  <si>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</si>
  <si>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</si>
  <si>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</si>
  <si>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</si>
  <si>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</si>
  <si>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</si>
  <si>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</si>
  <si>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</si>
  <si>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</si>
  <si>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</si>
  <si>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</si>
  <si>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</si>
  <si>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</si>
  <si>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</si>
  <si>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</si>
  <si>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</si>
  <si>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</si>
  <si>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</si>
  <si>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</si>
  <si>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</si>
  <si>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</si>
  <si>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</si>
  <si>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</si>
  <si>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</si>
  <si>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</si>
  <si>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</si>
  <si>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</si>
  <si>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</si>
  <si>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</si>
  <si>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</si>
  <si>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</si>
  <si>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</si>
  <si>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</si>
  <si>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</si>
  <si>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</si>
  <si>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</si>
  <si>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</si>
  <si>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</si>
  <si>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</si>
  <si>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</si>
  <si>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</si>
  <si>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</si>
  <si>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</si>
  <si>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</si>
  <si>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</si>
  <si>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</si>
  <si>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</si>
  <si>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</si>
  <si>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</si>
  <si>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</si>
  <si>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</si>
  <si>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</si>
  <si>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</si>
  <si>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</si>
  <si>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</si>
  <si>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</si>
  <si>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</si>
  <si>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</si>
  <si>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</si>
  <si>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</si>
  <si>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気仙沼市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</si>
  <si>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</si>
  <si>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</si>
  <si>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</si>
  <si>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</si>
  <si>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</si>
  <si>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</si>
  <si>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</si>
  <si>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</si>
  <si>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</si>
  <si>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</si>
  <si>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</si>
  <si>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</si>
  <si>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</si>
  <si>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</si>
  <si>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</si>
  <si>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</si>
  <si>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</si>
  <si>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</si>
  <si>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</si>
  <si>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</si>
  <si>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</si>
  <si>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</si>
  <si>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</si>
  <si>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</si>
  <si>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</si>
  <si>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</si>
  <si>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</si>
  <si>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</si>
  <si>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</si>
  <si>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</si>
  <si>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</si>
  <si>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</si>
  <si>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</si>
  <si>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</si>
  <si>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</si>
  <si>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</si>
  <si>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</si>
  <si>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</si>
  <si>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</si>
  <si>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</si>
  <si>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</si>
  <si>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</si>
  <si>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</si>
  <si>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</si>
  <si>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</si>
  <si>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</si>
  <si>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</si>
  <si>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</si>
  <si>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</si>
  <si>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</si>
  <si>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</si>
  <si>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</si>
  <si>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</si>
  <si>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</si>
  <si>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</si>
  <si>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</si>
  <si>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</si>
  <si>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</si>
  <si>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</si>
  <si>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</si>
  <si>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</si>
  <si>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</si>
  <si>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</si>
  <si>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</si>
  <si>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</si>
  <si>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</si>
  <si>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</si>
  <si>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</si>
  <si>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</si>
  <si>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</si>
  <si>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</si>
  <si>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</si>
  <si>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</si>
  <si>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</si>
  <si>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</si>
  <si>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</si>
  <si>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</si>
  <si>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</si>
  <si>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</si>
  <si>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</si>
  <si>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</si>
  <si>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</si>
  <si>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</si>
  <si>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</si>
  <si>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</si>
  <si>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</si>
  <si>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</si>
  <si>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</si>
  <si>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</si>
  <si>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</si>
  <si>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</si>
  <si>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</si>
  <si>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</si>
  <si>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</si>
  <si>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</si>
  <si>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</si>
  <si>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</si>
  <si>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</si>
  <si>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</si>
  <si>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</si>
  <si>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</si>
  <si>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</si>
  <si>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</si>
  <si>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</si>
  <si>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</si>
  <si>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</si>
  <si>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</si>
  <si>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</si>
  <si>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</si>
  <si>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</si>
  <si>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</si>
  <si>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</si>
  <si>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</si>
  <si>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</si>
  <si>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</si>
  <si>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宮城県気仙沼市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</si>
  <si>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</si>
  <si>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</si>
  <si>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</si>
  <si>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</si>
  <si>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</si>
  <si>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</si>
  <si>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</si>
  <si>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</si>
  <si>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</si>
  <si>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</si>
  <si>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</si>
  <si>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</si>
  <si>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</si>
  <si>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</si>
  <si>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</si>
  <si>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</si>
  <si>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</si>
  <si>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</si>
  <si>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</si>
  <si>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</si>
  <si>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</si>
  <si>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</si>
  <si>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</si>
  <si>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</si>
  <si>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</si>
  <si>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</si>
  <si>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</si>
  <si>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</si>
  <si>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</si>
  <si>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</si>
  <si>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</si>
  <si>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</si>
  <si>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</si>
  <si>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</si>
  <si>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</si>
  <si>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</si>
  <si>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</si>
  <si>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</si>
  <si>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</si>
  <si>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</si>
  <si>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</si>
  <si>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</si>
  <si>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</si>
  <si>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</si>
  <si>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</si>
  <si>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</si>
  <si>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</si>
  <si>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</si>
  <si>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</si>
  <si>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</si>
  <si>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</si>
  <si>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</si>
  <si>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</si>
  <si>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</si>
  <si>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</si>
  <si>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</si>
  <si>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</si>
  <si>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</si>
  <si>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</si>
  <si>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</si>
  <si>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</si>
  <si>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</si>
  <si>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</si>
  <si>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</si>
  <si>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</si>
  <si>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</si>
  <si>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</si>
  <si>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</si>
  <si>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</si>
  <si>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</si>
  <si>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</si>
  <si>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</si>
  <si>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</si>
  <si>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</si>
  <si>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</si>
  <si>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</si>
  <si>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</si>
  <si>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</si>
  <si>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</si>
  <si>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</si>
  <si>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</si>
  <si>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</si>
  <si>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</si>
  <si>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</si>
  <si>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</si>
  <si>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</si>
  <si>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</si>
  <si>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</si>
  <si>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</si>
  <si>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</si>
  <si>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</si>
  <si>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</si>
  <si>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</si>
  <si>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</si>
  <si>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</si>
  <si>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</si>
  <si>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</si>
  <si>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</si>
  <si>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</si>
  <si>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</si>
  <si>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</si>
  <si>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</si>
  <si>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</si>
  <si>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</si>
  <si>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</si>
  <si>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</si>
  <si>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</si>
  <si>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</si>
  <si>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</si>
  <si>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</si>
  <si>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</si>
  <si>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</si>
  <si>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</si>
  <si>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</si>
  <si>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</si>
  <si>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</si>
  <si>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</si>
  <si>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</si>
  <si>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</si>
  <si>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</si>
  <si>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</si>
  <si>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</si>
  <si>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</si>
  <si>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</si>
  <si>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</si>
  <si>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</si>
  <si>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</si>
  <si>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</si>
  <si>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</si>
  <si>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</si>
  <si>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</si>
  <si>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</si>
  <si>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</si>
  <si>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</si>
  <si>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</si>
  <si>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</si>
  <si>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</si>
  <si>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</si>
  <si>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</si>
  <si>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</si>
  <si>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</si>
  <si>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</si>
  <si>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</si>
  <si>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</si>
  <si>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</si>
  <si>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</si>
  <si>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</si>
  <si>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</si>
  <si>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</si>
  <si>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</si>
  <si>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</si>
  <si>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</si>
  <si>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</si>
  <si>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宮城県気仙沼市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</si>
  <si>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</si>
  <si>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</si>
  <si>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</si>
  <si>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</si>
  <si>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</si>
  <si>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</si>
  <si>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</si>
  <si>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</si>
  <si>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</si>
  <si>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</si>
  <si>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</si>
  <si>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</si>
  <si>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</si>
  <si>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</si>
  <si>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</si>
  <si>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</si>
  <si>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</si>
  <si>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</si>
  <si>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</si>
  <si>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</si>
  <si>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</si>
  <si>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</si>
  <si>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</si>
  <si>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</si>
  <si>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</si>
  <si>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</si>
  <si>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</si>
  <si>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</si>
  <si>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</si>
  <si>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</si>
  <si>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</si>
  <si>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</si>
  <si>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</si>
  <si>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</si>
  <si>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</si>
  <si>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</si>
  <si>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</si>
  <si>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</si>
  <si>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</si>
  <si>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</si>
  <si>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ガス事業会計</t>
    <phoneticPr fontId="5"/>
  </si>
  <si>
    <t>法適用企業</t>
    <phoneticPr fontId="5"/>
  </si>
  <si>
    <t>病院事業会計</t>
    <phoneticPr fontId="5"/>
  </si>
  <si>
    <t>魚市場特別会計</t>
    <phoneticPr fontId="5"/>
  </si>
  <si>
    <t>法非適用企業</t>
    <phoneticPr fontId="5"/>
  </si>
  <si>
    <t>唐桑半島ビジターセンター事業特別会計</t>
    <phoneticPr fontId="5"/>
  </si>
  <si>
    <t>法非適用企業</t>
    <phoneticPr fontId="5"/>
  </si>
  <si>
    <t>公共下水道特別会計</t>
    <phoneticPr fontId="5"/>
  </si>
  <si>
    <t>-</t>
    <phoneticPr fontId="5"/>
  </si>
  <si>
    <t>集落排水特別会計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</si>
  <si>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</si>
  <si>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</si>
  <si>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</si>
  <si>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</si>
  <si>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</si>
  <si>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</si>
  <si>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</si>
  <si>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</si>
  <si>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</si>
  <si>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</si>
  <si>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</si>
  <si>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</si>
  <si>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</si>
  <si>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</si>
  <si>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</si>
  <si>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</si>
  <si>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</si>
  <si>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</si>
  <si>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</si>
  <si>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</si>
  <si>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</si>
  <si>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</si>
  <si>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</si>
  <si>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</si>
  <si>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</si>
  <si>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</si>
  <si>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</si>
  <si>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</si>
  <si>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</si>
  <si>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</si>
  <si>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</si>
  <si>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</si>
  <si>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</si>
  <si>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</si>
  <si>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</si>
  <si>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</si>
  <si>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</si>
  <si>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</si>
  <si>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</si>
  <si>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</si>
  <si>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</si>
  <si>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</si>
  <si>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</si>
  <si>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</si>
  <si>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</si>
  <si>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</si>
  <si>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</si>
  <si>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</si>
  <si>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</si>
  <si>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</si>
  <si>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</si>
  <si>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</si>
  <si>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</si>
  <si>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</si>
  <si>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</si>
  <si>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</si>
  <si>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</si>
  <si>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</si>
  <si>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</si>
  <si>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</si>
  <si>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</si>
  <si>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</si>
  <si>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</si>
  <si>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</si>
  <si>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</si>
  <si>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</si>
  <si>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</si>
  <si>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</si>
  <si>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</si>
  <si>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</si>
  <si>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</si>
  <si>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</si>
  <si>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</si>
  <si>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魚市場特別会計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</si>
  <si>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</si>
  <si>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</si>
  <si>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</si>
  <si>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</si>
  <si>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</si>
  <si>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</si>
  <si>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</si>
  <si>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</si>
  <si>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</si>
  <si>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</si>
  <si>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</si>
  <si>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</si>
  <si>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</si>
  <si>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</si>
  <si>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</si>
  <si>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</si>
  <si>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</si>
  <si>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</si>
  <si>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</si>
  <si>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</si>
  <si>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</si>
  <si>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</si>
  <si>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</si>
  <si>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</si>
  <si>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</si>
  <si>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</si>
  <si>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</si>
  <si>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</si>
  <si>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</si>
  <si>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</si>
  <si>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</si>
  <si>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</si>
  <si>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</si>
  <si>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</si>
  <si>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</si>
  <si>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</si>
  <si>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</si>
  <si>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</si>
  <si>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</si>
  <si>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</si>
  <si>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</si>
  <si>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</si>
  <si>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</si>
  <si>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</si>
  <si>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</si>
  <si>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</si>
  <si>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</si>
  <si>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</si>
  <si>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</si>
  <si>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</si>
  <si>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</si>
  <si>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</si>
  <si>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</si>
  <si>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</si>
  <si>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</si>
  <si>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</si>
  <si>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</si>
  <si>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</si>
  <si>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</si>
  <si>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</si>
  <si>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</si>
  <si>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</si>
  <si>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</si>
  <si>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</si>
  <si>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</si>
  <si>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</si>
  <si>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</si>
  <si>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</si>
  <si>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</si>
  <si>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</si>
  <si>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</si>
  <si>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</si>
  <si>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</si>
  <si>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</si>
  <si>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</si>
  <si>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</si>
  <si>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</si>
  <si>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</si>
  <si>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</si>
  <si>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</si>
  <si>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</si>
  <si>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</si>
  <si>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</si>
  <si>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</si>
  <si>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71.13</t>
  </si>
  <si>
    <t>▲ 39.60</t>
  </si>
  <si>
    <t>▲ 2.79</t>
  </si>
  <si>
    <t>▲ 35.99</t>
  </si>
  <si>
    <t>一般会計</t>
  </si>
  <si>
    <t>水道事業会計</t>
  </si>
  <si>
    <t>病院事業会計</t>
  </si>
  <si>
    <t>国民健康保険特別会計</t>
  </si>
  <si>
    <t>ガス事業会計</t>
  </si>
  <si>
    <t>介護保険特別会計</t>
  </si>
  <si>
    <t>集落排水特別会計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</si>
  <si>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</si>
  <si>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</si>
  <si>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</si>
  <si>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</si>
  <si>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</si>
  <si>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</si>
  <si>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</si>
  <si>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</si>
  <si>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</si>
  <si>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</si>
  <si>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</si>
  <si>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</si>
  <si>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</si>
  <si>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</si>
  <si>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</si>
  <si>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</si>
  <si>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</si>
  <si>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気仙沼産業センター</t>
    <rPh sb="0" eb="3">
      <t>ケセンヌマ</t>
    </rPh>
    <rPh sb="3" eb="5">
      <t>サンギョウ</t>
    </rPh>
    <phoneticPr fontId="2"/>
  </si>
  <si>
    <t>本吉町産業振興公社</t>
    <rPh sb="0" eb="3">
      <t>モトヨシチョウ</t>
    </rPh>
    <rPh sb="3" eb="5">
      <t>サンギョウ</t>
    </rPh>
    <rPh sb="5" eb="7">
      <t>シンコウ</t>
    </rPh>
    <rPh sb="7" eb="9">
      <t>コウシャ</t>
    </rPh>
    <phoneticPr fontId="2"/>
  </si>
  <si>
    <t>-</t>
    <phoneticPr fontId="2"/>
  </si>
  <si>
    <t>-</t>
    <phoneticPr fontId="2"/>
  </si>
  <si>
    <t>東日本大震災復興交付金事業基金</t>
    <phoneticPr fontId="5"/>
  </si>
  <si>
    <t>東日本大震災復興基金</t>
    <phoneticPr fontId="5"/>
  </si>
  <si>
    <t>地域振興基金</t>
    <phoneticPr fontId="5"/>
  </si>
  <si>
    <t>庁舎建設基金</t>
    <rPh sb="0" eb="2">
      <t>チョウシャ</t>
    </rPh>
    <rPh sb="2" eb="6">
      <t>ケンセツキキン</t>
    </rPh>
    <phoneticPr fontId="5"/>
  </si>
  <si>
    <t>-</t>
    <phoneticPr fontId="2"/>
  </si>
  <si>
    <t>-</t>
    <phoneticPr fontId="2"/>
  </si>
  <si>
    <t>-</t>
    <phoneticPr fontId="2"/>
  </si>
  <si>
    <t>市営住宅基金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</si>
  <si>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</si>
  <si>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</si>
  <si>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</si>
  <si>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該当なし</t>
    <rPh sb="0" eb="2">
      <t>ガイトウ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</si>
  <si>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</si>
  <si>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</si>
  <si>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</si>
  <si>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</si>
  <si>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</si>
  <si>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</si>
  <si>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実質公債費比率は類似団体と比較して高いものの，将来負担比率は低くなっている。
市営住宅基金の増加等により，いずれの比率も低下傾向にあるが，今後も健全な財政運営を継続するため，投資的事業等の実施にあたっては事業及び経費の精査を行い，将来負担比率の抑制を図っていく。</t>
    <rPh sb="0" eb="7">
      <t>ジッシツコウサイヒヒリツ</t>
    </rPh>
    <rPh sb="8" eb="10">
      <t>ルイジ</t>
    </rPh>
    <rPh sb="10" eb="12">
      <t>ダンタイ</t>
    </rPh>
    <rPh sb="13" eb="15">
      <t>ヒカク</t>
    </rPh>
    <rPh sb="17" eb="18">
      <t>タカ</t>
    </rPh>
    <rPh sb="23" eb="29">
      <t>ショウライフタンヒリツ</t>
    </rPh>
    <rPh sb="30" eb="31">
      <t>ヒク</t>
    </rPh>
    <rPh sb="39" eb="41">
      <t>シエイ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</si>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</sst>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57295</c:v>
                </c:pt>
                <c:pt idx="2">
                  <c:v>54110</c:v>
                </c:pt>
                <c:pt idx="3">
                  <c:v>54684</c:v>
                </c:pt>
                <c:pt idx="4">
                  <c:v>62383</c:v>
                </c:pt>
              </c:numCache>
            </c:numRef>
          </c:val>
          <c:smooth val="0"/>
          <c:extLst>
            <c:ext xmlns:c16="http://schemas.microsoft.com/office/drawing/2014/chart" uri="{C3380CC4-5D6E-409C-BE32-E72D297353CC}">
              <c16:uniqueId val="{00000000-17B4-4E1B-A270-975510C9A9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1169483</c:v>
                </c:pt>
                <c:pt idx="1">
                  <c:v>1450895</c:v>
                </c:pt>
                <c:pt idx="2">
                  <c:v>674119</c:v>
                </c:pt>
                <c:pt idx="3">
                  <c:v>517621</c:v>
                </c:pt>
                <c:pt idx="4">
                  <c:v>418267</c:v>
                </c:pt>
              </c:numCache>
            </c:numRef>
          </c:val>
          <c:smooth val="0"/>
          <c:extLst>
            <c:ext xmlns:c16="http://schemas.microsoft.com/office/drawing/2014/chart" uri="{C3380CC4-5D6E-409C-BE32-E72D297353CC}">
              <c16:uniqueId val="{00000001-17B4-4E1B-A270-975510C9A9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77.06</c:v>
                </c:pt>
                <c:pt idx="1">
                  <c:v>32.06</c:v>
                </c:pt>
                <c:pt idx="2">
                  <c:v>29.31</c:v>
                </c:pt>
                <c:pt idx="3">
                  <c:v>32.200000000000003</c:v>
                </c:pt>
                <c:pt idx="4">
                  <c:v>25.53</c:v>
                </c:pt>
              </c:numCache>
            </c:numRef>
          </c:val>
          <c:extLst>
            <c:ext xmlns:c16="http://schemas.microsoft.com/office/drawing/2014/chart" uri="{C3380CC4-5D6E-409C-BE32-E72D297353CC}">
              <c16:uniqueId val="{00000000-D81B-4299-BAAE-0DD657BE19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86.45</c:v>
                </c:pt>
                <c:pt idx="1">
                  <c:v>102.47</c:v>
                </c:pt>
                <c:pt idx="2">
                  <c:v>84.31</c:v>
                </c:pt>
                <c:pt idx="3">
                  <c:v>94.18</c:v>
                </c:pt>
                <c:pt idx="4">
                  <c:v>82.74</c:v>
                </c:pt>
              </c:numCache>
            </c:numRef>
          </c:val>
          <c:extLst>
            <c:ext xmlns:c16="http://schemas.microsoft.com/office/drawing/2014/chart" uri="{C3380CC4-5D6E-409C-BE32-E72D297353CC}">
              <c16:uniqueId val="{00000001-D81B-4299-BAAE-0DD657BE19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2.5499999999999998</c:v>
                </c:pt>
                <c:pt idx="1">
                  <c:v>-71.13</c:v>
                </c:pt>
                <c:pt idx="2">
                  <c:v>-39.6</c:v>
                </c:pt>
                <c:pt idx="3">
                  <c:v>-2.79</c:v>
                </c:pt>
                <c:pt idx="4">
                  <c:v>-35.99</c:v>
                </c:pt>
              </c:numCache>
            </c:numRef>
          </c:val>
          <c:smooth val="0"/>
          <c:extLst>
            <c:ext xmlns:c16="http://schemas.microsoft.com/office/drawing/2014/chart" uri="{C3380CC4-5D6E-409C-BE32-E72D297353CC}">
              <c16:uniqueId val="{00000002-D81B-4299-BAAE-0DD657BE19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0-FA15-4EE7-97CB-5099F386F0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15-4EE7-97CB-5099F386F0D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0.03</c:v>
                </c:pt>
                <c:pt idx="8">
                  <c:v>#N/A</c:v>
                </c:pt>
                <c:pt idx="9">
                  <c:v>0.02</c:v>
                </c:pt>
              </c:numCache>
            </c:numRef>
          </c:val>
          <c:extLst>
            <c:ext xmlns:c16="http://schemas.microsoft.com/office/drawing/2014/chart" uri="{C3380CC4-5D6E-409C-BE32-E72D297353CC}">
              <c16:uniqueId val="{00000002-FA15-4EE7-97CB-5099F386F0D2}"/>
            </c:ext>
          </c:extLst>
        </c:ser>
        <c:ser>
          <c:idx val="3"/>
          <c:order val="3"/>
          <c:tx>
            <c:strRef>
              <c:f>データシート!$A$30</c:f>
              <c:strCache>
                <c:ptCount val="1"/>
                <c:pt idx="0">
                  <c:v>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3-FA15-4EE7-97CB-5099F386F0D2}"/>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2.44</c:v>
                </c:pt>
                <c:pt idx="2">
                  <c:v>#N/A</c:v>
                </c:pt>
                <c:pt idx="3">
                  <c:v>1.8</c:v>
                </c:pt>
                <c:pt idx="4">
                  <c:v>#N/A</c:v>
                </c:pt>
                <c:pt idx="5">
                  <c:v>0.31</c:v>
                </c:pt>
                <c:pt idx="6">
                  <c:v>#N/A</c:v>
                </c:pt>
                <c:pt idx="7">
                  <c:v>0.7</c:v>
                </c:pt>
                <c:pt idx="8">
                  <c:v>#N/A</c:v>
                </c:pt>
                <c:pt idx="9">
                  <c:v>0.37</c:v>
                </c:pt>
              </c:numCache>
            </c:numRef>
          </c:val>
          <c:extLst>
            <c:ext xmlns:c16="http://schemas.microsoft.com/office/drawing/2014/chart" uri="{C3380CC4-5D6E-409C-BE32-E72D297353CC}">
              <c16:uniqueId val="{00000004-FA15-4EE7-97CB-5099F386F0D2}"/>
            </c:ext>
          </c:extLst>
        </c:ser>
        <c:ser>
          <c:idx val="5"/>
          <c:order val="5"/>
          <c:tx>
            <c:strRef>
              <c:f>データシート!$A$32</c:f>
              <c:strCache>
                <c:ptCount val="1"/>
                <c:pt idx="0">
                  <c:v>ガス事業会計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0.67</c:v>
                </c:pt>
                <c:pt idx="2">
                  <c:v>#N/A</c:v>
                </c:pt>
                <c:pt idx="3">
                  <c:v>0.64</c:v>
                </c:pt>
                <c:pt idx="4">
                  <c:v>#N/A</c:v>
                </c:pt>
                <c:pt idx="5">
                  <c:v>0.52</c:v>
                </c:pt>
                <c:pt idx="6">
                  <c:v>#N/A</c:v>
                </c:pt>
                <c:pt idx="7">
                  <c:v>0.76</c:v>
                </c:pt>
                <c:pt idx="8">
                  <c:v>#N/A</c:v>
                </c:pt>
                <c:pt idx="9">
                  <c:v>0.62</c:v>
                </c:pt>
              </c:numCache>
            </c:numRef>
          </c:val>
          <c:extLst>
            <c:ext xmlns:c16="http://schemas.microsoft.com/office/drawing/2014/chart" uri="{C3380CC4-5D6E-409C-BE32-E72D297353CC}">
              <c16:uniqueId val="{00000005-FA15-4EE7-97CB-5099F386F0D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1.37</c:v>
                </c:pt>
                <c:pt idx="2">
                  <c:v>#N/A</c:v>
                </c:pt>
                <c:pt idx="3">
                  <c:v>2.35</c:v>
                </c:pt>
                <c:pt idx="4">
                  <c:v>#N/A</c:v>
                </c:pt>
                <c:pt idx="5">
                  <c:v>2.2200000000000002</c:v>
                </c:pt>
                <c:pt idx="6">
                  <c:v>#N/A</c:v>
                </c:pt>
                <c:pt idx="7">
                  <c:v>1.37</c:v>
                </c:pt>
                <c:pt idx="8">
                  <c:v>#N/A</c:v>
                </c:pt>
                <c:pt idx="9">
                  <c:v>1.06</c:v>
                </c:pt>
              </c:numCache>
            </c:numRef>
          </c:val>
          <c:extLst>
            <c:ext xmlns:c16="http://schemas.microsoft.com/office/drawing/2014/chart" uri="{C3380CC4-5D6E-409C-BE32-E72D297353CC}">
              <c16:uniqueId val="{00000006-FA15-4EE7-97CB-5099F386F0D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8.9</c:v>
                </c:pt>
                <c:pt idx="2">
                  <c:v>#N/A</c:v>
                </c:pt>
                <c:pt idx="3">
                  <c:v>8.31</c:v>
                </c:pt>
                <c:pt idx="4">
                  <c:v>#N/A</c:v>
                </c:pt>
                <c:pt idx="5">
                  <c:v>3.59</c:v>
                </c:pt>
                <c:pt idx="6">
                  <c:v>#N/A</c:v>
                </c:pt>
                <c:pt idx="7">
                  <c:v>3.6</c:v>
                </c:pt>
                <c:pt idx="8">
                  <c:v>#N/A</c:v>
                </c:pt>
                <c:pt idx="9">
                  <c:v>2.81</c:v>
                </c:pt>
              </c:numCache>
            </c:numRef>
          </c:val>
          <c:extLst>
            <c:ext xmlns:c16="http://schemas.microsoft.com/office/drawing/2014/chart" uri="{C3380CC4-5D6E-409C-BE32-E72D297353CC}">
              <c16:uniqueId val="{00000007-FA15-4EE7-97CB-5099F386F0D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9.27</c:v>
                </c:pt>
                <c:pt idx="2">
                  <c:v>#N/A</c:v>
                </c:pt>
                <c:pt idx="3">
                  <c:v>8.6</c:v>
                </c:pt>
                <c:pt idx="4">
                  <c:v>#N/A</c:v>
                </c:pt>
                <c:pt idx="5">
                  <c:v>7.16</c:v>
                </c:pt>
                <c:pt idx="6">
                  <c:v>#N/A</c:v>
                </c:pt>
                <c:pt idx="7">
                  <c:v>6.75</c:v>
                </c:pt>
                <c:pt idx="8">
                  <c:v>#N/A</c:v>
                </c:pt>
                <c:pt idx="9">
                  <c:v>7.07</c:v>
                </c:pt>
              </c:numCache>
            </c:numRef>
          </c:val>
          <c:extLst>
            <c:ext xmlns:c16="http://schemas.microsoft.com/office/drawing/2014/chart" uri="{C3380CC4-5D6E-409C-BE32-E72D297353CC}">
              <c16:uniqueId val="{00000008-FA15-4EE7-97CB-5099F386F0D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77.05</c:v>
                </c:pt>
                <c:pt idx="2">
                  <c:v>#N/A</c:v>
                </c:pt>
                <c:pt idx="3">
                  <c:v>32.049999999999997</c:v>
                </c:pt>
                <c:pt idx="4">
                  <c:v>#N/A</c:v>
                </c:pt>
                <c:pt idx="5">
                  <c:v>29.3</c:v>
                </c:pt>
                <c:pt idx="6">
                  <c:v>#N/A</c:v>
                </c:pt>
                <c:pt idx="7">
                  <c:v>32.19</c:v>
                </c:pt>
                <c:pt idx="8">
                  <c:v>#N/A</c:v>
                </c:pt>
                <c:pt idx="9">
                  <c:v>25.53</c:v>
                </c:pt>
              </c:numCache>
            </c:numRef>
          </c:val>
          <c:extLst>
            <c:ext xmlns:c16="http://schemas.microsoft.com/office/drawing/2014/chart" uri="{C3380CC4-5D6E-409C-BE32-E72D297353CC}">
              <c16:uniqueId val="{00000009-FA15-4EE7-97CB-5099F386F0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2752</c:v>
                </c:pt>
                <c:pt idx="5">
                  <c:v>2787</c:v>
                </c:pt>
                <c:pt idx="8">
                  <c:v>3035</c:v>
                </c:pt>
                <c:pt idx="11">
                  <c:v>3080</c:v>
                </c:pt>
                <c:pt idx="14">
                  <c:v>2976</c:v>
                </c:pt>
              </c:numCache>
            </c:numRef>
          </c:val>
          <c:extLst>
            <c:ext xmlns:c16="http://schemas.microsoft.com/office/drawing/2014/chart" uri="{C3380CC4-5D6E-409C-BE32-E72D297353CC}">
              <c16:uniqueId val="{00000000-FB14-47EB-87A8-65507A8257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14-47EB-87A8-65507A8257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c:v>
                </c:pt>
                <c:pt idx="3">
                  <c:v>16</c:v>
                </c:pt>
                <c:pt idx="6">
                  <c:v>34</c:v>
                </c:pt>
                <c:pt idx="9">
                  <c:v>0</c:v>
                </c:pt>
                <c:pt idx="12">
                  <c:v>0</c:v>
                </c:pt>
              </c:numCache>
            </c:numRef>
          </c:val>
          <c:extLst>
            <c:ext xmlns:c16="http://schemas.microsoft.com/office/drawing/2014/chart" uri="{C3380CC4-5D6E-409C-BE32-E72D297353CC}">
              <c16:uniqueId val="{00000002-FB14-47EB-87A8-65507A8257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c:v>
                </c:pt>
                <c:pt idx="3">
                  <c:v>33</c:v>
                </c:pt>
                <c:pt idx="6">
                  <c:v>62</c:v>
                </c:pt>
                <c:pt idx="9">
                  <c:v>63</c:v>
                </c:pt>
                <c:pt idx="12">
                  <c:v>65</c:v>
                </c:pt>
              </c:numCache>
            </c:numRef>
          </c:val>
          <c:extLst>
            <c:ext xmlns:c16="http://schemas.microsoft.com/office/drawing/2014/chart" uri="{C3380CC4-5D6E-409C-BE32-E72D297353CC}">
              <c16:uniqueId val="{00000003-FB14-47EB-87A8-65507A8257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1551</c:v>
                </c:pt>
                <c:pt idx="3">
                  <c:v>1551</c:v>
                </c:pt>
                <c:pt idx="6">
                  <c:v>1317</c:v>
                </c:pt>
                <c:pt idx="9">
                  <c:v>1389</c:v>
                </c:pt>
                <c:pt idx="12">
                  <c:v>1313</c:v>
                </c:pt>
              </c:numCache>
            </c:numRef>
          </c:val>
          <c:extLst>
            <c:ext xmlns:c16="http://schemas.microsoft.com/office/drawing/2014/chart" uri="{C3380CC4-5D6E-409C-BE32-E72D297353CC}">
              <c16:uniqueId val="{00000004-FB14-47EB-87A8-65507A8257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14-47EB-87A8-65507A8257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14-47EB-87A8-65507A8257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3237</c:v>
                </c:pt>
                <c:pt idx="3">
                  <c:v>3035</c:v>
                </c:pt>
                <c:pt idx="6">
                  <c:v>3143</c:v>
                </c:pt>
                <c:pt idx="9">
                  <c:v>3121</c:v>
                </c:pt>
                <c:pt idx="12">
                  <c:v>3040</c:v>
                </c:pt>
              </c:numCache>
            </c:numRef>
          </c:val>
          <c:extLst>
            <c:ext xmlns:c16="http://schemas.microsoft.com/office/drawing/2014/chart" uri="{C3380CC4-5D6E-409C-BE32-E72D297353CC}">
              <c16:uniqueId val="{00000007-FB14-47EB-87A8-65507A8257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2083</c:v>
                </c:pt>
                <c:pt idx="2">
                  <c:v>#N/A</c:v>
                </c:pt>
                <c:pt idx="3">
                  <c:v>#N/A</c:v>
                </c:pt>
                <c:pt idx="4">
                  <c:v>1848</c:v>
                </c:pt>
                <c:pt idx="5">
                  <c:v>#N/A</c:v>
                </c:pt>
                <c:pt idx="6">
                  <c:v>#N/A</c:v>
                </c:pt>
                <c:pt idx="7">
                  <c:v>1521</c:v>
                </c:pt>
                <c:pt idx="8">
                  <c:v>#N/A</c:v>
                </c:pt>
                <c:pt idx="9">
                  <c:v>#N/A</c:v>
                </c:pt>
                <c:pt idx="10">
                  <c:v>1493</c:v>
                </c:pt>
                <c:pt idx="11">
                  <c:v>#N/A</c:v>
                </c:pt>
                <c:pt idx="12">
                  <c:v>#N/A</c:v>
                </c:pt>
                <c:pt idx="13">
                  <c:v>1442</c:v>
                </c:pt>
                <c:pt idx="14">
                  <c:v>#N/A</c:v>
                </c:pt>
              </c:numCache>
            </c:numRef>
          </c:val>
          <c:smooth val="0"/>
          <c:extLst>
            <c:ext xmlns:c16="http://schemas.microsoft.com/office/drawing/2014/chart" uri="{C3380CC4-5D6E-409C-BE32-E72D297353CC}">
              <c16:uniqueId val="{00000008-FB14-47EB-87A8-65507A8257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27852</c:v>
                </c:pt>
                <c:pt idx="5">
                  <c:v>27674</c:v>
                </c:pt>
                <c:pt idx="8">
                  <c:v>26709</c:v>
                </c:pt>
                <c:pt idx="11">
                  <c:v>26857</c:v>
                </c:pt>
                <c:pt idx="14">
                  <c:v>28142</c:v>
                </c:pt>
              </c:numCache>
            </c:numRef>
          </c:val>
          <c:extLst>
            <c:ext xmlns:c16="http://schemas.microsoft.com/office/drawing/2014/chart" uri="{C3380CC4-5D6E-409C-BE32-E72D297353CC}">
              <c16:uniqueId val="{00000000-31D9-4B74-A2D9-5685C74544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4417</c:v>
                </c:pt>
                <c:pt idx="5">
                  <c:v>7778</c:v>
                </c:pt>
                <c:pt idx="8">
                  <c:v>10705</c:v>
                </c:pt>
                <c:pt idx="11">
                  <c:v>11476</c:v>
                </c:pt>
                <c:pt idx="14">
                  <c:v>11756</c:v>
                </c:pt>
              </c:numCache>
            </c:numRef>
          </c:val>
          <c:extLst>
            <c:ext xmlns:c16="http://schemas.microsoft.com/office/drawing/2014/chart" uri="{C3380CC4-5D6E-409C-BE32-E72D297353CC}">
              <c16:uniqueId val="{00000001-31D9-4B74-A2D9-5685C74544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19395</c:v>
                </c:pt>
                <c:pt idx="5">
                  <c:v>24438</c:v>
                </c:pt>
                <c:pt idx="8">
                  <c:v>22148</c:v>
                </c:pt>
                <c:pt idx="11">
                  <c:v>26349</c:v>
                </c:pt>
                <c:pt idx="14">
                  <c:v>26455</c:v>
                </c:pt>
              </c:numCache>
            </c:numRef>
          </c:val>
          <c:extLst>
            <c:ext xmlns:c16="http://schemas.microsoft.com/office/drawing/2014/chart" uri="{C3380CC4-5D6E-409C-BE32-E72D297353CC}">
              <c16:uniqueId val="{00000002-31D9-4B74-A2D9-5685C74544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D9-4B74-A2D9-5685C74544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D9-4B74-A2D9-5685C74544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c:v>
                </c:pt>
                <c:pt idx="3">
                  <c:v>15</c:v>
                </c:pt>
                <c:pt idx="6">
                  <c:v>17</c:v>
                </c:pt>
                <c:pt idx="9">
                  <c:v>19</c:v>
                </c:pt>
                <c:pt idx="12">
                  <c:v>17</c:v>
                </c:pt>
              </c:numCache>
            </c:numRef>
          </c:val>
          <c:extLst>
            <c:ext xmlns:c16="http://schemas.microsoft.com/office/drawing/2014/chart" uri="{C3380CC4-5D6E-409C-BE32-E72D297353CC}">
              <c16:uniqueId val="{00000005-31D9-4B74-A2D9-5685C74544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5108</c:v>
                </c:pt>
                <c:pt idx="3">
                  <c:v>4843</c:v>
                </c:pt>
                <c:pt idx="6">
                  <c:v>4780</c:v>
                </c:pt>
                <c:pt idx="9">
                  <c:v>4587</c:v>
                </c:pt>
                <c:pt idx="12">
                  <c:v>4705</c:v>
                </c:pt>
              </c:numCache>
            </c:numRef>
          </c:val>
          <c:extLst>
            <c:ext xmlns:c16="http://schemas.microsoft.com/office/drawing/2014/chart" uri="{C3380CC4-5D6E-409C-BE32-E72D297353CC}">
              <c16:uniqueId val="{00000006-31D9-4B74-A2D9-5685C74544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278</c:v>
                </c:pt>
                <c:pt idx="3">
                  <c:v>280</c:v>
                </c:pt>
                <c:pt idx="6">
                  <c:v>253</c:v>
                </c:pt>
                <c:pt idx="9">
                  <c:v>256</c:v>
                </c:pt>
                <c:pt idx="12">
                  <c:v>236</c:v>
                </c:pt>
              </c:numCache>
            </c:numRef>
          </c:val>
          <c:extLst>
            <c:ext xmlns:c16="http://schemas.microsoft.com/office/drawing/2014/chart" uri="{C3380CC4-5D6E-409C-BE32-E72D297353CC}">
              <c16:uniqueId val="{00000007-31D9-4B74-A2D9-5685C74544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13870</c:v>
                </c:pt>
                <c:pt idx="3">
                  <c:v>15477</c:v>
                </c:pt>
                <c:pt idx="6">
                  <c:v>15534</c:v>
                </c:pt>
                <c:pt idx="9">
                  <c:v>14184</c:v>
                </c:pt>
                <c:pt idx="12">
                  <c:v>13246</c:v>
                </c:pt>
              </c:numCache>
            </c:numRef>
          </c:val>
          <c:extLst>
            <c:ext xmlns:c16="http://schemas.microsoft.com/office/drawing/2014/chart" uri="{C3380CC4-5D6E-409C-BE32-E72D297353CC}">
              <c16:uniqueId val="{00000008-31D9-4B74-A2D9-5685C74544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190</c:v>
                </c:pt>
                <c:pt idx="3">
                  <c:v>154</c:v>
                </c:pt>
                <c:pt idx="6">
                  <c:v>100</c:v>
                </c:pt>
                <c:pt idx="9">
                  <c:v>80</c:v>
                </c:pt>
                <c:pt idx="12">
                  <c:v>60</c:v>
                </c:pt>
              </c:numCache>
            </c:numRef>
          </c:val>
          <c:extLst>
            <c:ext xmlns:c16="http://schemas.microsoft.com/office/drawing/2014/chart" uri="{C3380CC4-5D6E-409C-BE32-E72D297353CC}">
              <c16:uniqueId val="{00000009-31D9-4B74-A2D9-5685C74544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33619</c:v>
                </c:pt>
                <c:pt idx="3">
                  <c:v>39086</c:v>
                </c:pt>
                <c:pt idx="6">
                  <c:v>40107</c:v>
                </c:pt>
                <c:pt idx="9">
                  <c:v>39672</c:v>
                </c:pt>
                <c:pt idx="12">
                  <c:v>38851</c:v>
                </c:pt>
              </c:numCache>
            </c:numRef>
          </c:val>
          <c:extLst>
            <c:ext xmlns:c16="http://schemas.microsoft.com/office/drawing/2014/chart" uri="{C3380CC4-5D6E-409C-BE32-E72D297353CC}">
              <c16:uniqueId val="{0000000A-31D9-4B74-A2D9-5685C74544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1406</c:v>
                </c:pt>
                <c:pt idx="2">
                  <c:v>#N/A</c:v>
                </c:pt>
                <c:pt idx="3">
                  <c:v>#N/A</c:v>
                </c:pt>
                <c:pt idx="4">
                  <c:v>0</c:v>
                </c:pt>
                <c:pt idx="5">
                  <c:v>#N/A</c:v>
                </c:pt>
                <c:pt idx="6">
                  <c:v>#N/A</c:v>
                </c:pt>
                <c:pt idx="7">
                  <c:v>1229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1D9-4B74-A2D9-5685C74544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15310</c:v>
                </c:pt>
                <c:pt idx="1">
                  <c:v>17012</c:v>
                </c:pt>
                <c:pt idx="2">
                  <c:v>14814</c:v>
                </c:pt>
              </c:numCache>
            </c:numRef>
          </c:val>
          <c:extLst>
            <c:ext xmlns:c16="http://schemas.microsoft.com/office/drawing/2014/chart" uri="{C3380CC4-5D6E-409C-BE32-E72D297353CC}">
              <c16:uniqueId val="{00000000-EAE1-4CA6-9E90-3FBAB1ED1F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EAE1-4CA6-9E90-3FBAB1ED1F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67622</c:v>
                </c:pt>
                <c:pt idx="1">
                  <c:v>49257</c:v>
                </c:pt>
                <c:pt idx="2">
                  <c:v>37876</c:v>
                </c:pt>
              </c:numCache>
            </c:numRef>
          </c:val>
          <c:extLst>
            <c:ext xmlns:c16="http://schemas.microsoft.com/office/drawing/2014/chart" uri="{C3380CC4-5D6E-409C-BE32-E72D297353CC}">
              <c16:uniqueId val="{00000002-EAE1-4CA6-9E90-3FBAB1ED1F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{CBF0FAFA-BD22-4581-8205-F2181A93B9E7}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024-41C5-ABC0-D82A01A5CA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{1C5BD564-9C14-4FF7-9CAB-2478B29D3DF7}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24-41C5-ABC0-D82A01A5CA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{6D9A4598-5B59-45AE-9FC4-B2BD57438829}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24-41C5-ABC0-D82A01A5CA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{CA75DD3E-3DD5-4C7A-875E-20CEBDBA961A}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24-41C5-ABC0-D82A01A5CA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{4FBD60D5-2A42-4989-9AA3-EED85B42C264}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24-41C5-ABC0-D82A01A5CA7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{5D5CAF66-E956-4263-A73E-32E6B3E789D4}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024-41C5-ABC0-D82A01A5CA7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{3FE0A988-DBE0-41C8-B1BB-E4789A4F82E0}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024-41C5-ABC0-D82A01A5CA7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{112D6778-8562-44CF-82F7-1235136A89BC}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024-41C5-ABC0-D82A01A5CA7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{C36407B9-97B9-47A0-A927-B20AFFF7E5CB}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024-41C5-ABC0-D82A01A5CA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024-41C5-ABC0-D82A01A5CA7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{3454A836-6D81-41E6-93AE-9E7F5B48A633}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024-41C5-ABC0-D82A01A5CA7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{3E828AC9-AFD8-4E67-96B4-A8C504681FBD}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24-41C5-ABC0-D82A01A5CA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{FE6429B1-239C-4F34-9F29-6CAADFDF1276}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24-41C5-ABC0-D82A01A5CA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{9302517B-70FB-4C08-8BB4-377376A11FCB}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24-41C5-ABC0-D82A01A5CA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{C09829FB-ABDB-4D8D-AFFF-22D61B42D0FC}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24-41C5-ABC0-D82A01A5CA7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{6268D950-BC47-4078-996D-6C3B67FD37F6}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024-41C5-ABC0-D82A01A5CA7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{AD21ED14-0B22-4B02-8953-7394787D9D25}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024-41C5-ABC0-D82A01A5CA7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{BCFFBC41-EE6B-4B35-9A22-13F8AABB514A}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024-41C5-ABC0-D82A01A5CA7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{B2D46D31-CC16-4DDD-B16E-D186615BE2AE}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024-41C5-ABC0-D82A01A5CA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2024-41C5-ABC0-D82A01A5CA71}"/>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{355B2C4F-8507-469C-AEF2-9009B036B31C}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B34-437B-B7BA-C8B1A48246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{B6CF2A7F-48E6-4FCC-B556-79DF9C0290F5}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34-437B-B7BA-C8B1A48246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{6A9FA0E6-B5D9-4AFA-A307-5F0ABE3E9CFF}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34-437B-B7BA-C8B1A48246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{09A2974D-488B-4CCF-8B9E-7686139E0C9E}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34-437B-B7BA-C8B1A48246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{AA1363FF-2D27-4FE4-9C78-6816E418F700}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34-437B-B7BA-C8B1A482468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{4BE6E6C4-E6C1-47A3-AF41-2792355F9D99}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B34-437B-B7BA-C8B1A482468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{CF0EC4C6-3200-4B08-A42F-78CECF17F503}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B34-437B-B7BA-C8B1A482468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{91AAA6CF-90AA-44EA-BD5C-88EC5C664921}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B34-437B-B7BA-C8B1A482468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{32F45622-2606-4103-B208-41EFC1B96F02}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B34-437B-B7BA-C8B1A48246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12.1</c:v>
                </c:pt>
                <c:pt idx="16">
                  <c:v>11.4</c:v>
                </c:pt>
                <c:pt idx="24">
                  <c:v>10.3</c:v>
                </c:pt>
                <c:pt idx="32">
                  <c:v>9.5</c:v>
                </c:pt>
              </c:numCache>
            </c:numRef>
          </c:xVal>
          <c:yVal>
            <c:numRef>
              <c:f>公会計指標分析・財政指標組合せ分析表!$BP$73:$DC$73</c:f>
              <c:numCache>
                <c:formatCode>#,##0.0;"▲ "#,##0.0</c:formatCode>
                <c:ptCount val="40"/>
                <c:pt idx="0">
                  <c:v>8.6999999999999993</c:v>
                </c:pt>
                <c:pt idx="16">
                  <c:v>7.9</c:v>
                </c:pt>
              </c:numCache>
            </c:numRef>
          </c:yVal>
          <c:smooth val="0"/>
          <c:extLst>
            <c:ext xmlns:c16="http://schemas.microsoft.com/office/drawing/2014/chart" uri="{C3380CC4-5D6E-409C-BE32-E72D297353CC}">
              <c16:uniqueId val="{00000009-6B34-437B-B7BA-C8B1A48246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{56DC0F7A-A0B9-4278-8627-AC9231DF048E}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B34-437B-B7BA-C8B1A48246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{C5BF92FD-C5D9-4AD6-B003-D782D873B61E}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34-437B-B7BA-C8B1A48246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{EAEB7C66-3F8A-4E46-B257-D4FC43FCB3CE}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34-437B-B7BA-C8B1A48246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{AB72D578-D763-4D9B-AEBE-7248E952489A}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34-437B-B7BA-C8B1A48246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{59A3BEE7-0C2F-4737-91C9-CAD4D3CFE190}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34-437B-B7BA-C8B1A482468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{1A9E7F5B-EAFC-4153-BDD4-EBF7195EA8FD}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B34-437B-B7BA-C8B1A482468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{037038FD-39A3-43D6-8CB5-AE7BEC060773}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B34-437B-B7BA-C8B1A482468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{6D275BD8-BE39-4EC8-A86D-5BC4CFC820ED}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B34-437B-B7BA-C8B1A482468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{63F247B8-C2DE-4C77-8192-655ABF4B6009}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B34-437B-B7BA-C8B1A48246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7.5</c:v>
                </c:pt>
                <c:pt idx="16">
                  <c:v>7.2</c:v>
                </c:pt>
                <c:pt idx="24">
                  <c:v>6.9</c:v>
                </c:pt>
                <c:pt idx="32">
                  <c:v>6.6</c:v>
                </c:pt>
              </c:numCache>
            </c:numRef>
          </c:xVal>
          <c:yVal>
            <c:numRef>
              <c:f>公会計指標分析・財政指標組合せ分析表!$BP$77:$DC$77</c:f>
              <c:numCache>
                <c:formatCode>#,##0.0;"▲ "#,##0.0</c:formatCode>
                <c:ptCount val="40"/>
                <c:pt idx="0">
                  <c:v>39</c:v>
                </c:pt>
                <c:pt idx="8">
                  <c:v>33.1</c:v>
                </c:pt>
                <c:pt idx="16">
                  <c:v>31.3</c:v>
                </c:pt>
                <c:pt idx="24">
                  <c:v>25.3</c:v>
                </c:pt>
                <c:pt idx="32">
                  <c:v>25.5</c:v>
                </c:pt>
              </c:numCache>
            </c:numRef>
          </c:yVal>
          <c:smooth val="0"/>
          <c:extLst>
            <c:ext xmlns:c16="http://schemas.microsoft.com/office/drawing/2014/chart" uri="{C3380CC4-5D6E-409C-BE32-E72D297353CC}">
              <c16:uniqueId val="{00000013-6B34-437B-B7BA-C8B1A482468F}"/>
            </c:ext>
          </c:extLst>
        </c:ser>
        <c:dLbls>
          <c:showLegendKey val="0"/>
          <c:showVal val="1"/>
          <c:showCatName val="0"/>
          <c:showSerName val="0"/>
          <c:showPercent val="0"/>
          <c:showBubbleSize val="0"/>
        </c:dLbls>
        <c:axId val="84219776"/>
        <c:axId val="84234240"/>
      </c:scatterChart>
      <c:valAx>
        <c:axId val="84219776"/>
        <c:scaling>
          <c:orientation val="minMax"/>
          <c:max val="13"/>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過去に発行した地方債の償還完了により元利償還金が減少したこと等により，実質公債費比率の分子は前年度より減少した。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減債基金については，平成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年度以降，利子の積み立てのみ行っている。</a:t>
          </a:r>
        </a:p>
        <a:p>
          <a:r>
            <a:rPr kumimoji="1" lang="ja-JP" altLang="en-US" sz="1000">
              <a:latin typeface="ＭＳ ゴシック" pitchFamily="49" charset="-128"/>
              <a:ea typeface="ＭＳ ゴシック" pitchFamily="49" charset="-128"/>
            </a:rPr>
            <a:t>　今後，状況により積み立て等の検討が必要である。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災害公営住宅整備事業債の現在高の減等により将来負担額は減少し，市営住宅基金などの充当可能基金残高は増加したため，将来負担比率（分子）が前年度より減少した。</a:t>
          </a:r>
        </a:p>
        <a:p>
          <a:r>
            <a:rPr kumimoji="1" lang="ja-JP" altLang="en-US" sz="1400">
              <a:latin typeface="ＭＳ ゴシック" pitchFamily="49" charset="-128"/>
              <a:ea typeface="ＭＳ ゴシック" pitchFamily="49" charset="-128"/>
            </a:rPr>
            <a:t>　健全な財政運営を継続するため，引き続き，投資的事業の実施にあたっては，事業及び経費の精査を行い，将来負担の抑制を図っていく。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宮城県気仙沼市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東日本大震災に係る復旧・復興事業の進捗に伴う東日本大震災復興交付金事業基金の基金残高の減等により，基金全体の残高は減少した。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の財源として交付された資金が財政調整基金や一部特定目的基金に積まれており，基金全体の残高が多額になっている。今後，当該事業の収束に伴う清算により残高が減少していく見込みであり，適切に管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また，通常分の財政調整基金については，社会情勢の急激な変化や災害等に備えて一定程度確保しておく必要があることから，残高を注視しつつ事業の選択や執行の管理に努める。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○東日本大震災復興交付金事業基金・・・復興交付金事業に要する資金に充てる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○市営住宅基金・・・市営住宅及び共同施設の建設，修繕，改良，解体等に要する資金に充てる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○庁舎建設基金・・・将来的な庁舎建設の資金に充てる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東日本大震災に係る復旧・復興事業の進捗に伴う東日本大震災復興交付金事業基金等の残高の減等により，その他特定目的基金残高は減少している。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各種目的に応じて計画的に積み立て及び取り崩しを行い，基金の設置目的を果たし残高が無くなった後は基金の廃止を行う等，適切に管理していく。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東日本大震災に係る復旧・復興事業の進捗に伴う取り崩しにより，基金残高は減少傾向にあり，剰余金の積み立てにより平成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年度末残高は増加したが，令和元年度残高は前年度より減少した。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基金残高には復旧・復興事業の財源として交付された震災復興特別交付税を含んでおり，当該事業の収束に伴い基金残高は減少していく見込みである。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また，合併市である本市は，平成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年度から合併算定替による普通交付税の増加額が逓減し，普通交付税が減少していく見込みであることから，今後の財政需要に備えて通常分の残高を一定程度確保しておく必要がある。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年度から令和元年度においては利子の積み立てのみ行っており，基金残高は横ばいとなっている。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今後，財源の状況を見ながら積み立て等の検討が必要である。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72</xdr:row>
      <xdr:rowOff>0</xdr:rowOff>
    </xdr:from>
    <xdr:to>
      <xdr:col>83</xdr:col>
      <xdr:colOff>0</xdr:colOff>
      <xdr:row>74</xdr:row>
      <xdr:rowOff>0</xdr:rowOff>
    </xdr:to>
    <xdr:sp macro="" textlink="">
      <xdr:nvSpPr>
        <xdr:cNvPr id="4" name="正方形/長方形 3"/>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62,601
61,969
332.44
96,087,471
76,733,077
4,571,941
17,904,610
38,850,702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6" name="テキスト ボックス 35"/>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2" name="正方形/長方形 51"/>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3" name="正方形/長方形 5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4" name="正方形/長方形 5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5" name="正方形/長方形 5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6" name="正方形/長方形 5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7" name="正方形/長方形 5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8" name="正方形/長方形 5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9" name="正方形/長方形 5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0" name="正方形/長方形 5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1" name="正方形/長方形 6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2" name="正方形/長方形 6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3" name="正方形/長方形 6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4" name="正方形/長方形 6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5" name="テキスト ボックス 6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債務償還比率は類似団体平均を下回っており，主な要因としては，充当可能財源等（市営住宅基金等）が増加しているためと考えられる。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経常一般財源等（歳入）等は，普通交付税が合併算定替えの縮減や人口減により減少傾向にあることから，継続的に事務・事業の見直しを行い経常的な経費の適正化に向けて取り組んでいく。</a:t>
          </a:r>
        </a:p>
      </xdr:txBody>
    </xdr:sp>
    <xdr:clientData/>
  </xdr:twoCellAnchor>
  <xdr:oneCellAnchor>
    <xdr:from>
      <xdr:col>57</xdr:col>
      <xdr:colOff>111125</xdr:colOff>
      <xdr:row>23</xdr:row>
      <xdr:rowOff>47625</xdr:rowOff>
    </xdr:from>
    <xdr:ext cx="349839" cy="225703"/>
    <xdr:sp macro="" textlink="">
      <xdr:nvSpPr>
        <xdr:cNvPr id="66" name="テキスト ボックス 6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7" name="直線コネクタ 6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8" name="テキスト ボックス 6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9" name="直線コネクタ 6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70" name="テキスト ボックス 6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1" name="直線コネクタ 7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72" name="テキスト ボックス 71"/>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3" name="直線コネクタ 7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4" name="テキスト ボックス 7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5" name="直線コネクタ 7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6" name="テキスト ボックス 7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7" name="直線コネクタ 7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8" name="テキスト ボックス 7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9" name="直線コネクタ 7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80" name="テキスト ボックス 7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83" name="直線コネクタ 82"/>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84"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85" name="直線コネクタ 84"/>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8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87" name="直線コネクタ 8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88"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89" name="フローチャート: 判断 88"/>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90" name="フローチャート: 判断 89"/>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91" name="フローチャート: 判断 90"/>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92" name="フローチャート: 判断 91"/>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83602</xdr:rowOff>
    </xdr:from>
    <xdr:to>
      <xdr:col>60</xdr:col>
      <xdr:colOff>123825</xdr:colOff>
      <xdr:row>30</xdr:row>
      <xdr:rowOff>13752</xdr:rowOff>
    </xdr:to>
    <xdr:sp macro="" textlink="">
      <xdr:nvSpPr>
        <xdr:cNvPr id="93" name="フローチャート: 判断 92"/>
        <xdr:cNvSpPr/>
      </xdr:nvSpPr>
      <xdr:spPr>
        <a:xfrm>
          <a:off x="11747500" y="582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14000</xdr:rowOff>
    </xdr:from>
    <xdr:to>
      <xdr:col>76</xdr:col>
      <xdr:colOff>73025</xdr:colOff>
      <xdr:row>29</xdr:row>
      <xdr:rowOff>115600</xdr:rowOff>
    </xdr:to>
    <xdr:sp macro="" textlink="">
      <xdr:nvSpPr>
        <xdr:cNvPr id="99" name="楕円 98"/>
        <xdr:cNvSpPr/>
      </xdr:nvSpPr>
      <xdr:spPr>
        <a:xfrm>
          <a:off x="14744700" y="57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36877</xdr:rowOff>
    </xdr:from>
    <xdr:ext cx="469744" cy="259045"/>
    <xdr:sp macro="" textlink="">
      <xdr:nvSpPr>
        <xdr:cNvPr id="100" name="債務償還比率該当値テキスト"/>
        <xdr:cNvSpPr txBox="1"/>
      </xdr:nvSpPr>
      <xdr:spPr>
        <a:xfrm>
          <a:off x="14846300" y="560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75069</xdr:rowOff>
    </xdr:from>
    <xdr:to>
      <xdr:col>72</xdr:col>
      <xdr:colOff>123825</xdr:colOff>
      <xdr:row>30</xdr:row>
      <xdr:rowOff>5219</xdr:rowOff>
    </xdr:to>
    <xdr:sp macro="" textlink="">
      <xdr:nvSpPr>
        <xdr:cNvPr id="101" name="楕円 100"/>
        <xdr:cNvSpPr/>
      </xdr:nvSpPr>
      <xdr:spPr>
        <a:xfrm>
          <a:off x="14033500" y="5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64800</xdr:rowOff>
    </xdr:from>
    <xdr:to>
      <xdr:col>76</xdr:col>
      <xdr:colOff>22225</xdr:colOff>
      <xdr:row>29</xdr:row>
      <xdr:rowOff>125869</xdr:rowOff>
    </xdr:to>
    <xdr:cxnSp macro="">
      <xdr:nvCxnSpPr>
        <xdr:cNvPr id="102" name="直線コネクタ 101"/>
        <xdr:cNvCxnSpPr/>
      </xdr:nvCxnSpPr>
      <xdr:spPr>
        <a:xfrm flipV="1">
          <a:off x="14084300" y="5808375"/>
          <a:ext cx="7112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131511</xdr:rowOff>
    </xdr:from>
    <xdr:to>
      <xdr:col>68</xdr:col>
      <xdr:colOff>123825</xdr:colOff>
      <xdr:row>30</xdr:row>
      <xdr:rowOff>61661</xdr:rowOff>
    </xdr:to>
    <xdr:sp macro="" textlink="">
      <xdr:nvSpPr>
        <xdr:cNvPr id="103" name="楕円 102"/>
        <xdr:cNvSpPr/>
      </xdr:nvSpPr>
      <xdr:spPr>
        <a:xfrm>
          <a:off x="13271500" y="58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125869</xdr:rowOff>
    </xdr:from>
    <xdr:to>
      <xdr:col>72</xdr:col>
      <xdr:colOff>73025</xdr:colOff>
      <xdr:row>30</xdr:row>
      <xdr:rowOff>10861</xdr:rowOff>
    </xdr:to>
    <xdr:cxnSp macro="">
      <xdr:nvCxnSpPr>
        <xdr:cNvPr id="104" name="直線コネクタ 103"/>
        <xdr:cNvCxnSpPr/>
      </xdr:nvCxnSpPr>
      <xdr:spPr>
        <a:xfrm flipV="1">
          <a:off x="13322300" y="5869444"/>
          <a:ext cx="762000" cy="5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81135</xdr:rowOff>
    </xdr:from>
    <xdr:to>
      <xdr:col>64</xdr:col>
      <xdr:colOff>123825</xdr:colOff>
      <xdr:row>30</xdr:row>
      <xdr:rowOff>11285</xdr:rowOff>
    </xdr:to>
    <xdr:sp macro="" textlink="">
      <xdr:nvSpPr>
        <xdr:cNvPr id="105" name="楕円 104"/>
        <xdr:cNvSpPr/>
      </xdr:nvSpPr>
      <xdr:spPr>
        <a:xfrm>
          <a:off x="12509500" y="582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131935</xdr:rowOff>
    </xdr:from>
    <xdr:to>
      <xdr:col>68</xdr:col>
      <xdr:colOff>73025</xdr:colOff>
      <xdr:row>30</xdr:row>
      <xdr:rowOff>10861</xdr:rowOff>
    </xdr:to>
    <xdr:cxnSp macro="">
      <xdr:nvCxnSpPr>
        <xdr:cNvPr id="106" name="直線コネクタ 105"/>
        <xdr:cNvCxnSpPr/>
      </xdr:nvCxnSpPr>
      <xdr:spPr>
        <a:xfrm>
          <a:off x="12560300" y="5875510"/>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3308</xdr:rowOff>
    </xdr:from>
    <xdr:to>
      <xdr:col>60</xdr:col>
      <xdr:colOff>123825</xdr:colOff>
      <xdr:row>29</xdr:row>
      <xdr:rowOff>104908</xdr:rowOff>
    </xdr:to>
    <xdr:sp macro="" textlink="">
      <xdr:nvSpPr>
        <xdr:cNvPr id="107" name="楕円 106"/>
        <xdr:cNvSpPr/>
      </xdr:nvSpPr>
      <xdr:spPr>
        <a:xfrm>
          <a:off x="11747500" y="57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54108</xdr:rowOff>
    </xdr:from>
    <xdr:to>
      <xdr:col>64</xdr:col>
      <xdr:colOff>73025</xdr:colOff>
      <xdr:row>29</xdr:row>
      <xdr:rowOff>131935</xdr:rowOff>
    </xdr:to>
    <xdr:cxnSp macro="">
      <xdr:nvCxnSpPr>
        <xdr:cNvPr id="108" name="直線コネクタ 107"/>
        <xdr:cNvCxnSpPr/>
      </xdr:nvCxnSpPr>
      <xdr:spPr>
        <a:xfrm>
          <a:off x="11798300" y="5797683"/>
          <a:ext cx="762000" cy="7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09"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10"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11"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4879</xdr:rowOff>
    </xdr:from>
    <xdr:ext cx="469744" cy="259045"/>
    <xdr:sp macro="" textlink="">
      <xdr:nvSpPr>
        <xdr:cNvPr id="112" name="n_4aveValue債務償還比率"/>
        <xdr:cNvSpPr txBox="1"/>
      </xdr:nvSpPr>
      <xdr:spPr>
        <a:xfrm>
          <a:off x="11563427" y="591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21746</xdr:rowOff>
    </xdr:from>
    <xdr:ext cx="469744" cy="259045"/>
    <xdr:sp macro="" textlink="">
      <xdr:nvSpPr>
        <xdr:cNvPr id="113" name="n_1mainValue債務償還比率"/>
        <xdr:cNvSpPr txBox="1"/>
      </xdr:nvSpPr>
      <xdr:spPr>
        <a:xfrm>
          <a:off x="13836727" y="559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52788</xdr:rowOff>
    </xdr:from>
    <xdr:ext cx="469744" cy="259045"/>
    <xdr:sp macro="" textlink="">
      <xdr:nvSpPr>
        <xdr:cNvPr id="114" name="n_2mainValue債務償還比率"/>
        <xdr:cNvSpPr txBox="1"/>
      </xdr:nvSpPr>
      <xdr:spPr>
        <a:xfrm>
          <a:off x="13087427" y="596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27812</xdr:rowOff>
    </xdr:from>
    <xdr:ext cx="469744" cy="259045"/>
    <xdr:sp macro="" textlink="">
      <xdr:nvSpPr>
        <xdr:cNvPr id="115" name="n_3mainValue債務償還比率"/>
        <xdr:cNvSpPr txBox="1"/>
      </xdr:nvSpPr>
      <xdr:spPr>
        <a:xfrm>
          <a:off x="12325427" y="559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121435</xdr:rowOff>
    </xdr:from>
    <xdr:ext cx="469744" cy="259045"/>
    <xdr:sp macro="" textlink="">
      <xdr:nvSpPr>
        <xdr:cNvPr id="116" name="n_4mainValue債務償還比率"/>
        <xdr:cNvSpPr txBox="1"/>
      </xdr:nvSpPr>
      <xdr:spPr>
        <a:xfrm>
          <a:off x="11563427" y="552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7" name="正方形/長方形 11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8" name="正方形/長方形 11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9" name="正方形/長方形 11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0" name="正方形/長方形 11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1" name="テキスト ボックス 12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2" name="テキスト ボックス 12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62,601
61,969
332.44
96,087,471
76,733,077
4,571,941
17,904,610
38,850,702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62,601
61,969
332.44
96,087,471
76,733,077
4,571,941
17,904,610
38,850,702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62,601
61,969
332.44
96,087,471
76,733,077
4,571,941
17,904,610
38,850,702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東日本大震災後の急激な人口減少に加え，産業構造により，個人・法人市民税収額が低水準で推移していること等から，財政力指数は類似団体を下回る</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震災後は市税収入が減少し，財政力指数が低下傾向にあったが，平成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年度以降は復旧復興の進捗による固定資産税等の市税収入の増等に伴い，上昇傾向に転じた。</a:t>
          </a:r>
        </a:p>
        <a:p>
          <a:r>
            <a:rPr kumimoji="1" lang="ja-JP" altLang="en-US" sz="1300">
              <a:latin typeface="ＭＳ Ｐゴシック" panose="020B0600070205080204" pitchFamily="50" charset="-128"/>
              <a:ea typeface="ＭＳ Ｐゴシック" panose="020B0600070205080204" pitchFamily="50" charset="-128"/>
            </a:rPr>
            <a:t>　引き続き，歳出の抑制を図るため，行政事務の効率化や事務・事業の見直しに取り組んでいく。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71261</xdr:rowOff>
    </xdr:to>
    <xdr:cxnSp macro="">
      <xdr:nvCxnSpPr>
        <xdr:cNvPr id="72" name="直線コネクタ 71"/>
        <xdr:cNvCxnSpPr/>
      </xdr:nvCxnSpPr>
      <xdr:spPr>
        <a:xfrm flipV="1">
          <a:off x="3225800" y="758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71261</xdr:rowOff>
    </xdr:from>
    <xdr:to>
      <xdr:col>15</xdr:col>
      <xdr:colOff>82550</xdr:colOff>
      <xdr:row>44</xdr:row>
      <xdr:rowOff>98072</xdr:rowOff>
    </xdr:to>
    <xdr:cxnSp macro="">
      <xdr:nvCxnSpPr>
        <xdr:cNvPr id="75" name="直線コネクタ 74"/>
        <xdr:cNvCxnSpPr/>
      </xdr:nvCxnSpPr>
      <xdr:spPr>
        <a:xfrm flipV="1">
          <a:off x="2336800" y="76150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98072</xdr:rowOff>
    </xdr:from>
    <xdr:to>
      <xdr:col>11</xdr:col>
      <xdr:colOff>31750</xdr:colOff>
      <xdr:row>44</xdr:row>
      <xdr:rowOff>111478</xdr:rowOff>
    </xdr:to>
    <xdr:cxnSp macro="">
      <xdr:nvCxnSpPr>
        <xdr:cNvPr id="78" name="直線コネクタ 77"/>
        <xdr:cNvCxnSpPr/>
      </xdr:nvCxnSpPr>
      <xdr:spPr>
        <a:xfrm flipV="1">
          <a:off x="1447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81" name="フローチャート: 判断 80"/>
        <xdr:cNvSpPr/>
      </xdr:nvSpPr>
      <xdr:spPr>
        <a:xfrm>
          <a:off x="1397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169632</xdr:rowOff>
    </xdr:from>
    <xdr:ext cx="762000" cy="259045"/>
    <xdr:sp macro="" textlink="">
      <xdr:nvSpPr>
        <xdr:cNvPr id="82" name="テキスト ボックス 81"/>
        <xdr:cNvSpPr txBox="1"/>
      </xdr:nvSpPr>
      <xdr:spPr>
        <a:xfrm>
          <a:off x="1066800" y="719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47272</xdr:rowOff>
    </xdr:from>
    <xdr:to>
      <xdr:col>11</xdr:col>
      <xdr:colOff>82550</xdr:colOff>
      <xdr:row>44</xdr:row>
      <xdr:rowOff>148872</xdr:rowOff>
    </xdr:to>
    <xdr:sp macro="" textlink="">
      <xdr:nvSpPr>
        <xdr:cNvPr id="94" name="楕円 93"/>
        <xdr:cNvSpPr/>
      </xdr:nvSpPr>
      <xdr:spPr>
        <a:xfrm>
          <a:off x="2286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133649</xdr:rowOff>
    </xdr:from>
    <xdr:ext cx="762000" cy="259045"/>
    <xdr:sp macro="" textlink="">
      <xdr:nvSpPr>
        <xdr:cNvPr id="95" name="テキスト ボックス 94"/>
        <xdr:cNvSpPr txBox="1"/>
      </xdr:nvSpPr>
      <xdr:spPr>
        <a:xfrm>
          <a:off x="1955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60678</xdr:rowOff>
    </xdr:from>
    <xdr:to>
      <xdr:col>7</xdr:col>
      <xdr:colOff>31750</xdr:colOff>
      <xdr:row>44</xdr:row>
      <xdr:rowOff>162278</xdr:rowOff>
    </xdr:to>
    <xdr:sp macro="" textlink="">
      <xdr:nvSpPr>
        <xdr:cNvPr id="96" name="楕円 95"/>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147055</xdr:rowOff>
    </xdr:from>
    <xdr:ext cx="762000" cy="259045"/>
    <xdr:sp macro="" textlink="">
      <xdr:nvSpPr>
        <xdr:cNvPr id="97" name="テキスト ボックス 96"/>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の影響による市税の減収により，経常収支比率が通常より高くなっている。個人所得の回復による市民税の増や課税免除区域の縮小により，税収は近年回復傾向にあるが，復興事業に対応するため職員数が多いこと等により令和元年度の経常収支比率は昨年度に引き続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今後は，復興事業により整備した施設の維持管理費の増加が見込まれることから，老朽化した施設の統廃合も含め，既存事業の廃止・縮小による経常経費の縮減を図り，適正な財政運営に努める。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105198</xdr:rowOff>
    </xdr:from>
    <xdr:to>
      <xdr:col>23</xdr:col>
      <xdr:colOff>133350</xdr:colOff>
      <xdr:row>65</xdr:row>
      <xdr:rowOff>137371</xdr:rowOff>
    </xdr:to>
    <xdr:cxnSp macro="">
      <xdr:nvCxnSpPr>
        <xdr:cNvPr id="132" name="直線コネクタ 131"/>
        <xdr:cNvCxnSpPr/>
      </xdr:nvCxnSpPr>
      <xdr:spPr>
        <a:xfrm flipV="1">
          <a:off x="4114800" y="11249448"/>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65</xdr:row>
      <xdr:rowOff>137371</xdr:rowOff>
    </xdr:to>
    <xdr:cxnSp macro="">
      <xdr:nvCxnSpPr>
        <xdr:cNvPr id="135" name="直線コネクタ 134"/>
        <xdr:cNvCxnSpPr/>
      </xdr:nvCxnSpPr>
      <xdr:spPr>
        <a:xfrm>
          <a:off x="3225800" y="11116733"/>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64</xdr:row>
      <xdr:rowOff>147955</xdr:rowOff>
    </xdr:to>
    <xdr:cxnSp macro="">
      <xdr:nvCxnSpPr>
        <xdr:cNvPr id="138" name="直線コネクタ 137"/>
        <xdr:cNvCxnSpPr/>
      </xdr:nvCxnSpPr>
      <xdr:spPr>
        <a:xfrm flipV="1">
          <a:off x="2336800" y="111167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150495</xdr:rowOff>
    </xdr:from>
    <xdr:to>
      <xdr:col>11</xdr:col>
      <xdr:colOff>31750</xdr:colOff>
      <xdr:row>64</xdr:row>
      <xdr:rowOff>147955</xdr:rowOff>
    </xdr:to>
    <xdr:cxnSp macro="">
      <xdr:nvCxnSpPr>
        <xdr:cNvPr id="141" name="直線コネクタ 140"/>
        <xdr:cNvCxnSpPr/>
      </xdr:nvCxnSpPr>
      <xdr:spPr>
        <a:xfrm>
          <a:off x="1447800" y="1095184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54398</xdr:rowOff>
    </xdr:from>
    <xdr:to>
      <xdr:col>23</xdr:col>
      <xdr:colOff>184150</xdr:colOff>
      <xdr:row>65</xdr:row>
      <xdr:rowOff>155998</xdr:rowOff>
    </xdr:to>
    <xdr:sp macro="" textlink="">
      <xdr:nvSpPr>
        <xdr:cNvPr id="151" name="楕円 150"/>
        <xdr:cNvSpPr/>
      </xdr:nvSpPr>
      <xdr:spPr>
        <a:xfrm>
          <a:off x="49022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121725</xdr:rowOff>
    </xdr:from>
    <xdr:ext cx="762000" cy="259045"/>
    <xdr:sp macro="" textlink="">
      <xdr:nvSpPr>
        <xdr:cNvPr id="152" name="財政構造の弾力性該当値テキスト"/>
        <xdr:cNvSpPr txBox="1"/>
      </xdr:nvSpPr>
      <xdr:spPr>
        <a:xfrm>
          <a:off x="5041900" y="110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86571</xdr:rowOff>
    </xdr:from>
    <xdr:to>
      <xdr:col>19</xdr:col>
      <xdr:colOff>184150</xdr:colOff>
      <xdr:row>66</xdr:row>
      <xdr:rowOff>16721</xdr:rowOff>
    </xdr:to>
    <xdr:sp macro="" textlink="">
      <xdr:nvSpPr>
        <xdr:cNvPr id="153" name="楕円 152"/>
        <xdr:cNvSpPr/>
      </xdr:nvSpPr>
      <xdr:spPr>
        <a:xfrm>
          <a:off x="4064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1498</xdr:rowOff>
    </xdr:from>
    <xdr:ext cx="736600" cy="259045"/>
    <xdr:sp macro="" textlink="">
      <xdr:nvSpPr>
        <xdr:cNvPr id="154" name="テキスト ボックス 153"/>
        <xdr:cNvSpPr txBox="1"/>
      </xdr:nvSpPr>
      <xdr:spPr>
        <a:xfrm>
          <a:off x="3733800" y="11317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5" name="楕円 154"/>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6" name="テキスト ボックス 155"/>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97155</xdr:rowOff>
    </xdr:from>
    <xdr:to>
      <xdr:col>11</xdr:col>
      <xdr:colOff>82550</xdr:colOff>
      <xdr:row>65</xdr:row>
      <xdr:rowOff>27305</xdr:rowOff>
    </xdr:to>
    <xdr:sp macro="" textlink="">
      <xdr:nvSpPr>
        <xdr:cNvPr id="157" name="楕円 156"/>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58" name="テキスト ボックス 157"/>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99695</xdr:rowOff>
    </xdr:from>
    <xdr:to>
      <xdr:col>7</xdr:col>
      <xdr:colOff>31750</xdr:colOff>
      <xdr:row>64</xdr:row>
      <xdr:rowOff>29845</xdr:rowOff>
    </xdr:to>
    <xdr:sp macro="" textlink="">
      <xdr:nvSpPr>
        <xdr:cNvPr id="159" name="楕円 158"/>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14622</xdr:rowOff>
    </xdr:from>
    <xdr:ext cx="762000" cy="259045"/>
    <xdr:sp macro="" textlink="">
      <xdr:nvSpPr>
        <xdr:cNvPr id="160" name="テキスト ボックス 159"/>
        <xdr:cNvSpPr txBox="1"/>
      </xdr:nvSpPr>
      <xdr:spPr>
        <a:xfrm>
          <a:off x="1066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の決算額が類似団体平均を上回っているのは，物件費が主な要因となっている。これは，被災者の生活再建支援や心のケアといった各種支援業務を委託により実施していること等により震災関連での歳出が多額となっているためである。</a:t>
          </a:r>
        </a:p>
        <a:p>
          <a:r>
            <a:rPr kumimoji="1" lang="ja-JP" altLang="en-US" sz="1300">
              <a:latin typeface="ＭＳ Ｐゴシック" panose="020B0600070205080204" pitchFamily="50" charset="-128"/>
              <a:ea typeface="ＭＳ Ｐゴシック" panose="020B0600070205080204" pitchFamily="50" charset="-128"/>
            </a:rPr>
            <a:t>　また，人件費についても，震災関連業務に対応するための任期付職員の採用等により通常より増加している。</a:t>
          </a:r>
        </a:p>
        <a:p>
          <a:r>
            <a:rPr kumimoji="1" lang="ja-JP" altLang="en-US" sz="1300">
              <a:latin typeface="ＭＳ Ｐゴシック" panose="020B0600070205080204" pitchFamily="50" charset="-128"/>
              <a:ea typeface="ＭＳ Ｐゴシック" panose="020B0600070205080204" pitchFamily="50" charset="-128"/>
            </a:rPr>
            <a:t>　復興事業終了までは同様の状況が続く見通しであるが，各施設管理に係る経費の見直し等に努めていく。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128963</xdr:rowOff>
    </xdr:from>
    <xdr:to>
      <xdr:col>23</xdr:col>
      <xdr:colOff>133350</xdr:colOff>
      <xdr:row>87</xdr:row>
      <xdr:rowOff>22095</xdr:rowOff>
    </xdr:to>
    <xdr:cxnSp macro="">
      <xdr:nvCxnSpPr>
        <xdr:cNvPr id="193" name="直線コネクタ 192"/>
        <xdr:cNvCxnSpPr/>
      </xdr:nvCxnSpPr>
      <xdr:spPr>
        <a:xfrm flipV="1">
          <a:off x="4114800" y="14873663"/>
          <a:ext cx="838200" cy="6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164021</xdr:rowOff>
    </xdr:from>
    <xdr:to>
      <xdr:col>19</xdr:col>
      <xdr:colOff>133350</xdr:colOff>
      <xdr:row>87</xdr:row>
      <xdr:rowOff>22095</xdr:rowOff>
    </xdr:to>
    <xdr:cxnSp macro="">
      <xdr:nvCxnSpPr>
        <xdr:cNvPr id="196" name="直線コネクタ 195"/>
        <xdr:cNvCxnSpPr/>
      </xdr:nvCxnSpPr>
      <xdr:spPr>
        <a:xfrm>
          <a:off x="3225800" y="14737271"/>
          <a:ext cx="889000" cy="20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164021</xdr:rowOff>
    </xdr:from>
    <xdr:to>
      <xdr:col>15</xdr:col>
      <xdr:colOff>82550</xdr:colOff>
      <xdr:row>86</xdr:row>
      <xdr:rowOff>144676</xdr:rowOff>
    </xdr:to>
    <xdr:cxnSp macro="">
      <xdr:nvCxnSpPr>
        <xdr:cNvPr id="199" name="直線コネクタ 198"/>
        <xdr:cNvCxnSpPr/>
      </xdr:nvCxnSpPr>
      <xdr:spPr>
        <a:xfrm flipV="1">
          <a:off x="2336800" y="14737271"/>
          <a:ext cx="889000" cy="15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82093</xdr:rowOff>
    </xdr:from>
    <xdr:to>
      <xdr:col>11</xdr:col>
      <xdr:colOff>31750</xdr:colOff>
      <xdr:row>86</xdr:row>
      <xdr:rowOff>144676</xdr:rowOff>
    </xdr:to>
    <xdr:cxnSp macro="">
      <xdr:nvCxnSpPr>
        <xdr:cNvPr id="202" name="直線コネクタ 201"/>
        <xdr:cNvCxnSpPr/>
      </xdr:nvCxnSpPr>
      <xdr:spPr>
        <a:xfrm>
          <a:off x="1447800" y="14826793"/>
          <a:ext cx="889000" cy="6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5" name="フローチャート: 判断 204"/>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6" name="テキスト ボックス 205"/>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78163</xdr:rowOff>
    </xdr:from>
    <xdr:to>
      <xdr:col>23</xdr:col>
      <xdr:colOff>184150</xdr:colOff>
      <xdr:row>87</xdr:row>
      <xdr:rowOff>8313</xdr:rowOff>
    </xdr:to>
    <xdr:sp macro="" textlink="">
      <xdr:nvSpPr>
        <xdr:cNvPr id="212" name="楕円 211"/>
        <xdr:cNvSpPr/>
      </xdr:nvSpPr>
      <xdr:spPr>
        <a:xfrm>
          <a:off x="4902200" y="148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50240</xdr:rowOff>
    </xdr:from>
    <xdr:ext cx="762000" cy="259045"/>
    <xdr:sp macro="" textlink="">
      <xdr:nvSpPr>
        <xdr:cNvPr id="213" name="人件費・物件費等の状況該当値テキスト"/>
        <xdr:cNvSpPr txBox="1"/>
      </xdr:nvSpPr>
      <xdr:spPr>
        <a:xfrm>
          <a:off x="5041900" y="147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142745</xdr:rowOff>
    </xdr:from>
    <xdr:to>
      <xdr:col>19</xdr:col>
      <xdr:colOff>184150</xdr:colOff>
      <xdr:row>87</xdr:row>
      <xdr:rowOff>72895</xdr:rowOff>
    </xdr:to>
    <xdr:sp macro="" textlink="">
      <xdr:nvSpPr>
        <xdr:cNvPr id="214" name="楕円 213"/>
        <xdr:cNvSpPr/>
      </xdr:nvSpPr>
      <xdr:spPr>
        <a:xfrm>
          <a:off x="4064000" y="148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57672</xdr:rowOff>
    </xdr:from>
    <xdr:ext cx="736600" cy="259045"/>
    <xdr:sp macro="" textlink="">
      <xdr:nvSpPr>
        <xdr:cNvPr id="215" name="テキスト ボックス 214"/>
        <xdr:cNvSpPr txBox="1"/>
      </xdr:nvSpPr>
      <xdr:spPr>
        <a:xfrm>
          <a:off x="3733800" y="1497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113221</xdr:rowOff>
    </xdr:from>
    <xdr:to>
      <xdr:col>15</xdr:col>
      <xdr:colOff>133350</xdr:colOff>
      <xdr:row>86</xdr:row>
      <xdr:rowOff>43371</xdr:rowOff>
    </xdr:to>
    <xdr:sp macro="" textlink="">
      <xdr:nvSpPr>
        <xdr:cNvPr id="216" name="楕円 215"/>
        <xdr:cNvSpPr/>
      </xdr:nvSpPr>
      <xdr:spPr>
        <a:xfrm>
          <a:off x="3175000" y="146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28148</xdr:rowOff>
    </xdr:from>
    <xdr:ext cx="762000" cy="259045"/>
    <xdr:sp macro="" textlink="">
      <xdr:nvSpPr>
        <xdr:cNvPr id="217" name="テキスト ボックス 216"/>
        <xdr:cNvSpPr txBox="1"/>
      </xdr:nvSpPr>
      <xdr:spPr>
        <a:xfrm>
          <a:off x="2844800" y="1477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93876</xdr:rowOff>
    </xdr:from>
    <xdr:to>
      <xdr:col>11</xdr:col>
      <xdr:colOff>82550</xdr:colOff>
      <xdr:row>87</xdr:row>
      <xdr:rowOff>24026</xdr:rowOff>
    </xdr:to>
    <xdr:sp macro="" textlink="">
      <xdr:nvSpPr>
        <xdr:cNvPr id="218" name="楕円 217"/>
        <xdr:cNvSpPr/>
      </xdr:nvSpPr>
      <xdr:spPr>
        <a:xfrm>
          <a:off x="2286000" y="148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8803</xdr:rowOff>
    </xdr:from>
    <xdr:ext cx="762000" cy="259045"/>
    <xdr:sp macro="" textlink="">
      <xdr:nvSpPr>
        <xdr:cNvPr id="219" name="テキスト ボックス 218"/>
        <xdr:cNvSpPr txBox="1"/>
      </xdr:nvSpPr>
      <xdr:spPr>
        <a:xfrm>
          <a:off x="1955800" y="1492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31293</xdr:rowOff>
    </xdr:from>
    <xdr:to>
      <xdr:col>7</xdr:col>
      <xdr:colOff>31750</xdr:colOff>
      <xdr:row>86</xdr:row>
      <xdr:rowOff>132893</xdr:rowOff>
    </xdr:to>
    <xdr:sp macro="" textlink="">
      <xdr:nvSpPr>
        <xdr:cNvPr id="220" name="楕円 219"/>
        <xdr:cNvSpPr/>
      </xdr:nvSpPr>
      <xdr:spPr>
        <a:xfrm>
          <a:off x="1397000" y="147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117670</xdr:rowOff>
    </xdr:from>
    <xdr:ext cx="762000" cy="259045"/>
    <xdr:sp macro="" textlink="">
      <xdr:nvSpPr>
        <xdr:cNvPr id="221" name="テキスト ボックス 220"/>
        <xdr:cNvSpPr txBox="1"/>
      </xdr:nvSpPr>
      <xdr:spPr>
        <a:xfrm>
          <a:off x="1066800" y="1486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ポイント下回っているのは、退職者数と新規採用者数の割合等による、職員の年齢構成の違いによるものである。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121859</xdr:rowOff>
    </xdr:from>
    <xdr:to>
      <xdr:col>81</xdr:col>
      <xdr:colOff>44450</xdr:colOff>
      <xdr:row>83</xdr:row>
      <xdr:rowOff>121859</xdr:rowOff>
    </xdr:to>
    <xdr:cxnSp macro="">
      <xdr:nvCxnSpPr>
        <xdr:cNvPr id="257" name="直線コネクタ 256"/>
        <xdr:cNvCxnSpPr/>
      </xdr:nvCxnSpPr>
      <xdr:spPr>
        <a:xfrm>
          <a:off x="16179800" y="14352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121859</xdr:rowOff>
    </xdr:to>
    <xdr:cxnSp macro="">
      <xdr:nvCxnSpPr>
        <xdr:cNvPr id="260" name="直線コネクタ 259"/>
        <xdr:cNvCxnSpPr/>
      </xdr:nvCxnSpPr>
      <xdr:spPr>
        <a:xfrm>
          <a:off x="15290800" y="142832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133350</xdr:rowOff>
    </xdr:to>
    <xdr:cxnSp macro="">
      <xdr:nvCxnSpPr>
        <xdr:cNvPr id="263" name="直線コネクタ 262"/>
        <xdr:cNvCxnSpPr/>
      </xdr:nvCxnSpPr>
      <xdr:spPr>
        <a:xfrm flipV="1">
          <a:off x="14401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6955</xdr:rowOff>
    </xdr:from>
    <xdr:to>
      <xdr:col>68</xdr:col>
      <xdr:colOff>152400</xdr:colOff>
      <xdr:row>83</xdr:row>
      <xdr:rowOff>133350</xdr:rowOff>
    </xdr:to>
    <xdr:cxnSp macro="">
      <xdr:nvCxnSpPr>
        <xdr:cNvPr id="266" name="直線コネクタ 265"/>
        <xdr:cNvCxnSpPr/>
      </xdr:nvCxnSpPr>
      <xdr:spPr>
        <a:xfrm>
          <a:off x="13512800" y="14237305"/>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69" name="フローチャート: 判断 268"/>
        <xdr:cNvSpPr/>
      </xdr:nvSpPr>
      <xdr:spPr>
        <a:xfrm>
          <a:off x="13462000" y="14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159250</xdr:rowOff>
    </xdr:from>
    <xdr:ext cx="762000" cy="259045"/>
    <xdr:sp macro="" textlink="">
      <xdr:nvSpPr>
        <xdr:cNvPr id="270" name="テキスト ボックス 269"/>
        <xdr:cNvSpPr txBox="1"/>
      </xdr:nvSpPr>
      <xdr:spPr>
        <a:xfrm>
          <a:off x="13131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71059</xdr:rowOff>
    </xdr:from>
    <xdr:to>
      <xdr:col>81</xdr:col>
      <xdr:colOff>95250</xdr:colOff>
      <xdr:row>84</xdr:row>
      <xdr:rowOff>1209</xdr:rowOff>
    </xdr:to>
    <xdr:sp macro="" textlink="">
      <xdr:nvSpPr>
        <xdr:cNvPr id="276" name="楕円 275"/>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87586</xdr:rowOff>
    </xdr:from>
    <xdr:ext cx="762000" cy="259045"/>
    <xdr:sp macro="" textlink="">
      <xdr:nvSpPr>
        <xdr:cNvPr id="277"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71059</xdr:rowOff>
    </xdr:from>
    <xdr:to>
      <xdr:col>77</xdr:col>
      <xdr:colOff>95250</xdr:colOff>
      <xdr:row>84</xdr:row>
      <xdr:rowOff>1209</xdr:rowOff>
    </xdr:to>
    <xdr:sp macro="" textlink="">
      <xdr:nvSpPr>
        <xdr:cNvPr id="278" name="楕円 277"/>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11386</xdr:rowOff>
    </xdr:from>
    <xdr:ext cx="736600" cy="259045"/>
    <xdr:sp macro="" textlink="">
      <xdr:nvSpPr>
        <xdr:cNvPr id="279" name="テキスト ボックス 278"/>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0" name="楕円 279"/>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1" name="テキスト ボックス 280"/>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127605</xdr:rowOff>
    </xdr:from>
    <xdr:to>
      <xdr:col>64</xdr:col>
      <xdr:colOff>152400</xdr:colOff>
      <xdr:row>83</xdr:row>
      <xdr:rowOff>57755</xdr:rowOff>
    </xdr:to>
    <xdr:sp macro="" textlink="">
      <xdr:nvSpPr>
        <xdr:cNvPr id="284" name="楕円 283"/>
        <xdr:cNvSpPr/>
      </xdr:nvSpPr>
      <xdr:spPr>
        <a:xfrm>
          <a:off x="13462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67932</xdr:rowOff>
    </xdr:from>
    <xdr:ext cx="762000" cy="259045"/>
    <xdr:sp macro="" textlink="">
      <xdr:nvSpPr>
        <xdr:cNvPr id="285" name="テキスト ボックス 284"/>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震災関連業務に対応するための任期付職員を含めた職員採用数の増により，類似団体平均を上回っている。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今後も復興事業等への対応のため，当面は大幅な職員数の削減が難しい状況にあるが，業務の効率化を進めるなどの取組を実施し，職員数の適正化を図るよう努める。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9631</xdr:rowOff>
    </xdr:from>
    <xdr:to>
      <xdr:col>81</xdr:col>
      <xdr:colOff>44450</xdr:colOff>
      <xdr:row>67</xdr:row>
      <xdr:rowOff>23706</xdr:rowOff>
    </xdr:to>
    <xdr:cxnSp macro="">
      <xdr:nvCxnSpPr>
        <xdr:cNvPr id="320" name="直線コネクタ 319"/>
        <xdr:cNvCxnSpPr/>
      </xdr:nvCxnSpPr>
      <xdr:spPr>
        <a:xfrm flipV="1">
          <a:off x="16179800" y="11496781"/>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5609</xdr:rowOff>
    </xdr:from>
    <xdr:to>
      <xdr:col>77</xdr:col>
      <xdr:colOff>44450</xdr:colOff>
      <xdr:row>67</xdr:row>
      <xdr:rowOff>23706</xdr:rowOff>
    </xdr:to>
    <xdr:cxnSp macro="">
      <xdr:nvCxnSpPr>
        <xdr:cNvPr id="323" name="直線コネクタ 322"/>
        <xdr:cNvCxnSpPr/>
      </xdr:nvCxnSpPr>
      <xdr:spPr>
        <a:xfrm>
          <a:off x="15290800" y="1149275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36301</xdr:rowOff>
    </xdr:from>
    <xdr:to>
      <xdr:col>72</xdr:col>
      <xdr:colOff>203200</xdr:colOff>
      <xdr:row>67</xdr:row>
      <xdr:rowOff>5609</xdr:rowOff>
    </xdr:to>
    <xdr:cxnSp macro="">
      <xdr:nvCxnSpPr>
        <xdr:cNvPr id="326" name="直線コネクタ 325"/>
        <xdr:cNvCxnSpPr/>
      </xdr:nvCxnSpPr>
      <xdr:spPr>
        <a:xfrm>
          <a:off x="14401800" y="11352001"/>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117263</xdr:rowOff>
    </xdr:from>
    <xdr:to>
      <xdr:col>68</xdr:col>
      <xdr:colOff>152400</xdr:colOff>
      <xdr:row>66</xdr:row>
      <xdr:rowOff>36301</xdr:rowOff>
    </xdr:to>
    <xdr:cxnSp macro="">
      <xdr:nvCxnSpPr>
        <xdr:cNvPr id="329" name="直線コネクタ 328"/>
        <xdr:cNvCxnSpPr/>
      </xdr:nvCxnSpPr>
      <xdr:spPr>
        <a:xfrm>
          <a:off x="13512800" y="11261513"/>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32" name="フローチャート: 判断 331"/>
        <xdr:cNvSpPr/>
      </xdr:nvSpPr>
      <xdr:spPr>
        <a:xfrm>
          <a:off x="13462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46583</xdr:rowOff>
    </xdr:from>
    <xdr:ext cx="762000" cy="259045"/>
    <xdr:sp macro="" textlink="">
      <xdr:nvSpPr>
        <xdr:cNvPr id="333" name="テキスト ボックス 332"/>
        <xdr:cNvSpPr txBox="1"/>
      </xdr:nvSpPr>
      <xdr:spPr>
        <a:xfrm>
          <a:off x="13131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130281</xdr:rowOff>
    </xdr:from>
    <xdr:to>
      <xdr:col>81</xdr:col>
      <xdr:colOff>95250</xdr:colOff>
      <xdr:row>67</xdr:row>
      <xdr:rowOff>60431</xdr:rowOff>
    </xdr:to>
    <xdr:sp macro="" textlink="">
      <xdr:nvSpPr>
        <xdr:cNvPr id="339" name="楕円 338"/>
        <xdr:cNvSpPr/>
      </xdr:nvSpPr>
      <xdr:spPr>
        <a:xfrm>
          <a:off x="16967200" y="114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26158</xdr:rowOff>
    </xdr:from>
    <xdr:ext cx="762000" cy="259045"/>
    <xdr:sp macro="" textlink="">
      <xdr:nvSpPr>
        <xdr:cNvPr id="340" name="定員管理の状況該当値テキスト"/>
        <xdr:cNvSpPr txBox="1"/>
      </xdr:nvSpPr>
      <xdr:spPr>
        <a:xfrm>
          <a:off x="17106900" y="1134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144356</xdr:rowOff>
    </xdr:from>
    <xdr:to>
      <xdr:col>77</xdr:col>
      <xdr:colOff>95250</xdr:colOff>
      <xdr:row>67</xdr:row>
      <xdr:rowOff>74506</xdr:rowOff>
    </xdr:to>
    <xdr:sp macro="" textlink="">
      <xdr:nvSpPr>
        <xdr:cNvPr id="341" name="楕円 340"/>
        <xdr:cNvSpPr/>
      </xdr:nvSpPr>
      <xdr:spPr>
        <a:xfrm>
          <a:off x="16129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59283</xdr:rowOff>
    </xdr:from>
    <xdr:ext cx="736600" cy="259045"/>
    <xdr:sp macro="" textlink="">
      <xdr:nvSpPr>
        <xdr:cNvPr id="342" name="テキスト ボックス 341"/>
        <xdr:cNvSpPr txBox="1"/>
      </xdr:nvSpPr>
      <xdr:spPr>
        <a:xfrm>
          <a:off x="15798800" y="1154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126259</xdr:rowOff>
    </xdr:from>
    <xdr:to>
      <xdr:col>73</xdr:col>
      <xdr:colOff>44450</xdr:colOff>
      <xdr:row>67</xdr:row>
      <xdr:rowOff>56409</xdr:rowOff>
    </xdr:to>
    <xdr:sp macro="" textlink="">
      <xdr:nvSpPr>
        <xdr:cNvPr id="343" name="楕円 342"/>
        <xdr:cNvSpPr/>
      </xdr:nvSpPr>
      <xdr:spPr>
        <a:xfrm>
          <a:off x="15240000" y="114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41186</xdr:rowOff>
    </xdr:from>
    <xdr:ext cx="762000" cy="259045"/>
    <xdr:sp macro="" textlink="">
      <xdr:nvSpPr>
        <xdr:cNvPr id="344" name="テキスト ボックス 343"/>
        <xdr:cNvSpPr txBox="1"/>
      </xdr:nvSpPr>
      <xdr:spPr>
        <a:xfrm>
          <a:off x="14909800" y="1152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156951</xdr:rowOff>
    </xdr:from>
    <xdr:to>
      <xdr:col>68</xdr:col>
      <xdr:colOff>203200</xdr:colOff>
      <xdr:row>66</xdr:row>
      <xdr:rowOff>87101</xdr:rowOff>
    </xdr:to>
    <xdr:sp macro="" textlink="">
      <xdr:nvSpPr>
        <xdr:cNvPr id="345" name="楕円 344"/>
        <xdr:cNvSpPr/>
      </xdr:nvSpPr>
      <xdr:spPr>
        <a:xfrm>
          <a:off x="14351000" y="113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71878</xdr:rowOff>
    </xdr:from>
    <xdr:ext cx="762000" cy="259045"/>
    <xdr:sp macro="" textlink="">
      <xdr:nvSpPr>
        <xdr:cNvPr id="346" name="テキスト ボックス 345"/>
        <xdr:cNvSpPr txBox="1"/>
      </xdr:nvSpPr>
      <xdr:spPr>
        <a:xfrm>
          <a:off x="14020800" y="1138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66463</xdr:rowOff>
    </xdr:from>
    <xdr:to>
      <xdr:col>64</xdr:col>
      <xdr:colOff>152400</xdr:colOff>
      <xdr:row>65</xdr:row>
      <xdr:rowOff>168063</xdr:rowOff>
    </xdr:to>
    <xdr:sp macro="" textlink="">
      <xdr:nvSpPr>
        <xdr:cNvPr id="347" name="楕円 346"/>
        <xdr:cNvSpPr/>
      </xdr:nvSpPr>
      <xdr:spPr>
        <a:xfrm>
          <a:off x="13462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152840</xdr:rowOff>
    </xdr:from>
    <xdr:ext cx="762000" cy="259045"/>
    <xdr:sp macro="" textlink="">
      <xdr:nvSpPr>
        <xdr:cNvPr id="348" name="テキスト ボックス 347"/>
        <xdr:cNvSpPr txBox="1"/>
      </xdr:nvSpPr>
      <xdr:spPr>
        <a:xfrm>
          <a:off x="13131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過去に発行した地方債の償還完了により元利償還金が減少し，実質公債費比率は昨年度より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今後の新規事業については優先度とニーズを的確に把握したうえで事業選択し，地方債の発行抑制に努める。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38946</xdr:rowOff>
    </xdr:to>
    <xdr:cxnSp macro="">
      <xdr:nvCxnSpPr>
        <xdr:cNvPr id="381" name="直線コネクタ 380"/>
        <xdr:cNvCxnSpPr/>
      </xdr:nvCxnSpPr>
      <xdr:spPr>
        <a:xfrm flipV="1">
          <a:off x="16179800" y="734695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127423</xdr:rowOff>
    </xdr:to>
    <xdr:cxnSp macro="">
      <xdr:nvCxnSpPr>
        <xdr:cNvPr id="384" name="直線コネクタ 383"/>
        <xdr:cNvCxnSpPr/>
      </xdr:nvCxnSpPr>
      <xdr:spPr>
        <a:xfrm flipV="1">
          <a:off x="15290800" y="74112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127423</xdr:rowOff>
    </xdr:from>
    <xdr:to>
      <xdr:col>72</xdr:col>
      <xdr:colOff>203200</xdr:colOff>
      <xdr:row>44</xdr:row>
      <xdr:rowOff>12277</xdr:rowOff>
    </xdr:to>
    <xdr:cxnSp macro="">
      <xdr:nvCxnSpPr>
        <xdr:cNvPr id="387" name="直線コネクタ 386"/>
        <xdr:cNvCxnSpPr/>
      </xdr:nvCxnSpPr>
      <xdr:spPr>
        <a:xfrm flipV="1">
          <a:off x="14401800" y="74997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12277</xdr:rowOff>
    </xdr:from>
    <xdr:to>
      <xdr:col>68</xdr:col>
      <xdr:colOff>152400</xdr:colOff>
      <xdr:row>44</xdr:row>
      <xdr:rowOff>44450</xdr:rowOff>
    </xdr:to>
    <xdr:cxnSp macro="">
      <xdr:nvCxnSpPr>
        <xdr:cNvPr id="390" name="直線コネクタ 389"/>
        <xdr:cNvCxnSpPr/>
      </xdr:nvCxnSpPr>
      <xdr:spPr>
        <a:xfrm flipV="1">
          <a:off x="13512800" y="75560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3" name="フローチャート: 判断 392"/>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394" name="テキスト ボックス 393"/>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0" name="楕円 399"/>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1"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159596</xdr:rowOff>
    </xdr:from>
    <xdr:to>
      <xdr:col>77</xdr:col>
      <xdr:colOff>95250</xdr:colOff>
      <xdr:row>43</xdr:row>
      <xdr:rowOff>89746</xdr:rowOff>
    </xdr:to>
    <xdr:sp macro="" textlink="">
      <xdr:nvSpPr>
        <xdr:cNvPr id="402" name="楕円 401"/>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74523</xdr:rowOff>
    </xdr:from>
    <xdr:ext cx="736600" cy="259045"/>
    <xdr:sp macro="" textlink="">
      <xdr:nvSpPr>
        <xdr:cNvPr id="403" name="テキスト ボックス 402"/>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76623</xdr:rowOff>
    </xdr:from>
    <xdr:to>
      <xdr:col>73</xdr:col>
      <xdr:colOff>44450</xdr:colOff>
      <xdr:row>44</xdr:row>
      <xdr:rowOff>6773</xdr:rowOff>
    </xdr:to>
    <xdr:sp macro="" textlink="">
      <xdr:nvSpPr>
        <xdr:cNvPr id="404" name="楕円 403"/>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163000</xdr:rowOff>
    </xdr:from>
    <xdr:ext cx="762000" cy="259045"/>
    <xdr:sp macro="" textlink="">
      <xdr:nvSpPr>
        <xdr:cNvPr id="405" name="テキスト ボックス 404"/>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132927</xdr:rowOff>
    </xdr:from>
    <xdr:to>
      <xdr:col>68</xdr:col>
      <xdr:colOff>203200</xdr:colOff>
      <xdr:row>44</xdr:row>
      <xdr:rowOff>63077</xdr:rowOff>
    </xdr:to>
    <xdr:sp macro="" textlink="">
      <xdr:nvSpPr>
        <xdr:cNvPr id="406" name="楕円 405"/>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47854</xdr:rowOff>
    </xdr:from>
    <xdr:ext cx="762000" cy="259045"/>
    <xdr:sp macro="" textlink="">
      <xdr:nvSpPr>
        <xdr:cNvPr id="407" name="テキスト ボックス 406"/>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08" name="楕円 407"/>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09" name="テキスト ボックス 408"/>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類似団体平均を下回っている。主な要因としては，市営住宅基金残高の増により充当可能基金残高が大きくなっていることが挙げられる。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今後も，新規事業については優先度とニーズを的確に把握したうえで事業選択し，地方債の発行抑制など後年度負担の軽減を図り，健全な財政運営に努める。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48" name="テキスト ボックス 447"/>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1" name="フローチャート: 判断 450"/>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148184</xdr:rowOff>
    </xdr:from>
    <xdr:ext cx="762000" cy="259045"/>
    <xdr:sp macro="" textlink="">
      <xdr:nvSpPr>
        <xdr:cNvPr id="452" name="テキスト ボックス 451"/>
        <xdr:cNvSpPr txBox="1"/>
      </xdr:nvSpPr>
      <xdr:spPr>
        <a:xfrm>
          <a:off x="13131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154559</xdr:rowOff>
    </xdr:from>
    <xdr:to>
      <xdr:col>73</xdr:col>
      <xdr:colOff>44450</xdr:colOff>
      <xdr:row>14</xdr:row>
      <xdr:rowOff>84709</xdr:rowOff>
    </xdr:to>
    <xdr:sp macro="" textlink="">
      <xdr:nvSpPr>
        <xdr:cNvPr id="458" name="楕円 457"/>
        <xdr:cNvSpPr/>
      </xdr:nvSpPr>
      <xdr:spPr>
        <a:xfrm>
          <a:off x="152400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94886</xdr:rowOff>
    </xdr:from>
    <xdr:ext cx="762000" cy="259045"/>
    <xdr:sp macro="" textlink="">
      <xdr:nvSpPr>
        <xdr:cNvPr id="459" name="テキスト ボックス 458"/>
        <xdr:cNvSpPr txBox="1"/>
      </xdr:nvSpPr>
      <xdr:spPr>
        <a:xfrm>
          <a:off x="14909800" y="215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160994</xdr:rowOff>
    </xdr:from>
    <xdr:to>
      <xdr:col>64</xdr:col>
      <xdr:colOff>152400</xdr:colOff>
      <xdr:row>14</xdr:row>
      <xdr:rowOff>91144</xdr:rowOff>
    </xdr:to>
    <xdr:sp macro="" textlink="">
      <xdr:nvSpPr>
        <xdr:cNvPr id="460" name="楕円 459"/>
        <xdr:cNvSpPr/>
      </xdr:nvSpPr>
      <xdr:spPr>
        <a:xfrm>
          <a:off x="134620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101321</xdr:rowOff>
    </xdr:from>
    <xdr:ext cx="762000" cy="259045"/>
    <xdr:sp macro="" textlink="">
      <xdr:nvSpPr>
        <xdr:cNvPr id="461" name="テキスト ボックス 460"/>
        <xdr:cNvSpPr txBox="1"/>
      </xdr:nvSpPr>
      <xdr:spPr>
        <a:xfrm>
          <a:off x="13131800" y="21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62,601
61,969
332.44
96,087,471
76,733,077
4,571,941
17,904,610
38,850,702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復興事業対応のため，任期付職員を含めた職員数の増により，類似団体と比べ職員数が多いためである。復興事業が続く間は，職員数の大幅な削減は難しいが，今後は可能な業務については民間委託を進める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85090</xdr:rowOff>
    </xdr:from>
    <xdr:to>
      <xdr:col>24</xdr:col>
      <xdr:colOff>25400</xdr:colOff>
      <xdr:row>39</xdr:row>
      <xdr:rowOff>123190</xdr:rowOff>
    </xdr:to>
    <xdr:cxnSp macro="">
      <xdr:nvCxnSpPr>
        <xdr:cNvPr id="66" name="直線コネクタ 65"/>
        <xdr:cNvCxnSpPr/>
      </xdr:nvCxnSpPr>
      <xdr:spPr>
        <a:xfrm>
          <a:off x="3987800" y="6771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85090</xdr:rowOff>
    </xdr:to>
    <xdr:cxnSp macro="">
      <xdr:nvCxnSpPr>
        <xdr:cNvPr id="69" name="直線コネクタ 68"/>
        <xdr:cNvCxnSpPr/>
      </xdr:nvCxnSpPr>
      <xdr:spPr>
        <a:xfrm>
          <a:off x="3098800" y="6703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xdr:rowOff>
    </xdr:from>
    <xdr:to>
      <xdr:col>15</xdr:col>
      <xdr:colOff>98425</xdr:colOff>
      <xdr:row>39</xdr:row>
      <xdr:rowOff>100330</xdr:rowOff>
    </xdr:to>
    <xdr:cxnSp macro="">
      <xdr:nvCxnSpPr>
        <xdr:cNvPr id="72" name="直線コネクタ 71"/>
        <xdr:cNvCxnSpPr/>
      </xdr:nvCxnSpPr>
      <xdr:spPr>
        <a:xfrm flipV="1">
          <a:off x="2209800" y="6703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100330</xdr:rowOff>
    </xdr:to>
    <xdr:cxnSp macro="">
      <xdr:nvCxnSpPr>
        <xdr:cNvPr id="75" name="直線コネクタ 74"/>
        <xdr:cNvCxnSpPr/>
      </xdr:nvCxnSpPr>
      <xdr:spPr>
        <a:xfrm>
          <a:off x="1320800" y="6695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72390</xdr:rowOff>
    </xdr:from>
    <xdr:to>
      <xdr:col>24</xdr:col>
      <xdr:colOff>76200</xdr:colOff>
      <xdr:row>40</xdr:row>
      <xdr:rowOff>2540</xdr:rowOff>
    </xdr:to>
    <xdr:sp macro="" textlink="">
      <xdr:nvSpPr>
        <xdr:cNvPr id="85" name="楕円 84"/>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44467</xdr:rowOff>
    </xdr:from>
    <xdr:ext cx="762000" cy="259045"/>
    <xdr:sp macro="" textlink="">
      <xdr:nvSpPr>
        <xdr:cNvPr id="86" name="人件費該当値テキスト"/>
        <xdr:cNvSpPr txBox="1"/>
      </xdr:nvSpPr>
      <xdr:spPr>
        <a:xfrm>
          <a:off x="4914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34290</xdr:rowOff>
    </xdr:from>
    <xdr:to>
      <xdr:col>20</xdr:col>
      <xdr:colOff>38100</xdr:colOff>
      <xdr:row>39</xdr:row>
      <xdr:rowOff>135890</xdr:rowOff>
    </xdr:to>
    <xdr:sp macro="" textlink="">
      <xdr:nvSpPr>
        <xdr:cNvPr id="87" name="楕円 86"/>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120667</xdr:rowOff>
    </xdr:from>
    <xdr:ext cx="736600" cy="259045"/>
    <xdr:sp macro="" textlink="">
      <xdr:nvSpPr>
        <xdr:cNvPr id="88" name="テキスト ボックス 87"/>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52087</xdr:rowOff>
    </xdr:from>
    <xdr:ext cx="762000" cy="259045"/>
    <xdr:sp macro="" textlink="">
      <xdr:nvSpPr>
        <xdr:cNvPr id="90" name="テキスト ボックス 89"/>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49530</xdr:rowOff>
    </xdr:from>
    <xdr:to>
      <xdr:col>11</xdr:col>
      <xdr:colOff>60325</xdr:colOff>
      <xdr:row>39</xdr:row>
      <xdr:rowOff>151130</xdr:rowOff>
    </xdr:to>
    <xdr:sp macro="" textlink="">
      <xdr:nvSpPr>
        <xdr:cNvPr id="91" name="楕円 90"/>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135907</xdr:rowOff>
    </xdr:from>
    <xdr:ext cx="762000" cy="259045"/>
    <xdr:sp macro="" textlink="">
      <xdr:nvSpPr>
        <xdr:cNvPr id="92" name="テキスト ボックス 91"/>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これは，道路維持修繕等について直営実施の業務が多いなど，行政サービスの提供形態の違いによるためである。今後は，可能な業務については民間委託を進めていく。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101854</xdr:rowOff>
    </xdr:from>
    <xdr:to>
      <xdr:col>82</xdr:col>
      <xdr:colOff>107950</xdr:colOff>
      <xdr:row>15</xdr:row>
      <xdr:rowOff>156718</xdr:rowOff>
    </xdr:to>
    <xdr:cxnSp macro="">
      <xdr:nvCxnSpPr>
        <xdr:cNvPr id="125" name="直線コネクタ 124"/>
        <xdr:cNvCxnSpPr/>
      </xdr:nvCxnSpPr>
      <xdr:spPr>
        <a:xfrm>
          <a:off x="15671800" y="26736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19558</xdr:rowOff>
    </xdr:from>
    <xdr:to>
      <xdr:col>78</xdr:col>
      <xdr:colOff>69850</xdr:colOff>
      <xdr:row>15</xdr:row>
      <xdr:rowOff>101854</xdr:rowOff>
    </xdr:to>
    <xdr:cxnSp macro="">
      <xdr:nvCxnSpPr>
        <xdr:cNvPr id="128" name="直線コネクタ 127"/>
        <xdr:cNvCxnSpPr/>
      </xdr:nvCxnSpPr>
      <xdr:spPr>
        <a:xfrm>
          <a:off x="14782800" y="25913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163576</xdr:rowOff>
    </xdr:from>
    <xdr:to>
      <xdr:col>73</xdr:col>
      <xdr:colOff>180975</xdr:colOff>
      <xdr:row>15</xdr:row>
      <xdr:rowOff>19558</xdr:rowOff>
    </xdr:to>
    <xdr:cxnSp macro="">
      <xdr:nvCxnSpPr>
        <xdr:cNvPr id="131" name="直線コネクタ 130"/>
        <xdr:cNvCxnSpPr/>
      </xdr:nvCxnSpPr>
      <xdr:spPr>
        <a:xfrm>
          <a:off x="13893800" y="2563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163576</xdr:rowOff>
    </xdr:to>
    <xdr:cxnSp macro="">
      <xdr:nvCxnSpPr>
        <xdr:cNvPr id="134" name="直線コネクタ 133"/>
        <xdr:cNvCxnSpPr/>
      </xdr:nvCxnSpPr>
      <xdr:spPr>
        <a:xfrm>
          <a:off x="13004800" y="23901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4" name="楕円 143"/>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5"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51054</xdr:rowOff>
    </xdr:from>
    <xdr:to>
      <xdr:col>78</xdr:col>
      <xdr:colOff>120650</xdr:colOff>
      <xdr:row>15</xdr:row>
      <xdr:rowOff>152654</xdr:rowOff>
    </xdr:to>
    <xdr:sp macro="" textlink="">
      <xdr:nvSpPr>
        <xdr:cNvPr id="146" name="楕円 145"/>
        <xdr:cNvSpPr/>
      </xdr:nvSpPr>
      <xdr:spPr>
        <a:xfrm>
          <a:off x="15621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162831</xdr:rowOff>
    </xdr:from>
    <xdr:ext cx="736600" cy="259045"/>
    <xdr:sp macro="" textlink="">
      <xdr:nvSpPr>
        <xdr:cNvPr id="147" name="テキスト ボックス 146"/>
        <xdr:cNvSpPr txBox="1"/>
      </xdr:nvSpPr>
      <xdr:spPr>
        <a:xfrm>
          <a:off x="15290800" y="239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140208</xdr:rowOff>
    </xdr:from>
    <xdr:to>
      <xdr:col>74</xdr:col>
      <xdr:colOff>31750</xdr:colOff>
      <xdr:row>15</xdr:row>
      <xdr:rowOff>70358</xdr:rowOff>
    </xdr:to>
    <xdr:sp macro="" textlink="">
      <xdr:nvSpPr>
        <xdr:cNvPr id="148" name="楕円 147"/>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80535</xdr:rowOff>
    </xdr:from>
    <xdr:ext cx="762000" cy="259045"/>
    <xdr:sp macro="" textlink="">
      <xdr:nvSpPr>
        <xdr:cNvPr id="149" name="テキスト ボックス 148"/>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112776</xdr:rowOff>
    </xdr:from>
    <xdr:to>
      <xdr:col>69</xdr:col>
      <xdr:colOff>142875</xdr:colOff>
      <xdr:row>15</xdr:row>
      <xdr:rowOff>42926</xdr:rowOff>
    </xdr:to>
    <xdr:sp macro="" textlink="">
      <xdr:nvSpPr>
        <xdr:cNvPr id="150" name="楕円 149"/>
        <xdr:cNvSpPr/>
      </xdr:nvSpPr>
      <xdr:spPr>
        <a:xfrm>
          <a:off x="13843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53103</xdr:rowOff>
    </xdr:from>
    <xdr:ext cx="762000" cy="259045"/>
    <xdr:sp macro="" textlink="">
      <xdr:nvSpPr>
        <xdr:cNvPr id="151" name="テキスト ボックス 150"/>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52" name="楕円 151"/>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53" name="テキスト ボックス 152"/>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今後については，さらに高齢化が進むことによる生活保護費等の増加が予想されるため，引き続き適正な資格審査等により，扶助費の増加抑制に努める。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17272</xdr:rowOff>
    </xdr:from>
    <xdr:to>
      <xdr:col>24</xdr:col>
      <xdr:colOff>25400</xdr:colOff>
      <xdr:row>54</xdr:row>
      <xdr:rowOff>35560</xdr:rowOff>
    </xdr:to>
    <xdr:cxnSp macro="">
      <xdr:nvCxnSpPr>
        <xdr:cNvPr id="184" name="直線コネクタ 183"/>
        <xdr:cNvCxnSpPr/>
      </xdr:nvCxnSpPr>
      <xdr:spPr>
        <a:xfrm>
          <a:off x="3987800" y="92755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170434</xdr:rowOff>
    </xdr:from>
    <xdr:to>
      <xdr:col>19</xdr:col>
      <xdr:colOff>187325</xdr:colOff>
      <xdr:row>54</xdr:row>
      <xdr:rowOff>17272</xdr:rowOff>
    </xdr:to>
    <xdr:cxnSp macro="">
      <xdr:nvCxnSpPr>
        <xdr:cNvPr id="187" name="直線コネクタ 186"/>
        <xdr:cNvCxnSpPr/>
      </xdr:nvCxnSpPr>
      <xdr:spPr>
        <a:xfrm>
          <a:off x="3098800" y="92572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115570</xdr:rowOff>
    </xdr:from>
    <xdr:to>
      <xdr:col>15</xdr:col>
      <xdr:colOff>98425</xdr:colOff>
      <xdr:row>53</xdr:row>
      <xdr:rowOff>170434</xdr:rowOff>
    </xdr:to>
    <xdr:cxnSp macro="">
      <xdr:nvCxnSpPr>
        <xdr:cNvPr id="190" name="直線コネクタ 189"/>
        <xdr:cNvCxnSpPr/>
      </xdr:nvCxnSpPr>
      <xdr:spPr>
        <a:xfrm>
          <a:off x="2209800" y="92024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88138</xdr:rowOff>
    </xdr:from>
    <xdr:to>
      <xdr:col>11</xdr:col>
      <xdr:colOff>9525</xdr:colOff>
      <xdr:row>53</xdr:row>
      <xdr:rowOff>115570</xdr:rowOff>
    </xdr:to>
    <xdr:cxnSp macro="">
      <xdr:nvCxnSpPr>
        <xdr:cNvPr id="193" name="直線コネクタ 192"/>
        <xdr:cNvCxnSpPr/>
      </xdr:nvCxnSpPr>
      <xdr:spPr>
        <a:xfrm>
          <a:off x="1320800" y="91749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196" name="フローチャート: 判断 195"/>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197" name="テキスト ボックス 196"/>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156210</xdr:rowOff>
    </xdr:from>
    <xdr:to>
      <xdr:col>24</xdr:col>
      <xdr:colOff>76200</xdr:colOff>
      <xdr:row>54</xdr:row>
      <xdr:rowOff>86360</xdr:rowOff>
    </xdr:to>
    <xdr:sp macro="" textlink="">
      <xdr:nvSpPr>
        <xdr:cNvPr id="203" name="楕円 202"/>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64787</xdr:rowOff>
    </xdr:from>
    <xdr:ext cx="762000" cy="259045"/>
    <xdr:sp macro="" textlink="">
      <xdr:nvSpPr>
        <xdr:cNvPr id="204" name="扶助費該当値テキスト"/>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137922</xdr:rowOff>
    </xdr:from>
    <xdr:to>
      <xdr:col>20</xdr:col>
      <xdr:colOff>38100</xdr:colOff>
      <xdr:row>54</xdr:row>
      <xdr:rowOff>68072</xdr:rowOff>
    </xdr:to>
    <xdr:sp macro="" textlink="">
      <xdr:nvSpPr>
        <xdr:cNvPr id="205" name="楕円 204"/>
        <xdr:cNvSpPr/>
      </xdr:nvSpPr>
      <xdr:spPr>
        <a:xfrm>
          <a:off x="3937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78249</xdr:rowOff>
    </xdr:from>
    <xdr:ext cx="736600" cy="259045"/>
    <xdr:sp macro="" textlink="">
      <xdr:nvSpPr>
        <xdr:cNvPr id="206" name="テキスト ボックス 205"/>
        <xdr:cNvSpPr txBox="1"/>
      </xdr:nvSpPr>
      <xdr:spPr>
        <a:xfrm>
          <a:off x="3606800" y="899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119634</xdr:rowOff>
    </xdr:from>
    <xdr:to>
      <xdr:col>15</xdr:col>
      <xdr:colOff>149225</xdr:colOff>
      <xdr:row>54</xdr:row>
      <xdr:rowOff>49784</xdr:rowOff>
    </xdr:to>
    <xdr:sp macro="" textlink="">
      <xdr:nvSpPr>
        <xdr:cNvPr id="207" name="楕円 206"/>
        <xdr:cNvSpPr/>
      </xdr:nvSpPr>
      <xdr:spPr>
        <a:xfrm>
          <a:off x="3048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59961</xdr:rowOff>
    </xdr:from>
    <xdr:ext cx="762000" cy="259045"/>
    <xdr:sp macro="" textlink="">
      <xdr:nvSpPr>
        <xdr:cNvPr id="208" name="テキスト ボックス 207"/>
        <xdr:cNvSpPr txBox="1"/>
      </xdr:nvSpPr>
      <xdr:spPr>
        <a:xfrm>
          <a:off x="2717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64770</xdr:rowOff>
    </xdr:from>
    <xdr:to>
      <xdr:col>11</xdr:col>
      <xdr:colOff>60325</xdr:colOff>
      <xdr:row>53</xdr:row>
      <xdr:rowOff>166370</xdr:rowOff>
    </xdr:to>
    <xdr:sp macro="" textlink="">
      <xdr:nvSpPr>
        <xdr:cNvPr id="209" name="楕円 208"/>
        <xdr:cNvSpPr/>
      </xdr:nvSpPr>
      <xdr:spPr>
        <a:xfrm>
          <a:off x="2159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5097</xdr:rowOff>
    </xdr:from>
    <xdr:ext cx="762000" cy="259045"/>
    <xdr:sp macro="" textlink="">
      <xdr:nvSpPr>
        <xdr:cNvPr id="210" name="テキスト ボックス 209"/>
        <xdr:cNvSpPr txBox="1"/>
      </xdr:nvSpPr>
      <xdr:spPr>
        <a:xfrm>
          <a:off x="1828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37338</xdr:rowOff>
    </xdr:from>
    <xdr:to>
      <xdr:col>6</xdr:col>
      <xdr:colOff>171450</xdr:colOff>
      <xdr:row>53</xdr:row>
      <xdr:rowOff>138938</xdr:rowOff>
    </xdr:to>
    <xdr:sp macro="" textlink="">
      <xdr:nvSpPr>
        <xdr:cNvPr id="211" name="楕円 210"/>
        <xdr:cNvSpPr/>
      </xdr:nvSpPr>
      <xdr:spPr>
        <a:xfrm>
          <a:off x="1270000" y="91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149115</xdr:rowOff>
    </xdr:from>
    <xdr:ext cx="762000" cy="259045"/>
    <xdr:sp macro="" textlink="">
      <xdr:nvSpPr>
        <xdr:cNvPr id="212" name="テキスト ボックス 211"/>
        <xdr:cNvSpPr txBox="1"/>
      </xdr:nvSpPr>
      <xdr:spPr>
        <a:xfrm>
          <a:off x="939800" y="889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その他に係る経常収支比率が類似団体平均を上回っているのは，繰出金が主な要因である。</a:t>
          </a:r>
        </a:p>
        <a:p>
          <a:r>
            <a:rPr kumimoji="1" lang="ja-JP" altLang="en-US" sz="1300">
              <a:latin typeface="ＭＳ Ｐゴシック" panose="020B0600070205080204" pitchFamily="50" charset="-128"/>
              <a:ea typeface="ＭＳ Ｐゴシック" panose="020B0600070205080204" pitchFamily="50" charset="-128"/>
            </a:rPr>
            <a:t>　これは，魚市場特別会計があることや下水道事業に対する繰出金が増加傾向にあることが影響している。</a:t>
          </a:r>
        </a:p>
        <a:p>
          <a:r>
            <a:rPr kumimoji="1" lang="ja-JP" altLang="en-US" sz="1300">
              <a:latin typeface="ＭＳ Ｐゴシック" panose="020B0600070205080204" pitchFamily="50" charset="-128"/>
              <a:ea typeface="ＭＳ Ｐゴシック" panose="020B0600070205080204" pitchFamily="50" charset="-128"/>
            </a:rPr>
            <a:t>　普通会計の繰出金による負担が過大とならないよう，各事業についてより健全な運営に努める。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60</xdr:row>
      <xdr:rowOff>50800</xdr:rowOff>
    </xdr:to>
    <xdr:cxnSp macro="">
      <xdr:nvCxnSpPr>
        <xdr:cNvPr id="245" name="直線コネクタ 244"/>
        <xdr:cNvCxnSpPr/>
      </xdr:nvCxnSpPr>
      <xdr:spPr>
        <a:xfrm flipV="1">
          <a:off x="15671800" y="10223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60</xdr:row>
      <xdr:rowOff>50800</xdr:rowOff>
    </xdr:to>
    <xdr:cxnSp macro="">
      <xdr:nvCxnSpPr>
        <xdr:cNvPr id="248" name="直線コネクタ 247"/>
        <xdr:cNvCxnSpPr/>
      </xdr:nvCxnSpPr>
      <xdr:spPr>
        <a:xfrm>
          <a:off x="14782800" y="10253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59</xdr:row>
      <xdr:rowOff>161290</xdr:rowOff>
    </xdr:to>
    <xdr:cxnSp macro="">
      <xdr:nvCxnSpPr>
        <xdr:cNvPr id="251" name="直線コネクタ 250"/>
        <xdr:cNvCxnSpPr/>
      </xdr:nvCxnSpPr>
      <xdr:spPr>
        <a:xfrm flipV="1">
          <a:off x="13893800" y="1025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161290</xdr:rowOff>
    </xdr:to>
    <xdr:cxnSp macro="">
      <xdr:nvCxnSpPr>
        <xdr:cNvPr id="254" name="直線コネクタ 253"/>
        <xdr:cNvCxnSpPr/>
      </xdr:nvCxnSpPr>
      <xdr:spPr>
        <a:xfrm>
          <a:off x="13004800" y="1020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57" name="フローチャート: 判断 256"/>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146067</xdr:rowOff>
    </xdr:from>
    <xdr:ext cx="762000" cy="259045"/>
    <xdr:sp macro="" textlink="">
      <xdr:nvSpPr>
        <xdr:cNvPr id="258" name="テキスト ボックス 257"/>
        <xdr:cNvSpPr txBox="1"/>
      </xdr:nvSpPr>
      <xdr:spPr>
        <a:xfrm>
          <a:off x="12623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64" name="楕円 263"/>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65"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66" name="楕円 265"/>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67" name="テキスト ボックス 266"/>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68" name="楕円 267"/>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69" name="テキスト ボックス 268"/>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110490</xdr:rowOff>
    </xdr:from>
    <xdr:to>
      <xdr:col>69</xdr:col>
      <xdr:colOff>142875</xdr:colOff>
      <xdr:row>60</xdr:row>
      <xdr:rowOff>40640</xdr:rowOff>
    </xdr:to>
    <xdr:sp macro="" textlink="">
      <xdr:nvSpPr>
        <xdr:cNvPr id="270" name="楕円 269"/>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71" name="テキスト ボックス 270"/>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34290</xdr:rowOff>
    </xdr:from>
    <xdr:to>
      <xdr:col>65</xdr:col>
      <xdr:colOff>53975</xdr:colOff>
      <xdr:row>59</xdr:row>
      <xdr:rowOff>135890</xdr:rowOff>
    </xdr:to>
    <xdr:sp macro="" textlink="">
      <xdr:nvSpPr>
        <xdr:cNvPr id="272" name="楕円 271"/>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120667</xdr:rowOff>
    </xdr:from>
    <xdr:ext cx="762000" cy="259045"/>
    <xdr:sp macro="" textlink="">
      <xdr:nvSpPr>
        <xdr:cNvPr id="273" name="テキスト ボックス 272"/>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これは，一部事務組合への負担金，水道事業会計や病院事業会計等の公営企業会計への補助金等が多いためである。今後は，企業会計の更なる経営改善に取り組み，補助費等の削減に努める。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78994</xdr:rowOff>
    </xdr:to>
    <xdr:cxnSp macro="">
      <xdr:nvCxnSpPr>
        <xdr:cNvPr id="303" name="直線コネクタ 302"/>
        <xdr:cNvCxnSpPr/>
      </xdr:nvCxnSpPr>
      <xdr:spPr>
        <a:xfrm>
          <a:off x="15671800" y="6418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74422</xdr:rowOff>
    </xdr:to>
    <xdr:cxnSp macro="">
      <xdr:nvCxnSpPr>
        <xdr:cNvPr id="306" name="直線コネクタ 305"/>
        <xdr:cNvCxnSpPr/>
      </xdr:nvCxnSpPr>
      <xdr:spPr>
        <a:xfrm>
          <a:off x="14782800" y="6363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19558</xdr:rowOff>
    </xdr:to>
    <xdr:cxnSp macro="">
      <xdr:nvCxnSpPr>
        <xdr:cNvPr id="309" name="直線コネクタ 308"/>
        <xdr:cNvCxnSpPr/>
      </xdr:nvCxnSpPr>
      <xdr:spPr>
        <a:xfrm>
          <a:off x="13893800" y="6317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145288</xdr:rowOff>
    </xdr:to>
    <xdr:cxnSp macro="">
      <xdr:nvCxnSpPr>
        <xdr:cNvPr id="312" name="直線コネクタ 311"/>
        <xdr:cNvCxnSpPr/>
      </xdr:nvCxnSpPr>
      <xdr:spPr>
        <a:xfrm>
          <a:off x="13004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5" name="フローチャート: 判断 314"/>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16" name="テキスト ボックス 315"/>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2" name="楕円 321"/>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3"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4" name="楕円 323"/>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5" name="テキスト ボックス 324"/>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6" name="楕円 325"/>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7" name="テキスト ボックス 32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8" name="楕円 327"/>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9" name="テキスト ボックス 328"/>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0" name="楕円 329"/>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1" name="テキスト ボックス 330"/>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今後実施する事業については優先度を明確化し，地方債の新規発行の抑制に努める。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88137</xdr:rowOff>
    </xdr:to>
    <xdr:cxnSp macro="">
      <xdr:nvCxnSpPr>
        <xdr:cNvPr id="361" name="直線コネクタ 360"/>
        <xdr:cNvCxnSpPr/>
      </xdr:nvCxnSpPr>
      <xdr:spPr>
        <a:xfrm flipV="1">
          <a:off x="3987800" y="132577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97282</xdr:rowOff>
    </xdr:to>
    <xdr:cxnSp macro="">
      <xdr:nvCxnSpPr>
        <xdr:cNvPr id="364" name="直線コネクタ 363"/>
        <xdr:cNvCxnSpPr/>
      </xdr:nvCxnSpPr>
      <xdr:spPr>
        <a:xfrm flipV="1">
          <a:off x="3098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124713</xdr:rowOff>
    </xdr:to>
    <xdr:cxnSp macro="">
      <xdr:nvCxnSpPr>
        <xdr:cNvPr id="367" name="直線コネクタ 366"/>
        <xdr:cNvCxnSpPr/>
      </xdr:nvCxnSpPr>
      <xdr:spPr>
        <a:xfrm flipV="1">
          <a:off x="2209800" y="13298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77</xdr:row>
      <xdr:rowOff>152146</xdr:rowOff>
    </xdr:to>
    <xdr:cxnSp macro="">
      <xdr:nvCxnSpPr>
        <xdr:cNvPr id="370" name="直線コネクタ 369"/>
        <xdr:cNvCxnSpPr/>
      </xdr:nvCxnSpPr>
      <xdr:spPr>
        <a:xfrm flipV="1">
          <a:off x="1320800" y="133263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4" name="テキスト ボックス 373"/>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0" name="楕円 379"/>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1"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2" name="楕円 381"/>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83" name="テキスト ボックス 382"/>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84" name="楕円 383"/>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85" name="テキスト ボックス 384"/>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86" name="楕円 385"/>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87" name="テキスト ボックス 38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8" name="楕円 387"/>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9" name="テキスト ボックス 388"/>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これは，人件費及び繰出金の比率が高いためである。</a:t>
          </a:r>
        </a:p>
        <a:p>
          <a:r>
            <a:rPr kumimoji="1" lang="ja-JP" altLang="en-US" sz="1300">
              <a:latin typeface="ＭＳ Ｐゴシック" panose="020B0600070205080204" pitchFamily="50" charset="-128"/>
              <a:ea typeface="ＭＳ Ｐゴシック" panose="020B0600070205080204" pitchFamily="50" charset="-128"/>
            </a:rPr>
            <a:t>　今後は，可能な業務について民間委託を進め，人件費の抑制に努める。</a:t>
          </a:r>
        </a:p>
        <a:p>
          <a:r>
            <a:rPr kumimoji="1" lang="ja-JP" altLang="en-US" sz="1300">
              <a:latin typeface="ＭＳ Ｐゴシック" panose="020B0600070205080204" pitchFamily="50" charset="-128"/>
              <a:ea typeface="ＭＳ Ｐゴシック" panose="020B0600070205080204" pitchFamily="50" charset="-128"/>
            </a:rPr>
            <a:t>　また，保険事業会計においては，予防事業による給付費の縮減や事務的経費の削減に努めるなど，繰出金による負担が過大とならないよう，各事業についてより健全な運営に努める。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78</xdr:row>
      <xdr:rowOff>153670</xdr:rowOff>
    </xdr:to>
    <xdr:cxnSp macro="">
      <xdr:nvCxnSpPr>
        <xdr:cNvPr id="422" name="直線コネクタ 421"/>
        <xdr:cNvCxnSpPr/>
      </xdr:nvCxnSpPr>
      <xdr:spPr>
        <a:xfrm flipV="1">
          <a:off x="15671800" y="135229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153670</xdr:rowOff>
    </xdr:to>
    <xdr:cxnSp macro="">
      <xdr:nvCxnSpPr>
        <xdr:cNvPr id="425" name="直線コネクタ 424"/>
        <xdr:cNvCxnSpPr/>
      </xdr:nvCxnSpPr>
      <xdr:spPr>
        <a:xfrm>
          <a:off x="14782800" y="1336293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142239</xdr:rowOff>
    </xdr:from>
    <xdr:to>
      <xdr:col>73</xdr:col>
      <xdr:colOff>180975</xdr:colOff>
      <xdr:row>77</xdr:row>
      <xdr:rowOff>161289</xdr:rowOff>
    </xdr:to>
    <xdr:cxnSp macro="">
      <xdr:nvCxnSpPr>
        <xdr:cNvPr id="428" name="直線コネクタ 427"/>
        <xdr:cNvCxnSpPr/>
      </xdr:nvCxnSpPr>
      <xdr:spPr>
        <a:xfrm>
          <a:off x="13893800" y="13343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130811</xdr:rowOff>
    </xdr:from>
    <xdr:to>
      <xdr:col>69</xdr:col>
      <xdr:colOff>92075</xdr:colOff>
      <xdr:row>77</xdr:row>
      <xdr:rowOff>142239</xdr:rowOff>
    </xdr:to>
    <xdr:cxnSp macro="">
      <xdr:nvCxnSpPr>
        <xdr:cNvPr id="431" name="直線コネクタ 430"/>
        <xdr:cNvCxnSpPr/>
      </xdr:nvCxnSpPr>
      <xdr:spPr>
        <a:xfrm>
          <a:off x="13004800" y="1316101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34" name="フローチャート: 判断 433"/>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35" name="テキスト ボックス 434"/>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1" name="楕円 440"/>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2"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102870</xdr:rowOff>
    </xdr:from>
    <xdr:to>
      <xdr:col>78</xdr:col>
      <xdr:colOff>120650</xdr:colOff>
      <xdr:row>79</xdr:row>
      <xdr:rowOff>33020</xdr:rowOff>
    </xdr:to>
    <xdr:sp macro="" textlink="">
      <xdr:nvSpPr>
        <xdr:cNvPr id="443" name="楕円 442"/>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17797</xdr:rowOff>
    </xdr:from>
    <xdr:ext cx="736600" cy="259045"/>
    <xdr:sp macro="" textlink="">
      <xdr:nvSpPr>
        <xdr:cNvPr id="444" name="テキスト ボックス 443"/>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5" name="楕円 444"/>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6" name="テキスト ボックス 445"/>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91439</xdr:rowOff>
    </xdr:from>
    <xdr:to>
      <xdr:col>69</xdr:col>
      <xdr:colOff>142875</xdr:colOff>
      <xdr:row>78</xdr:row>
      <xdr:rowOff>21589</xdr:rowOff>
    </xdr:to>
    <xdr:sp macro="" textlink="">
      <xdr:nvSpPr>
        <xdr:cNvPr id="447" name="楕円 446"/>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6366</xdr:rowOff>
    </xdr:from>
    <xdr:ext cx="762000" cy="259045"/>
    <xdr:sp macro="" textlink="">
      <xdr:nvSpPr>
        <xdr:cNvPr id="448" name="テキスト ボックス 447"/>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80011</xdr:rowOff>
    </xdr:from>
    <xdr:to>
      <xdr:col>65</xdr:col>
      <xdr:colOff>53975</xdr:colOff>
      <xdr:row>77</xdr:row>
      <xdr:rowOff>10161</xdr:rowOff>
    </xdr:to>
    <xdr:sp macro="" textlink="">
      <xdr:nvSpPr>
        <xdr:cNvPr id="449" name="楕円 448"/>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166388</xdr:rowOff>
    </xdr:from>
    <xdr:ext cx="762000" cy="259045"/>
    <xdr:sp macro="" textlink="">
      <xdr:nvSpPr>
        <xdr:cNvPr id="450" name="テキスト ボックス 449"/>
        <xdr:cNvSpPr txBox="1"/>
      </xdr:nvSpPr>
      <xdr:spPr>
        <a:xfrm>
          <a:off x="12623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161546</xdr:rowOff>
    </xdr:from>
    <xdr:to>
      <xdr:col>29</xdr:col>
      <xdr:colOff>127000</xdr:colOff>
      <xdr:row>12</xdr:row>
      <xdr:rowOff>44094</xdr:rowOff>
    </xdr:to>
    <xdr:cxnSp macro="">
      <xdr:nvCxnSpPr>
        <xdr:cNvPr id="52" name="直線コネクタ 51"/>
        <xdr:cNvCxnSpPr/>
      </xdr:nvCxnSpPr>
      <xdr:spPr bwMode="auto">
        <a:xfrm flipV="1">
          <a:off x="5003800" y="2095121"/>
          <a:ext cx="647700" cy="53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44094</xdr:rowOff>
    </xdr:from>
    <xdr:to>
      <xdr:col>26</xdr:col>
      <xdr:colOff>50800</xdr:colOff>
      <xdr:row>12</xdr:row>
      <xdr:rowOff>142703</xdr:rowOff>
    </xdr:to>
    <xdr:cxnSp macro="">
      <xdr:nvCxnSpPr>
        <xdr:cNvPr id="55" name="直線コネクタ 54"/>
        <xdr:cNvCxnSpPr/>
      </xdr:nvCxnSpPr>
      <xdr:spPr bwMode="auto">
        <a:xfrm flipV="1">
          <a:off x="4305300" y="2149119"/>
          <a:ext cx="698500" cy="98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142703</xdr:rowOff>
    </xdr:from>
    <xdr:to>
      <xdr:col>22</xdr:col>
      <xdr:colOff>114300</xdr:colOff>
      <xdr:row>13</xdr:row>
      <xdr:rowOff>24076</xdr:rowOff>
    </xdr:to>
    <xdr:cxnSp macro="">
      <xdr:nvCxnSpPr>
        <xdr:cNvPr id="58" name="直線コネクタ 57"/>
        <xdr:cNvCxnSpPr/>
      </xdr:nvCxnSpPr>
      <xdr:spPr bwMode="auto">
        <a:xfrm flipV="1">
          <a:off x="3606800" y="2247728"/>
          <a:ext cx="698500" cy="52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163309</xdr:rowOff>
    </xdr:from>
    <xdr:to>
      <xdr:col>18</xdr:col>
      <xdr:colOff>177800</xdr:colOff>
      <xdr:row>13</xdr:row>
      <xdr:rowOff>24076</xdr:rowOff>
    </xdr:to>
    <xdr:cxnSp macro="">
      <xdr:nvCxnSpPr>
        <xdr:cNvPr id="61" name="直線コネクタ 60"/>
        <xdr:cNvCxnSpPr/>
      </xdr:nvCxnSpPr>
      <xdr:spPr bwMode="auto">
        <a:xfrm>
          <a:off x="2908300" y="2268334"/>
          <a:ext cx="698500" cy="3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110746</xdr:rowOff>
    </xdr:from>
    <xdr:to>
      <xdr:col>29</xdr:col>
      <xdr:colOff>177800</xdr:colOff>
      <xdr:row>12</xdr:row>
      <xdr:rowOff>40896</xdr:rowOff>
    </xdr:to>
    <xdr:sp macro="" textlink="">
      <xdr:nvSpPr>
        <xdr:cNvPr id="71" name="楕円 70"/>
        <xdr:cNvSpPr/>
      </xdr:nvSpPr>
      <xdr:spPr bwMode="auto">
        <a:xfrm>
          <a:off x="5600700" y="204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57423</xdr:rowOff>
    </xdr:from>
    <xdr:ext cx="762000" cy="259045"/>
    <xdr:sp macro="" textlink="">
      <xdr:nvSpPr>
        <xdr:cNvPr id="72" name="人口1人当たり決算額の推移該当値テキスト130"/>
        <xdr:cNvSpPr txBox="1"/>
      </xdr:nvSpPr>
      <xdr:spPr>
        <a:xfrm>
          <a:off x="5740400" y="199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164744</xdr:rowOff>
    </xdr:from>
    <xdr:to>
      <xdr:col>26</xdr:col>
      <xdr:colOff>101600</xdr:colOff>
      <xdr:row>12</xdr:row>
      <xdr:rowOff>94894</xdr:rowOff>
    </xdr:to>
    <xdr:sp macro="" textlink="">
      <xdr:nvSpPr>
        <xdr:cNvPr id="73" name="楕円 72"/>
        <xdr:cNvSpPr/>
      </xdr:nvSpPr>
      <xdr:spPr bwMode="auto">
        <a:xfrm>
          <a:off x="4953000" y="2098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105071</xdr:rowOff>
    </xdr:from>
    <xdr:ext cx="736600" cy="259045"/>
    <xdr:sp macro="" textlink="">
      <xdr:nvSpPr>
        <xdr:cNvPr id="74" name="テキスト ボックス 73"/>
        <xdr:cNvSpPr txBox="1"/>
      </xdr:nvSpPr>
      <xdr:spPr>
        <a:xfrm>
          <a:off x="4622800" y="186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91903</xdr:rowOff>
    </xdr:from>
    <xdr:to>
      <xdr:col>22</xdr:col>
      <xdr:colOff>165100</xdr:colOff>
      <xdr:row>13</xdr:row>
      <xdr:rowOff>22053</xdr:rowOff>
    </xdr:to>
    <xdr:sp macro="" textlink="">
      <xdr:nvSpPr>
        <xdr:cNvPr id="75" name="楕円 74"/>
        <xdr:cNvSpPr/>
      </xdr:nvSpPr>
      <xdr:spPr bwMode="auto">
        <a:xfrm>
          <a:off x="4254500" y="219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32230</xdr:rowOff>
    </xdr:from>
    <xdr:ext cx="762000" cy="259045"/>
    <xdr:sp macro="" textlink="">
      <xdr:nvSpPr>
        <xdr:cNvPr id="76" name="テキスト ボックス 75"/>
        <xdr:cNvSpPr txBox="1"/>
      </xdr:nvSpPr>
      <xdr:spPr>
        <a:xfrm>
          <a:off x="3924300" y="19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144726</xdr:rowOff>
    </xdr:from>
    <xdr:to>
      <xdr:col>19</xdr:col>
      <xdr:colOff>38100</xdr:colOff>
      <xdr:row>13</xdr:row>
      <xdr:rowOff>74876</xdr:rowOff>
    </xdr:to>
    <xdr:sp macro="" textlink="">
      <xdr:nvSpPr>
        <xdr:cNvPr id="77" name="楕円 76"/>
        <xdr:cNvSpPr/>
      </xdr:nvSpPr>
      <xdr:spPr bwMode="auto">
        <a:xfrm>
          <a:off x="3556000" y="224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85053</xdr:rowOff>
    </xdr:from>
    <xdr:ext cx="762000" cy="259045"/>
    <xdr:sp macro="" textlink="">
      <xdr:nvSpPr>
        <xdr:cNvPr id="78" name="テキスト ボックス 77"/>
        <xdr:cNvSpPr txBox="1"/>
      </xdr:nvSpPr>
      <xdr:spPr>
        <a:xfrm>
          <a:off x="3225800" y="201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112509</xdr:rowOff>
    </xdr:from>
    <xdr:to>
      <xdr:col>15</xdr:col>
      <xdr:colOff>101600</xdr:colOff>
      <xdr:row>13</xdr:row>
      <xdr:rowOff>42659</xdr:rowOff>
    </xdr:to>
    <xdr:sp macro="" textlink="">
      <xdr:nvSpPr>
        <xdr:cNvPr id="79" name="楕円 78"/>
        <xdr:cNvSpPr/>
      </xdr:nvSpPr>
      <xdr:spPr bwMode="auto">
        <a:xfrm>
          <a:off x="2857500" y="2217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52836</xdr:rowOff>
    </xdr:from>
    <xdr:ext cx="762000" cy="259045"/>
    <xdr:sp macro="" textlink="">
      <xdr:nvSpPr>
        <xdr:cNvPr id="80" name="テキスト ボックス 79"/>
        <xdr:cNvSpPr txBox="1"/>
      </xdr:nvSpPr>
      <xdr:spPr>
        <a:xfrm>
          <a:off x="2527300" y="198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253057</xdr:rowOff>
    </xdr:from>
    <xdr:to>
      <xdr:col>29</xdr:col>
      <xdr:colOff>127000</xdr:colOff>
      <xdr:row>34</xdr:row>
      <xdr:rowOff>263931</xdr:rowOff>
    </xdr:to>
    <xdr:cxnSp macro="">
      <xdr:nvCxnSpPr>
        <xdr:cNvPr id="115" name="直線コネクタ 114"/>
        <xdr:cNvCxnSpPr/>
      </xdr:nvCxnSpPr>
      <xdr:spPr bwMode="auto">
        <a:xfrm>
          <a:off x="5003800" y="6520507"/>
          <a:ext cx="647700" cy="10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252502</xdr:rowOff>
    </xdr:from>
    <xdr:to>
      <xdr:col>26</xdr:col>
      <xdr:colOff>50800</xdr:colOff>
      <xdr:row>34</xdr:row>
      <xdr:rowOff>253057</xdr:rowOff>
    </xdr:to>
    <xdr:cxnSp macro="">
      <xdr:nvCxnSpPr>
        <xdr:cNvPr id="118" name="直線コネクタ 117"/>
        <xdr:cNvCxnSpPr/>
      </xdr:nvCxnSpPr>
      <xdr:spPr bwMode="auto">
        <a:xfrm>
          <a:off x="4305300" y="6519952"/>
          <a:ext cx="698500" cy="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101397</xdr:rowOff>
    </xdr:from>
    <xdr:to>
      <xdr:col>22</xdr:col>
      <xdr:colOff>114300</xdr:colOff>
      <xdr:row>34</xdr:row>
      <xdr:rowOff>252502</xdr:rowOff>
    </xdr:to>
    <xdr:cxnSp macro="">
      <xdr:nvCxnSpPr>
        <xdr:cNvPr id="121" name="直線コネクタ 120"/>
        <xdr:cNvCxnSpPr/>
      </xdr:nvCxnSpPr>
      <xdr:spPr bwMode="auto">
        <a:xfrm>
          <a:off x="3606800" y="6368847"/>
          <a:ext cx="698500" cy="151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341166</xdr:rowOff>
    </xdr:from>
    <xdr:to>
      <xdr:col>18</xdr:col>
      <xdr:colOff>177800</xdr:colOff>
      <xdr:row>34</xdr:row>
      <xdr:rowOff>101397</xdr:rowOff>
    </xdr:to>
    <xdr:cxnSp macro="">
      <xdr:nvCxnSpPr>
        <xdr:cNvPr id="124" name="直線コネクタ 123"/>
        <xdr:cNvCxnSpPr/>
      </xdr:nvCxnSpPr>
      <xdr:spPr bwMode="auto">
        <a:xfrm>
          <a:off x="2908300" y="6265716"/>
          <a:ext cx="698500" cy="103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335726</xdr:rowOff>
    </xdr:from>
    <xdr:to>
      <xdr:col>15</xdr:col>
      <xdr:colOff>101600</xdr:colOff>
      <xdr:row>35</xdr:row>
      <xdr:rowOff>94426</xdr:rowOff>
    </xdr:to>
    <xdr:sp macro="" textlink="">
      <xdr:nvSpPr>
        <xdr:cNvPr id="127" name="フローチャート: 判断 126"/>
        <xdr:cNvSpPr/>
      </xdr:nvSpPr>
      <xdr:spPr bwMode="auto">
        <a:xfrm>
          <a:off x="2857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79203</xdr:rowOff>
    </xdr:from>
    <xdr:ext cx="762000" cy="259045"/>
    <xdr:sp macro="" textlink="">
      <xdr:nvSpPr>
        <xdr:cNvPr id="128" name="テキスト ボックス 127"/>
        <xdr:cNvSpPr txBox="1"/>
      </xdr:nvSpPr>
      <xdr:spPr>
        <a:xfrm>
          <a:off x="25273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213132</xdr:rowOff>
    </xdr:from>
    <xdr:to>
      <xdr:col>29</xdr:col>
      <xdr:colOff>177800</xdr:colOff>
      <xdr:row>34</xdr:row>
      <xdr:rowOff>314731</xdr:rowOff>
    </xdr:to>
    <xdr:sp macro="" textlink="">
      <xdr:nvSpPr>
        <xdr:cNvPr id="134" name="楕円 133"/>
        <xdr:cNvSpPr/>
      </xdr:nvSpPr>
      <xdr:spPr bwMode="auto">
        <a:xfrm>
          <a:off x="5600700" y="648058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58209</xdr:rowOff>
    </xdr:from>
    <xdr:ext cx="762000" cy="259045"/>
    <xdr:sp macro="" textlink="">
      <xdr:nvSpPr>
        <xdr:cNvPr id="135" name="人口1人当たり決算額の推移該当値テキスト445"/>
        <xdr:cNvSpPr txBox="1"/>
      </xdr:nvSpPr>
      <xdr:spPr>
        <a:xfrm>
          <a:off x="5740400" y="632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202257</xdr:rowOff>
    </xdr:from>
    <xdr:to>
      <xdr:col>26</xdr:col>
      <xdr:colOff>101600</xdr:colOff>
      <xdr:row>34</xdr:row>
      <xdr:rowOff>303857</xdr:rowOff>
    </xdr:to>
    <xdr:sp macro="" textlink="">
      <xdr:nvSpPr>
        <xdr:cNvPr id="136" name="楕円 135"/>
        <xdr:cNvSpPr/>
      </xdr:nvSpPr>
      <xdr:spPr bwMode="auto">
        <a:xfrm>
          <a:off x="4953000" y="6469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314034</xdr:rowOff>
    </xdr:from>
    <xdr:ext cx="736600" cy="259045"/>
    <xdr:sp macro="" textlink="">
      <xdr:nvSpPr>
        <xdr:cNvPr id="137" name="テキスト ボックス 136"/>
        <xdr:cNvSpPr txBox="1"/>
      </xdr:nvSpPr>
      <xdr:spPr>
        <a:xfrm>
          <a:off x="4622800" y="623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201701</xdr:rowOff>
    </xdr:from>
    <xdr:to>
      <xdr:col>22</xdr:col>
      <xdr:colOff>165100</xdr:colOff>
      <xdr:row>34</xdr:row>
      <xdr:rowOff>303301</xdr:rowOff>
    </xdr:to>
    <xdr:sp macro="" textlink="">
      <xdr:nvSpPr>
        <xdr:cNvPr id="138" name="楕円 137"/>
        <xdr:cNvSpPr/>
      </xdr:nvSpPr>
      <xdr:spPr bwMode="auto">
        <a:xfrm>
          <a:off x="4254500" y="646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313478</xdr:rowOff>
    </xdr:from>
    <xdr:ext cx="762000" cy="259045"/>
    <xdr:sp macro="" textlink="">
      <xdr:nvSpPr>
        <xdr:cNvPr id="139" name="テキスト ボックス 138"/>
        <xdr:cNvSpPr txBox="1"/>
      </xdr:nvSpPr>
      <xdr:spPr>
        <a:xfrm>
          <a:off x="3924300" y="623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50597</xdr:rowOff>
    </xdr:from>
    <xdr:to>
      <xdr:col>19</xdr:col>
      <xdr:colOff>38100</xdr:colOff>
      <xdr:row>34</xdr:row>
      <xdr:rowOff>152197</xdr:rowOff>
    </xdr:to>
    <xdr:sp macro="" textlink="">
      <xdr:nvSpPr>
        <xdr:cNvPr id="140" name="楕円 139"/>
        <xdr:cNvSpPr/>
      </xdr:nvSpPr>
      <xdr:spPr bwMode="auto">
        <a:xfrm>
          <a:off x="3556000" y="6318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162374</xdr:rowOff>
    </xdr:from>
    <xdr:ext cx="762000" cy="259045"/>
    <xdr:sp macro="" textlink="">
      <xdr:nvSpPr>
        <xdr:cNvPr id="141" name="テキスト ボックス 140"/>
        <xdr:cNvSpPr txBox="1"/>
      </xdr:nvSpPr>
      <xdr:spPr>
        <a:xfrm>
          <a:off x="3225800" y="608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290366</xdr:rowOff>
    </xdr:from>
    <xdr:to>
      <xdr:col>15</xdr:col>
      <xdr:colOff>101600</xdr:colOff>
      <xdr:row>34</xdr:row>
      <xdr:rowOff>49066</xdr:rowOff>
    </xdr:to>
    <xdr:sp macro="" textlink="">
      <xdr:nvSpPr>
        <xdr:cNvPr id="142" name="楕円 141"/>
        <xdr:cNvSpPr/>
      </xdr:nvSpPr>
      <xdr:spPr bwMode="auto">
        <a:xfrm>
          <a:off x="2857500" y="621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59243</xdr:rowOff>
    </xdr:from>
    <xdr:ext cx="762000" cy="259045"/>
    <xdr:sp macro="" textlink="">
      <xdr:nvSpPr>
        <xdr:cNvPr id="143" name="テキスト ボックス 142"/>
        <xdr:cNvSpPr txBox="1"/>
      </xdr:nvSpPr>
      <xdr:spPr>
        <a:xfrm>
          <a:off x="2527300" y="598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62,601
61,969
332.44
96,087,471
76,733,077
4,571,941
17,904,610
38,850,702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34338</xdr:rowOff>
    </xdr:from>
    <xdr:to>
      <xdr:col>24</xdr:col>
      <xdr:colOff>63500</xdr:colOff>
      <xdr:row>30</xdr:row>
      <xdr:rowOff>104816</xdr:rowOff>
    </xdr:to>
    <xdr:cxnSp macro="">
      <xdr:nvCxnSpPr>
        <xdr:cNvPr id="59" name="直線コネクタ 58"/>
        <xdr:cNvCxnSpPr/>
      </xdr:nvCxnSpPr>
      <xdr:spPr>
        <a:xfrm flipV="1">
          <a:off x="3797300" y="5177838"/>
          <a:ext cx="838200" cy="7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104816</xdr:rowOff>
    </xdr:from>
    <xdr:to>
      <xdr:col>19</xdr:col>
      <xdr:colOff>177800</xdr:colOff>
      <xdr:row>31</xdr:row>
      <xdr:rowOff>24463</xdr:rowOff>
    </xdr:to>
    <xdr:cxnSp macro="">
      <xdr:nvCxnSpPr>
        <xdr:cNvPr id="62" name="直線コネクタ 61"/>
        <xdr:cNvCxnSpPr/>
      </xdr:nvCxnSpPr>
      <xdr:spPr>
        <a:xfrm flipV="1">
          <a:off x="2908300" y="5248316"/>
          <a:ext cx="8890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24463</xdr:rowOff>
    </xdr:from>
    <xdr:to>
      <xdr:col>15</xdr:col>
      <xdr:colOff>50800</xdr:colOff>
      <xdr:row>31</xdr:row>
      <xdr:rowOff>150924</xdr:rowOff>
    </xdr:to>
    <xdr:cxnSp macro="">
      <xdr:nvCxnSpPr>
        <xdr:cNvPr id="65" name="直線コネクタ 64"/>
        <xdr:cNvCxnSpPr/>
      </xdr:nvCxnSpPr>
      <xdr:spPr>
        <a:xfrm flipV="1">
          <a:off x="2019300" y="5339413"/>
          <a:ext cx="889000" cy="1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74435</xdr:rowOff>
    </xdr:from>
    <xdr:to>
      <xdr:col>10</xdr:col>
      <xdr:colOff>114300</xdr:colOff>
      <xdr:row>31</xdr:row>
      <xdr:rowOff>150924</xdr:rowOff>
    </xdr:to>
    <xdr:cxnSp macro="">
      <xdr:nvCxnSpPr>
        <xdr:cNvPr id="68" name="直線コネクタ 67"/>
        <xdr:cNvCxnSpPr/>
      </xdr:nvCxnSpPr>
      <xdr:spPr>
        <a:xfrm>
          <a:off x="1130300" y="5389385"/>
          <a:ext cx="889000" cy="7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36345</xdr:rowOff>
    </xdr:from>
    <xdr:to>
      <xdr:col>6</xdr:col>
      <xdr:colOff>38100</xdr:colOff>
      <xdr:row>34</xdr:row>
      <xdr:rowOff>137945</xdr:rowOff>
    </xdr:to>
    <xdr:sp macro="" textlink="">
      <xdr:nvSpPr>
        <xdr:cNvPr id="71" name="フローチャート: 判断 70"/>
        <xdr:cNvSpPr/>
      </xdr:nvSpPr>
      <xdr:spPr>
        <a:xfrm>
          <a:off x="1079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129072</xdr:rowOff>
    </xdr:from>
    <xdr:ext cx="534377" cy="259045"/>
    <xdr:sp macro="" textlink="">
      <xdr:nvSpPr>
        <xdr:cNvPr id="72" name="テキスト ボックス 71"/>
        <xdr:cNvSpPr txBox="1"/>
      </xdr:nvSpPr>
      <xdr:spPr>
        <a:xfrm>
          <a:off x="863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154988</xdr:rowOff>
    </xdr:from>
    <xdr:to>
      <xdr:col>24</xdr:col>
      <xdr:colOff>114300</xdr:colOff>
      <xdr:row>30</xdr:row>
      <xdr:rowOff>85138</xdr:rowOff>
    </xdr:to>
    <xdr:sp macro="" textlink="">
      <xdr:nvSpPr>
        <xdr:cNvPr id="78" name="楕円 77"/>
        <xdr:cNvSpPr/>
      </xdr:nvSpPr>
      <xdr:spPr>
        <a:xfrm>
          <a:off x="4584700" y="51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108015</xdr:rowOff>
    </xdr:from>
    <xdr:ext cx="599010" cy="259045"/>
    <xdr:sp macro="" textlink="">
      <xdr:nvSpPr>
        <xdr:cNvPr id="79" name="人件費該当値テキスト"/>
        <xdr:cNvSpPr txBox="1"/>
      </xdr:nvSpPr>
      <xdr:spPr>
        <a:xfrm>
          <a:off x="4686300" y="508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54016</xdr:rowOff>
    </xdr:from>
    <xdr:to>
      <xdr:col>20</xdr:col>
      <xdr:colOff>38100</xdr:colOff>
      <xdr:row>30</xdr:row>
      <xdr:rowOff>155616</xdr:rowOff>
    </xdr:to>
    <xdr:sp macro="" textlink="">
      <xdr:nvSpPr>
        <xdr:cNvPr id="80" name="楕円 79"/>
        <xdr:cNvSpPr/>
      </xdr:nvSpPr>
      <xdr:spPr>
        <a:xfrm>
          <a:off x="3746500" y="51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693</xdr:rowOff>
    </xdr:from>
    <xdr:ext cx="599010" cy="259045"/>
    <xdr:sp macro="" textlink="">
      <xdr:nvSpPr>
        <xdr:cNvPr id="81" name="テキスト ボックス 80"/>
        <xdr:cNvSpPr txBox="1"/>
      </xdr:nvSpPr>
      <xdr:spPr>
        <a:xfrm>
          <a:off x="3497795" y="497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145113</xdr:rowOff>
    </xdr:from>
    <xdr:to>
      <xdr:col>15</xdr:col>
      <xdr:colOff>101600</xdr:colOff>
      <xdr:row>31</xdr:row>
      <xdr:rowOff>75263</xdr:rowOff>
    </xdr:to>
    <xdr:sp macro="" textlink="">
      <xdr:nvSpPr>
        <xdr:cNvPr id="82" name="楕円 81"/>
        <xdr:cNvSpPr/>
      </xdr:nvSpPr>
      <xdr:spPr>
        <a:xfrm>
          <a:off x="2857500" y="52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91790</xdr:rowOff>
    </xdr:from>
    <xdr:ext cx="534377" cy="259045"/>
    <xdr:sp macro="" textlink="">
      <xdr:nvSpPr>
        <xdr:cNvPr id="83" name="テキスト ボックス 82"/>
        <xdr:cNvSpPr txBox="1"/>
      </xdr:nvSpPr>
      <xdr:spPr>
        <a:xfrm>
          <a:off x="2641111" y="50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100124</xdr:rowOff>
    </xdr:from>
    <xdr:to>
      <xdr:col>10</xdr:col>
      <xdr:colOff>165100</xdr:colOff>
      <xdr:row>32</xdr:row>
      <xdr:rowOff>30274</xdr:rowOff>
    </xdr:to>
    <xdr:sp macro="" textlink="">
      <xdr:nvSpPr>
        <xdr:cNvPr id="84" name="楕円 83"/>
        <xdr:cNvSpPr/>
      </xdr:nvSpPr>
      <xdr:spPr>
        <a:xfrm>
          <a:off x="1968500" y="54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46801</xdr:rowOff>
    </xdr:from>
    <xdr:ext cx="534377" cy="259045"/>
    <xdr:sp macro="" textlink="">
      <xdr:nvSpPr>
        <xdr:cNvPr id="85" name="テキスト ボックス 84"/>
        <xdr:cNvSpPr txBox="1"/>
      </xdr:nvSpPr>
      <xdr:spPr>
        <a:xfrm>
          <a:off x="1752111" y="51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23635</xdr:rowOff>
    </xdr:from>
    <xdr:to>
      <xdr:col>6</xdr:col>
      <xdr:colOff>38100</xdr:colOff>
      <xdr:row>31</xdr:row>
      <xdr:rowOff>125235</xdr:rowOff>
    </xdr:to>
    <xdr:sp macro="" textlink="">
      <xdr:nvSpPr>
        <xdr:cNvPr id="86" name="楕円 85"/>
        <xdr:cNvSpPr/>
      </xdr:nvSpPr>
      <xdr:spPr>
        <a:xfrm>
          <a:off x="1079500" y="533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141762</xdr:rowOff>
    </xdr:from>
    <xdr:ext cx="534377" cy="259045"/>
    <xdr:sp macro="" textlink="">
      <xdr:nvSpPr>
        <xdr:cNvPr id="87" name="テキスト ボックス 86"/>
        <xdr:cNvSpPr txBox="1"/>
      </xdr:nvSpPr>
      <xdr:spPr>
        <a:xfrm>
          <a:off x="863111" y="511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112094</xdr:rowOff>
    </xdr:from>
    <xdr:to>
      <xdr:col>24</xdr:col>
      <xdr:colOff>63500</xdr:colOff>
      <xdr:row>55</xdr:row>
      <xdr:rowOff>46431</xdr:rowOff>
    </xdr:to>
    <xdr:cxnSp macro="">
      <xdr:nvCxnSpPr>
        <xdr:cNvPr id="119" name="直線コネクタ 118"/>
        <xdr:cNvCxnSpPr/>
      </xdr:nvCxnSpPr>
      <xdr:spPr>
        <a:xfrm>
          <a:off x="3797300" y="9370394"/>
          <a:ext cx="838200" cy="10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112094</xdr:rowOff>
    </xdr:from>
    <xdr:to>
      <xdr:col>19</xdr:col>
      <xdr:colOff>177800</xdr:colOff>
      <xdr:row>55</xdr:row>
      <xdr:rowOff>91596</xdr:rowOff>
    </xdr:to>
    <xdr:cxnSp macro="">
      <xdr:nvCxnSpPr>
        <xdr:cNvPr id="122" name="直線コネクタ 121"/>
        <xdr:cNvCxnSpPr/>
      </xdr:nvCxnSpPr>
      <xdr:spPr>
        <a:xfrm flipV="1">
          <a:off x="2908300" y="9370394"/>
          <a:ext cx="889000" cy="1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48260</xdr:rowOff>
    </xdr:from>
    <xdr:to>
      <xdr:col>15</xdr:col>
      <xdr:colOff>50800</xdr:colOff>
      <xdr:row>55</xdr:row>
      <xdr:rowOff>91596</xdr:rowOff>
    </xdr:to>
    <xdr:cxnSp macro="">
      <xdr:nvCxnSpPr>
        <xdr:cNvPr id="125" name="直線コネクタ 124"/>
        <xdr:cNvCxnSpPr/>
      </xdr:nvCxnSpPr>
      <xdr:spPr>
        <a:xfrm>
          <a:off x="2019300" y="9306560"/>
          <a:ext cx="889000" cy="21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48260</xdr:rowOff>
    </xdr:from>
    <xdr:to>
      <xdr:col>10</xdr:col>
      <xdr:colOff>114300</xdr:colOff>
      <xdr:row>54</xdr:row>
      <xdr:rowOff>152981</xdr:rowOff>
    </xdr:to>
    <xdr:cxnSp macro="">
      <xdr:nvCxnSpPr>
        <xdr:cNvPr id="128" name="直線コネクタ 127"/>
        <xdr:cNvCxnSpPr/>
      </xdr:nvCxnSpPr>
      <xdr:spPr>
        <a:xfrm flipV="1">
          <a:off x="1130300" y="9306560"/>
          <a:ext cx="889000" cy="10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94735</xdr:rowOff>
    </xdr:from>
    <xdr:to>
      <xdr:col>6</xdr:col>
      <xdr:colOff>38100</xdr:colOff>
      <xdr:row>57</xdr:row>
      <xdr:rowOff>24885</xdr:rowOff>
    </xdr:to>
    <xdr:sp macro="" textlink="">
      <xdr:nvSpPr>
        <xdr:cNvPr id="131" name="フローチャート: 判断 130"/>
        <xdr:cNvSpPr/>
      </xdr:nvSpPr>
      <xdr:spPr>
        <a:xfrm>
          <a:off x="1079500" y="969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16012</xdr:rowOff>
    </xdr:from>
    <xdr:ext cx="534377" cy="259045"/>
    <xdr:sp macro="" textlink="">
      <xdr:nvSpPr>
        <xdr:cNvPr id="132" name="テキスト ボックス 131"/>
        <xdr:cNvSpPr txBox="1"/>
      </xdr:nvSpPr>
      <xdr:spPr>
        <a:xfrm>
          <a:off x="863111" y="97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167081</xdr:rowOff>
    </xdr:from>
    <xdr:to>
      <xdr:col>24</xdr:col>
      <xdr:colOff>114300</xdr:colOff>
      <xdr:row>55</xdr:row>
      <xdr:rowOff>97231</xdr:rowOff>
    </xdr:to>
    <xdr:sp macro="" textlink="">
      <xdr:nvSpPr>
        <xdr:cNvPr id="138" name="楕円 137"/>
        <xdr:cNvSpPr/>
      </xdr:nvSpPr>
      <xdr:spPr>
        <a:xfrm>
          <a:off x="4584700" y="94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18508</xdr:rowOff>
    </xdr:from>
    <xdr:ext cx="534377" cy="259045"/>
    <xdr:sp macro="" textlink="">
      <xdr:nvSpPr>
        <xdr:cNvPr id="139" name="物件費該当値テキスト"/>
        <xdr:cNvSpPr txBox="1"/>
      </xdr:nvSpPr>
      <xdr:spPr>
        <a:xfrm>
          <a:off x="4686300" y="92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61294</xdr:rowOff>
    </xdr:from>
    <xdr:to>
      <xdr:col>20</xdr:col>
      <xdr:colOff>38100</xdr:colOff>
      <xdr:row>54</xdr:row>
      <xdr:rowOff>162894</xdr:rowOff>
    </xdr:to>
    <xdr:sp macro="" textlink="">
      <xdr:nvSpPr>
        <xdr:cNvPr id="140" name="楕円 139"/>
        <xdr:cNvSpPr/>
      </xdr:nvSpPr>
      <xdr:spPr>
        <a:xfrm>
          <a:off x="3746500" y="931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7971</xdr:rowOff>
    </xdr:from>
    <xdr:ext cx="599010" cy="259045"/>
    <xdr:sp macro="" textlink="">
      <xdr:nvSpPr>
        <xdr:cNvPr id="141" name="テキスト ボックス 140"/>
        <xdr:cNvSpPr txBox="1"/>
      </xdr:nvSpPr>
      <xdr:spPr>
        <a:xfrm>
          <a:off x="3497795" y="909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40796</xdr:rowOff>
    </xdr:from>
    <xdr:to>
      <xdr:col>15</xdr:col>
      <xdr:colOff>101600</xdr:colOff>
      <xdr:row>55</xdr:row>
      <xdr:rowOff>142396</xdr:rowOff>
    </xdr:to>
    <xdr:sp macro="" textlink="">
      <xdr:nvSpPr>
        <xdr:cNvPr id="142" name="楕円 141"/>
        <xdr:cNvSpPr/>
      </xdr:nvSpPr>
      <xdr:spPr>
        <a:xfrm>
          <a:off x="2857500" y="94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158923</xdr:rowOff>
    </xdr:from>
    <xdr:ext cx="534377" cy="259045"/>
    <xdr:sp macro="" textlink="">
      <xdr:nvSpPr>
        <xdr:cNvPr id="143" name="テキスト ボックス 142"/>
        <xdr:cNvSpPr txBox="1"/>
      </xdr:nvSpPr>
      <xdr:spPr>
        <a:xfrm>
          <a:off x="2641111" y="924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168910</xdr:rowOff>
    </xdr:from>
    <xdr:to>
      <xdr:col>10</xdr:col>
      <xdr:colOff>165100</xdr:colOff>
      <xdr:row>54</xdr:row>
      <xdr:rowOff>99060</xdr:rowOff>
    </xdr:to>
    <xdr:sp macro="" textlink="">
      <xdr:nvSpPr>
        <xdr:cNvPr id="144" name="楕円 143"/>
        <xdr:cNvSpPr/>
      </xdr:nvSpPr>
      <xdr:spPr>
        <a:xfrm>
          <a:off x="1968500" y="925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115587</xdr:rowOff>
    </xdr:from>
    <xdr:ext cx="599010" cy="259045"/>
    <xdr:sp macro="" textlink="">
      <xdr:nvSpPr>
        <xdr:cNvPr id="145" name="テキスト ボックス 144"/>
        <xdr:cNvSpPr txBox="1"/>
      </xdr:nvSpPr>
      <xdr:spPr>
        <a:xfrm>
          <a:off x="1719795" y="903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102181</xdr:rowOff>
    </xdr:from>
    <xdr:to>
      <xdr:col>6</xdr:col>
      <xdr:colOff>38100</xdr:colOff>
      <xdr:row>55</xdr:row>
      <xdr:rowOff>32331</xdr:rowOff>
    </xdr:to>
    <xdr:sp macro="" textlink="">
      <xdr:nvSpPr>
        <xdr:cNvPr id="146" name="楕円 145"/>
        <xdr:cNvSpPr/>
      </xdr:nvSpPr>
      <xdr:spPr>
        <a:xfrm>
          <a:off x="1079500" y="93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48858</xdr:rowOff>
    </xdr:from>
    <xdr:ext cx="599010" cy="259045"/>
    <xdr:sp macro="" textlink="">
      <xdr:nvSpPr>
        <xdr:cNvPr id="147" name="テキスト ボックス 146"/>
        <xdr:cNvSpPr txBox="1"/>
      </xdr:nvSpPr>
      <xdr:spPr>
        <a:xfrm>
          <a:off x="830795" y="913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52288</xdr:rowOff>
    </xdr:from>
    <xdr:to>
      <xdr:col>24</xdr:col>
      <xdr:colOff>63500</xdr:colOff>
      <xdr:row>76</xdr:row>
      <xdr:rowOff>94197</xdr:rowOff>
    </xdr:to>
    <xdr:cxnSp macro="">
      <xdr:nvCxnSpPr>
        <xdr:cNvPr id="178" name="直線コネクタ 177"/>
        <xdr:cNvCxnSpPr/>
      </xdr:nvCxnSpPr>
      <xdr:spPr>
        <a:xfrm flipV="1">
          <a:off x="3797300" y="13082488"/>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94197</xdr:rowOff>
    </xdr:from>
    <xdr:to>
      <xdr:col>19</xdr:col>
      <xdr:colOff>177800</xdr:colOff>
      <xdr:row>77</xdr:row>
      <xdr:rowOff>57840</xdr:rowOff>
    </xdr:to>
    <xdr:cxnSp macro="">
      <xdr:nvCxnSpPr>
        <xdr:cNvPr id="181" name="直線コネクタ 180"/>
        <xdr:cNvCxnSpPr/>
      </xdr:nvCxnSpPr>
      <xdr:spPr>
        <a:xfrm flipV="1">
          <a:off x="2908300" y="13124397"/>
          <a:ext cx="889000" cy="13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57840</xdr:rowOff>
    </xdr:from>
    <xdr:to>
      <xdr:col>15</xdr:col>
      <xdr:colOff>50800</xdr:colOff>
      <xdr:row>77</xdr:row>
      <xdr:rowOff>107370</xdr:rowOff>
    </xdr:to>
    <xdr:cxnSp macro="">
      <xdr:nvCxnSpPr>
        <xdr:cNvPr id="184" name="直線コネクタ 183"/>
        <xdr:cNvCxnSpPr/>
      </xdr:nvCxnSpPr>
      <xdr:spPr>
        <a:xfrm flipV="1">
          <a:off x="2019300" y="132594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107370</xdr:rowOff>
    </xdr:from>
    <xdr:to>
      <xdr:col>10</xdr:col>
      <xdr:colOff>114300</xdr:colOff>
      <xdr:row>77</xdr:row>
      <xdr:rowOff>157879</xdr:rowOff>
    </xdr:to>
    <xdr:cxnSp macro="">
      <xdr:nvCxnSpPr>
        <xdr:cNvPr id="187" name="直線コネクタ 186"/>
        <xdr:cNvCxnSpPr/>
      </xdr:nvCxnSpPr>
      <xdr:spPr>
        <a:xfrm flipV="1">
          <a:off x="1130300" y="13309020"/>
          <a:ext cx="889000" cy="5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124061</xdr:rowOff>
    </xdr:from>
    <xdr:to>
      <xdr:col>6</xdr:col>
      <xdr:colOff>38100</xdr:colOff>
      <xdr:row>76</xdr:row>
      <xdr:rowOff>54211</xdr:rowOff>
    </xdr:to>
    <xdr:sp macro="" textlink="">
      <xdr:nvSpPr>
        <xdr:cNvPr id="190" name="フローチャート: 判断 189"/>
        <xdr:cNvSpPr/>
      </xdr:nvSpPr>
      <xdr:spPr>
        <a:xfrm>
          <a:off x="1079500" y="1298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70738</xdr:rowOff>
    </xdr:from>
    <xdr:ext cx="469744" cy="259045"/>
    <xdr:sp macro="" textlink="">
      <xdr:nvSpPr>
        <xdr:cNvPr id="191" name="テキスト ボックス 190"/>
        <xdr:cNvSpPr txBox="1"/>
      </xdr:nvSpPr>
      <xdr:spPr>
        <a:xfrm>
          <a:off x="895428" y="1275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xdr:rowOff>
    </xdr:from>
    <xdr:to>
      <xdr:col>24</xdr:col>
      <xdr:colOff>114300</xdr:colOff>
      <xdr:row>76</xdr:row>
      <xdr:rowOff>103088</xdr:rowOff>
    </xdr:to>
    <xdr:sp macro="" textlink="">
      <xdr:nvSpPr>
        <xdr:cNvPr id="197" name="楕円 196"/>
        <xdr:cNvSpPr/>
      </xdr:nvSpPr>
      <xdr:spPr>
        <a:xfrm>
          <a:off x="4584700" y="1303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24365</xdr:rowOff>
    </xdr:from>
    <xdr:ext cx="469744" cy="259045"/>
    <xdr:sp macro="" textlink="">
      <xdr:nvSpPr>
        <xdr:cNvPr id="198" name="維持補修費該当値テキスト"/>
        <xdr:cNvSpPr txBox="1"/>
      </xdr:nvSpPr>
      <xdr:spPr>
        <a:xfrm>
          <a:off x="4686300" y="1288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43397</xdr:rowOff>
    </xdr:from>
    <xdr:to>
      <xdr:col>20</xdr:col>
      <xdr:colOff>38100</xdr:colOff>
      <xdr:row>76</xdr:row>
      <xdr:rowOff>144997</xdr:rowOff>
    </xdr:to>
    <xdr:sp macro="" textlink="">
      <xdr:nvSpPr>
        <xdr:cNvPr id="199" name="楕円 198"/>
        <xdr:cNvSpPr/>
      </xdr:nvSpPr>
      <xdr:spPr>
        <a:xfrm>
          <a:off x="3746500" y="130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161524</xdr:rowOff>
    </xdr:from>
    <xdr:ext cx="469744" cy="259045"/>
    <xdr:sp macro="" textlink="">
      <xdr:nvSpPr>
        <xdr:cNvPr id="200" name="テキスト ボックス 199"/>
        <xdr:cNvSpPr txBox="1"/>
      </xdr:nvSpPr>
      <xdr:spPr>
        <a:xfrm>
          <a:off x="3562428" y="1284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7040</xdr:rowOff>
    </xdr:from>
    <xdr:to>
      <xdr:col>15</xdr:col>
      <xdr:colOff>101600</xdr:colOff>
      <xdr:row>77</xdr:row>
      <xdr:rowOff>108640</xdr:rowOff>
    </xdr:to>
    <xdr:sp macro="" textlink="">
      <xdr:nvSpPr>
        <xdr:cNvPr id="201" name="楕円 200"/>
        <xdr:cNvSpPr/>
      </xdr:nvSpPr>
      <xdr:spPr>
        <a:xfrm>
          <a:off x="2857500" y="132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99767</xdr:rowOff>
    </xdr:from>
    <xdr:ext cx="469744" cy="259045"/>
    <xdr:sp macro="" textlink="">
      <xdr:nvSpPr>
        <xdr:cNvPr id="202" name="テキスト ボックス 201"/>
        <xdr:cNvSpPr txBox="1"/>
      </xdr:nvSpPr>
      <xdr:spPr>
        <a:xfrm>
          <a:off x="2673428" y="1330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56570</xdr:rowOff>
    </xdr:from>
    <xdr:to>
      <xdr:col>10</xdr:col>
      <xdr:colOff>165100</xdr:colOff>
      <xdr:row>77</xdr:row>
      <xdr:rowOff>158170</xdr:rowOff>
    </xdr:to>
    <xdr:sp macro="" textlink="">
      <xdr:nvSpPr>
        <xdr:cNvPr id="203" name="楕円 202"/>
        <xdr:cNvSpPr/>
      </xdr:nvSpPr>
      <xdr:spPr>
        <a:xfrm>
          <a:off x="1968500" y="1325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149297</xdr:rowOff>
    </xdr:from>
    <xdr:ext cx="469744" cy="259045"/>
    <xdr:sp macro="" textlink="">
      <xdr:nvSpPr>
        <xdr:cNvPr id="204" name="テキスト ボックス 203"/>
        <xdr:cNvSpPr txBox="1"/>
      </xdr:nvSpPr>
      <xdr:spPr>
        <a:xfrm>
          <a:off x="1784428" y="1335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107079</xdr:rowOff>
    </xdr:from>
    <xdr:to>
      <xdr:col>6</xdr:col>
      <xdr:colOff>38100</xdr:colOff>
      <xdr:row>78</xdr:row>
      <xdr:rowOff>37229</xdr:rowOff>
    </xdr:to>
    <xdr:sp macro="" textlink="">
      <xdr:nvSpPr>
        <xdr:cNvPr id="205" name="楕円 204"/>
        <xdr:cNvSpPr/>
      </xdr:nvSpPr>
      <xdr:spPr>
        <a:xfrm>
          <a:off x="1079500" y="133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28356</xdr:rowOff>
    </xdr:from>
    <xdr:ext cx="469744" cy="259045"/>
    <xdr:sp macro="" textlink="">
      <xdr:nvSpPr>
        <xdr:cNvPr id="206" name="テキスト ボックス 205"/>
        <xdr:cNvSpPr txBox="1"/>
      </xdr:nvSpPr>
      <xdr:spPr>
        <a:xfrm>
          <a:off x="895428" y="1340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3670</xdr:rowOff>
    </xdr:from>
    <xdr:to>
      <xdr:col>24</xdr:col>
      <xdr:colOff>63500</xdr:colOff>
      <xdr:row>99</xdr:row>
      <xdr:rowOff>56414</xdr:rowOff>
    </xdr:to>
    <xdr:cxnSp macro="">
      <xdr:nvCxnSpPr>
        <xdr:cNvPr id="236" name="直線コネクタ 235"/>
        <xdr:cNvCxnSpPr/>
      </xdr:nvCxnSpPr>
      <xdr:spPr>
        <a:xfrm flipV="1">
          <a:off x="3797300" y="16977220"/>
          <a:ext cx="838200" cy="5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30468</xdr:rowOff>
    </xdr:from>
    <xdr:to>
      <xdr:col>19</xdr:col>
      <xdr:colOff>177800</xdr:colOff>
      <xdr:row>99</xdr:row>
      <xdr:rowOff>56414</xdr:rowOff>
    </xdr:to>
    <xdr:cxnSp macro="">
      <xdr:nvCxnSpPr>
        <xdr:cNvPr id="239" name="直線コネクタ 238"/>
        <xdr:cNvCxnSpPr/>
      </xdr:nvCxnSpPr>
      <xdr:spPr>
        <a:xfrm>
          <a:off x="2908300" y="17004018"/>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30468</xdr:rowOff>
    </xdr:from>
    <xdr:to>
      <xdr:col>15</xdr:col>
      <xdr:colOff>50800</xdr:colOff>
      <xdr:row>99</xdr:row>
      <xdr:rowOff>43090</xdr:rowOff>
    </xdr:to>
    <xdr:cxnSp macro="">
      <xdr:nvCxnSpPr>
        <xdr:cNvPr id="242" name="直線コネクタ 241"/>
        <xdr:cNvCxnSpPr/>
      </xdr:nvCxnSpPr>
      <xdr:spPr>
        <a:xfrm flipV="1">
          <a:off x="2019300" y="17004018"/>
          <a:ext cx="8890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43090</xdr:rowOff>
    </xdr:from>
    <xdr:to>
      <xdr:col>10</xdr:col>
      <xdr:colOff>114300</xdr:colOff>
      <xdr:row>99</xdr:row>
      <xdr:rowOff>79820</xdr:rowOff>
    </xdr:to>
    <xdr:cxnSp macro="">
      <xdr:nvCxnSpPr>
        <xdr:cNvPr id="245" name="直線コネクタ 244"/>
        <xdr:cNvCxnSpPr/>
      </xdr:nvCxnSpPr>
      <xdr:spPr>
        <a:xfrm flipV="1">
          <a:off x="1130300" y="17016640"/>
          <a:ext cx="889000" cy="3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124320</xdr:rowOff>
    </xdr:from>
    <xdr:to>
      <xdr:col>24</xdr:col>
      <xdr:colOff>114300</xdr:colOff>
      <xdr:row>99</xdr:row>
      <xdr:rowOff>54470</xdr:rowOff>
    </xdr:to>
    <xdr:sp macro="" textlink="">
      <xdr:nvSpPr>
        <xdr:cNvPr id="255" name="楕円 254"/>
        <xdr:cNvSpPr/>
      </xdr:nvSpPr>
      <xdr:spPr>
        <a:xfrm>
          <a:off x="4584700" y="169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39247</xdr:rowOff>
    </xdr:from>
    <xdr:ext cx="534377" cy="259045"/>
    <xdr:sp macro="" textlink="">
      <xdr:nvSpPr>
        <xdr:cNvPr id="256" name="扶助費該当値テキスト"/>
        <xdr:cNvSpPr txBox="1"/>
      </xdr:nvSpPr>
      <xdr:spPr>
        <a:xfrm>
          <a:off x="4686300" y="1684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5614</xdr:rowOff>
    </xdr:from>
    <xdr:to>
      <xdr:col>20</xdr:col>
      <xdr:colOff>38100</xdr:colOff>
      <xdr:row>99</xdr:row>
      <xdr:rowOff>107214</xdr:rowOff>
    </xdr:to>
    <xdr:sp macro="" textlink="">
      <xdr:nvSpPr>
        <xdr:cNvPr id="257" name="楕円 256"/>
        <xdr:cNvSpPr/>
      </xdr:nvSpPr>
      <xdr:spPr>
        <a:xfrm>
          <a:off x="3746500" y="1697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98341</xdr:rowOff>
    </xdr:from>
    <xdr:ext cx="534377" cy="259045"/>
    <xdr:sp macro="" textlink="">
      <xdr:nvSpPr>
        <xdr:cNvPr id="258" name="テキスト ボックス 257"/>
        <xdr:cNvSpPr txBox="1"/>
      </xdr:nvSpPr>
      <xdr:spPr>
        <a:xfrm>
          <a:off x="3530111" y="170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151118</xdr:rowOff>
    </xdr:from>
    <xdr:to>
      <xdr:col>15</xdr:col>
      <xdr:colOff>101600</xdr:colOff>
      <xdr:row>99</xdr:row>
      <xdr:rowOff>81268</xdr:rowOff>
    </xdr:to>
    <xdr:sp macro="" textlink="">
      <xdr:nvSpPr>
        <xdr:cNvPr id="259" name="楕円 258"/>
        <xdr:cNvSpPr/>
      </xdr:nvSpPr>
      <xdr:spPr>
        <a:xfrm>
          <a:off x="2857500" y="169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72395</xdr:rowOff>
    </xdr:from>
    <xdr:ext cx="534377" cy="259045"/>
    <xdr:sp macro="" textlink="">
      <xdr:nvSpPr>
        <xdr:cNvPr id="260" name="テキスト ボックス 259"/>
        <xdr:cNvSpPr txBox="1"/>
      </xdr:nvSpPr>
      <xdr:spPr>
        <a:xfrm>
          <a:off x="2641111" y="170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163740</xdr:rowOff>
    </xdr:from>
    <xdr:to>
      <xdr:col>10</xdr:col>
      <xdr:colOff>165100</xdr:colOff>
      <xdr:row>99</xdr:row>
      <xdr:rowOff>93890</xdr:rowOff>
    </xdr:to>
    <xdr:sp macro="" textlink="">
      <xdr:nvSpPr>
        <xdr:cNvPr id="261" name="楕円 260"/>
        <xdr:cNvSpPr/>
      </xdr:nvSpPr>
      <xdr:spPr>
        <a:xfrm>
          <a:off x="1968500" y="169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85017</xdr:rowOff>
    </xdr:from>
    <xdr:ext cx="534377" cy="259045"/>
    <xdr:sp macro="" textlink="">
      <xdr:nvSpPr>
        <xdr:cNvPr id="262" name="テキスト ボックス 261"/>
        <xdr:cNvSpPr txBox="1"/>
      </xdr:nvSpPr>
      <xdr:spPr>
        <a:xfrm>
          <a:off x="1752111" y="1705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29020</xdr:rowOff>
    </xdr:from>
    <xdr:to>
      <xdr:col>6</xdr:col>
      <xdr:colOff>38100</xdr:colOff>
      <xdr:row>99</xdr:row>
      <xdr:rowOff>130620</xdr:rowOff>
    </xdr:to>
    <xdr:sp macro="" textlink="">
      <xdr:nvSpPr>
        <xdr:cNvPr id="263" name="楕円 262"/>
        <xdr:cNvSpPr/>
      </xdr:nvSpPr>
      <xdr:spPr>
        <a:xfrm>
          <a:off x="1079500" y="170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121747</xdr:rowOff>
    </xdr:from>
    <xdr:ext cx="534377" cy="259045"/>
    <xdr:sp macro="" textlink="">
      <xdr:nvSpPr>
        <xdr:cNvPr id="264" name="テキスト ボックス 263"/>
        <xdr:cNvSpPr txBox="1"/>
      </xdr:nvSpPr>
      <xdr:spPr>
        <a:xfrm>
          <a:off x="863111" y="1709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133778</xdr:rowOff>
    </xdr:from>
    <xdr:to>
      <xdr:col>55</xdr:col>
      <xdr:colOff>0</xdr:colOff>
      <xdr:row>33</xdr:row>
      <xdr:rowOff>86295</xdr:rowOff>
    </xdr:to>
    <xdr:cxnSp macro="">
      <xdr:nvCxnSpPr>
        <xdr:cNvPr id="295" name="直線コネクタ 294"/>
        <xdr:cNvCxnSpPr/>
      </xdr:nvCxnSpPr>
      <xdr:spPr>
        <a:xfrm>
          <a:off x="9639300" y="5620178"/>
          <a:ext cx="838200" cy="12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99804</xdr:rowOff>
    </xdr:from>
    <xdr:to>
      <xdr:col>50</xdr:col>
      <xdr:colOff>114300</xdr:colOff>
      <xdr:row>32</xdr:row>
      <xdr:rowOff>133778</xdr:rowOff>
    </xdr:to>
    <xdr:cxnSp macro="">
      <xdr:nvCxnSpPr>
        <xdr:cNvPr id="298" name="直線コネクタ 297"/>
        <xdr:cNvCxnSpPr/>
      </xdr:nvCxnSpPr>
      <xdr:spPr>
        <a:xfrm>
          <a:off x="8750300" y="5586204"/>
          <a:ext cx="889000" cy="3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99804</xdr:rowOff>
    </xdr:from>
    <xdr:to>
      <xdr:col>45</xdr:col>
      <xdr:colOff>177800</xdr:colOff>
      <xdr:row>33</xdr:row>
      <xdr:rowOff>166392</xdr:rowOff>
    </xdr:to>
    <xdr:cxnSp macro="">
      <xdr:nvCxnSpPr>
        <xdr:cNvPr id="301" name="直線コネクタ 300"/>
        <xdr:cNvCxnSpPr/>
      </xdr:nvCxnSpPr>
      <xdr:spPr>
        <a:xfrm flipV="1">
          <a:off x="7861300" y="5586204"/>
          <a:ext cx="889000" cy="2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8505</xdr:rowOff>
    </xdr:from>
    <xdr:to>
      <xdr:col>41</xdr:col>
      <xdr:colOff>50800</xdr:colOff>
      <xdr:row>33</xdr:row>
      <xdr:rowOff>166392</xdr:rowOff>
    </xdr:to>
    <xdr:cxnSp macro="">
      <xdr:nvCxnSpPr>
        <xdr:cNvPr id="304" name="直線コネクタ 303"/>
        <xdr:cNvCxnSpPr/>
      </xdr:nvCxnSpPr>
      <xdr:spPr>
        <a:xfrm>
          <a:off x="6972300" y="5666355"/>
          <a:ext cx="889000" cy="15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20081</xdr:rowOff>
    </xdr:from>
    <xdr:to>
      <xdr:col>36</xdr:col>
      <xdr:colOff>165100</xdr:colOff>
      <xdr:row>36</xdr:row>
      <xdr:rowOff>121681</xdr:rowOff>
    </xdr:to>
    <xdr:sp macro="" textlink="">
      <xdr:nvSpPr>
        <xdr:cNvPr id="307" name="フローチャート: 判断 306"/>
        <xdr:cNvSpPr/>
      </xdr:nvSpPr>
      <xdr:spPr>
        <a:xfrm>
          <a:off x="6921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112808</xdr:rowOff>
    </xdr:from>
    <xdr:ext cx="534377" cy="259045"/>
    <xdr:sp macro="" textlink="">
      <xdr:nvSpPr>
        <xdr:cNvPr id="308" name="テキスト ボックス 307"/>
        <xdr:cNvSpPr txBox="1"/>
      </xdr:nvSpPr>
      <xdr:spPr>
        <a:xfrm>
          <a:off x="6705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35495</xdr:rowOff>
    </xdr:from>
    <xdr:to>
      <xdr:col>55</xdr:col>
      <xdr:colOff>50800</xdr:colOff>
      <xdr:row>33</xdr:row>
      <xdr:rowOff>137095</xdr:rowOff>
    </xdr:to>
    <xdr:sp macro="" textlink="">
      <xdr:nvSpPr>
        <xdr:cNvPr id="314" name="楕円 313"/>
        <xdr:cNvSpPr/>
      </xdr:nvSpPr>
      <xdr:spPr>
        <a:xfrm>
          <a:off x="10426700" y="56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58372</xdr:rowOff>
    </xdr:from>
    <xdr:ext cx="534377" cy="259045"/>
    <xdr:sp macro="" textlink="">
      <xdr:nvSpPr>
        <xdr:cNvPr id="315" name="補助費等該当値テキスト"/>
        <xdr:cNvSpPr txBox="1"/>
      </xdr:nvSpPr>
      <xdr:spPr>
        <a:xfrm>
          <a:off x="10528300" y="554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82978</xdr:rowOff>
    </xdr:from>
    <xdr:to>
      <xdr:col>50</xdr:col>
      <xdr:colOff>165100</xdr:colOff>
      <xdr:row>33</xdr:row>
      <xdr:rowOff>13128</xdr:rowOff>
    </xdr:to>
    <xdr:sp macro="" textlink="">
      <xdr:nvSpPr>
        <xdr:cNvPr id="316" name="楕円 315"/>
        <xdr:cNvSpPr/>
      </xdr:nvSpPr>
      <xdr:spPr>
        <a:xfrm>
          <a:off x="9588500" y="556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29655</xdr:rowOff>
    </xdr:from>
    <xdr:ext cx="599010" cy="259045"/>
    <xdr:sp macro="" textlink="">
      <xdr:nvSpPr>
        <xdr:cNvPr id="317" name="テキスト ボックス 316"/>
        <xdr:cNvSpPr txBox="1"/>
      </xdr:nvSpPr>
      <xdr:spPr>
        <a:xfrm>
          <a:off x="9339795" y="534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49004</xdr:rowOff>
    </xdr:from>
    <xdr:to>
      <xdr:col>46</xdr:col>
      <xdr:colOff>38100</xdr:colOff>
      <xdr:row>32</xdr:row>
      <xdr:rowOff>150604</xdr:rowOff>
    </xdr:to>
    <xdr:sp macro="" textlink="">
      <xdr:nvSpPr>
        <xdr:cNvPr id="318" name="楕円 317"/>
        <xdr:cNvSpPr/>
      </xdr:nvSpPr>
      <xdr:spPr>
        <a:xfrm>
          <a:off x="8699500" y="5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167131</xdr:rowOff>
    </xdr:from>
    <xdr:ext cx="599010" cy="259045"/>
    <xdr:sp macro="" textlink="">
      <xdr:nvSpPr>
        <xdr:cNvPr id="319" name="テキスト ボックス 318"/>
        <xdr:cNvSpPr txBox="1"/>
      </xdr:nvSpPr>
      <xdr:spPr>
        <a:xfrm>
          <a:off x="8450795" y="531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115592</xdr:rowOff>
    </xdr:from>
    <xdr:to>
      <xdr:col>41</xdr:col>
      <xdr:colOff>101600</xdr:colOff>
      <xdr:row>34</xdr:row>
      <xdr:rowOff>45742</xdr:rowOff>
    </xdr:to>
    <xdr:sp macro="" textlink="">
      <xdr:nvSpPr>
        <xdr:cNvPr id="320" name="楕円 319"/>
        <xdr:cNvSpPr/>
      </xdr:nvSpPr>
      <xdr:spPr>
        <a:xfrm>
          <a:off x="7810500" y="577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62269</xdr:rowOff>
    </xdr:from>
    <xdr:ext cx="534377" cy="259045"/>
    <xdr:sp macro="" textlink="">
      <xdr:nvSpPr>
        <xdr:cNvPr id="321" name="テキスト ボックス 320"/>
        <xdr:cNvSpPr txBox="1"/>
      </xdr:nvSpPr>
      <xdr:spPr>
        <a:xfrm>
          <a:off x="7594111" y="554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129155</xdr:rowOff>
    </xdr:from>
    <xdr:to>
      <xdr:col>36</xdr:col>
      <xdr:colOff>165100</xdr:colOff>
      <xdr:row>33</xdr:row>
      <xdr:rowOff>59305</xdr:rowOff>
    </xdr:to>
    <xdr:sp macro="" textlink="">
      <xdr:nvSpPr>
        <xdr:cNvPr id="322" name="楕円 321"/>
        <xdr:cNvSpPr/>
      </xdr:nvSpPr>
      <xdr:spPr>
        <a:xfrm>
          <a:off x="6921500" y="561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75832</xdr:rowOff>
    </xdr:from>
    <xdr:ext cx="599010" cy="259045"/>
    <xdr:sp macro="" textlink="">
      <xdr:nvSpPr>
        <xdr:cNvPr id="323" name="テキスト ボックス 322"/>
        <xdr:cNvSpPr txBox="1"/>
      </xdr:nvSpPr>
      <xdr:spPr>
        <a:xfrm>
          <a:off x="6672795" y="539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157915</xdr:rowOff>
    </xdr:from>
    <xdr:to>
      <xdr:col>54</xdr:col>
      <xdr:colOff>189865</xdr:colOff>
      <xdr:row>59</xdr:row>
      <xdr:rowOff>74215</xdr:rowOff>
    </xdr:to>
    <xdr:cxnSp macro="">
      <xdr:nvCxnSpPr>
        <xdr:cNvPr id="349" name="直線コネクタ 348"/>
        <xdr:cNvCxnSpPr/>
      </xdr:nvCxnSpPr>
      <xdr:spPr>
        <a:xfrm flipV="1">
          <a:off x="10475595" y="9759115"/>
          <a:ext cx="1270" cy="43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85597</xdr:rowOff>
    </xdr:from>
    <xdr:ext cx="534377" cy="259045"/>
    <xdr:sp macro="" textlink="">
      <xdr:nvSpPr>
        <xdr:cNvPr id="350" name="普通建設事業費最小値テキスト"/>
        <xdr:cNvSpPr txBox="1"/>
      </xdr:nvSpPr>
      <xdr:spPr>
        <a:xfrm>
          <a:off x="10528300" y="1020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74215</xdr:rowOff>
    </xdr:from>
    <xdr:to>
      <xdr:col>55</xdr:col>
      <xdr:colOff>88900</xdr:colOff>
      <xdr:row>59</xdr:row>
      <xdr:rowOff>74215</xdr:rowOff>
    </xdr:to>
    <xdr:cxnSp macro="">
      <xdr:nvCxnSpPr>
        <xdr:cNvPr id="351" name="直線コネクタ 350"/>
        <xdr:cNvCxnSpPr/>
      </xdr:nvCxnSpPr>
      <xdr:spPr>
        <a:xfrm>
          <a:off x="10388600" y="1018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104592</xdr:rowOff>
    </xdr:from>
    <xdr:ext cx="599010" cy="259045"/>
    <xdr:sp macro="" textlink="">
      <xdr:nvSpPr>
        <xdr:cNvPr id="352" name="普通建設事業費最大値テキスト"/>
        <xdr:cNvSpPr txBox="1"/>
      </xdr:nvSpPr>
      <xdr:spPr>
        <a:xfrm>
          <a:off x="10528300" y="953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157915</xdr:rowOff>
    </xdr:from>
    <xdr:to>
      <xdr:col>55</xdr:col>
      <xdr:colOff>88900</xdr:colOff>
      <xdr:row>56</xdr:row>
      <xdr:rowOff>157915</xdr:rowOff>
    </xdr:to>
    <xdr:cxnSp macro="">
      <xdr:nvCxnSpPr>
        <xdr:cNvPr id="353" name="直線コネクタ 352"/>
        <xdr:cNvCxnSpPr/>
      </xdr:nvCxnSpPr>
      <xdr:spPr>
        <a:xfrm>
          <a:off x="10388600" y="975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49761</xdr:rowOff>
    </xdr:from>
    <xdr:to>
      <xdr:col>55</xdr:col>
      <xdr:colOff>0</xdr:colOff>
      <xdr:row>56</xdr:row>
      <xdr:rowOff>157915</xdr:rowOff>
    </xdr:to>
    <xdr:cxnSp macro="">
      <xdr:nvCxnSpPr>
        <xdr:cNvPr id="354" name="直線コネクタ 353"/>
        <xdr:cNvCxnSpPr/>
      </xdr:nvCxnSpPr>
      <xdr:spPr>
        <a:xfrm>
          <a:off x="9639300" y="9650961"/>
          <a:ext cx="838200" cy="10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130047</xdr:rowOff>
    </xdr:from>
    <xdr:ext cx="534377" cy="259045"/>
    <xdr:sp macro="" textlink="">
      <xdr:nvSpPr>
        <xdr:cNvPr id="355" name="普通建設事業費平均値テキスト"/>
        <xdr:cNvSpPr txBox="1"/>
      </xdr:nvSpPr>
      <xdr:spPr>
        <a:xfrm>
          <a:off x="10528300" y="1007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151620</xdr:rowOff>
    </xdr:from>
    <xdr:to>
      <xdr:col>55</xdr:col>
      <xdr:colOff>50800</xdr:colOff>
      <xdr:row>59</xdr:row>
      <xdr:rowOff>81770</xdr:rowOff>
    </xdr:to>
    <xdr:sp macro="" textlink="">
      <xdr:nvSpPr>
        <xdr:cNvPr id="356" name="フローチャート: 判断 355"/>
        <xdr:cNvSpPr/>
      </xdr:nvSpPr>
      <xdr:spPr>
        <a:xfrm>
          <a:off x="10426700" y="100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50852</xdr:rowOff>
    </xdr:from>
    <xdr:to>
      <xdr:col>50</xdr:col>
      <xdr:colOff>114300</xdr:colOff>
      <xdr:row>56</xdr:row>
      <xdr:rowOff>49761</xdr:rowOff>
    </xdr:to>
    <xdr:cxnSp macro="">
      <xdr:nvCxnSpPr>
        <xdr:cNvPr id="357" name="直線コネクタ 356"/>
        <xdr:cNvCxnSpPr/>
      </xdr:nvCxnSpPr>
      <xdr:spPr>
        <a:xfrm>
          <a:off x="8750300" y="9480602"/>
          <a:ext cx="889000" cy="17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160001</xdr:rowOff>
    </xdr:from>
    <xdr:to>
      <xdr:col>50</xdr:col>
      <xdr:colOff>165100</xdr:colOff>
      <xdr:row>59</xdr:row>
      <xdr:rowOff>90151</xdr:rowOff>
    </xdr:to>
    <xdr:sp macro="" textlink="">
      <xdr:nvSpPr>
        <xdr:cNvPr id="358" name="フローチャート: 判断 357"/>
        <xdr:cNvSpPr/>
      </xdr:nvSpPr>
      <xdr:spPr>
        <a:xfrm>
          <a:off x="9588500" y="101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81278</xdr:rowOff>
    </xdr:from>
    <xdr:ext cx="534377" cy="259045"/>
    <xdr:sp macro="" textlink="">
      <xdr:nvSpPr>
        <xdr:cNvPr id="359" name="テキスト ボックス 358"/>
        <xdr:cNvSpPr txBox="1"/>
      </xdr:nvSpPr>
      <xdr:spPr>
        <a:xfrm>
          <a:off x="9372111" y="1019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62526</xdr:rowOff>
    </xdr:from>
    <xdr:to>
      <xdr:col>45</xdr:col>
      <xdr:colOff>177800</xdr:colOff>
      <xdr:row>55</xdr:row>
      <xdr:rowOff>50852</xdr:rowOff>
    </xdr:to>
    <xdr:cxnSp macro="">
      <xdr:nvCxnSpPr>
        <xdr:cNvPr id="360" name="直線コネクタ 359"/>
        <xdr:cNvCxnSpPr/>
      </xdr:nvCxnSpPr>
      <xdr:spPr>
        <a:xfrm>
          <a:off x="7861300" y="8635026"/>
          <a:ext cx="889000" cy="84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160626</xdr:rowOff>
    </xdr:from>
    <xdr:to>
      <xdr:col>46</xdr:col>
      <xdr:colOff>38100</xdr:colOff>
      <xdr:row>59</xdr:row>
      <xdr:rowOff>90776</xdr:rowOff>
    </xdr:to>
    <xdr:sp macro="" textlink="">
      <xdr:nvSpPr>
        <xdr:cNvPr id="361" name="フローチャート: 判断 360"/>
        <xdr:cNvSpPr/>
      </xdr:nvSpPr>
      <xdr:spPr>
        <a:xfrm>
          <a:off x="8699500" y="1010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81903</xdr:rowOff>
    </xdr:from>
    <xdr:ext cx="534377" cy="259045"/>
    <xdr:sp macro="" textlink="">
      <xdr:nvSpPr>
        <xdr:cNvPr id="362" name="テキスト ボックス 361"/>
        <xdr:cNvSpPr txBox="1"/>
      </xdr:nvSpPr>
      <xdr:spPr>
        <a:xfrm>
          <a:off x="8483111" y="1019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62526</xdr:rowOff>
    </xdr:from>
    <xdr:to>
      <xdr:col>41</xdr:col>
      <xdr:colOff>50800</xdr:colOff>
      <xdr:row>52</xdr:row>
      <xdr:rowOff>25963</xdr:rowOff>
    </xdr:to>
    <xdr:cxnSp macro="">
      <xdr:nvCxnSpPr>
        <xdr:cNvPr id="363" name="直線コネクタ 362"/>
        <xdr:cNvCxnSpPr/>
      </xdr:nvCxnSpPr>
      <xdr:spPr>
        <a:xfrm flipV="1">
          <a:off x="6972300" y="8635026"/>
          <a:ext cx="889000" cy="30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157159</xdr:rowOff>
    </xdr:from>
    <xdr:to>
      <xdr:col>41</xdr:col>
      <xdr:colOff>101600</xdr:colOff>
      <xdr:row>59</xdr:row>
      <xdr:rowOff>87309</xdr:rowOff>
    </xdr:to>
    <xdr:sp macro="" textlink="">
      <xdr:nvSpPr>
        <xdr:cNvPr id="364" name="フローチャート: 判断 363"/>
        <xdr:cNvSpPr/>
      </xdr:nvSpPr>
      <xdr:spPr>
        <a:xfrm>
          <a:off x="78105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78436</xdr:rowOff>
    </xdr:from>
    <xdr:ext cx="534377" cy="259045"/>
    <xdr:sp macro="" textlink="">
      <xdr:nvSpPr>
        <xdr:cNvPr id="365" name="テキスト ボックス 364"/>
        <xdr:cNvSpPr txBox="1"/>
      </xdr:nvSpPr>
      <xdr:spPr>
        <a:xfrm>
          <a:off x="7594111" y="101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119111</xdr:rowOff>
    </xdr:from>
    <xdr:to>
      <xdr:col>36</xdr:col>
      <xdr:colOff>165100</xdr:colOff>
      <xdr:row>59</xdr:row>
      <xdr:rowOff>49261</xdr:rowOff>
    </xdr:to>
    <xdr:sp macro="" textlink="">
      <xdr:nvSpPr>
        <xdr:cNvPr id="366" name="フローチャート: 判断 365"/>
        <xdr:cNvSpPr/>
      </xdr:nvSpPr>
      <xdr:spPr>
        <a:xfrm>
          <a:off x="6921500" y="10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40388</xdr:rowOff>
    </xdr:from>
    <xdr:ext cx="534377" cy="259045"/>
    <xdr:sp macro="" textlink="">
      <xdr:nvSpPr>
        <xdr:cNvPr id="367" name="テキスト ボックス 366"/>
        <xdr:cNvSpPr txBox="1"/>
      </xdr:nvSpPr>
      <xdr:spPr>
        <a:xfrm>
          <a:off x="6705111" y="1015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107115</xdr:rowOff>
    </xdr:from>
    <xdr:to>
      <xdr:col>55</xdr:col>
      <xdr:colOff>50800</xdr:colOff>
      <xdr:row>57</xdr:row>
      <xdr:rowOff>37265</xdr:rowOff>
    </xdr:to>
    <xdr:sp macro="" textlink="">
      <xdr:nvSpPr>
        <xdr:cNvPr id="373" name="楕円 372"/>
        <xdr:cNvSpPr/>
      </xdr:nvSpPr>
      <xdr:spPr>
        <a:xfrm>
          <a:off x="10426700" y="970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60142</xdr:rowOff>
    </xdr:from>
    <xdr:ext cx="599010" cy="259045"/>
    <xdr:sp macro="" textlink="">
      <xdr:nvSpPr>
        <xdr:cNvPr id="374" name="普通建設事業費該当値テキスト"/>
        <xdr:cNvSpPr txBox="1"/>
      </xdr:nvSpPr>
      <xdr:spPr>
        <a:xfrm>
          <a:off x="10528300" y="966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170411</xdr:rowOff>
    </xdr:from>
    <xdr:to>
      <xdr:col>50</xdr:col>
      <xdr:colOff>165100</xdr:colOff>
      <xdr:row>56</xdr:row>
      <xdr:rowOff>100561</xdr:rowOff>
    </xdr:to>
    <xdr:sp macro="" textlink="">
      <xdr:nvSpPr>
        <xdr:cNvPr id="375" name="楕円 374"/>
        <xdr:cNvSpPr/>
      </xdr:nvSpPr>
      <xdr:spPr>
        <a:xfrm>
          <a:off x="9588500" y="960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117088</xdr:rowOff>
    </xdr:from>
    <xdr:ext cx="599010" cy="259045"/>
    <xdr:sp macro="" textlink="">
      <xdr:nvSpPr>
        <xdr:cNvPr id="376" name="テキスト ボックス 375"/>
        <xdr:cNvSpPr txBox="1"/>
      </xdr:nvSpPr>
      <xdr:spPr>
        <a:xfrm>
          <a:off x="9339795" y="937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52</xdr:rowOff>
    </xdr:from>
    <xdr:to>
      <xdr:col>46</xdr:col>
      <xdr:colOff>38100</xdr:colOff>
      <xdr:row>55</xdr:row>
      <xdr:rowOff>101652</xdr:rowOff>
    </xdr:to>
    <xdr:sp macro="" textlink="">
      <xdr:nvSpPr>
        <xdr:cNvPr id="377" name="楕円 376"/>
        <xdr:cNvSpPr/>
      </xdr:nvSpPr>
      <xdr:spPr>
        <a:xfrm>
          <a:off x="8699500" y="94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118179</xdr:rowOff>
    </xdr:from>
    <xdr:ext cx="599010" cy="259045"/>
    <xdr:sp macro="" textlink="">
      <xdr:nvSpPr>
        <xdr:cNvPr id="378" name="テキスト ボックス 377"/>
        <xdr:cNvSpPr txBox="1"/>
      </xdr:nvSpPr>
      <xdr:spPr>
        <a:xfrm>
          <a:off x="8450795" y="920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11726</xdr:rowOff>
    </xdr:from>
    <xdr:to>
      <xdr:col>41</xdr:col>
      <xdr:colOff>101600</xdr:colOff>
      <xdr:row>50</xdr:row>
      <xdr:rowOff>113326</xdr:rowOff>
    </xdr:to>
    <xdr:sp macro="" textlink="">
      <xdr:nvSpPr>
        <xdr:cNvPr id="379" name="楕円 378"/>
        <xdr:cNvSpPr/>
      </xdr:nvSpPr>
      <xdr:spPr>
        <a:xfrm>
          <a:off x="7810500" y="85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48</xdr:row>
      <xdr:rowOff>129853</xdr:rowOff>
    </xdr:from>
    <xdr:ext cx="690189" cy="259045"/>
    <xdr:sp macro="" textlink="">
      <xdr:nvSpPr>
        <xdr:cNvPr id="380" name="テキスト ボックス 379"/>
        <xdr:cNvSpPr txBox="1"/>
      </xdr:nvSpPr>
      <xdr:spPr>
        <a:xfrm>
          <a:off x="7516205" y="83594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146613</xdr:rowOff>
    </xdr:from>
    <xdr:to>
      <xdr:col>36</xdr:col>
      <xdr:colOff>165100</xdr:colOff>
      <xdr:row>52</xdr:row>
      <xdr:rowOff>76763</xdr:rowOff>
    </xdr:to>
    <xdr:sp macro="" textlink="">
      <xdr:nvSpPr>
        <xdr:cNvPr id="381" name="楕円 380"/>
        <xdr:cNvSpPr/>
      </xdr:nvSpPr>
      <xdr:spPr>
        <a:xfrm>
          <a:off x="6921500" y="88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50</xdr:row>
      <xdr:rowOff>93290</xdr:rowOff>
    </xdr:from>
    <xdr:ext cx="690189" cy="259045"/>
    <xdr:sp macro="" textlink="">
      <xdr:nvSpPr>
        <xdr:cNvPr id="382" name="テキスト ボックス 381"/>
        <xdr:cNvSpPr txBox="1"/>
      </xdr:nvSpPr>
      <xdr:spPr>
        <a:xfrm>
          <a:off x="6627205" y="8665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22329</xdr:rowOff>
    </xdr:from>
    <xdr:to>
      <xdr:col>54</xdr:col>
      <xdr:colOff>189865</xdr:colOff>
      <xdr:row>79</xdr:row>
      <xdr:rowOff>44450</xdr:rowOff>
    </xdr:to>
    <xdr:cxnSp macro="">
      <xdr:nvCxnSpPr>
        <xdr:cNvPr id="406" name="直線コネクタ 405"/>
        <xdr:cNvCxnSpPr/>
      </xdr:nvCxnSpPr>
      <xdr:spPr>
        <a:xfrm flipV="1">
          <a:off x="10475595" y="13223979"/>
          <a:ext cx="1270" cy="36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76978</xdr:rowOff>
    </xdr:from>
    <xdr:ext cx="249299" cy="259045"/>
    <xdr:sp macro="" textlink="">
      <xdr:nvSpPr>
        <xdr:cNvPr id="407" name="普通建設事業費 （ うち新規整備　）最小値テキスト"/>
        <xdr:cNvSpPr txBox="1"/>
      </xdr:nvSpPr>
      <xdr:spPr>
        <a:xfrm>
          <a:off x="10528300" y="13621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140456</xdr:rowOff>
    </xdr:from>
    <xdr:ext cx="599010" cy="259045"/>
    <xdr:sp macro="" textlink="">
      <xdr:nvSpPr>
        <xdr:cNvPr id="409" name="普通建設事業費 （ うち新規整備　）最大値テキスト"/>
        <xdr:cNvSpPr txBox="1"/>
      </xdr:nvSpPr>
      <xdr:spPr>
        <a:xfrm>
          <a:off x="10528300" y="1299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22329</xdr:rowOff>
    </xdr:from>
    <xdr:to>
      <xdr:col>55</xdr:col>
      <xdr:colOff>88900</xdr:colOff>
      <xdr:row>77</xdr:row>
      <xdr:rowOff>22329</xdr:rowOff>
    </xdr:to>
    <xdr:cxnSp macro="">
      <xdr:nvCxnSpPr>
        <xdr:cNvPr id="410" name="直線コネクタ 409"/>
        <xdr:cNvCxnSpPr/>
      </xdr:nvCxnSpPr>
      <xdr:spPr>
        <a:xfrm>
          <a:off x="10388600" y="1322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156353</xdr:rowOff>
    </xdr:from>
    <xdr:to>
      <xdr:col>55</xdr:col>
      <xdr:colOff>0</xdr:colOff>
      <xdr:row>77</xdr:row>
      <xdr:rowOff>22329</xdr:rowOff>
    </xdr:to>
    <xdr:cxnSp macro="">
      <xdr:nvCxnSpPr>
        <xdr:cNvPr id="411" name="直線コネクタ 410"/>
        <xdr:cNvCxnSpPr/>
      </xdr:nvCxnSpPr>
      <xdr:spPr>
        <a:xfrm>
          <a:off x="9639300" y="13015103"/>
          <a:ext cx="838200" cy="20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121428</xdr:rowOff>
    </xdr:from>
    <xdr:ext cx="534377" cy="259045"/>
    <xdr:sp macro="" textlink="">
      <xdr:nvSpPr>
        <xdr:cNvPr id="412" name="普通建設事業費 （ うち新規整備　）平均値テキスト"/>
        <xdr:cNvSpPr txBox="1"/>
      </xdr:nvSpPr>
      <xdr:spPr>
        <a:xfrm>
          <a:off x="10528300" y="1349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143001</xdr:rowOff>
    </xdr:from>
    <xdr:to>
      <xdr:col>55</xdr:col>
      <xdr:colOff>50800</xdr:colOff>
      <xdr:row>79</xdr:row>
      <xdr:rowOff>73151</xdr:rowOff>
    </xdr:to>
    <xdr:sp macro="" textlink="">
      <xdr:nvSpPr>
        <xdr:cNvPr id="413" name="フローチャート: 判断 412"/>
        <xdr:cNvSpPr/>
      </xdr:nvSpPr>
      <xdr:spPr>
        <a:xfrm>
          <a:off x="10426700" y="1351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53575</xdr:rowOff>
    </xdr:from>
    <xdr:to>
      <xdr:col>50</xdr:col>
      <xdr:colOff>114300</xdr:colOff>
      <xdr:row>75</xdr:row>
      <xdr:rowOff>156353</xdr:rowOff>
    </xdr:to>
    <xdr:cxnSp macro="">
      <xdr:nvCxnSpPr>
        <xdr:cNvPr id="414" name="直線コネクタ 413"/>
        <xdr:cNvCxnSpPr/>
      </xdr:nvCxnSpPr>
      <xdr:spPr>
        <a:xfrm>
          <a:off x="8750300" y="12912325"/>
          <a:ext cx="889000" cy="10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147121</xdr:rowOff>
    </xdr:from>
    <xdr:to>
      <xdr:col>50</xdr:col>
      <xdr:colOff>165100</xdr:colOff>
      <xdr:row>79</xdr:row>
      <xdr:rowOff>77271</xdr:rowOff>
    </xdr:to>
    <xdr:sp macro="" textlink="">
      <xdr:nvSpPr>
        <xdr:cNvPr id="415" name="フローチャート: 判断 414"/>
        <xdr:cNvSpPr/>
      </xdr:nvSpPr>
      <xdr:spPr>
        <a:xfrm>
          <a:off x="9588500" y="1352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68398</xdr:rowOff>
    </xdr:from>
    <xdr:ext cx="534377" cy="259045"/>
    <xdr:sp macro="" textlink="">
      <xdr:nvSpPr>
        <xdr:cNvPr id="416" name="テキスト ボックス 415"/>
        <xdr:cNvSpPr txBox="1"/>
      </xdr:nvSpPr>
      <xdr:spPr>
        <a:xfrm>
          <a:off x="9372111" y="1361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150961</xdr:rowOff>
    </xdr:from>
    <xdr:to>
      <xdr:col>45</xdr:col>
      <xdr:colOff>177800</xdr:colOff>
      <xdr:row>75</xdr:row>
      <xdr:rowOff>53575</xdr:rowOff>
    </xdr:to>
    <xdr:cxnSp macro="">
      <xdr:nvCxnSpPr>
        <xdr:cNvPr id="417" name="直線コネクタ 416"/>
        <xdr:cNvCxnSpPr/>
      </xdr:nvCxnSpPr>
      <xdr:spPr>
        <a:xfrm>
          <a:off x="7861300" y="12152461"/>
          <a:ext cx="889000" cy="75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144656</xdr:rowOff>
    </xdr:from>
    <xdr:to>
      <xdr:col>46</xdr:col>
      <xdr:colOff>38100</xdr:colOff>
      <xdr:row>79</xdr:row>
      <xdr:rowOff>74806</xdr:rowOff>
    </xdr:to>
    <xdr:sp macro="" textlink="">
      <xdr:nvSpPr>
        <xdr:cNvPr id="418" name="フローチャート: 判断 417"/>
        <xdr:cNvSpPr/>
      </xdr:nvSpPr>
      <xdr:spPr>
        <a:xfrm>
          <a:off x="8699500" y="135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65933</xdr:rowOff>
    </xdr:from>
    <xdr:ext cx="534377" cy="259045"/>
    <xdr:sp macro="" textlink="">
      <xdr:nvSpPr>
        <xdr:cNvPr id="419" name="テキスト ボックス 418"/>
        <xdr:cNvSpPr txBox="1"/>
      </xdr:nvSpPr>
      <xdr:spPr>
        <a:xfrm>
          <a:off x="8483111" y="136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150961</xdr:rowOff>
    </xdr:from>
    <xdr:to>
      <xdr:col>41</xdr:col>
      <xdr:colOff>50800</xdr:colOff>
      <xdr:row>73</xdr:row>
      <xdr:rowOff>59382</xdr:rowOff>
    </xdr:to>
    <xdr:cxnSp macro="">
      <xdr:nvCxnSpPr>
        <xdr:cNvPr id="420" name="直線コネクタ 419"/>
        <xdr:cNvCxnSpPr/>
      </xdr:nvCxnSpPr>
      <xdr:spPr>
        <a:xfrm flipV="1">
          <a:off x="6972300" y="12152461"/>
          <a:ext cx="889000" cy="42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140195</xdr:rowOff>
    </xdr:from>
    <xdr:to>
      <xdr:col>41</xdr:col>
      <xdr:colOff>101600</xdr:colOff>
      <xdr:row>79</xdr:row>
      <xdr:rowOff>70345</xdr:rowOff>
    </xdr:to>
    <xdr:sp macro="" textlink="">
      <xdr:nvSpPr>
        <xdr:cNvPr id="421" name="フローチャート: 判断 420"/>
        <xdr:cNvSpPr/>
      </xdr:nvSpPr>
      <xdr:spPr>
        <a:xfrm>
          <a:off x="78105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61472</xdr:rowOff>
    </xdr:from>
    <xdr:ext cx="534377" cy="259045"/>
    <xdr:sp macro="" textlink="">
      <xdr:nvSpPr>
        <xdr:cNvPr id="422" name="テキスト ボックス 421"/>
        <xdr:cNvSpPr txBox="1"/>
      </xdr:nvSpPr>
      <xdr:spPr>
        <a:xfrm>
          <a:off x="7594111" y="1360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105896</xdr:rowOff>
    </xdr:from>
    <xdr:to>
      <xdr:col>36</xdr:col>
      <xdr:colOff>165100</xdr:colOff>
      <xdr:row>79</xdr:row>
      <xdr:rowOff>36046</xdr:rowOff>
    </xdr:to>
    <xdr:sp macro="" textlink="">
      <xdr:nvSpPr>
        <xdr:cNvPr id="423" name="フローチャート: 判断 422"/>
        <xdr:cNvSpPr/>
      </xdr:nvSpPr>
      <xdr:spPr>
        <a:xfrm>
          <a:off x="6921500" y="1347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27173</xdr:rowOff>
    </xdr:from>
    <xdr:ext cx="534377" cy="259045"/>
    <xdr:sp macro="" textlink="">
      <xdr:nvSpPr>
        <xdr:cNvPr id="424" name="テキスト ボックス 423"/>
        <xdr:cNvSpPr txBox="1"/>
      </xdr:nvSpPr>
      <xdr:spPr>
        <a:xfrm>
          <a:off x="6705111" y="1357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142979</xdr:rowOff>
    </xdr:from>
    <xdr:to>
      <xdr:col>55</xdr:col>
      <xdr:colOff>50800</xdr:colOff>
      <xdr:row>77</xdr:row>
      <xdr:rowOff>73129</xdr:rowOff>
    </xdr:to>
    <xdr:sp macro="" textlink="">
      <xdr:nvSpPr>
        <xdr:cNvPr id="430" name="楕円 429"/>
        <xdr:cNvSpPr/>
      </xdr:nvSpPr>
      <xdr:spPr>
        <a:xfrm>
          <a:off x="10426700" y="1317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96006</xdr:rowOff>
    </xdr:from>
    <xdr:ext cx="599010" cy="259045"/>
    <xdr:sp macro="" textlink="">
      <xdr:nvSpPr>
        <xdr:cNvPr id="431" name="普通建設事業費 （ うち新規整備　）該当値テキスト"/>
        <xdr:cNvSpPr txBox="1"/>
      </xdr:nvSpPr>
      <xdr:spPr>
        <a:xfrm>
          <a:off x="10528300" y="131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105553</xdr:rowOff>
    </xdr:from>
    <xdr:to>
      <xdr:col>50</xdr:col>
      <xdr:colOff>165100</xdr:colOff>
      <xdr:row>76</xdr:row>
      <xdr:rowOff>35703</xdr:rowOff>
    </xdr:to>
    <xdr:sp macro="" textlink="">
      <xdr:nvSpPr>
        <xdr:cNvPr id="432" name="楕円 431"/>
        <xdr:cNvSpPr/>
      </xdr:nvSpPr>
      <xdr:spPr>
        <a:xfrm>
          <a:off x="9588500" y="1296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52230</xdr:rowOff>
    </xdr:from>
    <xdr:ext cx="599010" cy="259045"/>
    <xdr:sp macro="" textlink="">
      <xdr:nvSpPr>
        <xdr:cNvPr id="433" name="テキスト ボックス 432"/>
        <xdr:cNvSpPr txBox="1"/>
      </xdr:nvSpPr>
      <xdr:spPr>
        <a:xfrm>
          <a:off x="9339795" y="1273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2775</xdr:rowOff>
    </xdr:from>
    <xdr:to>
      <xdr:col>46</xdr:col>
      <xdr:colOff>38100</xdr:colOff>
      <xdr:row>75</xdr:row>
      <xdr:rowOff>104375</xdr:rowOff>
    </xdr:to>
    <xdr:sp macro="" textlink="">
      <xdr:nvSpPr>
        <xdr:cNvPr id="434" name="楕円 433"/>
        <xdr:cNvSpPr/>
      </xdr:nvSpPr>
      <xdr:spPr>
        <a:xfrm>
          <a:off x="8699500" y="128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120902</xdr:rowOff>
    </xdr:from>
    <xdr:ext cx="599010" cy="259045"/>
    <xdr:sp macro="" textlink="">
      <xdr:nvSpPr>
        <xdr:cNvPr id="435" name="テキスト ボックス 434"/>
        <xdr:cNvSpPr txBox="1"/>
      </xdr:nvSpPr>
      <xdr:spPr>
        <a:xfrm>
          <a:off x="8450795" y="1263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100161</xdr:rowOff>
    </xdr:from>
    <xdr:to>
      <xdr:col>41</xdr:col>
      <xdr:colOff>101600</xdr:colOff>
      <xdr:row>71</xdr:row>
      <xdr:rowOff>30311</xdr:rowOff>
    </xdr:to>
    <xdr:sp macro="" textlink="">
      <xdr:nvSpPr>
        <xdr:cNvPr id="436" name="楕円 435"/>
        <xdr:cNvSpPr/>
      </xdr:nvSpPr>
      <xdr:spPr>
        <a:xfrm>
          <a:off x="7810500" y="121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69</xdr:row>
      <xdr:rowOff>46838</xdr:rowOff>
    </xdr:from>
    <xdr:ext cx="690189" cy="259045"/>
    <xdr:sp macro="" textlink="">
      <xdr:nvSpPr>
        <xdr:cNvPr id="437" name="テキスト ボックス 436"/>
        <xdr:cNvSpPr txBox="1"/>
      </xdr:nvSpPr>
      <xdr:spPr>
        <a:xfrm>
          <a:off x="7516205" y="118768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8582</xdr:rowOff>
    </xdr:from>
    <xdr:to>
      <xdr:col>36</xdr:col>
      <xdr:colOff>165100</xdr:colOff>
      <xdr:row>73</xdr:row>
      <xdr:rowOff>110182</xdr:rowOff>
    </xdr:to>
    <xdr:sp macro="" textlink="">
      <xdr:nvSpPr>
        <xdr:cNvPr id="438" name="楕円 437"/>
        <xdr:cNvSpPr/>
      </xdr:nvSpPr>
      <xdr:spPr>
        <a:xfrm>
          <a:off x="6921500" y="125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126709</xdr:rowOff>
    </xdr:from>
    <xdr:ext cx="599010" cy="259045"/>
    <xdr:sp macro="" textlink="">
      <xdr:nvSpPr>
        <xdr:cNvPr id="439" name="テキスト ボックス 438"/>
        <xdr:cNvSpPr txBox="1"/>
      </xdr:nvSpPr>
      <xdr:spPr>
        <a:xfrm>
          <a:off x="6672795" y="1229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63" name="直線コネクタ 462"/>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4"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5" name="直線コネクタ 464"/>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6"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7" name="直線コネクタ 466"/>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147104</xdr:rowOff>
    </xdr:from>
    <xdr:to>
      <xdr:col>55</xdr:col>
      <xdr:colOff>0</xdr:colOff>
      <xdr:row>97</xdr:row>
      <xdr:rowOff>139776</xdr:rowOff>
    </xdr:to>
    <xdr:cxnSp macro="">
      <xdr:nvCxnSpPr>
        <xdr:cNvPr id="468" name="直線コネクタ 467"/>
        <xdr:cNvCxnSpPr/>
      </xdr:nvCxnSpPr>
      <xdr:spPr>
        <a:xfrm flipV="1">
          <a:off x="9639300" y="16091954"/>
          <a:ext cx="838200" cy="67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9"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70" name="フローチャート: 判断 469"/>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139776</xdr:rowOff>
    </xdr:from>
    <xdr:to>
      <xdr:col>50</xdr:col>
      <xdr:colOff>114300</xdr:colOff>
      <xdr:row>97</xdr:row>
      <xdr:rowOff>154991</xdr:rowOff>
    </xdr:to>
    <xdr:cxnSp macro="">
      <xdr:nvCxnSpPr>
        <xdr:cNvPr id="471" name="直線コネクタ 470"/>
        <xdr:cNvCxnSpPr/>
      </xdr:nvCxnSpPr>
      <xdr:spPr>
        <a:xfrm flipV="1">
          <a:off x="8750300" y="16770426"/>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72" name="フローチャート: 判断 471"/>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73" name="テキスト ボックス 472"/>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81242</xdr:rowOff>
    </xdr:from>
    <xdr:to>
      <xdr:col>45</xdr:col>
      <xdr:colOff>177800</xdr:colOff>
      <xdr:row>97</xdr:row>
      <xdr:rowOff>154991</xdr:rowOff>
    </xdr:to>
    <xdr:cxnSp macro="">
      <xdr:nvCxnSpPr>
        <xdr:cNvPr id="474" name="直線コネクタ 473"/>
        <xdr:cNvCxnSpPr/>
      </xdr:nvCxnSpPr>
      <xdr:spPr>
        <a:xfrm>
          <a:off x="7861300" y="16026092"/>
          <a:ext cx="889000" cy="75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5" name="フローチャート: 判断 474"/>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6" name="テキスト ボックス 475"/>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81242</xdr:rowOff>
    </xdr:from>
    <xdr:to>
      <xdr:col>41</xdr:col>
      <xdr:colOff>50800</xdr:colOff>
      <xdr:row>98</xdr:row>
      <xdr:rowOff>136437</xdr:rowOff>
    </xdr:to>
    <xdr:cxnSp macro="">
      <xdr:nvCxnSpPr>
        <xdr:cNvPr id="477" name="直線コネクタ 476"/>
        <xdr:cNvCxnSpPr/>
      </xdr:nvCxnSpPr>
      <xdr:spPr>
        <a:xfrm flipV="1">
          <a:off x="6972300" y="16026092"/>
          <a:ext cx="889000" cy="9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8" name="フローチャート: 判断 477"/>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9" name="テキスト ボックス 478"/>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162610</xdr:rowOff>
    </xdr:from>
    <xdr:to>
      <xdr:col>36</xdr:col>
      <xdr:colOff>165100</xdr:colOff>
      <xdr:row>97</xdr:row>
      <xdr:rowOff>92760</xdr:rowOff>
    </xdr:to>
    <xdr:sp macro="" textlink="">
      <xdr:nvSpPr>
        <xdr:cNvPr id="480" name="フローチャート: 判断 479"/>
        <xdr:cNvSpPr/>
      </xdr:nvSpPr>
      <xdr:spPr>
        <a:xfrm>
          <a:off x="6921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109287</xdr:rowOff>
    </xdr:from>
    <xdr:ext cx="534377" cy="259045"/>
    <xdr:sp macro="" textlink="">
      <xdr:nvSpPr>
        <xdr:cNvPr id="481" name="テキスト ボックス 480"/>
        <xdr:cNvSpPr txBox="1"/>
      </xdr:nvSpPr>
      <xdr:spPr>
        <a:xfrm>
          <a:off x="6705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96304</xdr:rowOff>
    </xdr:from>
    <xdr:to>
      <xdr:col>55</xdr:col>
      <xdr:colOff>50800</xdr:colOff>
      <xdr:row>94</xdr:row>
      <xdr:rowOff>26454</xdr:rowOff>
    </xdr:to>
    <xdr:sp macro="" textlink="">
      <xdr:nvSpPr>
        <xdr:cNvPr id="487" name="楕円 486"/>
        <xdr:cNvSpPr/>
      </xdr:nvSpPr>
      <xdr:spPr>
        <a:xfrm>
          <a:off x="10426700" y="16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119181</xdr:rowOff>
    </xdr:from>
    <xdr:ext cx="534377" cy="259045"/>
    <xdr:sp macro="" textlink="">
      <xdr:nvSpPr>
        <xdr:cNvPr id="488" name="普通建設事業費 （ うち更新整備　）該当値テキスト"/>
        <xdr:cNvSpPr txBox="1"/>
      </xdr:nvSpPr>
      <xdr:spPr>
        <a:xfrm>
          <a:off x="10528300" y="1589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88976</xdr:rowOff>
    </xdr:from>
    <xdr:to>
      <xdr:col>50</xdr:col>
      <xdr:colOff>165100</xdr:colOff>
      <xdr:row>98</xdr:row>
      <xdr:rowOff>19126</xdr:rowOff>
    </xdr:to>
    <xdr:sp macro="" textlink="">
      <xdr:nvSpPr>
        <xdr:cNvPr id="489" name="楕円 488"/>
        <xdr:cNvSpPr/>
      </xdr:nvSpPr>
      <xdr:spPr>
        <a:xfrm>
          <a:off x="9588500" y="1671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10253</xdr:rowOff>
    </xdr:from>
    <xdr:ext cx="534377" cy="259045"/>
    <xdr:sp macro="" textlink="">
      <xdr:nvSpPr>
        <xdr:cNvPr id="490" name="テキスト ボックス 489"/>
        <xdr:cNvSpPr txBox="1"/>
      </xdr:nvSpPr>
      <xdr:spPr>
        <a:xfrm>
          <a:off x="9372111" y="1681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104191</xdr:rowOff>
    </xdr:from>
    <xdr:to>
      <xdr:col>46</xdr:col>
      <xdr:colOff>38100</xdr:colOff>
      <xdr:row>98</xdr:row>
      <xdr:rowOff>34341</xdr:rowOff>
    </xdr:to>
    <xdr:sp macro="" textlink="">
      <xdr:nvSpPr>
        <xdr:cNvPr id="491" name="楕円 490"/>
        <xdr:cNvSpPr/>
      </xdr:nvSpPr>
      <xdr:spPr>
        <a:xfrm>
          <a:off x="8699500" y="1673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25468</xdr:rowOff>
    </xdr:from>
    <xdr:ext cx="534377" cy="259045"/>
    <xdr:sp macro="" textlink="">
      <xdr:nvSpPr>
        <xdr:cNvPr id="492" name="テキスト ボックス 491"/>
        <xdr:cNvSpPr txBox="1"/>
      </xdr:nvSpPr>
      <xdr:spPr>
        <a:xfrm>
          <a:off x="8483111" y="1682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30442</xdr:rowOff>
    </xdr:from>
    <xdr:to>
      <xdr:col>41</xdr:col>
      <xdr:colOff>101600</xdr:colOff>
      <xdr:row>93</xdr:row>
      <xdr:rowOff>132042</xdr:rowOff>
    </xdr:to>
    <xdr:sp macro="" textlink="">
      <xdr:nvSpPr>
        <xdr:cNvPr id="493" name="楕円 492"/>
        <xdr:cNvSpPr/>
      </xdr:nvSpPr>
      <xdr:spPr>
        <a:xfrm>
          <a:off x="7810500" y="159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148569</xdr:rowOff>
    </xdr:from>
    <xdr:ext cx="534377" cy="259045"/>
    <xdr:sp macro="" textlink="">
      <xdr:nvSpPr>
        <xdr:cNvPr id="494" name="テキスト ボックス 493"/>
        <xdr:cNvSpPr txBox="1"/>
      </xdr:nvSpPr>
      <xdr:spPr>
        <a:xfrm>
          <a:off x="7594111" y="1575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85637</xdr:rowOff>
    </xdr:from>
    <xdr:to>
      <xdr:col>36</xdr:col>
      <xdr:colOff>165100</xdr:colOff>
      <xdr:row>99</xdr:row>
      <xdr:rowOff>15787</xdr:rowOff>
    </xdr:to>
    <xdr:sp macro="" textlink="">
      <xdr:nvSpPr>
        <xdr:cNvPr id="495" name="楕円 494"/>
        <xdr:cNvSpPr/>
      </xdr:nvSpPr>
      <xdr:spPr>
        <a:xfrm>
          <a:off x="6921500" y="168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6914</xdr:rowOff>
    </xdr:from>
    <xdr:ext cx="469744" cy="259045"/>
    <xdr:sp macro="" textlink="">
      <xdr:nvSpPr>
        <xdr:cNvPr id="496" name="テキスト ボックス 495"/>
        <xdr:cNvSpPr txBox="1"/>
      </xdr:nvSpPr>
      <xdr:spPr>
        <a:xfrm>
          <a:off x="6737428" y="1698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20" name="直線コネクタ 519"/>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21"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23"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4" name="直線コネクタ 523"/>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124854</xdr:rowOff>
    </xdr:from>
    <xdr:to>
      <xdr:col>85</xdr:col>
      <xdr:colOff>127000</xdr:colOff>
      <xdr:row>30</xdr:row>
      <xdr:rowOff>46000</xdr:rowOff>
    </xdr:to>
    <xdr:cxnSp macro="">
      <xdr:nvCxnSpPr>
        <xdr:cNvPr id="525" name="直線コネクタ 524"/>
        <xdr:cNvCxnSpPr/>
      </xdr:nvCxnSpPr>
      <xdr:spPr>
        <a:xfrm flipV="1">
          <a:off x="15481300" y="5096904"/>
          <a:ext cx="838200" cy="9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26" name="災害復旧事業費平均値テキスト"/>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7" name="フローチャート: 判断 526"/>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169126</xdr:rowOff>
    </xdr:from>
    <xdr:to>
      <xdr:col>81</xdr:col>
      <xdr:colOff>50800</xdr:colOff>
      <xdr:row>30</xdr:row>
      <xdr:rowOff>46000</xdr:rowOff>
    </xdr:to>
    <xdr:cxnSp macro="">
      <xdr:nvCxnSpPr>
        <xdr:cNvPr id="528" name="直線コネクタ 527"/>
        <xdr:cNvCxnSpPr/>
      </xdr:nvCxnSpPr>
      <xdr:spPr>
        <a:xfrm>
          <a:off x="14592300" y="5141176"/>
          <a:ext cx="889000" cy="4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9" name="フローチャート: 判断 528"/>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30" name="テキスト ボックス 529"/>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169126</xdr:rowOff>
    </xdr:from>
    <xdr:to>
      <xdr:col>76</xdr:col>
      <xdr:colOff>114300</xdr:colOff>
      <xdr:row>32</xdr:row>
      <xdr:rowOff>104877</xdr:rowOff>
    </xdr:to>
    <xdr:cxnSp macro="">
      <xdr:nvCxnSpPr>
        <xdr:cNvPr id="531" name="直線コネクタ 530"/>
        <xdr:cNvCxnSpPr/>
      </xdr:nvCxnSpPr>
      <xdr:spPr>
        <a:xfrm flipV="1">
          <a:off x="13703300" y="5141176"/>
          <a:ext cx="889000" cy="4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32" name="フローチャート: 判断 531"/>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33" name="テキスト ボックス 532"/>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72339</xdr:rowOff>
    </xdr:from>
    <xdr:to>
      <xdr:col>71</xdr:col>
      <xdr:colOff>177800</xdr:colOff>
      <xdr:row>32</xdr:row>
      <xdr:rowOff>104877</xdr:rowOff>
    </xdr:to>
    <xdr:cxnSp macro="">
      <xdr:nvCxnSpPr>
        <xdr:cNvPr id="534" name="直線コネクタ 533"/>
        <xdr:cNvCxnSpPr/>
      </xdr:nvCxnSpPr>
      <xdr:spPr>
        <a:xfrm>
          <a:off x="12814300" y="5387289"/>
          <a:ext cx="889000" cy="20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5" name="フローチャート: 判断 534"/>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57002</xdr:rowOff>
    </xdr:from>
    <xdr:ext cx="469744" cy="259045"/>
    <xdr:sp macro="" textlink="">
      <xdr:nvSpPr>
        <xdr:cNvPr id="536" name="テキスト ボックス 535"/>
        <xdr:cNvSpPr txBox="1"/>
      </xdr:nvSpPr>
      <xdr:spPr>
        <a:xfrm>
          <a:off x="13468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86919</xdr:rowOff>
    </xdr:from>
    <xdr:to>
      <xdr:col>67</xdr:col>
      <xdr:colOff>101600</xdr:colOff>
      <xdr:row>39</xdr:row>
      <xdr:rowOff>17069</xdr:rowOff>
    </xdr:to>
    <xdr:sp macro="" textlink="">
      <xdr:nvSpPr>
        <xdr:cNvPr id="537" name="フローチャート: 判断 536"/>
        <xdr:cNvSpPr/>
      </xdr:nvSpPr>
      <xdr:spPr>
        <a:xfrm>
          <a:off x="12763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8196</xdr:rowOff>
    </xdr:from>
    <xdr:ext cx="469744" cy="259045"/>
    <xdr:sp macro="" textlink="">
      <xdr:nvSpPr>
        <xdr:cNvPr id="538" name="テキスト ボックス 537"/>
        <xdr:cNvSpPr txBox="1"/>
      </xdr:nvSpPr>
      <xdr:spPr>
        <a:xfrm>
          <a:off x="12579428" y="66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74054</xdr:rowOff>
    </xdr:from>
    <xdr:to>
      <xdr:col>85</xdr:col>
      <xdr:colOff>177800</xdr:colOff>
      <xdr:row>30</xdr:row>
      <xdr:rowOff>4204</xdr:rowOff>
    </xdr:to>
    <xdr:sp macro="" textlink="">
      <xdr:nvSpPr>
        <xdr:cNvPr id="544" name="楕円 543"/>
        <xdr:cNvSpPr/>
      </xdr:nvSpPr>
      <xdr:spPr>
        <a:xfrm>
          <a:off x="16268700" y="50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27081</xdr:rowOff>
    </xdr:from>
    <xdr:ext cx="599010" cy="259045"/>
    <xdr:sp macro="" textlink="">
      <xdr:nvSpPr>
        <xdr:cNvPr id="545" name="災害復旧事業費該当値テキスト"/>
        <xdr:cNvSpPr txBox="1"/>
      </xdr:nvSpPr>
      <xdr:spPr>
        <a:xfrm>
          <a:off x="16370300" y="499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166650</xdr:rowOff>
    </xdr:from>
    <xdr:to>
      <xdr:col>81</xdr:col>
      <xdr:colOff>101600</xdr:colOff>
      <xdr:row>30</xdr:row>
      <xdr:rowOff>96800</xdr:rowOff>
    </xdr:to>
    <xdr:sp macro="" textlink="">
      <xdr:nvSpPr>
        <xdr:cNvPr id="546" name="楕円 545"/>
        <xdr:cNvSpPr/>
      </xdr:nvSpPr>
      <xdr:spPr>
        <a:xfrm>
          <a:off x="15430500" y="513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113327</xdr:rowOff>
    </xdr:from>
    <xdr:ext cx="599010" cy="259045"/>
    <xdr:sp macro="" textlink="">
      <xdr:nvSpPr>
        <xdr:cNvPr id="547" name="テキスト ボックス 546"/>
        <xdr:cNvSpPr txBox="1"/>
      </xdr:nvSpPr>
      <xdr:spPr>
        <a:xfrm>
          <a:off x="15181795" y="491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118326</xdr:rowOff>
    </xdr:from>
    <xdr:to>
      <xdr:col>76</xdr:col>
      <xdr:colOff>165100</xdr:colOff>
      <xdr:row>30</xdr:row>
      <xdr:rowOff>48476</xdr:rowOff>
    </xdr:to>
    <xdr:sp macro="" textlink="">
      <xdr:nvSpPr>
        <xdr:cNvPr id="548" name="楕円 547"/>
        <xdr:cNvSpPr/>
      </xdr:nvSpPr>
      <xdr:spPr>
        <a:xfrm>
          <a:off x="14541500" y="509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65003</xdr:rowOff>
    </xdr:from>
    <xdr:ext cx="599010" cy="259045"/>
    <xdr:sp macro="" textlink="">
      <xdr:nvSpPr>
        <xdr:cNvPr id="549" name="テキスト ボックス 548"/>
        <xdr:cNvSpPr txBox="1"/>
      </xdr:nvSpPr>
      <xdr:spPr>
        <a:xfrm>
          <a:off x="14292795" y="486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54077</xdr:rowOff>
    </xdr:from>
    <xdr:to>
      <xdr:col>72</xdr:col>
      <xdr:colOff>38100</xdr:colOff>
      <xdr:row>32</xdr:row>
      <xdr:rowOff>155677</xdr:rowOff>
    </xdr:to>
    <xdr:sp macro="" textlink="">
      <xdr:nvSpPr>
        <xdr:cNvPr id="550" name="楕円 549"/>
        <xdr:cNvSpPr/>
      </xdr:nvSpPr>
      <xdr:spPr>
        <a:xfrm>
          <a:off x="13652500" y="554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754</xdr:rowOff>
    </xdr:from>
    <xdr:ext cx="534377" cy="259045"/>
    <xdr:sp macro="" textlink="">
      <xdr:nvSpPr>
        <xdr:cNvPr id="551" name="テキスト ボックス 550"/>
        <xdr:cNvSpPr txBox="1"/>
      </xdr:nvSpPr>
      <xdr:spPr>
        <a:xfrm>
          <a:off x="13436111" y="53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21539</xdr:rowOff>
    </xdr:from>
    <xdr:to>
      <xdr:col>67</xdr:col>
      <xdr:colOff>101600</xdr:colOff>
      <xdr:row>31</xdr:row>
      <xdr:rowOff>123139</xdr:rowOff>
    </xdr:to>
    <xdr:sp macro="" textlink="">
      <xdr:nvSpPr>
        <xdr:cNvPr id="552" name="楕円 551"/>
        <xdr:cNvSpPr/>
      </xdr:nvSpPr>
      <xdr:spPr>
        <a:xfrm>
          <a:off x="12763500" y="53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139666</xdr:rowOff>
    </xdr:from>
    <xdr:ext cx="599010" cy="259045"/>
    <xdr:sp macro="" textlink="">
      <xdr:nvSpPr>
        <xdr:cNvPr id="553" name="テキスト ボックス 552"/>
        <xdr:cNvSpPr txBox="1"/>
      </xdr:nvSpPr>
      <xdr:spPr>
        <a:xfrm>
          <a:off x="12514795" y="511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8" name="直線コネクタ 627"/>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9"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30" name="直線コネクタ 629"/>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31"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32" name="直線コネクタ 631"/>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163115</xdr:rowOff>
    </xdr:from>
    <xdr:to>
      <xdr:col>85</xdr:col>
      <xdr:colOff>127000</xdr:colOff>
      <xdr:row>74</xdr:row>
      <xdr:rowOff>163833</xdr:rowOff>
    </xdr:to>
    <xdr:cxnSp macro="">
      <xdr:nvCxnSpPr>
        <xdr:cNvPr id="633" name="直線コネクタ 632"/>
        <xdr:cNvCxnSpPr/>
      </xdr:nvCxnSpPr>
      <xdr:spPr>
        <a:xfrm flipV="1">
          <a:off x="15481300" y="12850415"/>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4"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5" name="フローチャート: 判断 634"/>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163833</xdr:rowOff>
    </xdr:from>
    <xdr:to>
      <xdr:col>81</xdr:col>
      <xdr:colOff>50800</xdr:colOff>
      <xdr:row>74</xdr:row>
      <xdr:rowOff>171427</xdr:rowOff>
    </xdr:to>
    <xdr:cxnSp macro="">
      <xdr:nvCxnSpPr>
        <xdr:cNvPr id="636" name="直線コネクタ 635"/>
        <xdr:cNvCxnSpPr/>
      </xdr:nvCxnSpPr>
      <xdr:spPr>
        <a:xfrm flipV="1">
          <a:off x="14592300" y="12851133"/>
          <a:ext cx="8890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7" name="フローチャート: 判断 636"/>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8" name="テキスト ボックス 637"/>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171427</xdr:rowOff>
    </xdr:from>
    <xdr:to>
      <xdr:col>76</xdr:col>
      <xdr:colOff>114300</xdr:colOff>
      <xdr:row>75</xdr:row>
      <xdr:rowOff>38234</xdr:rowOff>
    </xdr:to>
    <xdr:cxnSp macro="">
      <xdr:nvCxnSpPr>
        <xdr:cNvPr id="639" name="直線コネクタ 638"/>
        <xdr:cNvCxnSpPr/>
      </xdr:nvCxnSpPr>
      <xdr:spPr>
        <a:xfrm flipV="1">
          <a:off x="13703300" y="12858727"/>
          <a:ext cx="889000" cy="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40" name="フローチャート: 判断 639"/>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41" name="テキスト ボックス 640"/>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169532</xdr:rowOff>
    </xdr:from>
    <xdr:to>
      <xdr:col>71</xdr:col>
      <xdr:colOff>177800</xdr:colOff>
      <xdr:row>75</xdr:row>
      <xdr:rowOff>38234</xdr:rowOff>
    </xdr:to>
    <xdr:cxnSp macro="">
      <xdr:nvCxnSpPr>
        <xdr:cNvPr id="642" name="直線コネクタ 641"/>
        <xdr:cNvCxnSpPr/>
      </xdr:nvCxnSpPr>
      <xdr:spPr>
        <a:xfrm>
          <a:off x="12814300" y="12856832"/>
          <a:ext cx="889000" cy="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43" name="フローチャート: 判断 642"/>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4" name="テキスト ボックス 643"/>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50234</xdr:rowOff>
    </xdr:from>
    <xdr:to>
      <xdr:col>67</xdr:col>
      <xdr:colOff>101600</xdr:colOff>
      <xdr:row>74</xdr:row>
      <xdr:rowOff>151834</xdr:rowOff>
    </xdr:to>
    <xdr:sp macro="" textlink="">
      <xdr:nvSpPr>
        <xdr:cNvPr id="645" name="フローチャート: 判断 644"/>
        <xdr:cNvSpPr/>
      </xdr:nvSpPr>
      <xdr:spPr>
        <a:xfrm>
          <a:off x="12763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168361</xdr:rowOff>
    </xdr:from>
    <xdr:ext cx="534377" cy="259045"/>
    <xdr:sp macro="" textlink="">
      <xdr:nvSpPr>
        <xdr:cNvPr id="646" name="テキスト ボックス 645"/>
        <xdr:cNvSpPr txBox="1"/>
      </xdr:nvSpPr>
      <xdr:spPr>
        <a:xfrm>
          <a:off x="12547111" y="1251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112315</xdr:rowOff>
    </xdr:from>
    <xdr:to>
      <xdr:col>85</xdr:col>
      <xdr:colOff>177800</xdr:colOff>
      <xdr:row>75</xdr:row>
      <xdr:rowOff>42465</xdr:rowOff>
    </xdr:to>
    <xdr:sp macro="" textlink="">
      <xdr:nvSpPr>
        <xdr:cNvPr id="652" name="楕円 651"/>
        <xdr:cNvSpPr/>
      </xdr:nvSpPr>
      <xdr:spPr>
        <a:xfrm>
          <a:off x="16268700" y="127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135192</xdr:rowOff>
    </xdr:from>
    <xdr:ext cx="534377" cy="259045"/>
    <xdr:sp macro="" textlink="">
      <xdr:nvSpPr>
        <xdr:cNvPr id="653" name="公債費該当値テキスト"/>
        <xdr:cNvSpPr txBox="1"/>
      </xdr:nvSpPr>
      <xdr:spPr>
        <a:xfrm>
          <a:off x="16370300" y="126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113033</xdr:rowOff>
    </xdr:from>
    <xdr:to>
      <xdr:col>81</xdr:col>
      <xdr:colOff>101600</xdr:colOff>
      <xdr:row>75</xdr:row>
      <xdr:rowOff>43183</xdr:rowOff>
    </xdr:to>
    <xdr:sp macro="" textlink="">
      <xdr:nvSpPr>
        <xdr:cNvPr id="654" name="楕円 653"/>
        <xdr:cNvSpPr/>
      </xdr:nvSpPr>
      <xdr:spPr>
        <a:xfrm>
          <a:off x="15430500" y="128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59710</xdr:rowOff>
    </xdr:from>
    <xdr:ext cx="534377" cy="259045"/>
    <xdr:sp macro="" textlink="">
      <xdr:nvSpPr>
        <xdr:cNvPr id="655" name="テキスト ボックス 654"/>
        <xdr:cNvSpPr txBox="1"/>
      </xdr:nvSpPr>
      <xdr:spPr>
        <a:xfrm>
          <a:off x="15214111" y="1257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120627</xdr:rowOff>
    </xdr:from>
    <xdr:to>
      <xdr:col>76</xdr:col>
      <xdr:colOff>165100</xdr:colOff>
      <xdr:row>75</xdr:row>
      <xdr:rowOff>50777</xdr:rowOff>
    </xdr:to>
    <xdr:sp macro="" textlink="">
      <xdr:nvSpPr>
        <xdr:cNvPr id="656" name="楕円 655"/>
        <xdr:cNvSpPr/>
      </xdr:nvSpPr>
      <xdr:spPr>
        <a:xfrm>
          <a:off x="14541500" y="1280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67304</xdr:rowOff>
    </xdr:from>
    <xdr:ext cx="534377" cy="259045"/>
    <xdr:sp macro="" textlink="">
      <xdr:nvSpPr>
        <xdr:cNvPr id="657" name="テキスト ボックス 656"/>
        <xdr:cNvSpPr txBox="1"/>
      </xdr:nvSpPr>
      <xdr:spPr>
        <a:xfrm>
          <a:off x="14325111" y="125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158884</xdr:rowOff>
    </xdr:from>
    <xdr:to>
      <xdr:col>72</xdr:col>
      <xdr:colOff>38100</xdr:colOff>
      <xdr:row>75</xdr:row>
      <xdr:rowOff>89034</xdr:rowOff>
    </xdr:to>
    <xdr:sp macro="" textlink="">
      <xdr:nvSpPr>
        <xdr:cNvPr id="658" name="楕円 657"/>
        <xdr:cNvSpPr/>
      </xdr:nvSpPr>
      <xdr:spPr>
        <a:xfrm>
          <a:off x="13652500" y="128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105561</xdr:rowOff>
    </xdr:from>
    <xdr:ext cx="534377" cy="259045"/>
    <xdr:sp macro="" textlink="">
      <xdr:nvSpPr>
        <xdr:cNvPr id="659" name="テキスト ボックス 658"/>
        <xdr:cNvSpPr txBox="1"/>
      </xdr:nvSpPr>
      <xdr:spPr>
        <a:xfrm>
          <a:off x="13436111" y="126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118732</xdr:rowOff>
    </xdr:from>
    <xdr:to>
      <xdr:col>67</xdr:col>
      <xdr:colOff>101600</xdr:colOff>
      <xdr:row>75</xdr:row>
      <xdr:rowOff>48882</xdr:rowOff>
    </xdr:to>
    <xdr:sp macro="" textlink="">
      <xdr:nvSpPr>
        <xdr:cNvPr id="660" name="楕円 659"/>
        <xdr:cNvSpPr/>
      </xdr:nvSpPr>
      <xdr:spPr>
        <a:xfrm>
          <a:off x="12763500" y="128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40009</xdr:rowOff>
    </xdr:from>
    <xdr:ext cx="534377" cy="259045"/>
    <xdr:sp macro="" textlink="">
      <xdr:nvSpPr>
        <xdr:cNvPr id="661" name="テキスト ボックス 660"/>
        <xdr:cNvSpPr txBox="1"/>
      </xdr:nvSpPr>
      <xdr:spPr>
        <a:xfrm>
          <a:off x="12547111" y="128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125206</xdr:rowOff>
    </xdr:from>
    <xdr:to>
      <xdr:col>85</xdr:col>
      <xdr:colOff>126364</xdr:colOff>
      <xdr:row>99</xdr:row>
      <xdr:rowOff>44411</xdr:rowOff>
    </xdr:to>
    <xdr:cxnSp macro="">
      <xdr:nvCxnSpPr>
        <xdr:cNvPr id="685" name="直線コネクタ 684"/>
        <xdr:cNvCxnSpPr/>
      </xdr:nvCxnSpPr>
      <xdr:spPr>
        <a:xfrm flipV="1">
          <a:off x="16317595" y="16412956"/>
          <a:ext cx="1269" cy="60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48238</xdr:rowOff>
    </xdr:from>
    <xdr:ext cx="313932" cy="259045"/>
    <xdr:sp macro="" textlink="">
      <xdr:nvSpPr>
        <xdr:cNvPr id="686" name="積立金最小値テキスト"/>
        <xdr:cNvSpPr txBox="1"/>
      </xdr:nvSpPr>
      <xdr:spPr>
        <a:xfrm>
          <a:off x="16370300" y="1702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44411</xdr:rowOff>
    </xdr:from>
    <xdr:to>
      <xdr:col>86</xdr:col>
      <xdr:colOff>25400</xdr:colOff>
      <xdr:row>99</xdr:row>
      <xdr:rowOff>44411</xdr:rowOff>
    </xdr:to>
    <xdr:cxnSp macro="">
      <xdr:nvCxnSpPr>
        <xdr:cNvPr id="687" name="直線コネクタ 686"/>
        <xdr:cNvCxnSpPr/>
      </xdr:nvCxnSpPr>
      <xdr:spPr>
        <a:xfrm>
          <a:off x="16230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71883</xdr:rowOff>
    </xdr:from>
    <xdr:ext cx="599010" cy="259045"/>
    <xdr:sp macro="" textlink="">
      <xdr:nvSpPr>
        <xdr:cNvPr id="688" name="積立金最大値テキスト"/>
        <xdr:cNvSpPr txBox="1"/>
      </xdr:nvSpPr>
      <xdr:spPr>
        <a:xfrm>
          <a:off x="16370300" y="1618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125206</xdr:rowOff>
    </xdr:from>
    <xdr:to>
      <xdr:col>86</xdr:col>
      <xdr:colOff>25400</xdr:colOff>
      <xdr:row>95</xdr:row>
      <xdr:rowOff>125206</xdr:rowOff>
    </xdr:to>
    <xdr:cxnSp macro="">
      <xdr:nvCxnSpPr>
        <xdr:cNvPr id="689" name="直線コネクタ 688"/>
        <xdr:cNvCxnSpPr/>
      </xdr:nvCxnSpPr>
      <xdr:spPr>
        <a:xfrm>
          <a:off x="16230600" y="1641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125206</xdr:rowOff>
    </xdr:from>
    <xdr:to>
      <xdr:col>85</xdr:col>
      <xdr:colOff>127000</xdr:colOff>
      <xdr:row>96</xdr:row>
      <xdr:rowOff>129467</xdr:rowOff>
    </xdr:to>
    <xdr:cxnSp macro="">
      <xdr:nvCxnSpPr>
        <xdr:cNvPr id="690" name="直線コネクタ 689"/>
        <xdr:cNvCxnSpPr/>
      </xdr:nvCxnSpPr>
      <xdr:spPr>
        <a:xfrm flipV="1">
          <a:off x="15481300" y="16412956"/>
          <a:ext cx="838200" cy="17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91361</xdr:rowOff>
    </xdr:from>
    <xdr:ext cx="534377" cy="259045"/>
    <xdr:sp macro="" textlink="">
      <xdr:nvSpPr>
        <xdr:cNvPr id="691" name="積立金平均値テキスト"/>
        <xdr:cNvSpPr txBox="1"/>
      </xdr:nvSpPr>
      <xdr:spPr>
        <a:xfrm>
          <a:off x="16370300" y="16893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112934</xdr:rowOff>
    </xdr:from>
    <xdr:to>
      <xdr:col>85</xdr:col>
      <xdr:colOff>177800</xdr:colOff>
      <xdr:row>99</xdr:row>
      <xdr:rowOff>43084</xdr:rowOff>
    </xdr:to>
    <xdr:sp macro="" textlink="">
      <xdr:nvSpPr>
        <xdr:cNvPr id="692" name="フローチャート: 判断 691"/>
        <xdr:cNvSpPr/>
      </xdr:nvSpPr>
      <xdr:spPr>
        <a:xfrm>
          <a:off x="16268700" y="169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162682</xdr:rowOff>
    </xdr:from>
    <xdr:to>
      <xdr:col>81</xdr:col>
      <xdr:colOff>50800</xdr:colOff>
      <xdr:row>96</xdr:row>
      <xdr:rowOff>129467</xdr:rowOff>
    </xdr:to>
    <xdr:cxnSp macro="">
      <xdr:nvCxnSpPr>
        <xdr:cNvPr id="693" name="直線コネクタ 692"/>
        <xdr:cNvCxnSpPr/>
      </xdr:nvCxnSpPr>
      <xdr:spPr>
        <a:xfrm>
          <a:off x="14592300" y="15936082"/>
          <a:ext cx="889000" cy="65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107032</xdr:rowOff>
    </xdr:from>
    <xdr:to>
      <xdr:col>81</xdr:col>
      <xdr:colOff>101600</xdr:colOff>
      <xdr:row>99</xdr:row>
      <xdr:rowOff>37182</xdr:rowOff>
    </xdr:to>
    <xdr:sp macro="" textlink="">
      <xdr:nvSpPr>
        <xdr:cNvPr id="694" name="フローチャート: 判断 693"/>
        <xdr:cNvSpPr/>
      </xdr:nvSpPr>
      <xdr:spPr>
        <a:xfrm>
          <a:off x="15430500" y="16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28309</xdr:rowOff>
    </xdr:from>
    <xdr:ext cx="534377" cy="259045"/>
    <xdr:sp macro="" textlink="">
      <xdr:nvSpPr>
        <xdr:cNvPr id="695" name="テキスト ボックス 694"/>
        <xdr:cNvSpPr txBox="1"/>
      </xdr:nvSpPr>
      <xdr:spPr>
        <a:xfrm>
          <a:off x="15214111" y="1700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66639</xdr:rowOff>
    </xdr:from>
    <xdr:to>
      <xdr:col>76</xdr:col>
      <xdr:colOff>114300</xdr:colOff>
      <xdr:row>92</xdr:row>
      <xdr:rowOff>162682</xdr:rowOff>
    </xdr:to>
    <xdr:cxnSp macro="">
      <xdr:nvCxnSpPr>
        <xdr:cNvPr id="696" name="直線コネクタ 695"/>
        <xdr:cNvCxnSpPr/>
      </xdr:nvCxnSpPr>
      <xdr:spPr>
        <a:xfrm>
          <a:off x="13703300" y="15497139"/>
          <a:ext cx="889000" cy="4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119114</xdr:rowOff>
    </xdr:from>
    <xdr:to>
      <xdr:col>76</xdr:col>
      <xdr:colOff>165100</xdr:colOff>
      <xdr:row>99</xdr:row>
      <xdr:rowOff>49264</xdr:rowOff>
    </xdr:to>
    <xdr:sp macro="" textlink="">
      <xdr:nvSpPr>
        <xdr:cNvPr id="697" name="フローチャート: 判断 696"/>
        <xdr:cNvSpPr/>
      </xdr:nvSpPr>
      <xdr:spPr>
        <a:xfrm>
          <a:off x="14541500" y="1692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40391</xdr:rowOff>
    </xdr:from>
    <xdr:ext cx="534377" cy="259045"/>
    <xdr:sp macro="" textlink="">
      <xdr:nvSpPr>
        <xdr:cNvPr id="698" name="テキスト ボックス 697"/>
        <xdr:cNvSpPr txBox="1"/>
      </xdr:nvSpPr>
      <xdr:spPr>
        <a:xfrm>
          <a:off x="14325111" y="1701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21563</xdr:rowOff>
    </xdr:from>
    <xdr:to>
      <xdr:col>71</xdr:col>
      <xdr:colOff>177800</xdr:colOff>
      <xdr:row>90</xdr:row>
      <xdr:rowOff>66639</xdr:rowOff>
    </xdr:to>
    <xdr:cxnSp macro="">
      <xdr:nvCxnSpPr>
        <xdr:cNvPr id="699" name="直線コネクタ 698"/>
        <xdr:cNvCxnSpPr/>
      </xdr:nvCxnSpPr>
      <xdr:spPr>
        <a:xfrm>
          <a:off x="12814300" y="15452063"/>
          <a:ext cx="889000" cy="4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108860</xdr:rowOff>
    </xdr:from>
    <xdr:to>
      <xdr:col>72</xdr:col>
      <xdr:colOff>38100</xdr:colOff>
      <xdr:row>99</xdr:row>
      <xdr:rowOff>39010</xdr:rowOff>
    </xdr:to>
    <xdr:sp macro="" textlink="">
      <xdr:nvSpPr>
        <xdr:cNvPr id="700" name="フローチャート: 判断 699"/>
        <xdr:cNvSpPr/>
      </xdr:nvSpPr>
      <xdr:spPr>
        <a:xfrm>
          <a:off x="136525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30137</xdr:rowOff>
    </xdr:from>
    <xdr:ext cx="534377" cy="259045"/>
    <xdr:sp macro="" textlink="">
      <xdr:nvSpPr>
        <xdr:cNvPr id="701" name="テキスト ボックス 700"/>
        <xdr:cNvSpPr txBox="1"/>
      </xdr:nvSpPr>
      <xdr:spPr>
        <a:xfrm>
          <a:off x="13436111" y="170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79391</xdr:rowOff>
    </xdr:from>
    <xdr:to>
      <xdr:col>67</xdr:col>
      <xdr:colOff>101600</xdr:colOff>
      <xdr:row>99</xdr:row>
      <xdr:rowOff>9541</xdr:rowOff>
    </xdr:to>
    <xdr:sp macro="" textlink="">
      <xdr:nvSpPr>
        <xdr:cNvPr id="702" name="フローチャート: 判断 701"/>
        <xdr:cNvSpPr/>
      </xdr:nvSpPr>
      <xdr:spPr>
        <a:xfrm>
          <a:off x="127635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668</xdr:rowOff>
    </xdr:from>
    <xdr:ext cx="534377" cy="259045"/>
    <xdr:sp macro="" textlink="">
      <xdr:nvSpPr>
        <xdr:cNvPr id="703" name="テキスト ボックス 702"/>
        <xdr:cNvSpPr txBox="1"/>
      </xdr:nvSpPr>
      <xdr:spPr>
        <a:xfrm>
          <a:off x="12547111" y="169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74406</xdr:rowOff>
    </xdr:from>
    <xdr:to>
      <xdr:col>85</xdr:col>
      <xdr:colOff>177800</xdr:colOff>
      <xdr:row>96</xdr:row>
      <xdr:rowOff>4556</xdr:rowOff>
    </xdr:to>
    <xdr:sp macro="" textlink="">
      <xdr:nvSpPr>
        <xdr:cNvPr id="709" name="楕円 708"/>
        <xdr:cNvSpPr/>
      </xdr:nvSpPr>
      <xdr:spPr>
        <a:xfrm>
          <a:off x="16268700" y="1636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27433</xdr:rowOff>
    </xdr:from>
    <xdr:ext cx="599010" cy="259045"/>
    <xdr:sp macro="" textlink="">
      <xdr:nvSpPr>
        <xdr:cNvPr id="710" name="積立金該当値テキスト"/>
        <xdr:cNvSpPr txBox="1"/>
      </xdr:nvSpPr>
      <xdr:spPr>
        <a:xfrm>
          <a:off x="16370300" y="1631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78667</xdr:rowOff>
    </xdr:from>
    <xdr:to>
      <xdr:col>81</xdr:col>
      <xdr:colOff>101600</xdr:colOff>
      <xdr:row>97</xdr:row>
      <xdr:rowOff>8817</xdr:rowOff>
    </xdr:to>
    <xdr:sp macro="" textlink="">
      <xdr:nvSpPr>
        <xdr:cNvPr id="711" name="楕円 710"/>
        <xdr:cNvSpPr/>
      </xdr:nvSpPr>
      <xdr:spPr>
        <a:xfrm>
          <a:off x="15430500" y="1653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25344</xdr:rowOff>
    </xdr:from>
    <xdr:ext cx="599010" cy="259045"/>
    <xdr:sp macro="" textlink="">
      <xdr:nvSpPr>
        <xdr:cNvPr id="712" name="テキスト ボックス 711"/>
        <xdr:cNvSpPr txBox="1"/>
      </xdr:nvSpPr>
      <xdr:spPr>
        <a:xfrm>
          <a:off x="15181795" y="1631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111882</xdr:rowOff>
    </xdr:from>
    <xdr:to>
      <xdr:col>76</xdr:col>
      <xdr:colOff>165100</xdr:colOff>
      <xdr:row>93</xdr:row>
      <xdr:rowOff>42032</xdr:rowOff>
    </xdr:to>
    <xdr:sp macro="" textlink="">
      <xdr:nvSpPr>
        <xdr:cNvPr id="713" name="楕円 712"/>
        <xdr:cNvSpPr/>
      </xdr:nvSpPr>
      <xdr:spPr>
        <a:xfrm>
          <a:off x="14541500" y="158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58559</xdr:rowOff>
    </xdr:from>
    <xdr:ext cx="599010" cy="259045"/>
    <xdr:sp macro="" textlink="">
      <xdr:nvSpPr>
        <xdr:cNvPr id="714" name="テキスト ボックス 713"/>
        <xdr:cNvSpPr txBox="1"/>
      </xdr:nvSpPr>
      <xdr:spPr>
        <a:xfrm>
          <a:off x="14292795" y="1566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15839</xdr:rowOff>
    </xdr:from>
    <xdr:to>
      <xdr:col>72</xdr:col>
      <xdr:colOff>38100</xdr:colOff>
      <xdr:row>90</xdr:row>
      <xdr:rowOff>117439</xdr:rowOff>
    </xdr:to>
    <xdr:sp macro="" textlink="">
      <xdr:nvSpPr>
        <xdr:cNvPr id="715" name="楕円 714"/>
        <xdr:cNvSpPr/>
      </xdr:nvSpPr>
      <xdr:spPr>
        <a:xfrm>
          <a:off x="13652500" y="154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133966</xdr:rowOff>
    </xdr:from>
    <xdr:ext cx="599010" cy="259045"/>
    <xdr:sp macro="" textlink="">
      <xdr:nvSpPr>
        <xdr:cNvPr id="716" name="テキスト ボックス 715"/>
        <xdr:cNvSpPr txBox="1"/>
      </xdr:nvSpPr>
      <xdr:spPr>
        <a:xfrm>
          <a:off x="13403795" y="1522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142213</xdr:rowOff>
    </xdr:from>
    <xdr:to>
      <xdr:col>67</xdr:col>
      <xdr:colOff>101600</xdr:colOff>
      <xdr:row>90</xdr:row>
      <xdr:rowOff>72363</xdr:rowOff>
    </xdr:to>
    <xdr:sp macro="" textlink="">
      <xdr:nvSpPr>
        <xdr:cNvPr id="717" name="楕円 716"/>
        <xdr:cNvSpPr/>
      </xdr:nvSpPr>
      <xdr:spPr>
        <a:xfrm>
          <a:off x="12763500" y="154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88890</xdr:rowOff>
    </xdr:from>
    <xdr:ext cx="599010" cy="259045"/>
    <xdr:sp macro="" textlink="">
      <xdr:nvSpPr>
        <xdr:cNvPr id="718" name="テキスト ボックス 717"/>
        <xdr:cNvSpPr txBox="1"/>
      </xdr:nvSpPr>
      <xdr:spPr>
        <a:xfrm>
          <a:off x="12514795" y="1517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149575</xdr:rowOff>
    </xdr:from>
    <xdr:to>
      <xdr:col>116</xdr:col>
      <xdr:colOff>62864</xdr:colOff>
      <xdr:row>38</xdr:row>
      <xdr:rowOff>139700</xdr:rowOff>
    </xdr:to>
    <xdr:cxnSp macro="">
      <xdr:nvCxnSpPr>
        <xdr:cNvPr id="740" name="直線コネクタ 739"/>
        <xdr:cNvCxnSpPr/>
      </xdr:nvCxnSpPr>
      <xdr:spPr>
        <a:xfrm flipV="1">
          <a:off x="22159595" y="5807425"/>
          <a:ext cx="1269" cy="847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96252</xdr:rowOff>
    </xdr:from>
    <xdr:ext cx="534377" cy="259045"/>
    <xdr:sp macro="" textlink="">
      <xdr:nvSpPr>
        <xdr:cNvPr id="743" name="投資及び出資金最大値テキスト"/>
        <xdr:cNvSpPr txBox="1"/>
      </xdr:nvSpPr>
      <xdr:spPr>
        <a:xfrm>
          <a:off x="22212300" y="55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149575</xdr:rowOff>
    </xdr:from>
    <xdr:to>
      <xdr:col>116</xdr:col>
      <xdr:colOff>152400</xdr:colOff>
      <xdr:row>33</xdr:row>
      <xdr:rowOff>149575</xdr:rowOff>
    </xdr:to>
    <xdr:cxnSp macro="">
      <xdr:nvCxnSpPr>
        <xdr:cNvPr id="744" name="直線コネクタ 743"/>
        <xdr:cNvCxnSpPr/>
      </xdr:nvCxnSpPr>
      <xdr:spPr>
        <a:xfrm>
          <a:off x="22072600" y="58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58090</xdr:rowOff>
    </xdr:from>
    <xdr:to>
      <xdr:col>116</xdr:col>
      <xdr:colOff>63500</xdr:colOff>
      <xdr:row>35</xdr:row>
      <xdr:rowOff>163749</xdr:rowOff>
    </xdr:to>
    <xdr:cxnSp macro="">
      <xdr:nvCxnSpPr>
        <xdr:cNvPr id="745" name="直線コネクタ 744"/>
        <xdr:cNvCxnSpPr/>
      </xdr:nvCxnSpPr>
      <xdr:spPr>
        <a:xfrm>
          <a:off x="21323300" y="6058840"/>
          <a:ext cx="838200" cy="10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114738</xdr:rowOff>
    </xdr:from>
    <xdr:ext cx="469744" cy="259045"/>
    <xdr:sp macro="" textlink="">
      <xdr:nvSpPr>
        <xdr:cNvPr id="746" name="投資及び出資金平均値テキスト"/>
        <xdr:cNvSpPr txBox="1"/>
      </xdr:nvSpPr>
      <xdr:spPr>
        <a:xfrm>
          <a:off x="22212300" y="645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136311</xdr:rowOff>
    </xdr:from>
    <xdr:to>
      <xdr:col>116</xdr:col>
      <xdr:colOff>114300</xdr:colOff>
      <xdr:row>38</xdr:row>
      <xdr:rowOff>66461</xdr:rowOff>
    </xdr:to>
    <xdr:sp macro="" textlink="">
      <xdr:nvSpPr>
        <xdr:cNvPr id="747" name="フローチャート: 判断 746"/>
        <xdr:cNvSpPr/>
      </xdr:nvSpPr>
      <xdr:spPr>
        <a:xfrm>
          <a:off x="221107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36693</xdr:rowOff>
    </xdr:from>
    <xdr:to>
      <xdr:col>111</xdr:col>
      <xdr:colOff>177800</xdr:colOff>
      <xdr:row>35</xdr:row>
      <xdr:rowOff>58090</xdr:rowOff>
    </xdr:to>
    <xdr:cxnSp macro="">
      <xdr:nvCxnSpPr>
        <xdr:cNvPr id="748" name="直線コネクタ 747"/>
        <xdr:cNvCxnSpPr/>
      </xdr:nvCxnSpPr>
      <xdr:spPr>
        <a:xfrm>
          <a:off x="20434300" y="5523093"/>
          <a:ext cx="889000" cy="53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144541</xdr:rowOff>
    </xdr:from>
    <xdr:to>
      <xdr:col>112</xdr:col>
      <xdr:colOff>38100</xdr:colOff>
      <xdr:row>38</xdr:row>
      <xdr:rowOff>74692</xdr:rowOff>
    </xdr:to>
    <xdr:sp macro="" textlink="">
      <xdr:nvSpPr>
        <xdr:cNvPr id="749" name="フローチャート: 判断 748"/>
        <xdr:cNvSpPr/>
      </xdr:nvSpPr>
      <xdr:spPr>
        <a:xfrm>
          <a:off x="21272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65819</xdr:rowOff>
    </xdr:from>
    <xdr:ext cx="469744" cy="259045"/>
    <xdr:sp macro="" textlink="">
      <xdr:nvSpPr>
        <xdr:cNvPr id="750" name="テキスト ボックス 749"/>
        <xdr:cNvSpPr txBox="1"/>
      </xdr:nvSpPr>
      <xdr:spPr>
        <a:xfrm>
          <a:off x="21088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36693</xdr:rowOff>
    </xdr:from>
    <xdr:to>
      <xdr:col>107</xdr:col>
      <xdr:colOff>50800</xdr:colOff>
      <xdr:row>33</xdr:row>
      <xdr:rowOff>75738</xdr:rowOff>
    </xdr:to>
    <xdr:cxnSp macro="">
      <xdr:nvCxnSpPr>
        <xdr:cNvPr id="751" name="直線コネクタ 750"/>
        <xdr:cNvCxnSpPr/>
      </xdr:nvCxnSpPr>
      <xdr:spPr>
        <a:xfrm flipV="1">
          <a:off x="19545300" y="5523093"/>
          <a:ext cx="889000" cy="2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156291</xdr:rowOff>
    </xdr:from>
    <xdr:to>
      <xdr:col>107</xdr:col>
      <xdr:colOff>101600</xdr:colOff>
      <xdr:row>38</xdr:row>
      <xdr:rowOff>86441</xdr:rowOff>
    </xdr:to>
    <xdr:sp macro="" textlink="">
      <xdr:nvSpPr>
        <xdr:cNvPr id="752" name="フローチャート: 判断 751"/>
        <xdr:cNvSpPr/>
      </xdr:nvSpPr>
      <xdr:spPr>
        <a:xfrm>
          <a:off x="20383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77568</xdr:rowOff>
    </xdr:from>
    <xdr:ext cx="469744" cy="259045"/>
    <xdr:sp macro="" textlink="">
      <xdr:nvSpPr>
        <xdr:cNvPr id="753" name="テキスト ボックス 752"/>
        <xdr:cNvSpPr txBox="1"/>
      </xdr:nvSpPr>
      <xdr:spPr>
        <a:xfrm>
          <a:off x="20199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75738</xdr:rowOff>
    </xdr:from>
    <xdr:to>
      <xdr:col>102</xdr:col>
      <xdr:colOff>114300</xdr:colOff>
      <xdr:row>34</xdr:row>
      <xdr:rowOff>40579</xdr:rowOff>
    </xdr:to>
    <xdr:cxnSp macro="">
      <xdr:nvCxnSpPr>
        <xdr:cNvPr id="754" name="直線コネクタ 753"/>
        <xdr:cNvCxnSpPr/>
      </xdr:nvCxnSpPr>
      <xdr:spPr>
        <a:xfrm flipV="1">
          <a:off x="18656300" y="5733588"/>
          <a:ext cx="889000" cy="1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163926</xdr:rowOff>
    </xdr:from>
    <xdr:to>
      <xdr:col>102</xdr:col>
      <xdr:colOff>165100</xdr:colOff>
      <xdr:row>38</xdr:row>
      <xdr:rowOff>94076</xdr:rowOff>
    </xdr:to>
    <xdr:sp macro="" textlink="">
      <xdr:nvSpPr>
        <xdr:cNvPr id="755" name="フローチャート: 判断 754"/>
        <xdr:cNvSpPr/>
      </xdr:nvSpPr>
      <xdr:spPr>
        <a:xfrm>
          <a:off x="19494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85203</xdr:rowOff>
    </xdr:from>
    <xdr:ext cx="469744" cy="259045"/>
    <xdr:sp macro="" textlink="">
      <xdr:nvSpPr>
        <xdr:cNvPr id="756" name="テキスト ボックス 755"/>
        <xdr:cNvSpPr txBox="1"/>
      </xdr:nvSpPr>
      <xdr:spPr>
        <a:xfrm>
          <a:off x="19310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4912</xdr:rowOff>
    </xdr:from>
    <xdr:to>
      <xdr:col>98</xdr:col>
      <xdr:colOff>38100</xdr:colOff>
      <xdr:row>38</xdr:row>
      <xdr:rowOff>106512</xdr:rowOff>
    </xdr:to>
    <xdr:sp macro="" textlink="">
      <xdr:nvSpPr>
        <xdr:cNvPr id="757" name="フローチャート: 判断 756"/>
        <xdr:cNvSpPr/>
      </xdr:nvSpPr>
      <xdr:spPr>
        <a:xfrm>
          <a:off x="18605500" y="652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97639</xdr:rowOff>
    </xdr:from>
    <xdr:ext cx="469744" cy="259045"/>
    <xdr:sp macro="" textlink="">
      <xdr:nvSpPr>
        <xdr:cNvPr id="758" name="テキスト ボックス 757"/>
        <xdr:cNvSpPr txBox="1"/>
      </xdr:nvSpPr>
      <xdr:spPr>
        <a:xfrm>
          <a:off x="18421428" y="661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112949</xdr:rowOff>
    </xdr:from>
    <xdr:to>
      <xdr:col>116</xdr:col>
      <xdr:colOff>114300</xdr:colOff>
      <xdr:row>36</xdr:row>
      <xdr:rowOff>43099</xdr:rowOff>
    </xdr:to>
    <xdr:sp macro="" textlink="">
      <xdr:nvSpPr>
        <xdr:cNvPr id="764" name="楕円 763"/>
        <xdr:cNvSpPr/>
      </xdr:nvSpPr>
      <xdr:spPr>
        <a:xfrm>
          <a:off x="22110700" y="611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135826</xdr:rowOff>
    </xdr:from>
    <xdr:ext cx="534377" cy="259045"/>
    <xdr:sp macro="" textlink="">
      <xdr:nvSpPr>
        <xdr:cNvPr id="765" name="投資及び出資金該当値テキスト"/>
        <xdr:cNvSpPr txBox="1"/>
      </xdr:nvSpPr>
      <xdr:spPr>
        <a:xfrm>
          <a:off x="22212300" y="59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7290</xdr:rowOff>
    </xdr:from>
    <xdr:to>
      <xdr:col>112</xdr:col>
      <xdr:colOff>38100</xdr:colOff>
      <xdr:row>35</xdr:row>
      <xdr:rowOff>108890</xdr:rowOff>
    </xdr:to>
    <xdr:sp macro="" textlink="">
      <xdr:nvSpPr>
        <xdr:cNvPr id="766" name="楕円 765"/>
        <xdr:cNvSpPr/>
      </xdr:nvSpPr>
      <xdr:spPr>
        <a:xfrm>
          <a:off x="21272500" y="60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125417</xdr:rowOff>
    </xdr:from>
    <xdr:ext cx="534377" cy="259045"/>
    <xdr:sp macro="" textlink="">
      <xdr:nvSpPr>
        <xdr:cNvPr id="767" name="テキスト ボックス 766"/>
        <xdr:cNvSpPr txBox="1"/>
      </xdr:nvSpPr>
      <xdr:spPr>
        <a:xfrm>
          <a:off x="21056111" y="578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157343</xdr:rowOff>
    </xdr:from>
    <xdr:to>
      <xdr:col>107</xdr:col>
      <xdr:colOff>101600</xdr:colOff>
      <xdr:row>32</xdr:row>
      <xdr:rowOff>87493</xdr:rowOff>
    </xdr:to>
    <xdr:sp macro="" textlink="">
      <xdr:nvSpPr>
        <xdr:cNvPr id="768" name="楕円 767"/>
        <xdr:cNvSpPr/>
      </xdr:nvSpPr>
      <xdr:spPr>
        <a:xfrm>
          <a:off x="20383500" y="547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104020</xdr:rowOff>
    </xdr:from>
    <xdr:ext cx="534377" cy="259045"/>
    <xdr:sp macro="" textlink="">
      <xdr:nvSpPr>
        <xdr:cNvPr id="769" name="テキスト ボックス 768"/>
        <xdr:cNvSpPr txBox="1"/>
      </xdr:nvSpPr>
      <xdr:spPr>
        <a:xfrm>
          <a:off x="20167111" y="524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24938</xdr:rowOff>
    </xdr:from>
    <xdr:to>
      <xdr:col>102</xdr:col>
      <xdr:colOff>165100</xdr:colOff>
      <xdr:row>33</xdr:row>
      <xdr:rowOff>126538</xdr:rowOff>
    </xdr:to>
    <xdr:sp macro="" textlink="">
      <xdr:nvSpPr>
        <xdr:cNvPr id="770" name="楕円 769"/>
        <xdr:cNvSpPr/>
      </xdr:nvSpPr>
      <xdr:spPr>
        <a:xfrm>
          <a:off x="19494500" y="568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143065</xdr:rowOff>
    </xdr:from>
    <xdr:ext cx="534377" cy="259045"/>
    <xdr:sp macro="" textlink="">
      <xdr:nvSpPr>
        <xdr:cNvPr id="771" name="テキスト ボックス 770"/>
        <xdr:cNvSpPr txBox="1"/>
      </xdr:nvSpPr>
      <xdr:spPr>
        <a:xfrm>
          <a:off x="19278111" y="545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161229</xdr:rowOff>
    </xdr:from>
    <xdr:to>
      <xdr:col>98</xdr:col>
      <xdr:colOff>38100</xdr:colOff>
      <xdr:row>34</xdr:row>
      <xdr:rowOff>91379</xdr:rowOff>
    </xdr:to>
    <xdr:sp macro="" textlink="">
      <xdr:nvSpPr>
        <xdr:cNvPr id="772" name="楕円 771"/>
        <xdr:cNvSpPr/>
      </xdr:nvSpPr>
      <xdr:spPr>
        <a:xfrm>
          <a:off x="18605500" y="581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107906</xdr:rowOff>
    </xdr:from>
    <xdr:ext cx="534377" cy="259045"/>
    <xdr:sp macro="" textlink="">
      <xdr:nvSpPr>
        <xdr:cNvPr id="773" name="テキスト ボックス 772"/>
        <xdr:cNvSpPr txBox="1"/>
      </xdr:nvSpPr>
      <xdr:spPr>
        <a:xfrm>
          <a:off x="18389111" y="559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5" name="直線コネクタ 794"/>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8"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9" name="直線コネクタ 798"/>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35321</xdr:rowOff>
    </xdr:from>
    <xdr:to>
      <xdr:col>116</xdr:col>
      <xdr:colOff>63500</xdr:colOff>
      <xdr:row>55</xdr:row>
      <xdr:rowOff>37241</xdr:rowOff>
    </xdr:to>
    <xdr:cxnSp macro="">
      <xdr:nvCxnSpPr>
        <xdr:cNvPr id="800" name="直線コネクタ 799"/>
        <xdr:cNvCxnSpPr/>
      </xdr:nvCxnSpPr>
      <xdr:spPr>
        <a:xfrm>
          <a:off x="21323300" y="9465071"/>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801" name="貸付金平均値テキスト"/>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802" name="フローチャート: 判断 801"/>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11775</xdr:rowOff>
    </xdr:from>
    <xdr:to>
      <xdr:col>111</xdr:col>
      <xdr:colOff>177800</xdr:colOff>
      <xdr:row>55</xdr:row>
      <xdr:rowOff>35321</xdr:rowOff>
    </xdr:to>
    <xdr:cxnSp macro="">
      <xdr:nvCxnSpPr>
        <xdr:cNvPr id="803" name="直線コネクタ 802"/>
        <xdr:cNvCxnSpPr/>
      </xdr:nvCxnSpPr>
      <xdr:spPr>
        <a:xfrm>
          <a:off x="20434300" y="944152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4" name="フローチャート: 判断 803"/>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5" name="テキスト ボックス 804"/>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10816</xdr:rowOff>
    </xdr:from>
    <xdr:to>
      <xdr:col>107</xdr:col>
      <xdr:colOff>50800</xdr:colOff>
      <xdr:row>55</xdr:row>
      <xdr:rowOff>11775</xdr:rowOff>
    </xdr:to>
    <xdr:cxnSp macro="">
      <xdr:nvCxnSpPr>
        <xdr:cNvPr id="806" name="直線コネクタ 805"/>
        <xdr:cNvCxnSpPr/>
      </xdr:nvCxnSpPr>
      <xdr:spPr>
        <a:xfrm>
          <a:off x="19545300" y="9440566"/>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7" name="フローチャート: 判断 806"/>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8" name="テキスト ボックス 807"/>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7524</xdr:rowOff>
    </xdr:from>
    <xdr:to>
      <xdr:col>102</xdr:col>
      <xdr:colOff>114300</xdr:colOff>
      <xdr:row>55</xdr:row>
      <xdr:rowOff>10816</xdr:rowOff>
    </xdr:to>
    <xdr:cxnSp macro="">
      <xdr:nvCxnSpPr>
        <xdr:cNvPr id="809" name="直線コネクタ 808"/>
        <xdr:cNvCxnSpPr/>
      </xdr:nvCxnSpPr>
      <xdr:spPr>
        <a:xfrm>
          <a:off x="18656300" y="943727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10" name="フローチャート: 判断 809"/>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11" name="テキスト ボックス 810"/>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132928</xdr:rowOff>
    </xdr:from>
    <xdr:to>
      <xdr:col>98</xdr:col>
      <xdr:colOff>38100</xdr:colOff>
      <xdr:row>57</xdr:row>
      <xdr:rowOff>63078</xdr:rowOff>
    </xdr:to>
    <xdr:sp macro="" textlink="">
      <xdr:nvSpPr>
        <xdr:cNvPr id="812" name="フローチャート: 判断 811"/>
        <xdr:cNvSpPr/>
      </xdr:nvSpPr>
      <xdr:spPr>
        <a:xfrm>
          <a:off x="18605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54205</xdr:rowOff>
    </xdr:from>
    <xdr:ext cx="469744" cy="259045"/>
    <xdr:sp macro="" textlink="">
      <xdr:nvSpPr>
        <xdr:cNvPr id="813" name="テキスト ボックス 812"/>
        <xdr:cNvSpPr txBox="1"/>
      </xdr:nvSpPr>
      <xdr:spPr>
        <a:xfrm>
          <a:off x="18421428" y="98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157891</xdr:rowOff>
    </xdr:from>
    <xdr:to>
      <xdr:col>116</xdr:col>
      <xdr:colOff>114300</xdr:colOff>
      <xdr:row>55</xdr:row>
      <xdr:rowOff>88041</xdr:rowOff>
    </xdr:to>
    <xdr:sp macro="" textlink="">
      <xdr:nvSpPr>
        <xdr:cNvPr id="819" name="楕円 818"/>
        <xdr:cNvSpPr/>
      </xdr:nvSpPr>
      <xdr:spPr>
        <a:xfrm>
          <a:off x="22110700" y="941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9318</xdr:rowOff>
    </xdr:from>
    <xdr:ext cx="534377" cy="259045"/>
    <xdr:sp macro="" textlink="">
      <xdr:nvSpPr>
        <xdr:cNvPr id="820" name="貸付金該当値テキスト"/>
        <xdr:cNvSpPr txBox="1"/>
      </xdr:nvSpPr>
      <xdr:spPr>
        <a:xfrm>
          <a:off x="22212300" y="926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155971</xdr:rowOff>
    </xdr:from>
    <xdr:to>
      <xdr:col>112</xdr:col>
      <xdr:colOff>38100</xdr:colOff>
      <xdr:row>55</xdr:row>
      <xdr:rowOff>86121</xdr:rowOff>
    </xdr:to>
    <xdr:sp macro="" textlink="">
      <xdr:nvSpPr>
        <xdr:cNvPr id="821" name="楕円 820"/>
        <xdr:cNvSpPr/>
      </xdr:nvSpPr>
      <xdr:spPr>
        <a:xfrm>
          <a:off x="21272500" y="94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102648</xdr:rowOff>
    </xdr:from>
    <xdr:ext cx="534377" cy="259045"/>
    <xdr:sp macro="" textlink="">
      <xdr:nvSpPr>
        <xdr:cNvPr id="822" name="テキスト ボックス 821"/>
        <xdr:cNvSpPr txBox="1"/>
      </xdr:nvSpPr>
      <xdr:spPr>
        <a:xfrm>
          <a:off x="21056111" y="918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132425</xdr:rowOff>
    </xdr:from>
    <xdr:to>
      <xdr:col>107</xdr:col>
      <xdr:colOff>101600</xdr:colOff>
      <xdr:row>55</xdr:row>
      <xdr:rowOff>62575</xdr:rowOff>
    </xdr:to>
    <xdr:sp macro="" textlink="">
      <xdr:nvSpPr>
        <xdr:cNvPr id="823" name="楕円 822"/>
        <xdr:cNvSpPr/>
      </xdr:nvSpPr>
      <xdr:spPr>
        <a:xfrm>
          <a:off x="20383500" y="93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79102</xdr:rowOff>
    </xdr:from>
    <xdr:ext cx="534377" cy="259045"/>
    <xdr:sp macro="" textlink="">
      <xdr:nvSpPr>
        <xdr:cNvPr id="824" name="テキスト ボックス 823"/>
        <xdr:cNvSpPr txBox="1"/>
      </xdr:nvSpPr>
      <xdr:spPr>
        <a:xfrm>
          <a:off x="20167111" y="916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131466</xdr:rowOff>
    </xdr:from>
    <xdr:to>
      <xdr:col>102</xdr:col>
      <xdr:colOff>165100</xdr:colOff>
      <xdr:row>55</xdr:row>
      <xdr:rowOff>61616</xdr:rowOff>
    </xdr:to>
    <xdr:sp macro="" textlink="">
      <xdr:nvSpPr>
        <xdr:cNvPr id="825" name="楕円 824"/>
        <xdr:cNvSpPr/>
      </xdr:nvSpPr>
      <xdr:spPr>
        <a:xfrm>
          <a:off x="19494500" y="93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78143</xdr:rowOff>
    </xdr:from>
    <xdr:ext cx="534377" cy="259045"/>
    <xdr:sp macro="" textlink="">
      <xdr:nvSpPr>
        <xdr:cNvPr id="826" name="テキスト ボックス 825"/>
        <xdr:cNvSpPr txBox="1"/>
      </xdr:nvSpPr>
      <xdr:spPr>
        <a:xfrm>
          <a:off x="19278111" y="916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128174</xdr:rowOff>
    </xdr:from>
    <xdr:to>
      <xdr:col>98</xdr:col>
      <xdr:colOff>38100</xdr:colOff>
      <xdr:row>55</xdr:row>
      <xdr:rowOff>58324</xdr:rowOff>
    </xdr:to>
    <xdr:sp macro="" textlink="">
      <xdr:nvSpPr>
        <xdr:cNvPr id="827" name="楕円 826"/>
        <xdr:cNvSpPr/>
      </xdr:nvSpPr>
      <xdr:spPr>
        <a:xfrm>
          <a:off x="18605500" y="93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74851</xdr:rowOff>
    </xdr:from>
    <xdr:ext cx="534377" cy="259045"/>
    <xdr:sp macro="" textlink="">
      <xdr:nvSpPr>
        <xdr:cNvPr id="828" name="テキスト ボックス 827"/>
        <xdr:cNvSpPr txBox="1"/>
      </xdr:nvSpPr>
      <xdr:spPr>
        <a:xfrm>
          <a:off x="18389111" y="916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40" name="テキスト ボックス 83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0" name="テキスト ボックス 84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4" name="直線コネクタ 853"/>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5"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6" name="直線コネクタ 855"/>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7"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8" name="直線コネクタ 857"/>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151473</xdr:rowOff>
    </xdr:from>
    <xdr:to>
      <xdr:col>116</xdr:col>
      <xdr:colOff>63500</xdr:colOff>
      <xdr:row>73</xdr:row>
      <xdr:rowOff>51950</xdr:rowOff>
    </xdr:to>
    <xdr:cxnSp macro="">
      <xdr:nvCxnSpPr>
        <xdr:cNvPr id="859" name="直線コネクタ 858"/>
        <xdr:cNvCxnSpPr/>
      </xdr:nvCxnSpPr>
      <xdr:spPr>
        <a:xfrm flipV="1">
          <a:off x="21323300" y="12324423"/>
          <a:ext cx="838200" cy="2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60"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61" name="フローチャート: 判断 860"/>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8892</xdr:rowOff>
    </xdr:from>
    <xdr:to>
      <xdr:col>111</xdr:col>
      <xdr:colOff>177800</xdr:colOff>
      <xdr:row>73</xdr:row>
      <xdr:rowOff>51950</xdr:rowOff>
    </xdr:to>
    <xdr:cxnSp macro="">
      <xdr:nvCxnSpPr>
        <xdr:cNvPr id="862" name="直線コネクタ 861"/>
        <xdr:cNvCxnSpPr/>
      </xdr:nvCxnSpPr>
      <xdr:spPr>
        <a:xfrm>
          <a:off x="20434300" y="12524742"/>
          <a:ext cx="889000" cy="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63" name="フローチャート: 判断 862"/>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4" name="テキスト ボックス 863"/>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80068</xdr:rowOff>
    </xdr:from>
    <xdr:to>
      <xdr:col>107</xdr:col>
      <xdr:colOff>50800</xdr:colOff>
      <xdr:row>73</xdr:row>
      <xdr:rowOff>8892</xdr:rowOff>
    </xdr:to>
    <xdr:cxnSp macro="">
      <xdr:nvCxnSpPr>
        <xdr:cNvPr id="865" name="直線コネクタ 864"/>
        <xdr:cNvCxnSpPr/>
      </xdr:nvCxnSpPr>
      <xdr:spPr>
        <a:xfrm>
          <a:off x="19545300" y="12081568"/>
          <a:ext cx="889000" cy="44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6" name="フローチャート: 判断 865"/>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7" name="テキスト ボックス 866"/>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80068</xdr:rowOff>
    </xdr:from>
    <xdr:to>
      <xdr:col>102</xdr:col>
      <xdr:colOff>114300</xdr:colOff>
      <xdr:row>71</xdr:row>
      <xdr:rowOff>67038</xdr:rowOff>
    </xdr:to>
    <xdr:cxnSp macro="">
      <xdr:nvCxnSpPr>
        <xdr:cNvPr id="868" name="直線コネクタ 867"/>
        <xdr:cNvCxnSpPr/>
      </xdr:nvCxnSpPr>
      <xdr:spPr>
        <a:xfrm flipV="1">
          <a:off x="18656300" y="12081568"/>
          <a:ext cx="889000" cy="1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9" name="フローチャート: 判断 868"/>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70" name="テキスト ボックス 869"/>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63477</xdr:rowOff>
    </xdr:from>
    <xdr:to>
      <xdr:col>98</xdr:col>
      <xdr:colOff>38100</xdr:colOff>
      <xdr:row>74</xdr:row>
      <xdr:rowOff>165077</xdr:rowOff>
    </xdr:to>
    <xdr:sp macro="" textlink="">
      <xdr:nvSpPr>
        <xdr:cNvPr id="871" name="フローチャート: 判断 870"/>
        <xdr:cNvSpPr/>
      </xdr:nvSpPr>
      <xdr:spPr>
        <a:xfrm>
          <a:off x="18605500" y="1275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156204</xdr:rowOff>
    </xdr:from>
    <xdr:ext cx="534377" cy="259045"/>
    <xdr:sp macro="" textlink="">
      <xdr:nvSpPr>
        <xdr:cNvPr id="872" name="テキスト ボックス 871"/>
        <xdr:cNvSpPr txBox="1"/>
      </xdr:nvSpPr>
      <xdr:spPr>
        <a:xfrm>
          <a:off x="18389111" y="1284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100673</xdr:rowOff>
    </xdr:from>
    <xdr:to>
      <xdr:col>116</xdr:col>
      <xdr:colOff>114300</xdr:colOff>
      <xdr:row>72</xdr:row>
      <xdr:rowOff>30823</xdr:rowOff>
    </xdr:to>
    <xdr:sp macro="" textlink="">
      <xdr:nvSpPr>
        <xdr:cNvPr id="878" name="楕円 877"/>
        <xdr:cNvSpPr/>
      </xdr:nvSpPr>
      <xdr:spPr>
        <a:xfrm>
          <a:off x="22110700" y="122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123550</xdr:rowOff>
    </xdr:from>
    <xdr:ext cx="534377" cy="259045"/>
    <xdr:sp macro="" textlink="">
      <xdr:nvSpPr>
        <xdr:cNvPr id="879" name="繰出金該当値テキスト"/>
        <xdr:cNvSpPr txBox="1"/>
      </xdr:nvSpPr>
      <xdr:spPr>
        <a:xfrm>
          <a:off x="22212300" y="1212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1150</xdr:rowOff>
    </xdr:from>
    <xdr:to>
      <xdr:col>112</xdr:col>
      <xdr:colOff>38100</xdr:colOff>
      <xdr:row>73</xdr:row>
      <xdr:rowOff>102750</xdr:rowOff>
    </xdr:to>
    <xdr:sp macro="" textlink="">
      <xdr:nvSpPr>
        <xdr:cNvPr id="880" name="楕円 879"/>
        <xdr:cNvSpPr/>
      </xdr:nvSpPr>
      <xdr:spPr>
        <a:xfrm>
          <a:off x="21272500" y="125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119277</xdr:rowOff>
    </xdr:from>
    <xdr:ext cx="534377" cy="259045"/>
    <xdr:sp macro="" textlink="">
      <xdr:nvSpPr>
        <xdr:cNvPr id="881" name="テキスト ボックス 880"/>
        <xdr:cNvSpPr txBox="1"/>
      </xdr:nvSpPr>
      <xdr:spPr>
        <a:xfrm>
          <a:off x="21056111" y="1229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129542</xdr:rowOff>
    </xdr:from>
    <xdr:to>
      <xdr:col>107</xdr:col>
      <xdr:colOff>101600</xdr:colOff>
      <xdr:row>73</xdr:row>
      <xdr:rowOff>59692</xdr:rowOff>
    </xdr:to>
    <xdr:sp macro="" textlink="">
      <xdr:nvSpPr>
        <xdr:cNvPr id="882" name="楕円 881"/>
        <xdr:cNvSpPr/>
      </xdr:nvSpPr>
      <xdr:spPr>
        <a:xfrm>
          <a:off x="20383500" y="1247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76219</xdr:rowOff>
    </xdr:from>
    <xdr:ext cx="534377" cy="259045"/>
    <xdr:sp macro="" textlink="">
      <xdr:nvSpPr>
        <xdr:cNvPr id="883" name="テキスト ボックス 882"/>
        <xdr:cNvSpPr txBox="1"/>
      </xdr:nvSpPr>
      <xdr:spPr>
        <a:xfrm>
          <a:off x="20167111" y="1224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29268</xdr:rowOff>
    </xdr:from>
    <xdr:to>
      <xdr:col>102</xdr:col>
      <xdr:colOff>165100</xdr:colOff>
      <xdr:row>70</xdr:row>
      <xdr:rowOff>130868</xdr:rowOff>
    </xdr:to>
    <xdr:sp macro="" textlink="">
      <xdr:nvSpPr>
        <xdr:cNvPr id="884" name="楕円 883"/>
        <xdr:cNvSpPr/>
      </xdr:nvSpPr>
      <xdr:spPr>
        <a:xfrm>
          <a:off x="19494500" y="12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147395</xdr:rowOff>
    </xdr:from>
    <xdr:ext cx="534377" cy="259045"/>
    <xdr:sp macro="" textlink="">
      <xdr:nvSpPr>
        <xdr:cNvPr id="885" name="テキスト ボックス 884"/>
        <xdr:cNvSpPr txBox="1"/>
      </xdr:nvSpPr>
      <xdr:spPr>
        <a:xfrm>
          <a:off x="19278111" y="118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16238</xdr:rowOff>
    </xdr:from>
    <xdr:to>
      <xdr:col>98</xdr:col>
      <xdr:colOff>38100</xdr:colOff>
      <xdr:row>71</xdr:row>
      <xdr:rowOff>117838</xdr:rowOff>
    </xdr:to>
    <xdr:sp macro="" textlink="">
      <xdr:nvSpPr>
        <xdr:cNvPr id="886" name="楕円 885"/>
        <xdr:cNvSpPr/>
      </xdr:nvSpPr>
      <xdr:spPr>
        <a:xfrm>
          <a:off x="18605500" y="1218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134365</xdr:rowOff>
    </xdr:from>
    <xdr:ext cx="534377" cy="259045"/>
    <xdr:sp macro="" textlink="">
      <xdr:nvSpPr>
        <xdr:cNvPr id="887" name="テキスト ボックス 886"/>
        <xdr:cNvSpPr txBox="1"/>
      </xdr:nvSpPr>
      <xdr:spPr>
        <a:xfrm>
          <a:off x="18389111" y="1196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1,225,748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普通建設事業費の決算額が住民一人当たり</a:t>
          </a:r>
          <a:r>
            <a:rPr kumimoji="1" lang="en-US" altLang="ja-JP" sz="1300">
              <a:latin typeface="ＭＳ Ｐゴシック" panose="020B0600070205080204" pitchFamily="50" charset="-128"/>
              <a:ea typeface="ＭＳ Ｐゴシック" panose="020B0600070205080204" pitchFamily="50" charset="-128"/>
            </a:rPr>
            <a:t>418,267</a:t>
          </a:r>
          <a:r>
            <a:rPr kumimoji="1" lang="ja-JP" altLang="en-US" sz="1300">
              <a:latin typeface="ＭＳ Ｐゴシック" panose="020B0600070205080204" pitchFamily="50" charset="-128"/>
              <a:ea typeface="ＭＳ Ｐゴシック" panose="020B0600070205080204" pitchFamily="50" charset="-128"/>
            </a:rPr>
            <a:t>円と約３分の１を占めており，平成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年度決算の</a:t>
          </a:r>
          <a:r>
            <a:rPr kumimoji="1" lang="en-US" altLang="ja-JP" sz="1300">
              <a:latin typeface="ＭＳ Ｐゴシック" panose="020B0600070205080204" pitchFamily="50" charset="-128"/>
              <a:ea typeface="ＭＳ Ｐゴシック" panose="020B0600070205080204" pitchFamily="50" charset="-128"/>
            </a:rPr>
            <a:t>49,846</a:t>
          </a:r>
          <a:r>
            <a:rPr kumimoji="1" lang="ja-JP" altLang="en-US" sz="1300">
              <a:latin typeface="ＭＳ Ｐゴシック" panose="020B0600070205080204" pitchFamily="50" charset="-128"/>
              <a:ea typeface="ＭＳ Ｐゴシック" panose="020B0600070205080204" pitchFamily="50" charset="-128"/>
            </a:rPr>
            <a:t>円と比較して約８倍となっている。災害公営住宅整備事業の大部分が完了した一方，土地区画整理事業などの大規模な復興関連事業が続くため，引き続き普通建設事業費決算額が高い状況となる見込みである。</a:t>
          </a:r>
        </a:p>
        <a:p>
          <a:r>
            <a:rPr kumimoji="1" lang="ja-JP" altLang="en-US" sz="1300">
              <a:latin typeface="ＭＳ Ｐゴシック" panose="020B0600070205080204" pitchFamily="50" charset="-128"/>
              <a:ea typeface="ＭＳ Ｐゴシック" panose="020B0600070205080204" pitchFamily="50" charset="-128"/>
            </a:rPr>
            <a:t>人件費については，住民一人当たり決算額が</a:t>
          </a:r>
          <a:r>
            <a:rPr kumimoji="1" lang="en-US" altLang="ja-JP" sz="1300">
              <a:latin typeface="ＭＳ Ｐゴシック" panose="020B0600070205080204" pitchFamily="50" charset="-128"/>
              <a:ea typeface="ＭＳ Ｐゴシック" panose="020B0600070205080204" pitchFamily="50" charset="-128"/>
            </a:rPr>
            <a:t>104,809</a:t>
          </a:r>
          <a:r>
            <a:rPr kumimoji="1" lang="ja-JP" altLang="en-US" sz="1300">
              <a:latin typeface="ＭＳ Ｐゴシック" panose="020B0600070205080204" pitchFamily="50" charset="-128"/>
              <a:ea typeface="ＭＳ Ｐゴシック" panose="020B0600070205080204" pitchFamily="50" charset="-128"/>
            </a:rPr>
            <a:t>円で、類似団体と比較して，一人当たりコストが高い状況となっている。復興関連事業に対応するため職員採用を増やしており，人口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11.49</a:t>
          </a:r>
          <a:r>
            <a:rPr kumimoji="1" lang="ja-JP" altLang="en-US" sz="1300">
              <a:latin typeface="ＭＳ Ｐゴシック" panose="020B0600070205080204" pitchFamily="50" charset="-128"/>
              <a:ea typeface="ＭＳ Ｐゴシック" panose="020B0600070205080204" pitchFamily="50" charset="-128"/>
            </a:rPr>
            <a:t>人で，類似団体平均の</a:t>
          </a:r>
          <a:r>
            <a:rPr kumimoji="1" lang="en-US" altLang="ja-JP" sz="1300">
              <a:latin typeface="ＭＳ Ｐゴシック" panose="020B0600070205080204" pitchFamily="50" charset="-128"/>
              <a:ea typeface="ＭＳ Ｐゴシック" panose="020B0600070205080204" pitchFamily="50" charset="-128"/>
            </a:rPr>
            <a:t>7.41</a:t>
          </a:r>
          <a:r>
            <a:rPr kumimoji="1" lang="ja-JP" altLang="en-US" sz="1300">
              <a:latin typeface="ＭＳ Ｐゴシック" panose="020B0600070205080204" pitchFamily="50" charset="-128"/>
              <a:ea typeface="ＭＳ Ｐゴシック" panose="020B0600070205080204" pitchFamily="50" charset="-128"/>
            </a:rPr>
            <a:t>人を</a:t>
          </a:r>
          <a:r>
            <a:rPr kumimoji="1" lang="en-US" altLang="ja-JP" sz="1300">
              <a:latin typeface="ＭＳ Ｐゴシック" panose="020B0600070205080204" pitchFamily="50" charset="-128"/>
              <a:ea typeface="ＭＳ Ｐゴシック" panose="020B0600070205080204" pitchFamily="50" charset="-128"/>
            </a:rPr>
            <a:t>4.08</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積立金については，一人当たり決算額が</a:t>
          </a:r>
          <a:r>
            <a:rPr kumimoji="1" lang="en-US" altLang="ja-JP" sz="1300">
              <a:latin typeface="ＭＳ Ｐゴシック" panose="020B0600070205080204" pitchFamily="50" charset="-128"/>
              <a:ea typeface="ＭＳ Ｐゴシック" panose="020B0600070205080204" pitchFamily="50" charset="-128"/>
            </a:rPr>
            <a:t>158,804</a:t>
          </a:r>
          <a:r>
            <a:rPr kumimoji="1" lang="ja-JP" altLang="en-US" sz="1300">
              <a:latin typeface="ＭＳ Ｐゴシック" panose="020B0600070205080204" pitchFamily="50" charset="-128"/>
              <a:ea typeface="ＭＳ Ｐゴシック" panose="020B0600070205080204" pitchFamily="50" charset="-128"/>
            </a:rPr>
            <a:t>円で、類似団体平均の約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倍となっているが，東日本大震災復興交付金の交付額が減少しており，それに伴い今後減少していく見込みである。</a:t>
          </a:r>
        </a:p>
        <a:p>
          <a:r>
            <a:rPr kumimoji="1" lang="ja-JP" altLang="en-US" sz="1300">
              <a:latin typeface="ＭＳ Ｐゴシック" panose="020B0600070205080204" pitchFamily="50" charset="-128"/>
              <a:ea typeface="ＭＳ Ｐゴシック" panose="020B0600070205080204" pitchFamily="50" charset="-128"/>
            </a:rPr>
            <a:t>復興関連の事業のため，当面はこのような決算状況となるが、通常事業については適正な歳出となるよう事業の見直しを引き続き行っていく。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62,601
61,969
332.44
96,087,471
76,733,077
4,571,941
17,904,610
38,850,702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51689</xdr:rowOff>
    </xdr:from>
    <xdr:to>
      <xdr:col>24</xdr:col>
      <xdr:colOff>63500</xdr:colOff>
      <xdr:row>34</xdr:row>
      <xdr:rowOff>56261</xdr:rowOff>
    </xdr:to>
    <xdr:cxnSp macro="">
      <xdr:nvCxnSpPr>
        <xdr:cNvPr id="61" name="直線コネクタ 60"/>
        <xdr:cNvCxnSpPr/>
      </xdr:nvCxnSpPr>
      <xdr:spPr>
        <a:xfrm>
          <a:off x="3797300" y="588098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51689</xdr:rowOff>
    </xdr:from>
    <xdr:to>
      <xdr:col>19</xdr:col>
      <xdr:colOff>177800</xdr:colOff>
      <xdr:row>34</xdr:row>
      <xdr:rowOff>110363</xdr:rowOff>
    </xdr:to>
    <xdr:cxnSp macro="">
      <xdr:nvCxnSpPr>
        <xdr:cNvPr id="64" name="直線コネクタ 63"/>
        <xdr:cNvCxnSpPr/>
      </xdr:nvCxnSpPr>
      <xdr:spPr>
        <a:xfrm flipV="1">
          <a:off x="2908300" y="5880989"/>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110363</xdr:rowOff>
    </xdr:from>
    <xdr:to>
      <xdr:col>15</xdr:col>
      <xdr:colOff>50800</xdr:colOff>
      <xdr:row>34</xdr:row>
      <xdr:rowOff>156845</xdr:rowOff>
    </xdr:to>
    <xdr:cxnSp macro="">
      <xdr:nvCxnSpPr>
        <xdr:cNvPr id="67" name="直線コネクタ 66"/>
        <xdr:cNvCxnSpPr/>
      </xdr:nvCxnSpPr>
      <xdr:spPr>
        <a:xfrm flipV="1">
          <a:off x="2019300" y="593966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13208</xdr:rowOff>
    </xdr:from>
    <xdr:to>
      <xdr:col>10</xdr:col>
      <xdr:colOff>114300</xdr:colOff>
      <xdr:row>34</xdr:row>
      <xdr:rowOff>156845</xdr:rowOff>
    </xdr:to>
    <xdr:cxnSp macro="">
      <xdr:nvCxnSpPr>
        <xdr:cNvPr id="70" name="直線コネクタ 69"/>
        <xdr:cNvCxnSpPr/>
      </xdr:nvCxnSpPr>
      <xdr:spPr>
        <a:xfrm>
          <a:off x="1130300" y="5842508"/>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139954</xdr:rowOff>
    </xdr:from>
    <xdr:to>
      <xdr:col>6</xdr:col>
      <xdr:colOff>38100</xdr:colOff>
      <xdr:row>35</xdr:row>
      <xdr:rowOff>70104</xdr:rowOff>
    </xdr:to>
    <xdr:sp macro="" textlink="">
      <xdr:nvSpPr>
        <xdr:cNvPr id="73" name="フローチャート: 判断 72"/>
        <xdr:cNvSpPr/>
      </xdr:nvSpPr>
      <xdr:spPr>
        <a:xfrm>
          <a:off x="1079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61231</xdr:rowOff>
    </xdr:from>
    <xdr:ext cx="469744" cy="259045"/>
    <xdr:sp macro="" textlink="">
      <xdr:nvSpPr>
        <xdr:cNvPr id="74" name="テキスト ボックス 73"/>
        <xdr:cNvSpPr txBox="1"/>
      </xdr:nvSpPr>
      <xdr:spPr>
        <a:xfrm>
          <a:off x="895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5461</xdr:rowOff>
    </xdr:from>
    <xdr:to>
      <xdr:col>24</xdr:col>
      <xdr:colOff>114300</xdr:colOff>
      <xdr:row>34</xdr:row>
      <xdr:rowOff>107061</xdr:rowOff>
    </xdr:to>
    <xdr:sp macro="" textlink="">
      <xdr:nvSpPr>
        <xdr:cNvPr id="80" name="楕円 79"/>
        <xdr:cNvSpPr/>
      </xdr:nvSpPr>
      <xdr:spPr>
        <a:xfrm>
          <a:off x="4584700" y="58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28338</xdr:rowOff>
    </xdr:from>
    <xdr:ext cx="469744" cy="259045"/>
    <xdr:sp macro="" textlink="">
      <xdr:nvSpPr>
        <xdr:cNvPr id="81" name="議会費該当値テキスト"/>
        <xdr:cNvSpPr txBox="1"/>
      </xdr:nvSpPr>
      <xdr:spPr>
        <a:xfrm>
          <a:off x="4686300"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889</xdr:rowOff>
    </xdr:from>
    <xdr:to>
      <xdr:col>20</xdr:col>
      <xdr:colOff>38100</xdr:colOff>
      <xdr:row>34</xdr:row>
      <xdr:rowOff>102489</xdr:rowOff>
    </xdr:to>
    <xdr:sp macro="" textlink="">
      <xdr:nvSpPr>
        <xdr:cNvPr id="82" name="楕円 81"/>
        <xdr:cNvSpPr/>
      </xdr:nvSpPr>
      <xdr:spPr>
        <a:xfrm>
          <a:off x="3746500" y="58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119016</xdr:rowOff>
    </xdr:from>
    <xdr:ext cx="469744" cy="259045"/>
    <xdr:sp macro="" textlink="">
      <xdr:nvSpPr>
        <xdr:cNvPr id="83" name="テキスト ボックス 82"/>
        <xdr:cNvSpPr txBox="1"/>
      </xdr:nvSpPr>
      <xdr:spPr>
        <a:xfrm>
          <a:off x="3562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59563</xdr:rowOff>
    </xdr:from>
    <xdr:to>
      <xdr:col>15</xdr:col>
      <xdr:colOff>101600</xdr:colOff>
      <xdr:row>34</xdr:row>
      <xdr:rowOff>161163</xdr:rowOff>
    </xdr:to>
    <xdr:sp macro="" textlink="">
      <xdr:nvSpPr>
        <xdr:cNvPr id="84" name="楕円 83"/>
        <xdr:cNvSpPr/>
      </xdr:nvSpPr>
      <xdr:spPr>
        <a:xfrm>
          <a:off x="2857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6240</xdr:rowOff>
    </xdr:from>
    <xdr:ext cx="469744" cy="259045"/>
    <xdr:sp macro="" textlink="">
      <xdr:nvSpPr>
        <xdr:cNvPr id="85" name="テキスト ボックス 84"/>
        <xdr:cNvSpPr txBox="1"/>
      </xdr:nvSpPr>
      <xdr:spPr>
        <a:xfrm>
          <a:off x="2673428" y="566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106045</xdr:rowOff>
    </xdr:from>
    <xdr:to>
      <xdr:col>10</xdr:col>
      <xdr:colOff>165100</xdr:colOff>
      <xdr:row>35</xdr:row>
      <xdr:rowOff>36195</xdr:rowOff>
    </xdr:to>
    <xdr:sp macro="" textlink="">
      <xdr:nvSpPr>
        <xdr:cNvPr id="86" name="楕円 85"/>
        <xdr:cNvSpPr/>
      </xdr:nvSpPr>
      <xdr:spPr>
        <a:xfrm>
          <a:off x="19685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52722</xdr:rowOff>
    </xdr:from>
    <xdr:ext cx="469744" cy="259045"/>
    <xdr:sp macro="" textlink="">
      <xdr:nvSpPr>
        <xdr:cNvPr id="87" name="テキスト ボックス 86"/>
        <xdr:cNvSpPr txBox="1"/>
      </xdr:nvSpPr>
      <xdr:spPr>
        <a:xfrm>
          <a:off x="1784428" y="571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133858</xdr:rowOff>
    </xdr:from>
    <xdr:to>
      <xdr:col>6</xdr:col>
      <xdr:colOff>38100</xdr:colOff>
      <xdr:row>34</xdr:row>
      <xdr:rowOff>64008</xdr:rowOff>
    </xdr:to>
    <xdr:sp macro="" textlink="">
      <xdr:nvSpPr>
        <xdr:cNvPr id="88" name="楕円 87"/>
        <xdr:cNvSpPr/>
      </xdr:nvSpPr>
      <xdr:spPr>
        <a:xfrm>
          <a:off x="1079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80535</xdr:rowOff>
    </xdr:from>
    <xdr:ext cx="469744" cy="259045"/>
    <xdr:sp macro="" textlink="">
      <xdr:nvSpPr>
        <xdr:cNvPr id="89" name="テキスト ボックス 88"/>
        <xdr:cNvSpPr txBox="1"/>
      </xdr:nvSpPr>
      <xdr:spPr>
        <a:xfrm>
          <a:off x="895428" y="556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75784</xdr:rowOff>
    </xdr:from>
    <xdr:to>
      <xdr:col>24</xdr:col>
      <xdr:colOff>62865</xdr:colOff>
      <xdr:row>59</xdr:row>
      <xdr:rowOff>1851</xdr:rowOff>
    </xdr:to>
    <xdr:cxnSp macro="">
      <xdr:nvCxnSpPr>
        <xdr:cNvPr id="115" name="直線コネクタ 114"/>
        <xdr:cNvCxnSpPr/>
      </xdr:nvCxnSpPr>
      <xdr:spPr>
        <a:xfrm flipV="1">
          <a:off x="4633595" y="9334084"/>
          <a:ext cx="1270" cy="783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5678</xdr:rowOff>
    </xdr:from>
    <xdr:ext cx="534377" cy="259045"/>
    <xdr:sp macro="" textlink="">
      <xdr:nvSpPr>
        <xdr:cNvPr id="116" name="総務費最小値テキスト"/>
        <xdr:cNvSpPr txBox="1"/>
      </xdr:nvSpPr>
      <xdr:spPr>
        <a:xfrm>
          <a:off x="4686300" y="1012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1851</xdr:rowOff>
    </xdr:from>
    <xdr:to>
      <xdr:col>24</xdr:col>
      <xdr:colOff>152400</xdr:colOff>
      <xdr:row>59</xdr:row>
      <xdr:rowOff>1851</xdr:rowOff>
    </xdr:to>
    <xdr:cxnSp macro="">
      <xdr:nvCxnSpPr>
        <xdr:cNvPr id="117" name="直線コネクタ 116"/>
        <xdr:cNvCxnSpPr/>
      </xdr:nvCxnSpPr>
      <xdr:spPr>
        <a:xfrm>
          <a:off x="4546600" y="101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22461</xdr:rowOff>
    </xdr:from>
    <xdr:ext cx="599010" cy="259045"/>
    <xdr:sp macro="" textlink="">
      <xdr:nvSpPr>
        <xdr:cNvPr id="118" name="総務費最大値テキスト"/>
        <xdr:cNvSpPr txBox="1"/>
      </xdr:nvSpPr>
      <xdr:spPr>
        <a:xfrm>
          <a:off x="4686300" y="910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75784</xdr:rowOff>
    </xdr:from>
    <xdr:to>
      <xdr:col>24</xdr:col>
      <xdr:colOff>152400</xdr:colOff>
      <xdr:row>54</xdr:row>
      <xdr:rowOff>75784</xdr:rowOff>
    </xdr:to>
    <xdr:cxnSp macro="">
      <xdr:nvCxnSpPr>
        <xdr:cNvPr id="119" name="直線コネクタ 118"/>
        <xdr:cNvCxnSpPr/>
      </xdr:nvCxnSpPr>
      <xdr:spPr>
        <a:xfrm>
          <a:off x="4546600" y="933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129687</xdr:rowOff>
    </xdr:from>
    <xdr:to>
      <xdr:col>24</xdr:col>
      <xdr:colOff>63500</xdr:colOff>
      <xdr:row>56</xdr:row>
      <xdr:rowOff>102370</xdr:rowOff>
    </xdr:to>
    <xdr:cxnSp macro="">
      <xdr:nvCxnSpPr>
        <xdr:cNvPr id="120" name="直線コネクタ 119"/>
        <xdr:cNvCxnSpPr/>
      </xdr:nvCxnSpPr>
      <xdr:spPr>
        <a:xfrm flipV="1">
          <a:off x="3797300" y="9559437"/>
          <a:ext cx="838200" cy="14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168943</xdr:rowOff>
    </xdr:from>
    <xdr:ext cx="534377" cy="259045"/>
    <xdr:sp macro="" textlink="">
      <xdr:nvSpPr>
        <xdr:cNvPr id="121" name="総務費平均値テキスト"/>
        <xdr:cNvSpPr txBox="1"/>
      </xdr:nvSpPr>
      <xdr:spPr>
        <a:xfrm>
          <a:off x="4686300" y="9941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19066</xdr:rowOff>
    </xdr:from>
    <xdr:to>
      <xdr:col>24</xdr:col>
      <xdr:colOff>114300</xdr:colOff>
      <xdr:row>58</xdr:row>
      <xdr:rowOff>120666</xdr:rowOff>
    </xdr:to>
    <xdr:sp macro="" textlink="">
      <xdr:nvSpPr>
        <xdr:cNvPr id="122" name="フローチャート: 判断 121"/>
        <xdr:cNvSpPr/>
      </xdr:nvSpPr>
      <xdr:spPr>
        <a:xfrm>
          <a:off x="45847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50445</xdr:rowOff>
    </xdr:from>
    <xdr:to>
      <xdr:col>19</xdr:col>
      <xdr:colOff>177800</xdr:colOff>
      <xdr:row>56</xdr:row>
      <xdr:rowOff>102370</xdr:rowOff>
    </xdr:to>
    <xdr:cxnSp macro="">
      <xdr:nvCxnSpPr>
        <xdr:cNvPr id="123" name="直線コネクタ 122"/>
        <xdr:cNvCxnSpPr/>
      </xdr:nvCxnSpPr>
      <xdr:spPr>
        <a:xfrm>
          <a:off x="2908300" y="9137295"/>
          <a:ext cx="889000" cy="5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23631</xdr:rowOff>
    </xdr:from>
    <xdr:to>
      <xdr:col>20</xdr:col>
      <xdr:colOff>38100</xdr:colOff>
      <xdr:row>58</xdr:row>
      <xdr:rowOff>125231</xdr:rowOff>
    </xdr:to>
    <xdr:sp macro="" textlink="">
      <xdr:nvSpPr>
        <xdr:cNvPr id="124" name="フローチャート: 判断 123"/>
        <xdr:cNvSpPr/>
      </xdr:nvSpPr>
      <xdr:spPr>
        <a:xfrm>
          <a:off x="3746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116358</xdr:rowOff>
    </xdr:from>
    <xdr:ext cx="534377" cy="259045"/>
    <xdr:sp macro="" textlink="">
      <xdr:nvSpPr>
        <xdr:cNvPr id="125" name="テキスト ボックス 124"/>
        <xdr:cNvSpPr txBox="1"/>
      </xdr:nvSpPr>
      <xdr:spPr>
        <a:xfrm>
          <a:off x="3530111" y="100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61326</xdr:rowOff>
    </xdr:from>
    <xdr:to>
      <xdr:col>15</xdr:col>
      <xdr:colOff>50800</xdr:colOff>
      <xdr:row>53</xdr:row>
      <xdr:rowOff>50445</xdr:rowOff>
    </xdr:to>
    <xdr:cxnSp macro="">
      <xdr:nvCxnSpPr>
        <xdr:cNvPr id="126" name="直線コネクタ 125"/>
        <xdr:cNvCxnSpPr/>
      </xdr:nvCxnSpPr>
      <xdr:spPr>
        <a:xfrm>
          <a:off x="2019300" y="8805276"/>
          <a:ext cx="889000" cy="33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41560</xdr:rowOff>
    </xdr:from>
    <xdr:to>
      <xdr:col>15</xdr:col>
      <xdr:colOff>101600</xdr:colOff>
      <xdr:row>58</xdr:row>
      <xdr:rowOff>143160</xdr:rowOff>
    </xdr:to>
    <xdr:sp macro="" textlink="">
      <xdr:nvSpPr>
        <xdr:cNvPr id="127" name="フローチャート: 判断 126"/>
        <xdr:cNvSpPr/>
      </xdr:nvSpPr>
      <xdr:spPr>
        <a:xfrm>
          <a:off x="2857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134287</xdr:rowOff>
    </xdr:from>
    <xdr:ext cx="534377" cy="259045"/>
    <xdr:sp macro="" textlink="">
      <xdr:nvSpPr>
        <xdr:cNvPr id="128" name="テキスト ボックス 127"/>
        <xdr:cNvSpPr txBox="1"/>
      </xdr:nvSpPr>
      <xdr:spPr>
        <a:xfrm>
          <a:off x="2641111" y="10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90342</xdr:rowOff>
    </xdr:from>
    <xdr:to>
      <xdr:col>10</xdr:col>
      <xdr:colOff>114300</xdr:colOff>
      <xdr:row>51</xdr:row>
      <xdr:rowOff>61326</xdr:rowOff>
    </xdr:to>
    <xdr:cxnSp macro="">
      <xdr:nvCxnSpPr>
        <xdr:cNvPr id="129" name="直線コネクタ 128"/>
        <xdr:cNvCxnSpPr/>
      </xdr:nvCxnSpPr>
      <xdr:spPr>
        <a:xfrm>
          <a:off x="1130300" y="8662842"/>
          <a:ext cx="889000" cy="14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22544</xdr:rowOff>
    </xdr:from>
    <xdr:to>
      <xdr:col>10</xdr:col>
      <xdr:colOff>165100</xdr:colOff>
      <xdr:row>58</xdr:row>
      <xdr:rowOff>124144</xdr:rowOff>
    </xdr:to>
    <xdr:sp macro="" textlink="">
      <xdr:nvSpPr>
        <xdr:cNvPr id="130" name="フローチャート: 判断 129"/>
        <xdr:cNvSpPr/>
      </xdr:nvSpPr>
      <xdr:spPr>
        <a:xfrm>
          <a:off x="1968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115271</xdr:rowOff>
    </xdr:from>
    <xdr:ext cx="534377" cy="259045"/>
    <xdr:sp macro="" textlink="">
      <xdr:nvSpPr>
        <xdr:cNvPr id="131" name="テキスト ボックス 130"/>
        <xdr:cNvSpPr txBox="1"/>
      </xdr:nvSpPr>
      <xdr:spPr>
        <a:xfrm>
          <a:off x="1752111" y="10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153293</xdr:rowOff>
    </xdr:from>
    <xdr:to>
      <xdr:col>6</xdr:col>
      <xdr:colOff>38100</xdr:colOff>
      <xdr:row>58</xdr:row>
      <xdr:rowOff>83443</xdr:rowOff>
    </xdr:to>
    <xdr:sp macro="" textlink="">
      <xdr:nvSpPr>
        <xdr:cNvPr id="132" name="フローチャート: 判断 131"/>
        <xdr:cNvSpPr/>
      </xdr:nvSpPr>
      <xdr:spPr>
        <a:xfrm>
          <a:off x="10795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74570</xdr:rowOff>
    </xdr:from>
    <xdr:ext cx="534377" cy="259045"/>
    <xdr:sp macro="" textlink="">
      <xdr:nvSpPr>
        <xdr:cNvPr id="133" name="テキスト ボックス 132"/>
        <xdr:cNvSpPr txBox="1"/>
      </xdr:nvSpPr>
      <xdr:spPr>
        <a:xfrm>
          <a:off x="863111" y="1001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78887</xdr:rowOff>
    </xdr:from>
    <xdr:to>
      <xdr:col>24</xdr:col>
      <xdr:colOff>114300</xdr:colOff>
      <xdr:row>56</xdr:row>
      <xdr:rowOff>9037</xdr:rowOff>
    </xdr:to>
    <xdr:sp macro="" textlink="">
      <xdr:nvSpPr>
        <xdr:cNvPr id="139" name="楕円 138"/>
        <xdr:cNvSpPr/>
      </xdr:nvSpPr>
      <xdr:spPr>
        <a:xfrm>
          <a:off x="4584700" y="95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101764</xdr:rowOff>
    </xdr:from>
    <xdr:ext cx="599010" cy="259045"/>
    <xdr:sp macro="" textlink="">
      <xdr:nvSpPr>
        <xdr:cNvPr id="140" name="総務費該当値テキスト"/>
        <xdr:cNvSpPr txBox="1"/>
      </xdr:nvSpPr>
      <xdr:spPr>
        <a:xfrm>
          <a:off x="4686300" y="936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51570</xdr:rowOff>
    </xdr:from>
    <xdr:to>
      <xdr:col>20</xdr:col>
      <xdr:colOff>38100</xdr:colOff>
      <xdr:row>56</xdr:row>
      <xdr:rowOff>153170</xdr:rowOff>
    </xdr:to>
    <xdr:sp macro="" textlink="">
      <xdr:nvSpPr>
        <xdr:cNvPr id="141" name="楕円 140"/>
        <xdr:cNvSpPr/>
      </xdr:nvSpPr>
      <xdr:spPr>
        <a:xfrm>
          <a:off x="3746500" y="9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169697</xdr:rowOff>
    </xdr:from>
    <xdr:ext cx="599010" cy="259045"/>
    <xdr:sp macro="" textlink="">
      <xdr:nvSpPr>
        <xdr:cNvPr id="142" name="テキスト ボックス 141"/>
        <xdr:cNvSpPr txBox="1"/>
      </xdr:nvSpPr>
      <xdr:spPr>
        <a:xfrm>
          <a:off x="3497795" y="942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171095</xdr:rowOff>
    </xdr:from>
    <xdr:to>
      <xdr:col>15</xdr:col>
      <xdr:colOff>101600</xdr:colOff>
      <xdr:row>53</xdr:row>
      <xdr:rowOff>101245</xdr:rowOff>
    </xdr:to>
    <xdr:sp macro="" textlink="">
      <xdr:nvSpPr>
        <xdr:cNvPr id="143" name="楕円 142"/>
        <xdr:cNvSpPr/>
      </xdr:nvSpPr>
      <xdr:spPr>
        <a:xfrm>
          <a:off x="2857500" y="908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117772</xdr:rowOff>
    </xdr:from>
    <xdr:ext cx="599010" cy="259045"/>
    <xdr:sp macro="" textlink="">
      <xdr:nvSpPr>
        <xdr:cNvPr id="144" name="テキスト ボックス 143"/>
        <xdr:cNvSpPr txBox="1"/>
      </xdr:nvSpPr>
      <xdr:spPr>
        <a:xfrm>
          <a:off x="2608795" y="886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10526</xdr:rowOff>
    </xdr:from>
    <xdr:to>
      <xdr:col>10</xdr:col>
      <xdr:colOff>165100</xdr:colOff>
      <xdr:row>51</xdr:row>
      <xdr:rowOff>112126</xdr:rowOff>
    </xdr:to>
    <xdr:sp macro="" textlink="">
      <xdr:nvSpPr>
        <xdr:cNvPr id="145" name="楕円 144"/>
        <xdr:cNvSpPr/>
      </xdr:nvSpPr>
      <xdr:spPr>
        <a:xfrm>
          <a:off x="1968500" y="87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128653</xdr:rowOff>
    </xdr:from>
    <xdr:ext cx="599010" cy="259045"/>
    <xdr:sp macro="" textlink="">
      <xdr:nvSpPr>
        <xdr:cNvPr id="146" name="テキスト ボックス 145"/>
        <xdr:cNvSpPr txBox="1"/>
      </xdr:nvSpPr>
      <xdr:spPr>
        <a:xfrm>
          <a:off x="1719795" y="852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39542</xdr:rowOff>
    </xdr:from>
    <xdr:to>
      <xdr:col>6</xdr:col>
      <xdr:colOff>38100</xdr:colOff>
      <xdr:row>50</xdr:row>
      <xdr:rowOff>141142</xdr:rowOff>
    </xdr:to>
    <xdr:sp macro="" textlink="">
      <xdr:nvSpPr>
        <xdr:cNvPr id="147" name="楕円 146"/>
        <xdr:cNvSpPr/>
      </xdr:nvSpPr>
      <xdr:spPr>
        <a:xfrm>
          <a:off x="1079500" y="861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157669</xdr:rowOff>
    </xdr:from>
    <xdr:ext cx="599010" cy="259045"/>
    <xdr:sp macro="" textlink="">
      <xdr:nvSpPr>
        <xdr:cNvPr id="148" name="テキスト ボックス 147"/>
        <xdr:cNvSpPr txBox="1"/>
      </xdr:nvSpPr>
      <xdr:spPr>
        <a:xfrm>
          <a:off x="830795" y="838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5" name="直線コネクタ 174"/>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6"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7" name="直線コネクタ 176"/>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8"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9" name="直線コネクタ 178"/>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141855</xdr:rowOff>
    </xdr:from>
    <xdr:to>
      <xdr:col>24</xdr:col>
      <xdr:colOff>63500</xdr:colOff>
      <xdr:row>76</xdr:row>
      <xdr:rowOff>169712</xdr:rowOff>
    </xdr:to>
    <xdr:cxnSp macro="">
      <xdr:nvCxnSpPr>
        <xdr:cNvPr id="180" name="直線コネクタ 179"/>
        <xdr:cNvCxnSpPr/>
      </xdr:nvCxnSpPr>
      <xdr:spPr>
        <a:xfrm flipV="1">
          <a:off x="3797300" y="13172055"/>
          <a:ext cx="8382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81"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82" name="フローチャート: 判断 181"/>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165271</xdr:rowOff>
    </xdr:from>
    <xdr:to>
      <xdr:col>19</xdr:col>
      <xdr:colOff>177800</xdr:colOff>
      <xdr:row>76</xdr:row>
      <xdr:rowOff>169712</xdr:rowOff>
    </xdr:to>
    <xdr:cxnSp macro="">
      <xdr:nvCxnSpPr>
        <xdr:cNvPr id="183" name="直線コネクタ 182"/>
        <xdr:cNvCxnSpPr/>
      </xdr:nvCxnSpPr>
      <xdr:spPr>
        <a:xfrm>
          <a:off x="2908300" y="13024021"/>
          <a:ext cx="889000" cy="17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4" name="フローチャート: 判断 183"/>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5" name="テキスト ボックス 184"/>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165271</xdr:rowOff>
    </xdr:from>
    <xdr:to>
      <xdr:col>15</xdr:col>
      <xdr:colOff>50800</xdr:colOff>
      <xdr:row>76</xdr:row>
      <xdr:rowOff>146949</xdr:rowOff>
    </xdr:to>
    <xdr:cxnSp macro="">
      <xdr:nvCxnSpPr>
        <xdr:cNvPr id="186" name="直線コネクタ 185"/>
        <xdr:cNvCxnSpPr/>
      </xdr:nvCxnSpPr>
      <xdr:spPr>
        <a:xfrm flipV="1">
          <a:off x="2019300" y="13024021"/>
          <a:ext cx="889000" cy="15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7" name="フローチャート: 判断 186"/>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8" name="テキスト ボックス 187"/>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34697</xdr:rowOff>
    </xdr:from>
    <xdr:to>
      <xdr:col>10</xdr:col>
      <xdr:colOff>114300</xdr:colOff>
      <xdr:row>76</xdr:row>
      <xdr:rowOff>146949</xdr:rowOff>
    </xdr:to>
    <xdr:cxnSp macro="">
      <xdr:nvCxnSpPr>
        <xdr:cNvPr id="189" name="直線コネクタ 188"/>
        <xdr:cNvCxnSpPr/>
      </xdr:nvCxnSpPr>
      <xdr:spPr>
        <a:xfrm>
          <a:off x="1130300" y="13064897"/>
          <a:ext cx="889000" cy="1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90" name="フローチャート: 判断 189"/>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91" name="テキスト ボックス 190"/>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55687</xdr:rowOff>
    </xdr:from>
    <xdr:to>
      <xdr:col>6</xdr:col>
      <xdr:colOff>38100</xdr:colOff>
      <xdr:row>74</xdr:row>
      <xdr:rowOff>157287</xdr:rowOff>
    </xdr:to>
    <xdr:sp macro="" textlink="">
      <xdr:nvSpPr>
        <xdr:cNvPr id="192" name="フローチャート: 判断 191"/>
        <xdr:cNvSpPr/>
      </xdr:nvSpPr>
      <xdr:spPr>
        <a:xfrm>
          <a:off x="1079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2364</xdr:rowOff>
    </xdr:from>
    <xdr:ext cx="599010" cy="259045"/>
    <xdr:sp macro="" textlink="">
      <xdr:nvSpPr>
        <xdr:cNvPr id="193" name="テキスト ボックス 192"/>
        <xdr:cNvSpPr txBox="1"/>
      </xdr:nvSpPr>
      <xdr:spPr>
        <a:xfrm>
          <a:off x="830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91055</xdr:rowOff>
    </xdr:from>
    <xdr:to>
      <xdr:col>24</xdr:col>
      <xdr:colOff>114300</xdr:colOff>
      <xdr:row>77</xdr:row>
      <xdr:rowOff>21205</xdr:rowOff>
    </xdr:to>
    <xdr:sp macro="" textlink="">
      <xdr:nvSpPr>
        <xdr:cNvPr id="199" name="楕円 198"/>
        <xdr:cNvSpPr/>
      </xdr:nvSpPr>
      <xdr:spPr>
        <a:xfrm>
          <a:off x="4584700" y="13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69482</xdr:rowOff>
    </xdr:from>
    <xdr:ext cx="599010" cy="259045"/>
    <xdr:sp macro="" textlink="">
      <xdr:nvSpPr>
        <xdr:cNvPr id="200" name="民生費該当値テキスト"/>
        <xdr:cNvSpPr txBox="1"/>
      </xdr:nvSpPr>
      <xdr:spPr>
        <a:xfrm>
          <a:off x="4686300" y="1309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118912</xdr:rowOff>
    </xdr:from>
    <xdr:to>
      <xdr:col>20</xdr:col>
      <xdr:colOff>38100</xdr:colOff>
      <xdr:row>77</xdr:row>
      <xdr:rowOff>49062</xdr:rowOff>
    </xdr:to>
    <xdr:sp macro="" textlink="">
      <xdr:nvSpPr>
        <xdr:cNvPr id="201" name="楕円 200"/>
        <xdr:cNvSpPr/>
      </xdr:nvSpPr>
      <xdr:spPr>
        <a:xfrm>
          <a:off x="3746500" y="1314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40189</xdr:rowOff>
    </xdr:from>
    <xdr:ext cx="599010" cy="259045"/>
    <xdr:sp macro="" textlink="">
      <xdr:nvSpPr>
        <xdr:cNvPr id="202" name="テキスト ボックス 201"/>
        <xdr:cNvSpPr txBox="1"/>
      </xdr:nvSpPr>
      <xdr:spPr>
        <a:xfrm>
          <a:off x="3497795" y="1324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114471</xdr:rowOff>
    </xdr:from>
    <xdr:to>
      <xdr:col>15</xdr:col>
      <xdr:colOff>101600</xdr:colOff>
      <xdr:row>76</xdr:row>
      <xdr:rowOff>44621</xdr:rowOff>
    </xdr:to>
    <xdr:sp macro="" textlink="">
      <xdr:nvSpPr>
        <xdr:cNvPr id="203" name="楕円 202"/>
        <xdr:cNvSpPr/>
      </xdr:nvSpPr>
      <xdr:spPr>
        <a:xfrm>
          <a:off x="2857500" y="129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61148</xdr:rowOff>
    </xdr:from>
    <xdr:ext cx="599010" cy="259045"/>
    <xdr:sp macro="" textlink="">
      <xdr:nvSpPr>
        <xdr:cNvPr id="204" name="テキスト ボックス 203"/>
        <xdr:cNvSpPr txBox="1"/>
      </xdr:nvSpPr>
      <xdr:spPr>
        <a:xfrm>
          <a:off x="2608795" y="127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96149</xdr:rowOff>
    </xdr:from>
    <xdr:to>
      <xdr:col>10</xdr:col>
      <xdr:colOff>165100</xdr:colOff>
      <xdr:row>77</xdr:row>
      <xdr:rowOff>26299</xdr:rowOff>
    </xdr:to>
    <xdr:sp macro="" textlink="">
      <xdr:nvSpPr>
        <xdr:cNvPr id="205" name="楕円 204"/>
        <xdr:cNvSpPr/>
      </xdr:nvSpPr>
      <xdr:spPr>
        <a:xfrm>
          <a:off x="1968500" y="131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17426</xdr:rowOff>
    </xdr:from>
    <xdr:ext cx="599010" cy="259045"/>
    <xdr:sp macro="" textlink="">
      <xdr:nvSpPr>
        <xdr:cNvPr id="206" name="テキスト ボックス 205"/>
        <xdr:cNvSpPr txBox="1"/>
      </xdr:nvSpPr>
      <xdr:spPr>
        <a:xfrm>
          <a:off x="1719795" y="132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155347</xdr:rowOff>
    </xdr:from>
    <xdr:to>
      <xdr:col>6</xdr:col>
      <xdr:colOff>38100</xdr:colOff>
      <xdr:row>76</xdr:row>
      <xdr:rowOff>85497</xdr:rowOff>
    </xdr:to>
    <xdr:sp macro="" textlink="">
      <xdr:nvSpPr>
        <xdr:cNvPr id="207" name="楕円 206"/>
        <xdr:cNvSpPr/>
      </xdr:nvSpPr>
      <xdr:spPr>
        <a:xfrm>
          <a:off x="1079500" y="130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76624</xdr:rowOff>
    </xdr:from>
    <xdr:ext cx="599010" cy="259045"/>
    <xdr:sp macro="" textlink="">
      <xdr:nvSpPr>
        <xdr:cNvPr id="208" name="テキスト ボックス 207"/>
        <xdr:cNvSpPr txBox="1"/>
      </xdr:nvSpPr>
      <xdr:spPr>
        <a:xfrm>
          <a:off x="830795" y="1310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31" name="直線コネクタ 230"/>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32"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33" name="直線コネクタ 232"/>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4"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5" name="直線コネクタ 234"/>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105364</xdr:rowOff>
    </xdr:from>
    <xdr:to>
      <xdr:col>24</xdr:col>
      <xdr:colOff>63500</xdr:colOff>
      <xdr:row>93</xdr:row>
      <xdr:rowOff>82252</xdr:rowOff>
    </xdr:to>
    <xdr:cxnSp macro="">
      <xdr:nvCxnSpPr>
        <xdr:cNvPr id="236" name="直線コネクタ 235"/>
        <xdr:cNvCxnSpPr/>
      </xdr:nvCxnSpPr>
      <xdr:spPr>
        <a:xfrm>
          <a:off x="3797300" y="15707314"/>
          <a:ext cx="838200" cy="3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7"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8" name="フローチャート: 判断 237"/>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37196</xdr:rowOff>
    </xdr:from>
    <xdr:to>
      <xdr:col>19</xdr:col>
      <xdr:colOff>177800</xdr:colOff>
      <xdr:row>91</xdr:row>
      <xdr:rowOff>105364</xdr:rowOff>
    </xdr:to>
    <xdr:cxnSp macro="">
      <xdr:nvCxnSpPr>
        <xdr:cNvPr id="239" name="直線コネクタ 238"/>
        <xdr:cNvCxnSpPr/>
      </xdr:nvCxnSpPr>
      <xdr:spPr>
        <a:xfrm>
          <a:off x="2908300" y="15639146"/>
          <a:ext cx="889000" cy="6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40" name="フローチャート: 判断 239"/>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41" name="テキスト ボックス 240"/>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37196</xdr:rowOff>
    </xdr:from>
    <xdr:to>
      <xdr:col>15</xdr:col>
      <xdr:colOff>50800</xdr:colOff>
      <xdr:row>92</xdr:row>
      <xdr:rowOff>40853</xdr:rowOff>
    </xdr:to>
    <xdr:cxnSp macro="">
      <xdr:nvCxnSpPr>
        <xdr:cNvPr id="242" name="直線コネクタ 241"/>
        <xdr:cNvCxnSpPr/>
      </xdr:nvCxnSpPr>
      <xdr:spPr>
        <a:xfrm flipV="1">
          <a:off x="2019300" y="15639146"/>
          <a:ext cx="889000" cy="1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43" name="フローチャート: 判断 242"/>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4" name="テキスト ボックス 243"/>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40853</xdr:rowOff>
    </xdr:from>
    <xdr:to>
      <xdr:col>10</xdr:col>
      <xdr:colOff>114300</xdr:colOff>
      <xdr:row>92</xdr:row>
      <xdr:rowOff>148295</xdr:rowOff>
    </xdr:to>
    <xdr:cxnSp macro="">
      <xdr:nvCxnSpPr>
        <xdr:cNvPr id="245" name="直線コネクタ 244"/>
        <xdr:cNvCxnSpPr/>
      </xdr:nvCxnSpPr>
      <xdr:spPr>
        <a:xfrm flipV="1">
          <a:off x="1130300" y="15814253"/>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6" name="フローチャート: 判断 245"/>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7" name="テキスト ボックス 246"/>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96490</xdr:rowOff>
    </xdr:from>
    <xdr:to>
      <xdr:col>6</xdr:col>
      <xdr:colOff>38100</xdr:colOff>
      <xdr:row>96</xdr:row>
      <xdr:rowOff>26640</xdr:rowOff>
    </xdr:to>
    <xdr:sp macro="" textlink="">
      <xdr:nvSpPr>
        <xdr:cNvPr id="248" name="フローチャート: 判断 247"/>
        <xdr:cNvSpPr/>
      </xdr:nvSpPr>
      <xdr:spPr>
        <a:xfrm>
          <a:off x="1079500" y="163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17767</xdr:rowOff>
    </xdr:from>
    <xdr:ext cx="534377" cy="259045"/>
    <xdr:sp macro="" textlink="">
      <xdr:nvSpPr>
        <xdr:cNvPr id="249" name="テキスト ボックス 248"/>
        <xdr:cNvSpPr txBox="1"/>
      </xdr:nvSpPr>
      <xdr:spPr>
        <a:xfrm>
          <a:off x="863111" y="164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31452</xdr:rowOff>
    </xdr:from>
    <xdr:to>
      <xdr:col>24</xdr:col>
      <xdr:colOff>114300</xdr:colOff>
      <xdr:row>93</xdr:row>
      <xdr:rowOff>133052</xdr:rowOff>
    </xdr:to>
    <xdr:sp macro="" textlink="">
      <xdr:nvSpPr>
        <xdr:cNvPr id="255" name="楕円 254"/>
        <xdr:cNvSpPr/>
      </xdr:nvSpPr>
      <xdr:spPr>
        <a:xfrm>
          <a:off x="4584700" y="1597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54329</xdr:rowOff>
    </xdr:from>
    <xdr:ext cx="534377" cy="259045"/>
    <xdr:sp macro="" textlink="">
      <xdr:nvSpPr>
        <xdr:cNvPr id="256" name="衛生費該当値テキスト"/>
        <xdr:cNvSpPr txBox="1"/>
      </xdr:nvSpPr>
      <xdr:spPr>
        <a:xfrm>
          <a:off x="4686300" y="158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54564</xdr:rowOff>
    </xdr:from>
    <xdr:to>
      <xdr:col>20</xdr:col>
      <xdr:colOff>38100</xdr:colOff>
      <xdr:row>91</xdr:row>
      <xdr:rowOff>156164</xdr:rowOff>
    </xdr:to>
    <xdr:sp macro="" textlink="">
      <xdr:nvSpPr>
        <xdr:cNvPr id="257" name="楕円 256"/>
        <xdr:cNvSpPr/>
      </xdr:nvSpPr>
      <xdr:spPr>
        <a:xfrm>
          <a:off x="3746500" y="156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1241</xdr:rowOff>
    </xdr:from>
    <xdr:ext cx="534377" cy="259045"/>
    <xdr:sp macro="" textlink="">
      <xdr:nvSpPr>
        <xdr:cNvPr id="258" name="テキスト ボックス 257"/>
        <xdr:cNvSpPr txBox="1"/>
      </xdr:nvSpPr>
      <xdr:spPr>
        <a:xfrm>
          <a:off x="3530111" y="154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157846</xdr:rowOff>
    </xdr:from>
    <xdr:to>
      <xdr:col>15</xdr:col>
      <xdr:colOff>101600</xdr:colOff>
      <xdr:row>91</xdr:row>
      <xdr:rowOff>87996</xdr:rowOff>
    </xdr:to>
    <xdr:sp macro="" textlink="">
      <xdr:nvSpPr>
        <xdr:cNvPr id="259" name="楕円 258"/>
        <xdr:cNvSpPr/>
      </xdr:nvSpPr>
      <xdr:spPr>
        <a:xfrm>
          <a:off x="2857500" y="155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104523</xdr:rowOff>
    </xdr:from>
    <xdr:ext cx="534377" cy="259045"/>
    <xdr:sp macro="" textlink="">
      <xdr:nvSpPr>
        <xdr:cNvPr id="260" name="テキスト ボックス 259"/>
        <xdr:cNvSpPr txBox="1"/>
      </xdr:nvSpPr>
      <xdr:spPr>
        <a:xfrm>
          <a:off x="2641111" y="1536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161503</xdr:rowOff>
    </xdr:from>
    <xdr:to>
      <xdr:col>10</xdr:col>
      <xdr:colOff>165100</xdr:colOff>
      <xdr:row>92</xdr:row>
      <xdr:rowOff>91653</xdr:rowOff>
    </xdr:to>
    <xdr:sp macro="" textlink="">
      <xdr:nvSpPr>
        <xdr:cNvPr id="261" name="楕円 260"/>
        <xdr:cNvSpPr/>
      </xdr:nvSpPr>
      <xdr:spPr>
        <a:xfrm>
          <a:off x="1968500" y="1576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108180</xdr:rowOff>
    </xdr:from>
    <xdr:ext cx="534377" cy="259045"/>
    <xdr:sp macro="" textlink="">
      <xdr:nvSpPr>
        <xdr:cNvPr id="262" name="テキスト ボックス 261"/>
        <xdr:cNvSpPr txBox="1"/>
      </xdr:nvSpPr>
      <xdr:spPr>
        <a:xfrm>
          <a:off x="1752111" y="155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97495</xdr:rowOff>
    </xdr:from>
    <xdr:to>
      <xdr:col>6</xdr:col>
      <xdr:colOff>38100</xdr:colOff>
      <xdr:row>93</xdr:row>
      <xdr:rowOff>27645</xdr:rowOff>
    </xdr:to>
    <xdr:sp macro="" textlink="">
      <xdr:nvSpPr>
        <xdr:cNvPr id="263" name="楕円 262"/>
        <xdr:cNvSpPr/>
      </xdr:nvSpPr>
      <xdr:spPr>
        <a:xfrm>
          <a:off x="1079500" y="15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44172</xdr:rowOff>
    </xdr:from>
    <xdr:ext cx="534377" cy="259045"/>
    <xdr:sp macro="" textlink="">
      <xdr:nvSpPr>
        <xdr:cNvPr id="264" name="テキスト ボックス 263"/>
        <xdr:cNvSpPr txBox="1"/>
      </xdr:nvSpPr>
      <xdr:spPr>
        <a:xfrm>
          <a:off x="863111" y="1564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6" name="テキスト ボックス 275"/>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9" name="直線コネクタ 278"/>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0" name="テキスト ボックス 279"/>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4" name="直線コネクタ 283"/>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5"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6" name="直線コネクタ 285"/>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7"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8" name="直線コネクタ 287"/>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68491</xdr:rowOff>
    </xdr:from>
    <xdr:to>
      <xdr:col>55</xdr:col>
      <xdr:colOff>0</xdr:colOff>
      <xdr:row>36</xdr:row>
      <xdr:rowOff>69463</xdr:rowOff>
    </xdr:to>
    <xdr:cxnSp macro="">
      <xdr:nvCxnSpPr>
        <xdr:cNvPr id="289" name="直線コネクタ 288"/>
        <xdr:cNvCxnSpPr/>
      </xdr:nvCxnSpPr>
      <xdr:spPr>
        <a:xfrm flipV="1">
          <a:off x="9639300" y="6240691"/>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90" name="労働費平均値テキスト"/>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91" name="フローチャート: 判断 290"/>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69463</xdr:rowOff>
    </xdr:from>
    <xdr:to>
      <xdr:col>50</xdr:col>
      <xdr:colOff>114300</xdr:colOff>
      <xdr:row>36</xdr:row>
      <xdr:rowOff>72949</xdr:rowOff>
    </xdr:to>
    <xdr:cxnSp macro="">
      <xdr:nvCxnSpPr>
        <xdr:cNvPr id="292" name="直線コネクタ 291"/>
        <xdr:cNvCxnSpPr/>
      </xdr:nvCxnSpPr>
      <xdr:spPr>
        <a:xfrm flipV="1">
          <a:off x="8750300" y="6241663"/>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93" name="フローチャート: 判断 292"/>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4" name="テキスト ボックス 293"/>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131356</xdr:rowOff>
    </xdr:from>
    <xdr:to>
      <xdr:col>45</xdr:col>
      <xdr:colOff>177800</xdr:colOff>
      <xdr:row>36</xdr:row>
      <xdr:rowOff>72949</xdr:rowOff>
    </xdr:to>
    <xdr:cxnSp macro="">
      <xdr:nvCxnSpPr>
        <xdr:cNvPr id="295" name="直線コネクタ 294"/>
        <xdr:cNvCxnSpPr/>
      </xdr:nvCxnSpPr>
      <xdr:spPr>
        <a:xfrm>
          <a:off x="7861300" y="5960656"/>
          <a:ext cx="889000" cy="28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6" name="フローチャート: 判断 295"/>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7" name="テキスト ボックス 296"/>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51575</xdr:rowOff>
    </xdr:from>
    <xdr:to>
      <xdr:col>41</xdr:col>
      <xdr:colOff>50800</xdr:colOff>
      <xdr:row>34</xdr:row>
      <xdr:rowOff>131356</xdr:rowOff>
    </xdr:to>
    <xdr:cxnSp macro="">
      <xdr:nvCxnSpPr>
        <xdr:cNvPr id="298" name="直線コネクタ 297"/>
        <xdr:cNvCxnSpPr/>
      </xdr:nvCxnSpPr>
      <xdr:spPr>
        <a:xfrm>
          <a:off x="6972300" y="5880875"/>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9" name="フローチャート: 判断 298"/>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300" name="テキスト ボックス 299"/>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75870</xdr:rowOff>
    </xdr:from>
    <xdr:to>
      <xdr:col>36</xdr:col>
      <xdr:colOff>165100</xdr:colOff>
      <xdr:row>38</xdr:row>
      <xdr:rowOff>6020</xdr:rowOff>
    </xdr:to>
    <xdr:sp macro="" textlink="">
      <xdr:nvSpPr>
        <xdr:cNvPr id="301" name="フローチャート: 判断 300"/>
        <xdr:cNvSpPr/>
      </xdr:nvSpPr>
      <xdr:spPr>
        <a:xfrm>
          <a:off x="6921500" y="64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168597</xdr:rowOff>
    </xdr:from>
    <xdr:ext cx="469744" cy="259045"/>
    <xdr:sp macro="" textlink="">
      <xdr:nvSpPr>
        <xdr:cNvPr id="302" name="テキスト ボックス 301"/>
        <xdr:cNvSpPr txBox="1"/>
      </xdr:nvSpPr>
      <xdr:spPr>
        <a:xfrm>
          <a:off x="6737428" y="65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17691</xdr:rowOff>
    </xdr:from>
    <xdr:to>
      <xdr:col>55</xdr:col>
      <xdr:colOff>50800</xdr:colOff>
      <xdr:row>36</xdr:row>
      <xdr:rowOff>119291</xdr:rowOff>
    </xdr:to>
    <xdr:sp macro="" textlink="">
      <xdr:nvSpPr>
        <xdr:cNvPr id="308" name="楕円 307"/>
        <xdr:cNvSpPr/>
      </xdr:nvSpPr>
      <xdr:spPr>
        <a:xfrm>
          <a:off x="10426700" y="61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40568</xdr:rowOff>
    </xdr:from>
    <xdr:ext cx="469744" cy="259045"/>
    <xdr:sp macro="" textlink="">
      <xdr:nvSpPr>
        <xdr:cNvPr id="309" name="労働費該当値テキスト"/>
        <xdr:cNvSpPr txBox="1"/>
      </xdr:nvSpPr>
      <xdr:spPr>
        <a:xfrm>
          <a:off x="10528300" y="604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18663</xdr:rowOff>
    </xdr:from>
    <xdr:to>
      <xdr:col>50</xdr:col>
      <xdr:colOff>165100</xdr:colOff>
      <xdr:row>36</xdr:row>
      <xdr:rowOff>120263</xdr:rowOff>
    </xdr:to>
    <xdr:sp macro="" textlink="">
      <xdr:nvSpPr>
        <xdr:cNvPr id="310" name="楕円 309"/>
        <xdr:cNvSpPr/>
      </xdr:nvSpPr>
      <xdr:spPr>
        <a:xfrm>
          <a:off x="9588500" y="61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136790</xdr:rowOff>
    </xdr:from>
    <xdr:ext cx="469744" cy="259045"/>
    <xdr:sp macro="" textlink="">
      <xdr:nvSpPr>
        <xdr:cNvPr id="311" name="テキスト ボックス 310"/>
        <xdr:cNvSpPr txBox="1"/>
      </xdr:nvSpPr>
      <xdr:spPr>
        <a:xfrm>
          <a:off x="9404428" y="596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22149</xdr:rowOff>
    </xdr:from>
    <xdr:to>
      <xdr:col>46</xdr:col>
      <xdr:colOff>38100</xdr:colOff>
      <xdr:row>36</xdr:row>
      <xdr:rowOff>123749</xdr:rowOff>
    </xdr:to>
    <xdr:sp macro="" textlink="">
      <xdr:nvSpPr>
        <xdr:cNvPr id="312" name="楕円 311"/>
        <xdr:cNvSpPr/>
      </xdr:nvSpPr>
      <xdr:spPr>
        <a:xfrm>
          <a:off x="86995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140276</xdr:rowOff>
    </xdr:from>
    <xdr:ext cx="469744" cy="259045"/>
    <xdr:sp macro="" textlink="">
      <xdr:nvSpPr>
        <xdr:cNvPr id="313" name="テキスト ボックス 312"/>
        <xdr:cNvSpPr txBox="1"/>
      </xdr:nvSpPr>
      <xdr:spPr>
        <a:xfrm>
          <a:off x="8515428" y="59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80556</xdr:rowOff>
    </xdr:from>
    <xdr:to>
      <xdr:col>41</xdr:col>
      <xdr:colOff>101600</xdr:colOff>
      <xdr:row>35</xdr:row>
      <xdr:rowOff>10706</xdr:rowOff>
    </xdr:to>
    <xdr:sp macro="" textlink="">
      <xdr:nvSpPr>
        <xdr:cNvPr id="314" name="楕円 313"/>
        <xdr:cNvSpPr/>
      </xdr:nvSpPr>
      <xdr:spPr>
        <a:xfrm>
          <a:off x="7810500" y="59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27233</xdr:rowOff>
    </xdr:from>
    <xdr:ext cx="534377" cy="259045"/>
    <xdr:sp macro="" textlink="">
      <xdr:nvSpPr>
        <xdr:cNvPr id="315" name="テキスト ボックス 314"/>
        <xdr:cNvSpPr txBox="1"/>
      </xdr:nvSpPr>
      <xdr:spPr>
        <a:xfrm>
          <a:off x="7594111" y="56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775</xdr:rowOff>
    </xdr:from>
    <xdr:to>
      <xdr:col>36</xdr:col>
      <xdr:colOff>165100</xdr:colOff>
      <xdr:row>34</xdr:row>
      <xdr:rowOff>102375</xdr:rowOff>
    </xdr:to>
    <xdr:sp macro="" textlink="">
      <xdr:nvSpPr>
        <xdr:cNvPr id="316" name="楕円 315"/>
        <xdr:cNvSpPr/>
      </xdr:nvSpPr>
      <xdr:spPr>
        <a:xfrm>
          <a:off x="6921500" y="583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118902</xdr:rowOff>
    </xdr:from>
    <xdr:ext cx="534377" cy="259045"/>
    <xdr:sp macro="" textlink="">
      <xdr:nvSpPr>
        <xdr:cNvPr id="317" name="テキスト ボックス 316"/>
        <xdr:cNvSpPr txBox="1"/>
      </xdr:nvSpPr>
      <xdr:spPr>
        <a:xfrm>
          <a:off x="6705111" y="560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165650</xdr:rowOff>
    </xdr:from>
    <xdr:to>
      <xdr:col>54</xdr:col>
      <xdr:colOff>189865</xdr:colOff>
      <xdr:row>59</xdr:row>
      <xdr:rowOff>96798</xdr:rowOff>
    </xdr:to>
    <xdr:cxnSp macro="">
      <xdr:nvCxnSpPr>
        <xdr:cNvPr id="343" name="直線コネクタ 342"/>
        <xdr:cNvCxnSpPr/>
      </xdr:nvCxnSpPr>
      <xdr:spPr>
        <a:xfrm flipV="1">
          <a:off x="10475595" y="9766850"/>
          <a:ext cx="1270" cy="445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109216</xdr:rowOff>
    </xdr:from>
    <xdr:ext cx="378565" cy="259045"/>
    <xdr:sp macro="" textlink="">
      <xdr:nvSpPr>
        <xdr:cNvPr id="344" name="農林水産業費最小値テキスト"/>
        <xdr:cNvSpPr txBox="1"/>
      </xdr:nvSpPr>
      <xdr:spPr>
        <a:xfrm>
          <a:off x="10528300" y="1022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96798</xdr:rowOff>
    </xdr:from>
    <xdr:to>
      <xdr:col>55</xdr:col>
      <xdr:colOff>88900</xdr:colOff>
      <xdr:row>59</xdr:row>
      <xdr:rowOff>96798</xdr:rowOff>
    </xdr:to>
    <xdr:cxnSp macro="">
      <xdr:nvCxnSpPr>
        <xdr:cNvPr id="345" name="直線コネクタ 344"/>
        <xdr:cNvCxnSpPr/>
      </xdr:nvCxnSpPr>
      <xdr:spPr>
        <a:xfrm>
          <a:off x="10388600" y="1021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112327</xdr:rowOff>
    </xdr:from>
    <xdr:ext cx="599010" cy="259045"/>
    <xdr:sp macro="" textlink="">
      <xdr:nvSpPr>
        <xdr:cNvPr id="346" name="農林水産業費最大値テキスト"/>
        <xdr:cNvSpPr txBox="1"/>
      </xdr:nvSpPr>
      <xdr:spPr>
        <a:xfrm>
          <a:off x="10528300" y="954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56</xdr:row>
      <xdr:rowOff>165650</xdr:rowOff>
    </xdr:from>
    <xdr:to>
      <xdr:col>55</xdr:col>
      <xdr:colOff>88900</xdr:colOff>
      <xdr:row>56</xdr:row>
      <xdr:rowOff>165650</xdr:rowOff>
    </xdr:to>
    <xdr:cxnSp macro="">
      <xdr:nvCxnSpPr>
        <xdr:cNvPr id="347" name="直線コネクタ 346"/>
        <xdr:cNvCxnSpPr/>
      </xdr:nvCxnSpPr>
      <xdr:spPr>
        <a:xfrm>
          <a:off x="10388600" y="976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49474</xdr:rowOff>
    </xdr:from>
    <xdr:to>
      <xdr:col>55</xdr:col>
      <xdr:colOff>0</xdr:colOff>
      <xdr:row>56</xdr:row>
      <xdr:rowOff>165650</xdr:rowOff>
    </xdr:to>
    <xdr:cxnSp macro="">
      <xdr:nvCxnSpPr>
        <xdr:cNvPr id="348" name="直線コネクタ 347"/>
        <xdr:cNvCxnSpPr/>
      </xdr:nvCxnSpPr>
      <xdr:spPr>
        <a:xfrm>
          <a:off x="9639300" y="9650674"/>
          <a:ext cx="838200" cy="11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153666</xdr:rowOff>
    </xdr:from>
    <xdr:ext cx="534377" cy="259045"/>
    <xdr:sp macro="" textlink="">
      <xdr:nvSpPr>
        <xdr:cNvPr id="349" name="農林水産業費平均値テキスト"/>
        <xdr:cNvSpPr txBox="1"/>
      </xdr:nvSpPr>
      <xdr:spPr>
        <a:xfrm>
          <a:off x="10528300" y="1009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3789</xdr:rowOff>
    </xdr:from>
    <xdr:to>
      <xdr:col>55</xdr:col>
      <xdr:colOff>50800</xdr:colOff>
      <xdr:row>59</xdr:row>
      <xdr:rowOff>105389</xdr:rowOff>
    </xdr:to>
    <xdr:sp macro="" textlink="">
      <xdr:nvSpPr>
        <xdr:cNvPr id="350" name="フローチャート: 判断 349"/>
        <xdr:cNvSpPr/>
      </xdr:nvSpPr>
      <xdr:spPr>
        <a:xfrm>
          <a:off x="10426700" y="1011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97292</xdr:rowOff>
    </xdr:from>
    <xdr:to>
      <xdr:col>50</xdr:col>
      <xdr:colOff>114300</xdr:colOff>
      <xdr:row>56</xdr:row>
      <xdr:rowOff>49474</xdr:rowOff>
    </xdr:to>
    <xdr:cxnSp macro="">
      <xdr:nvCxnSpPr>
        <xdr:cNvPr id="351" name="直線コネクタ 350"/>
        <xdr:cNvCxnSpPr/>
      </xdr:nvCxnSpPr>
      <xdr:spPr>
        <a:xfrm>
          <a:off x="8750300" y="9527042"/>
          <a:ext cx="889000" cy="12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59</xdr:row>
      <xdr:rowOff>6333</xdr:rowOff>
    </xdr:from>
    <xdr:to>
      <xdr:col>50</xdr:col>
      <xdr:colOff>165100</xdr:colOff>
      <xdr:row>59</xdr:row>
      <xdr:rowOff>107933</xdr:rowOff>
    </xdr:to>
    <xdr:sp macro="" textlink="">
      <xdr:nvSpPr>
        <xdr:cNvPr id="352" name="フローチャート: 判断 351"/>
        <xdr:cNvSpPr/>
      </xdr:nvSpPr>
      <xdr:spPr>
        <a:xfrm>
          <a:off x="9588500" y="101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99060</xdr:rowOff>
    </xdr:from>
    <xdr:ext cx="534377" cy="259045"/>
    <xdr:sp macro="" textlink="">
      <xdr:nvSpPr>
        <xdr:cNvPr id="353" name="テキスト ボックス 352"/>
        <xdr:cNvSpPr txBox="1"/>
      </xdr:nvSpPr>
      <xdr:spPr>
        <a:xfrm>
          <a:off x="9372111" y="102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125079</xdr:rowOff>
    </xdr:from>
    <xdr:to>
      <xdr:col>45</xdr:col>
      <xdr:colOff>177800</xdr:colOff>
      <xdr:row>55</xdr:row>
      <xdr:rowOff>97292</xdr:rowOff>
    </xdr:to>
    <xdr:cxnSp macro="">
      <xdr:nvCxnSpPr>
        <xdr:cNvPr id="354" name="直線コネクタ 353"/>
        <xdr:cNvCxnSpPr/>
      </xdr:nvCxnSpPr>
      <xdr:spPr>
        <a:xfrm>
          <a:off x="7861300" y="9211929"/>
          <a:ext cx="889000" cy="3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7045</xdr:rowOff>
    </xdr:from>
    <xdr:to>
      <xdr:col>46</xdr:col>
      <xdr:colOff>38100</xdr:colOff>
      <xdr:row>59</xdr:row>
      <xdr:rowOff>108645</xdr:rowOff>
    </xdr:to>
    <xdr:sp macro="" textlink="">
      <xdr:nvSpPr>
        <xdr:cNvPr id="355" name="フローチャート: 判断 354"/>
        <xdr:cNvSpPr/>
      </xdr:nvSpPr>
      <xdr:spPr>
        <a:xfrm>
          <a:off x="8699500" y="1012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99772</xdr:rowOff>
    </xdr:from>
    <xdr:ext cx="534377" cy="259045"/>
    <xdr:sp macro="" textlink="">
      <xdr:nvSpPr>
        <xdr:cNvPr id="356" name="テキスト ボックス 355"/>
        <xdr:cNvSpPr txBox="1"/>
      </xdr:nvSpPr>
      <xdr:spPr>
        <a:xfrm>
          <a:off x="8483111" y="1021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115360</xdr:rowOff>
    </xdr:from>
    <xdr:to>
      <xdr:col>41</xdr:col>
      <xdr:colOff>50800</xdr:colOff>
      <xdr:row>53</xdr:row>
      <xdr:rowOff>125079</xdr:rowOff>
    </xdr:to>
    <xdr:cxnSp macro="">
      <xdr:nvCxnSpPr>
        <xdr:cNvPr id="357" name="直線コネクタ 356"/>
        <xdr:cNvCxnSpPr/>
      </xdr:nvCxnSpPr>
      <xdr:spPr>
        <a:xfrm>
          <a:off x="6972300" y="8687860"/>
          <a:ext cx="889000" cy="52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6091</xdr:rowOff>
    </xdr:from>
    <xdr:to>
      <xdr:col>41</xdr:col>
      <xdr:colOff>101600</xdr:colOff>
      <xdr:row>59</xdr:row>
      <xdr:rowOff>107691</xdr:rowOff>
    </xdr:to>
    <xdr:sp macro="" textlink="">
      <xdr:nvSpPr>
        <xdr:cNvPr id="358" name="フローチャート: 判断 357"/>
        <xdr:cNvSpPr/>
      </xdr:nvSpPr>
      <xdr:spPr>
        <a:xfrm>
          <a:off x="7810500" y="101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98818</xdr:rowOff>
    </xdr:from>
    <xdr:ext cx="534377" cy="259045"/>
    <xdr:sp macro="" textlink="">
      <xdr:nvSpPr>
        <xdr:cNvPr id="359" name="テキスト ボックス 358"/>
        <xdr:cNvSpPr txBox="1"/>
      </xdr:nvSpPr>
      <xdr:spPr>
        <a:xfrm>
          <a:off x="7594111" y="102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126798</xdr:rowOff>
    </xdr:from>
    <xdr:to>
      <xdr:col>36</xdr:col>
      <xdr:colOff>165100</xdr:colOff>
      <xdr:row>59</xdr:row>
      <xdr:rowOff>56948</xdr:rowOff>
    </xdr:to>
    <xdr:sp macro="" textlink="">
      <xdr:nvSpPr>
        <xdr:cNvPr id="360" name="フローチャート: 判断 359"/>
        <xdr:cNvSpPr/>
      </xdr:nvSpPr>
      <xdr:spPr>
        <a:xfrm>
          <a:off x="69215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48075</xdr:rowOff>
    </xdr:from>
    <xdr:ext cx="534377" cy="259045"/>
    <xdr:sp macro="" textlink="">
      <xdr:nvSpPr>
        <xdr:cNvPr id="361" name="テキスト ボックス 360"/>
        <xdr:cNvSpPr txBox="1"/>
      </xdr:nvSpPr>
      <xdr:spPr>
        <a:xfrm>
          <a:off x="6705111" y="1016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114850</xdr:rowOff>
    </xdr:from>
    <xdr:to>
      <xdr:col>55</xdr:col>
      <xdr:colOff>50800</xdr:colOff>
      <xdr:row>57</xdr:row>
      <xdr:rowOff>45000</xdr:rowOff>
    </xdr:to>
    <xdr:sp macro="" textlink="">
      <xdr:nvSpPr>
        <xdr:cNvPr id="367" name="楕円 366"/>
        <xdr:cNvSpPr/>
      </xdr:nvSpPr>
      <xdr:spPr>
        <a:xfrm>
          <a:off x="10426700" y="971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67877</xdr:rowOff>
    </xdr:from>
    <xdr:ext cx="599010" cy="259045"/>
    <xdr:sp macro="" textlink="">
      <xdr:nvSpPr>
        <xdr:cNvPr id="368" name="農林水産業費該当値テキスト"/>
        <xdr:cNvSpPr txBox="1"/>
      </xdr:nvSpPr>
      <xdr:spPr>
        <a:xfrm>
          <a:off x="10528300" y="966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170124</xdr:rowOff>
    </xdr:from>
    <xdr:to>
      <xdr:col>50</xdr:col>
      <xdr:colOff>165100</xdr:colOff>
      <xdr:row>56</xdr:row>
      <xdr:rowOff>100274</xdr:rowOff>
    </xdr:to>
    <xdr:sp macro="" textlink="">
      <xdr:nvSpPr>
        <xdr:cNvPr id="369" name="楕円 368"/>
        <xdr:cNvSpPr/>
      </xdr:nvSpPr>
      <xdr:spPr>
        <a:xfrm>
          <a:off x="9588500" y="959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116801</xdr:rowOff>
    </xdr:from>
    <xdr:ext cx="599010" cy="259045"/>
    <xdr:sp macro="" textlink="">
      <xdr:nvSpPr>
        <xdr:cNvPr id="370" name="テキスト ボックス 369"/>
        <xdr:cNvSpPr txBox="1"/>
      </xdr:nvSpPr>
      <xdr:spPr>
        <a:xfrm>
          <a:off x="9339795" y="937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46492</xdr:rowOff>
    </xdr:from>
    <xdr:to>
      <xdr:col>46</xdr:col>
      <xdr:colOff>38100</xdr:colOff>
      <xdr:row>55</xdr:row>
      <xdr:rowOff>148092</xdr:rowOff>
    </xdr:to>
    <xdr:sp macro="" textlink="">
      <xdr:nvSpPr>
        <xdr:cNvPr id="371" name="楕円 370"/>
        <xdr:cNvSpPr/>
      </xdr:nvSpPr>
      <xdr:spPr>
        <a:xfrm>
          <a:off x="8699500" y="947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164619</xdr:rowOff>
    </xdr:from>
    <xdr:ext cx="599010" cy="259045"/>
    <xdr:sp macro="" textlink="">
      <xdr:nvSpPr>
        <xdr:cNvPr id="372" name="テキスト ボックス 371"/>
        <xdr:cNvSpPr txBox="1"/>
      </xdr:nvSpPr>
      <xdr:spPr>
        <a:xfrm>
          <a:off x="8450795" y="925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74279</xdr:rowOff>
    </xdr:from>
    <xdr:to>
      <xdr:col>41</xdr:col>
      <xdr:colOff>101600</xdr:colOff>
      <xdr:row>54</xdr:row>
      <xdr:rowOff>4429</xdr:rowOff>
    </xdr:to>
    <xdr:sp macro="" textlink="">
      <xdr:nvSpPr>
        <xdr:cNvPr id="373" name="楕円 372"/>
        <xdr:cNvSpPr/>
      </xdr:nvSpPr>
      <xdr:spPr>
        <a:xfrm>
          <a:off x="7810500" y="91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20956</xdr:rowOff>
    </xdr:from>
    <xdr:ext cx="599010" cy="259045"/>
    <xdr:sp macro="" textlink="">
      <xdr:nvSpPr>
        <xdr:cNvPr id="374" name="テキスト ボックス 373"/>
        <xdr:cNvSpPr txBox="1"/>
      </xdr:nvSpPr>
      <xdr:spPr>
        <a:xfrm>
          <a:off x="7561795" y="893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64560</xdr:rowOff>
    </xdr:from>
    <xdr:to>
      <xdr:col>36</xdr:col>
      <xdr:colOff>165100</xdr:colOff>
      <xdr:row>50</xdr:row>
      <xdr:rowOff>166160</xdr:rowOff>
    </xdr:to>
    <xdr:sp macro="" textlink="">
      <xdr:nvSpPr>
        <xdr:cNvPr id="375" name="楕円 374"/>
        <xdr:cNvSpPr/>
      </xdr:nvSpPr>
      <xdr:spPr>
        <a:xfrm>
          <a:off x="6921500" y="863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11237</xdr:rowOff>
    </xdr:from>
    <xdr:ext cx="599010" cy="259045"/>
    <xdr:sp macro="" textlink="">
      <xdr:nvSpPr>
        <xdr:cNvPr id="376" name="テキスト ボックス 375"/>
        <xdr:cNvSpPr txBox="1"/>
      </xdr:nvSpPr>
      <xdr:spPr>
        <a:xfrm>
          <a:off x="6672795" y="841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82797</xdr:rowOff>
    </xdr:from>
    <xdr:to>
      <xdr:col>54</xdr:col>
      <xdr:colOff>189865</xdr:colOff>
      <xdr:row>79</xdr:row>
      <xdr:rowOff>15456</xdr:rowOff>
    </xdr:to>
    <xdr:cxnSp macro="">
      <xdr:nvCxnSpPr>
        <xdr:cNvPr id="400" name="直線コネクタ 399"/>
        <xdr:cNvCxnSpPr/>
      </xdr:nvCxnSpPr>
      <xdr:spPr>
        <a:xfrm flipV="1">
          <a:off x="10475595" y="12427197"/>
          <a:ext cx="1270" cy="1132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19283</xdr:rowOff>
    </xdr:from>
    <xdr:ext cx="469744" cy="259045"/>
    <xdr:sp macro="" textlink="">
      <xdr:nvSpPr>
        <xdr:cNvPr id="401" name="商工費最小値テキスト"/>
        <xdr:cNvSpPr txBox="1"/>
      </xdr:nvSpPr>
      <xdr:spPr>
        <a:xfrm>
          <a:off x="10528300" y="135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15456</xdr:rowOff>
    </xdr:from>
    <xdr:to>
      <xdr:col>55</xdr:col>
      <xdr:colOff>88900</xdr:colOff>
      <xdr:row>79</xdr:row>
      <xdr:rowOff>15456</xdr:rowOff>
    </xdr:to>
    <xdr:cxnSp macro="">
      <xdr:nvCxnSpPr>
        <xdr:cNvPr id="402" name="直線コネクタ 401"/>
        <xdr:cNvCxnSpPr/>
      </xdr:nvCxnSpPr>
      <xdr:spPr>
        <a:xfrm>
          <a:off x="10388600" y="13560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29474</xdr:rowOff>
    </xdr:from>
    <xdr:ext cx="534377" cy="259045"/>
    <xdr:sp macro="" textlink="">
      <xdr:nvSpPr>
        <xdr:cNvPr id="403" name="商工費最大値テキスト"/>
        <xdr:cNvSpPr txBox="1"/>
      </xdr:nvSpPr>
      <xdr:spPr>
        <a:xfrm>
          <a:off x="10528300" y="1220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82797</xdr:rowOff>
    </xdr:from>
    <xdr:to>
      <xdr:col>55</xdr:col>
      <xdr:colOff>88900</xdr:colOff>
      <xdr:row>72</xdr:row>
      <xdr:rowOff>82797</xdr:rowOff>
    </xdr:to>
    <xdr:cxnSp macro="">
      <xdr:nvCxnSpPr>
        <xdr:cNvPr id="404" name="直線コネクタ 403"/>
        <xdr:cNvCxnSpPr/>
      </xdr:nvCxnSpPr>
      <xdr:spPr>
        <a:xfrm>
          <a:off x="10388600" y="1242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129108</xdr:rowOff>
    </xdr:from>
    <xdr:to>
      <xdr:col>55</xdr:col>
      <xdr:colOff>0</xdr:colOff>
      <xdr:row>72</xdr:row>
      <xdr:rowOff>82797</xdr:rowOff>
    </xdr:to>
    <xdr:cxnSp macro="">
      <xdr:nvCxnSpPr>
        <xdr:cNvPr id="405" name="直線コネクタ 404"/>
        <xdr:cNvCxnSpPr/>
      </xdr:nvCxnSpPr>
      <xdr:spPr>
        <a:xfrm>
          <a:off x="9639300" y="12302058"/>
          <a:ext cx="838200" cy="12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81957</xdr:rowOff>
    </xdr:from>
    <xdr:ext cx="534377" cy="259045"/>
    <xdr:sp macro="" textlink="">
      <xdr:nvSpPr>
        <xdr:cNvPr id="406" name="商工費平均値テキスト"/>
        <xdr:cNvSpPr txBox="1"/>
      </xdr:nvSpPr>
      <xdr:spPr>
        <a:xfrm>
          <a:off x="10528300" y="1328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103530</xdr:rowOff>
    </xdr:from>
    <xdr:to>
      <xdr:col>55</xdr:col>
      <xdr:colOff>50800</xdr:colOff>
      <xdr:row>78</xdr:row>
      <xdr:rowOff>33680</xdr:rowOff>
    </xdr:to>
    <xdr:sp macro="" textlink="">
      <xdr:nvSpPr>
        <xdr:cNvPr id="407" name="フローチャート: 判断 406"/>
        <xdr:cNvSpPr/>
      </xdr:nvSpPr>
      <xdr:spPr>
        <a:xfrm>
          <a:off x="104267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129108</xdr:rowOff>
    </xdr:from>
    <xdr:to>
      <xdr:col>50</xdr:col>
      <xdr:colOff>114300</xdr:colOff>
      <xdr:row>72</xdr:row>
      <xdr:rowOff>112306</xdr:rowOff>
    </xdr:to>
    <xdr:cxnSp macro="">
      <xdr:nvCxnSpPr>
        <xdr:cNvPr id="408" name="直線コネクタ 407"/>
        <xdr:cNvCxnSpPr/>
      </xdr:nvCxnSpPr>
      <xdr:spPr>
        <a:xfrm flipV="1">
          <a:off x="8750300" y="12302058"/>
          <a:ext cx="8890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116123</xdr:rowOff>
    </xdr:from>
    <xdr:to>
      <xdr:col>50</xdr:col>
      <xdr:colOff>165100</xdr:colOff>
      <xdr:row>78</xdr:row>
      <xdr:rowOff>46273</xdr:rowOff>
    </xdr:to>
    <xdr:sp macro="" textlink="">
      <xdr:nvSpPr>
        <xdr:cNvPr id="409" name="フローチャート: 判断 408"/>
        <xdr:cNvSpPr/>
      </xdr:nvSpPr>
      <xdr:spPr>
        <a:xfrm>
          <a:off x="9588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37400</xdr:rowOff>
    </xdr:from>
    <xdr:ext cx="534377" cy="259045"/>
    <xdr:sp macro="" textlink="">
      <xdr:nvSpPr>
        <xdr:cNvPr id="410" name="テキスト ボックス 409"/>
        <xdr:cNvSpPr txBox="1"/>
      </xdr:nvSpPr>
      <xdr:spPr>
        <a:xfrm>
          <a:off x="9372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24295</xdr:rowOff>
    </xdr:from>
    <xdr:to>
      <xdr:col>45</xdr:col>
      <xdr:colOff>177800</xdr:colOff>
      <xdr:row>72</xdr:row>
      <xdr:rowOff>112306</xdr:rowOff>
    </xdr:to>
    <xdr:cxnSp macro="">
      <xdr:nvCxnSpPr>
        <xdr:cNvPr id="411" name="直線コネクタ 410"/>
        <xdr:cNvCxnSpPr/>
      </xdr:nvCxnSpPr>
      <xdr:spPr>
        <a:xfrm>
          <a:off x="7861300" y="12368695"/>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106769</xdr:rowOff>
    </xdr:from>
    <xdr:to>
      <xdr:col>46</xdr:col>
      <xdr:colOff>38100</xdr:colOff>
      <xdr:row>78</xdr:row>
      <xdr:rowOff>36919</xdr:rowOff>
    </xdr:to>
    <xdr:sp macro="" textlink="">
      <xdr:nvSpPr>
        <xdr:cNvPr id="412" name="フローチャート: 判断 411"/>
        <xdr:cNvSpPr/>
      </xdr:nvSpPr>
      <xdr:spPr>
        <a:xfrm>
          <a:off x="8699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28046</xdr:rowOff>
    </xdr:from>
    <xdr:ext cx="534377" cy="259045"/>
    <xdr:sp macro="" textlink="">
      <xdr:nvSpPr>
        <xdr:cNvPr id="413" name="テキスト ボックス 412"/>
        <xdr:cNvSpPr txBox="1"/>
      </xdr:nvSpPr>
      <xdr:spPr>
        <a:xfrm>
          <a:off x="8483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24295</xdr:rowOff>
    </xdr:from>
    <xdr:to>
      <xdr:col>41</xdr:col>
      <xdr:colOff>50800</xdr:colOff>
      <xdr:row>75</xdr:row>
      <xdr:rowOff>85103</xdr:rowOff>
    </xdr:to>
    <xdr:cxnSp macro="">
      <xdr:nvCxnSpPr>
        <xdr:cNvPr id="414" name="直線コネクタ 413"/>
        <xdr:cNvCxnSpPr/>
      </xdr:nvCxnSpPr>
      <xdr:spPr>
        <a:xfrm flipV="1">
          <a:off x="6972300" y="12368695"/>
          <a:ext cx="889000" cy="57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90900</xdr:rowOff>
    </xdr:from>
    <xdr:to>
      <xdr:col>41</xdr:col>
      <xdr:colOff>101600</xdr:colOff>
      <xdr:row>78</xdr:row>
      <xdr:rowOff>21050</xdr:rowOff>
    </xdr:to>
    <xdr:sp macro="" textlink="">
      <xdr:nvSpPr>
        <xdr:cNvPr id="415" name="フローチャート: 判断 414"/>
        <xdr:cNvSpPr/>
      </xdr:nvSpPr>
      <xdr:spPr>
        <a:xfrm>
          <a:off x="7810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12177</xdr:rowOff>
    </xdr:from>
    <xdr:ext cx="534377" cy="259045"/>
    <xdr:sp macro="" textlink="">
      <xdr:nvSpPr>
        <xdr:cNvPr id="416" name="テキスト ボックス 415"/>
        <xdr:cNvSpPr txBox="1"/>
      </xdr:nvSpPr>
      <xdr:spPr>
        <a:xfrm>
          <a:off x="7594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74288</xdr:rowOff>
    </xdr:from>
    <xdr:to>
      <xdr:col>36</xdr:col>
      <xdr:colOff>165100</xdr:colOff>
      <xdr:row>78</xdr:row>
      <xdr:rowOff>4438</xdr:rowOff>
    </xdr:to>
    <xdr:sp macro="" textlink="">
      <xdr:nvSpPr>
        <xdr:cNvPr id="417" name="フローチャート: 判断 416"/>
        <xdr:cNvSpPr/>
      </xdr:nvSpPr>
      <xdr:spPr>
        <a:xfrm>
          <a:off x="6921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167015</xdr:rowOff>
    </xdr:from>
    <xdr:ext cx="534377" cy="259045"/>
    <xdr:sp macro="" textlink="">
      <xdr:nvSpPr>
        <xdr:cNvPr id="418" name="テキスト ボックス 417"/>
        <xdr:cNvSpPr txBox="1"/>
      </xdr:nvSpPr>
      <xdr:spPr>
        <a:xfrm>
          <a:off x="6705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31997</xdr:rowOff>
    </xdr:from>
    <xdr:to>
      <xdr:col>55</xdr:col>
      <xdr:colOff>50800</xdr:colOff>
      <xdr:row>72</xdr:row>
      <xdr:rowOff>133597</xdr:rowOff>
    </xdr:to>
    <xdr:sp macro="" textlink="">
      <xdr:nvSpPr>
        <xdr:cNvPr id="424" name="楕円 423"/>
        <xdr:cNvSpPr/>
      </xdr:nvSpPr>
      <xdr:spPr>
        <a:xfrm>
          <a:off x="10426700" y="123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156474</xdr:rowOff>
    </xdr:from>
    <xdr:ext cx="534377" cy="259045"/>
    <xdr:sp macro="" textlink="">
      <xdr:nvSpPr>
        <xdr:cNvPr id="425" name="商工費該当値テキスト"/>
        <xdr:cNvSpPr txBox="1"/>
      </xdr:nvSpPr>
      <xdr:spPr>
        <a:xfrm>
          <a:off x="10528300" y="123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78308</xdr:rowOff>
    </xdr:from>
    <xdr:to>
      <xdr:col>50</xdr:col>
      <xdr:colOff>165100</xdr:colOff>
      <xdr:row>72</xdr:row>
      <xdr:rowOff>8458</xdr:rowOff>
    </xdr:to>
    <xdr:sp macro="" textlink="">
      <xdr:nvSpPr>
        <xdr:cNvPr id="426" name="楕円 425"/>
        <xdr:cNvSpPr/>
      </xdr:nvSpPr>
      <xdr:spPr>
        <a:xfrm>
          <a:off x="9588500" y="1225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24985</xdr:rowOff>
    </xdr:from>
    <xdr:ext cx="534377" cy="259045"/>
    <xdr:sp macro="" textlink="">
      <xdr:nvSpPr>
        <xdr:cNvPr id="427" name="テキスト ボックス 426"/>
        <xdr:cNvSpPr txBox="1"/>
      </xdr:nvSpPr>
      <xdr:spPr>
        <a:xfrm>
          <a:off x="9372111" y="1202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61506</xdr:rowOff>
    </xdr:from>
    <xdr:to>
      <xdr:col>46</xdr:col>
      <xdr:colOff>38100</xdr:colOff>
      <xdr:row>72</xdr:row>
      <xdr:rowOff>163106</xdr:rowOff>
    </xdr:to>
    <xdr:sp macro="" textlink="">
      <xdr:nvSpPr>
        <xdr:cNvPr id="428" name="楕円 427"/>
        <xdr:cNvSpPr/>
      </xdr:nvSpPr>
      <xdr:spPr>
        <a:xfrm>
          <a:off x="8699500" y="124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8183</xdr:rowOff>
    </xdr:from>
    <xdr:ext cx="534377" cy="259045"/>
    <xdr:sp macro="" textlink="">
      <xdr:nvSpPr>
        <xdr:cNvPr id="429" name="テキスト ボックス 428"/>
        <xdr:cNvSpPr txBox="1"/>
      </xdr:nvSpPr>
      <xdr:spPr>
        <a:xfrm>
          <a:off x="8483111" y="121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144945</xdr:rowOff>
    </xdr:from>
    <xdr:to>
      <xdr:col>41</xdr:col>
      <xdr:colOff>101600</xdr:colOff>
      <xdr:row>72</xdr:row>
      <xdr:rowOff>75095</xdr:rowOff>
    </xdr:to>
    <xdr:sp macro="" textlink="">
      <xdr:nvSpPr>
        <xdr:cNvPr id="430" name="楕円 429"/>
        <xdr:cNvSpPr/>
      </xdr:nvSpPr>
      <xdr:spPr>
        <a:xfrm>
          <a:off x="7810500" y="1231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91622</xdr:rowOff>
    </xdr:from>
    <xdr:ext cx="534377" cy="259045"/>
    <xdr:sp macro="" textlink="">
      <xdr:nvSpPr>
        <xdr:cNvPr id="431" name="テキスト ボックス 430"/>
        <xdr:cNvSpPr txBox="1"/>
      </xdr:nvSpPr>
      <xdr:spPr>
        <a:xfrm>
          <a:off x="7594111" y="1209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34303</xdr:rowOff>
    </xdr:from>
    <xdr:to>
      <xdr:col>36</xdr:col>
      <xdr:colOff>165100</xdr:colOff>
      <xdr:row>75</xdr:row>
      <xdr:rowOff>135903</xdr:rowOff>
    </xdr:to>
    <xdr:sp macro="" textlink="">
      <xdr:nvSpPr>
        <xdr:cNvPr id="432" name="楕円 431"/>
        <xdr:cNvSpPr/>
      </xdr:nvSpPr>
      <xdr:spPr>
        <a:xfrm>
          <a:off x="6921500" y="1289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152430</xdr:rowOff>
    </xdr:from>
    <xdr:ext cx="534377" cy="259045"/>
    <xdr:sp macro="" textlink="">
      <xdr:nvSpPr>
        <xdr:cNvPr id="433" name="テキスト ボックス 432"/>
        <xdr:cNvSpPr txBox="1"/>
      </xdr:nvSpPr>
      <xdr:spPr>
        <a:xfrm>
          <a:off x="6705111" y="126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98611</xdr:rowOff>
    </xdr:from>
    <xdr:to>
      <xdr:col>54</xdr:col>
      <xdr:colOff>189865</xdr:colOff>
      <xdr:row>99</xdr:row>
      <xdr:rowOff>19898</xdr:rowOff>
    </xdr:to>
    <xdr:cxnSp macro="">
      <xdr:nvCxnSpPr>
        <xdr:cNvPr id="457" name="直線コネクタ 456"/>
        <xdr:cNvCxnSpPr/>
      </xdr:nvCxnSpPr>
      <xdr:spPr>
        <a:xfrm flipV="1">
          <a:off x="10475595" y="16557811"/>
          <a:ext cx="1270" cy="43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43211</xdr:rowOff>
    </xdr:from>
    <xdr:ext cx="534377" cy="259045"/>
    <xdr:sp macro="" textlink="">
      <xdr:nvSpPr>
        <xdr:cNvPr id="458" name="土木費最小値テキスト"/>
        <xdr:cNvSpPr txBox="1"/>
      </xdr:nvSpPr>
      <xdr:spPr>
        <a:xfrm>
          <a:off x="10528300" y="170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19898</xdr:rowOff>
    </xdr:from>
    <xdr:to>
      <xdr:col>55</xdr:col>
      <xdr:colOff>88900</xdr:colOff>
      <xdr:row>99</xdr:row>
      <xdr:rowOff>19898</xdr:rowOff>
    </xdr:to>
    <xdr:cxnSp macro="">
      <xdr:nvCxnSpPr>
        <xdr:cNvPr id="459" name="直線コネクタ 458"/>
        <xdr:cNvCxnSpPr/>
      </xdr:nvCxnSpPr>
      <xdr:spPr>
        <a:xfrm>
          <a:off x="10388600" y="16993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45288</xdr:rowOff>
    </xdr:from>
    <xdr:ext cx="599010" cy="259045"/>
    <xdr:sp macro="" textlink="">
      <xdr:nvSpPr>
        <xdr:cNvPr id="460" name="土木費最大値テキスト"/>
        <xdr:cNvSpPr txBox="1"/>
      </xdr:nvSpPr>
      <xdr:spPr>
        <a:xfrm>
          <a:off x="10528300" y="1633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98611</xdr:rowOff>
    </xdr:from>
    <xdr:to>
      <xdr:col>55</xdr:col>
      <xdr:colOff>88900</xdr:colOff>
      <xdr:row>96</xdr:row>
      <xdr:rowOff>98611</xdr:rowOff>
    </xdr:to>
    <xdr:cxnSp macro="">
      <xdr:nvCxnSpPr>
        <xdr:cNvPr id="461" name="直線コネクタ 460"/>
        <xdr:cNvCxnSpPr/>
      </xdr:nvCxnSpPr>
      <xdr:spPr>
        <a:xfrm>
          <a:off x="10388600" y="1655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38546</xdr:rowOff>
    </xdr:from>
    <xdr:to>
      <xdr:col>55</xdr:col>
      <xdr:colOff>0</xdr:colOff>
      <xdr:row>96</xdr:row>
      <xdr:rowOff>98611</xdr:rowOff>
    </xdr:to>
    <xdr:cxnSp macro="">
      <xdr:nvCxnSpPr>
        <xdr:cNvPr id="462" name="直線コネクタ 461"/>
        <xdr:cNvCxnSpPr/>
      </xdr:nvCxnSpPr>
      <xdr:spPr>
        <a:xfrm>
          <a:off x="9639300" y="16497746"/>
          <a:ext cx="838200" cy="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87661</xdr:rowOff>
    </xdr:from>
    <xdr:ext cx="534377" cy="259045"/>
    <xdr:sp macro="" textlink="">
      <xdr:nvSpPr>
        <xdr:cNvPr id="463" name="土木費平均値テキスト"/>
        <xdr:cNvSpPr txBox="1"/>
      </xdr:nvSpPr>
      <xdr:spPr>
        <a:xfrm>
          <a:off x="10528300" y="16889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109234</xdr:rowOff>
    </xdr:from>
    <xdr:to>
      <xdr:col>55</xdr:col>
      <xdr:colOff>50800</xdr:colOff>
      <xdr:row>99</xdr:row>
      <xdr:rowOff>39384</xdr:rowOff>
    </xdr:to>
    <xdr:sp macro="" textlink="">
      <xdr:nvSpPr>
        <xdr:cNvPr id="464" name="フローチャート: 判断 463"/>
        <xdr:cNvSpPr/>
      </xdr:nvSpPr>
      <xdr:spPr>
        <a:xfrm>
          <a:off x="10426700" y="1691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78577</xdr:rowOff>
    </xdr:from>
    <xdr:to>
      <xdr:col>50</xdr:col>
      <xdr:colOff>114300</xdr:colOff>
      <xdr:row>96</xdr:row>
      <xdr:rowOff>38546</xdr:rowOff>
    </xdr:to>
    <xdr:cxnSp macro="">
      <xdr:nvCxnSpPr>
        <xdr:cNvPr id="465" name="直線コネクタ 464"/>
        <xdr:cNvCxnSpPr/>
      </xdr:nvCxnSpPr>
      <xdr:spPr>
        <a:xfrm>
          <a:off x="8750300" y="16366327"/>
          <a:ext cx="889000" cy="13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109779</xdr:rowOff>
    </xdr:from>
    <xdr:to>
      <xdr:col>50</xdr:col>
      <xdr:colOff>165100</xdr:colOff>
      <xdr:row>99</xdr:row>
      <xdr:rowOff>39929</xdr:rowOff>
    </xdr:to>
    <xdr:sp macro="" textlink="">
      <xdr:nvSpPr>
        <xdr:cNvPr id="466" name="フローチャート: 判断 465"/>
        <xdr:cNvSpPr/>
      </xdr:nvSpPr>
      <xdr:spPr>
        <a:xfrm>
          <a:off x="9588500" y="169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31056</xdr:rowOff>
    </xdr:from>
    <xdr:ext cx="534377" cy="259045"/>
    <xdr:sp macro="" textlink="">
      <xdr:nvSpPr>
        <xdr:cNvPr id="467" name="テキスト ボックス 466"/>
        <xdr:cNvSpPr txBox="1"/>
      </xdr:nvSpPr>
      <xdr:spPr>
        <a:xfrm>
          <a:off x="9372111" y="170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18430</xdr:rowOff>
    </xdr:from>
    <xdr:to>
      <xdr:col>45</xdr:col>
      <xdr:colOff>177800</xdr:colOff>
      <xdr:row>95</xdr:row>
      <xdr:rowOff>78577</xdr:rowOff>
    </xdr:to>
    <xdr:cxnSp macro="">
      <xdr:nvCxnSpPr>
        <xdr:cNvPr id="468" name="直線コネクタ 467"/>
        <xdr:cNvCxnSpPr/>
      </xdr:nvCxnSpPr>
      <xdr:spPr>
        <a:xfrm>
          <a:off x="7861300" y="15448930"/>
          <a:ext cx="889000" cy="91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108251</xdr:rowOff>
    </xdr:from>
    <xdr:to>
      <xdr:col>46</xdr:col>
      <xdr:colOff>38100</xdr:colOff>
      <xdr:row>99</xdr:row>
      <xdr:rowOff>38401</xdr:rowOff>
    </xdr:to>
    <xdr:sp macro="" textlink="">
      <xdr:nvSpPr>
        <xdr:cNvPr id="469" name="フローチャート: 判断 468"/>
        <xdr:cNvSpPr/>
      </xdr:nvSpPr>
      <xdr:spPr>
        <a:xfrm>
          <a:off x="8699500" y="1691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29528</xdr:rowOff>
    </xdr:from>
    <xdr:ext cx="534377" cy="259045"/>
    <xdr:sp macro="" textlink="">
      <xdr:nvSpPr>
        <xdr:cNvPr id="470" name="テキスト ボックス 469"/>
        <xdr:cNvSpPr txBox="1"/>
      </xdr:nvSpPr>
      <xdr:spPr>
        <a:xfrm>
          <a:off x="8483111" y="1700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18430</xdr:rowOff>
    </xdr:from>
    <xdr:to>
      <xdr:col>41</xdr:col>
      <xdr:colOff>50800</xdr:colOff>
      <xdr:row>93</xdr:row>
      <xdr:rowOff>82004</xdr:rowOff>
    </xdr:to>
    <xdr:cxnSp macro="">
      <xdr:nvCxnSpPr>
        <xdr:cNvPr id="471" name="直線コネクタ 470"/>
        <xdr:cNvCxnSpPr/>
      </xdr:nvCxnSpPr>
      <xdr:spPr>
        <a:xfrm flipV="1">
          <a:off x="6972300" y="15448930"/>
          <a:ext cx="889000" cy="57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108361</xdr:rowOff>
    </xdr:from>
    <xdr:to>
      <xdr:col>41</xdr:col>
      <xdr:colOff>101600</xdr:colOff>
      <xdr:row>99</xdr:row>
      <xdr:rowOff>38511</xdr:rowOff>
    </xdr:to>
    <xdr:sp macro="" textlink="">
      <xdr:nvSpPr>
        <xdr:cNvPr id="472" name="フローチャート: 判断 471"/>
        <xdr:cNvSpPr/>
      </xdr:nvSpPr>
      <xdr:spPr>
        <a:xfrm>
          <a:off x="78105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29638</xdr:rowOff>
    </xdr:from>
    <xdr:ext cx="534377" cy="259045"/>
    <xdr:sp macro="" textlink="">
      <xdr:nvSpPr>
        <xdr:cNvPr id="473" name="テキスト ボックス 472"/>
        <xdr:cNvSpPr txBox="1"/>
      </xdr:nvSpPr>
      <xdr:spPr>
        <a:xfrm>
          <a:off x="7594111" y="1700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86726</xdr:rowOff>
    </xdr:from>
    <xdr:to>
      <xdr:col>36</xdr:col>
      <xdr:colOff>165100</xdr:colOff>
      <xdr:row>99</xdr:row>
      <xdr:rowOff>16876</xdr:rowOff>
    </xdr:to>
    <xdr:sp macro="" textlink="">
      <xdr:nvSpPr>
        <xdr:cNvPr id="474" name="フローチャート: 判断 473"/>
        <xdr:cNvSpPr/>
      </xdr:nvSpPr>
      <xdr:spPr>
        <a:xfrm>
          <a:off x="6921500" y="168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8003</xdr:rowOff>
    </xdr:from>
    <xdr:ext cx="534377" cy="259045"/>
    <xdr:sp macro="" textlink="">
      <xdr:nvSpPr>
        <xdr:cNvPr id="475" name="テキスト ボックス 474"/>
        <xdr:cNvSpPr txBox="1"/>
      </xdr:nvSpPr>
      <xdr:spPr>
        <a:xfrm>
          <a:off x="6705111" y="1698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47811</xdr:rowOff>
    </xdr:from>
    <xdr:to>
      <xdr:col>55</xdr:col>
      <xdr:colOff>50800</xdr:colOff>
      <xdr:row>96</xdr:row>
      <xdr:rowOff>149411</xdr:rowOff>
    </xdr:to>
    <xdr:sp macro="" textlink="">
      <xdr:nvSpPr>
        <xdr:cNvPr id="481" name="楕円 480"/>
        <xdr:cNvSpPr/>
      </xdr:nvSpPr>
      <xdr:spPr>
        <a:xfrm>
          <a:off x="10426700" y="165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838</xdr:rowOff>
    </xdr:from>
    <xdr:ext cx="599010" cy="259045"/>
    <xdr:sp macro="" textlink="">
      <xdr:nvSpPr>
        <xdr:cNvPr id="482" name="土木費該当値テキスト"/>
        <xdr:cNvSpPr txBox="1"/>
      </xdr:nvSpPr>
      <xdr:spPr>
        <a:xfrm>
          <a:off x="10528300" y="1646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159196</xdr:rowOff>
    </xdr:from>
    <xdr:to>
      <xdr:col>50</xdr:col>
      <xdr:colOff>165100</xdr:colOff>
      <xdr:row>96</xdr:row>
      <xdr:rowOff>89346</xdr:rowOff>
    </xdr:to>
    <xdr:sp macro="" textlink="">
      <xdr:nvSpPr>
        <xdr:cNvPr id="483" name="楕円 482"/>
        <xdr:cNvSpPr/>
      </xdr:nvSpPr>
      <xdr:spPr>
        <a:xfrm>
          <a:off x="9588500" y="164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105873</xdr:rowOff>
    </xdr:from>
    <xdr:ext cx="599010" cy="259045"/>
    <xdr:sp macro="" textlink="">
      <xdr:nvSpPr>
        <xdr:cNvPr id="484" name="テキスト ボックス 483"/>
        <xdr:cNvSpPr txBox="1"/>
      </xdr:nvSpPr>
      <xdr:spPr>
        <a:xfrm>
          <a:off x="9339795" y="1622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27777</xdr:rowOff>
    </xdr:from>
    <xdr:to>
      <xdr:col>46</xdr:col>
      <xdr:colOff>38100</xdr:colOff>
      <xdr:row>95</xdr:row>
      <xdr:rowOff>129377</xdr:rowOff>
    </xdr:to>
    <xdr:sp macro="" textlink="">
      <xdr:nvSpPr>
        <xdr:cNvPr id="485" name="楕円 484"/>
        <xdr:cNvSpPr/>
      </xdr:nvSpPr>
      <xdr:spPr>
        <a:xfrm>
          <a:off x="8699500" y="1631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145904</xdr:rowOff>
    </xdr:from>
    <xdr:ext cx="599010" cy="259045"/>
    <xdr:sp macro="" textlink="">
      <xdr:nvSpPr>
        <xdr:cNvPr id="486" name="テキスト ボックス 485"/>
        <xdr:cNvSpPr txBox="1"/>
      </xdr:nvSpPr>
      <xdr:spPr>
        <a:xfrm>
          <a:off x="8450795" y="1609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139080</xdr:rowOff>
    </xdr:from>
    <xdr:to>
      <xdr:col>41</xdr:col>
      <xdr:colOff>101600</xdr:colOff>
      <xdr:row>90</xdr:row>
      <xdr:rowOff>69230</xdr:rowOff>
    </xdr:to>
    <xdr:sp macro="" textlink="">
      <xdr:nvSpPr>
        <xdr:cNvPr id="487" name="楕円 486"/>
        <xdr:cNvSpPr/>
      </xdr:nvSpPr>
      <xdr:spPr>
        <a:xfrm>
          <a:off x="7810500" y="1539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88</xdr:row>
      <xdr:rowOff>85757</xdr:rowOff>
    </xdr:from>
    <xdr:ext cx="690189" cy="259045"/>
    <xdr:sp macro="" textlink="">
      <xdr:nvSpPr>
        <xdr:cNvPr id="488" name="テキスト ボックス 487"/>
        <xdr:cNvSpPr txBox="1"/>
      </xdr:nvSpPr>
      <xdr:spPr>
        <a:xfrm>
          <a:off x="7516205" y="15173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31204</xdr:rowOff>
    </xdr:from>
    <xdr:to>
      <xdr:col>36</xdr:col>
      <xdr:colOff>165100</xdr:colOff>
      <xdr:row>93</xdr:row>
      <xdr:rowOff>132804</xdr:rowOff>
    </xdr:to>
    <xdr:sp macro="" textlink="">
      <xdr:nvSpPr>
        <xdr:cNvPr id="489" name="楕円 488"/>
        <xdr:cNvSpPr/>
      </xdr:nvSpPr>
      <xdr:spPr>
        <a:xfrm>
          <a:off x="6921500" y="159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149331</xdr:rowOff>
    </xdr:from>
    <xdr:ext cx="599010" cy="259045"/>
    <xdr:sp macro="" textlink="">
      <xdr:nvSpPr>
        <xdr:cNvPr id="490" name="テキスト ボックス 489"/>
        <xdr:cNvSpPr txBox="1"/>
      </xdr:nvSpPr>
      <xdr:spPr>
        <a:xfrm>
          <a:off x="6672795" y="1575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13" name="直線コネクタ 512"/>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14"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15" name="直線コネクタ 514"/>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6"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7" name="直線コネクタ 516"/>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105776</xdr:rowOff>
    </xdr:from>
    <xdr:to>
      <xdr:col>85</xdr:col>
      <xdr:colOff>127000</xdr:colOff>
      <xdr:row>35</xdr:row>
      <xdr:rowOff>8712</xdr:rowOff>
    </xdr:to>
    <xdr:cxnSp macro="">
      <xdr:nvCxnSpPr>
        <xdr:cNvPr id="518" name="直線コネクタ 517"/>
        <xdr:cNvCxnSpPr/>
      </xdr:nvCxnSpPr>
      <xdr:spPr>
        <a:xfrm flipV="1">
          <a:off x="15481300" y="5935076"/>
          <a:ext cx="838200" cy="7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9"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20" name="フローチャート: 判断 519"/>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8712</xdr:rowOff>
    </xdr:from>
    <xdr:to>
      <xdr:col>81</xdr:col>
      <xdr:colOff>50800</xdr:colOff>
      <xdr:row>35</xdr:row>
      <xdr:rowOff>103307</xdr:rowOff>
    </xdr:to>
    <xdr:cxnSp macro="">
      <xdr:nvCxnSpPr>
        <xdr:cNvPr id="521" name="直線コネクタ 520"/>
        <xdr:cNvCxnSpPr/>
      </xdr:nvCxnSpPr>
      <xdr:spPr>
        <a:xfrm flipV="1">
          <a:off x="14592300" y="6009462"/>
          <a:ext cx="889000" cy="9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22" name="フローチャート: 判断 521"/>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23" name="テキスト ボックス 522"/>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103307</xdr:rowOff>
    </xdr:from>
    <xdr:to>
      <xdr:col>76</xdr:col>
      <xdr:colOff>114300</xdr:colOff>
      <xdr:row>35</xdr:row>
      <xdr:rowOff>127173</xdr:rowOff>
    </xdr:to>
    <xdr:cxnSp macro="">
      <xdr:nvCxnSpPr>
        <xdr:cNvPr id="524" name="直線コネクタ 523"/>
        <xdr:cNvCxnSpPr/>
      </xdr:nvCxnSpPr>
      <xdr:spPr>
        <a:xfrm flipV="1">
          <a:off x="13703300" y="6104057"/>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25" name="フローチャート: 判断 524"/>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6" name="テキスト ボックス 525"/>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96312</xdr:rowOff>
    </xdr:from>
    <xdr:to>
      <xdr:col>71</xdr:col>
      <xdr:colOff>177800</xdr:colOff>
      <xdr:row>35</xdr:row>
      <xdr:rowOff>127173</xdr:rowOff>
    </xdr:to>
    <xdr:cxnSp macro="">
      <xdr:nvCxnSpPr>
        <xdr:cNvPr id="527" name="直線コネクタ 526"/>
        <xdr:cNvCxnSpPr/>
      </xdr:nvCxnSpPr>
      <xdr:spPr>
        <a:xfrm>
          <a:off x="12814300" y="6097062"/>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8" name="フローチャート: 判断 527"/>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9" name="テキスト ボックス 528"/>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0" name="フローチャート: 判断 529"/>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31" name="テキスト ボックス 530"/>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54976</xdr:rowOff>
    </xdr:from>
    <xdr:to>
      <xdr:col>85</xdr:col>
      <xdr:colOff>177800</xdr:colOff>
      <xdr:row>34</xdr:row>
      <xdr:rowOff>156576</xdr:rowOff>
    </xdr:to>
    <xdr:sp macro="" textlink="">
      <xdr:nvSpPr>
        <xdr:cNvPr id="537" name="楕円 536"/>
        <xdr:cNvSpPr/>
      </xdr:nvSpPr>
      <xdr:spPr>
        <a:xfrm>
          <a:off x="16268700" y="58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77853</xdr:rowOff>
    </xdr:from>
    <xdr:ext cx="534377" cy="259045"/>
    <xdr:sp macro="" textlink="">
      <xdr:nvSpPr>
        <xdr:cNvPr id="538" name="消防費該当値テキスト"/>
        <xdr:cNvSpPr txBox="1"/>
      </xdr:nvSpPr>
      <xdr:spPr>
        <a:xfrm>
          <a:off x="16370300" y="573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129362</xdr:rowOff>
    </xdr:from>
    <xdr:to>
      <xdr:col>81</xdr:col>
      <xdr:colOff>101600</xdr:colOff>
      <xdr:row>35</xdr:row>
      <xdr:rowOff>59512</xdr:rowOff>
    </xdr:to>
    <xdr:sp macro="" textlink="">
      <xdr:nvSpPr>
        <xdr:cNvPr id="539" name="楕円 538"/>
        <xdr:cNvSpPr/>
      </xdr:nvSpPr>
      <xdr:spPr>
        <a:xfrm>
          <a:off x="15430500" y="59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76039</xdr:rowOff>
    </xdr:from>
    <xdr:ext cx="534377" cy="259045"/>
    <xdr:sp macro="" textlink="">
      <xdr:nvSpPr>
        <xdr:cNvPr id="540" name="テキスト ボックス 539"/>
        <xdr:cNvSpPr txBox="1"/>
      </xdr:nvSpPr>
      <xdr:spPr>
        <a:xfrm>
          <a:off x="15214111" y="57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52507</xdr:rowOff>
    </xdr:from>
    <xdr:to>
      <xdr:col>76</xdr:col>
      <xdr:colOff>165100</xdr:colOff>
      <xdr:row>35</xdr:row>
      <xdr:rowOff>154107</xdr:rowOff>
    </xdr:to>
    <xdr:sp macro="" textlink="">
      <xdr:nvSpPr>
        <xdr:cNvPr id="541" name="楕円 540"/>
        <xdr:cNvSpPr/>
      </xdr:nvSpPr>
      <xdr:spPr>
        <a:xfrm>
          <a:off x="14541500" y="60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170634</xdr:rowOff>
    </xdr:from>
    <xdr:ext cx="534377" cy="259045"/>
    <xdr:sp macro="" textlink="">
      <xdr:nvSpPr>
        <xdr:cNvPr id="542" name="テキスト ボックス 541"/>
        <xdr:cNvSpPr txBox="1"/>
      </xdr:nvSpPr>
      <xdr:spPr>
        <a:xfrm>
          <a:off x="14325111" y="582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76373</xdr:rowOff>
    </xdr:from>
    <xdr:to>
      <xdr:col>72</xdr:col>
      <xdr:colOff>38100</xdr:colOff>
      <xdr:row>36</xdr:row>
      <xdr:rowOff>6523</xdr:rowOff>
    </xdr:to>
    <xdr:sp macro="" textlink="">
      <xdr:nvSpPr>
        <xdr:cNvPr id="543" name="楕円 542"/>
        <xdr:cNvSpPr/>
      </xdr:nvSpPr>
      <xdr:spPr>
        <a:xfrm>
          <a:off x="13652500" y="607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23050</xdr:rowOff>
    </xdr:from>
    <xdr:ext cx="534377" cy="259045"/>
    <xdr:sp macro="" textlink="">
      <xdr:nvSpPr>
        <xdr:cNvPr id="544" name="テキスト ボックス 543"/>
        <xdr:cNvSpPr txBox="1"/>
      </xdr:nvSpPr>
      <xdr:spPr>
        <a:xfrm>
          <a:off x="13436111" y="585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45512</xdr:rowOff>
    </xdr:from>
    <xdr:to>
      <xdr:col>67</xdr:col>
      <xdr:colOff>101600</xdr:colOff>
      <xdr:row>35</xdr:row>
      <xdr:rowOff>147112</xdr:rowOff>
    </xdr:to>
    <xdr:sp macro="" textlink="">
      <xdr:nvSpPr>
        <xdr:cNvPr id="545" name="楕円 544"/>
        <xdr:cNvSpPr/>
      </xdr:nvSpPr>
      <xdr:spPr>
        <a:xfrm>
          <a:off x="12763500" y="60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163639</xdr:rowOff>
    </xdr:from>
    <xdr:ext cx="534377" cy="259045"/>
    <xdr:sp macro="" textlink="">
      <xdr:nvSpPr>
        <xdr:cNvPr id="546" name="テキスト ボックス 545"/>
        <xdr:cNvSpPr txBox="1"/>
      </xdr:nvSpPr>
      <xdr:spPr>
        <a:xfrm>
          <a:off x="12547111" y="582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73" name="直線コネクタ 572"/>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74"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75" name="直線コネクタ 574"/>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6"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7" name="直線コネクタ 576"/>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169712</xdr:rowOff>
    </xdr:from>
    <xdr:to>
      <xdr:col>85</xdr:col>
      <xdr:colOff>127000</xdr:colOff>
      <xdr:row>56</xdr:row>
      <xdr:rowOff>33940</xdr:rowOff>
    </xdr:to>
    <xdr:cxnSp macro="">
      <xdr:nvCxnSpPr>
        <xdr:cNvPr id="578" name="直線コネクタ 577"/>
        <xdr:cNvCxnSpPr/>
      </xdr:nvCxnSpPr>
      <xdr:spPr>
        <a:xfrm flipV="1">
          <a:off x="15481300" y="9599462"/>
          <a:ext cx="8382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9"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80" name="フローチャート: 判断 579"/>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120252</xdr:rowOff>
    </xdr:from>
    <xdr:to>
      <xdr:col>81</xdr:col>
      <xdr:colOff>50800</xdr:colOff>
      <xdr:row>56</xdr:row>
      <xdr:rowOff>33940</xdr:rowOff>
    </xdr:to>
    <xdr:cxnSp macro="">
      <xdr:nvCxnSpPr>
        <xdr:cNvPr id="581" name="直線コネクタ 580"/>
        <xdr:cNvCxnSpPr/>
      </xdr:nvCxnSpPr>
      <xdr:spPr>
        <a:xfrm>
          <a:off x="14592300" y="9550002"/>
          <a:ext cx="889000" cy="8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82" name="フローチャート: 判断 581"/>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83" name="テキスト ボックス 582"/>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120252</xdr:rowOff>
    </xdr:from>
    <xdr:to>
      <xdr:col>76</xdr:col>
      <xdr:colOff>114300</xdr:colOff>
      <xdr:row>55</xdr:row>
      <xdr:rowOff>150428</xdr:rowOff>
    </xdr:to>
    <xdr:cxnSp macro="">
      <xdr:nvCxnSpPr>
        <xdr:cNvPr id="584" name="直線コネクタ 583"/>
        <xdr:cNvCxnSpPr/>
      </xdr:nvCxnSpPr>
      <xdr:spPr>
        <a:xfrm flipV="1">
          <a:off x="13703300" y="9550002"/>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85" name="フローチャート: 判断 584"/>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6" name="テキスト ボックス 585"/>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150428</xdr:rowOff>
    </xdr:from>
    <xdr:to>
      <xdr:col>71</xdr:col>
      <xdr:colOff>177800</xdr:colOff>
      <xdr:row>56</xdr:row>
      <xdr:rowOff>51183</xdr:rowOff>
    </xdr:to>
    <xdr:cxnSp macro="">
      <xdr:nvCxnSpPr>
        <xdr:cNvPr id="587" name="直線コネクタ 586"/>
        <xdr:cNvCxnSpPr/>
      </xdr:nvCxnSpPr>
      <xdr:spPr>
        <a:xfrm flipV="1">
          <a:off x="12814300" y="9580178"/>
          <a:ext cx="889000" cy="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8" name="フローチャート: 判断 587"/>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9" name="テキスト ボックス 588"/>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90" name="フローチャート: 判断 589"/>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91" name="テキスト ボックス 590"/>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118912</xdr:rowOff>
    </xdr:from>
    <xdr:to>
      <xdr:col>85</xdr:col>
      <xdr:colOff>177800</xdr:colOff>
      <xdr:row>56</xdr:row>
      <xdr:rowOff>49062</xdr:rowOff>
    </xdr:to>
    <xdr:sp macro="" textlink="">
      <xdr:nvSpPr>
        <xdr:cNvPr id="597" name="楕円 596"/>
        <xdr:cNvSpPr/>
      </xdr:nvSpPr>
      <xdr:spPr>
        <a:xfrm>
          <a:off x="16268700" y="95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141789</xdr:rowOff>
    </xdr:from>
    <xdr:ext cx="534377" cy="259045"/>
    <xdr:sp macro="" textlink="">
      <xdr:nvSpPr>
        <xdr:cNvPr id="598" name="教育費該当値テキスト"/>
        <xdr:cNvSpPr txBox="1"/>
      </xdr:nvSpPr>
      <xdr:spPr>
        <a:xfrm>
          <a:off x="16370300" y="940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154590</xdr:rowOff>
    </xdr:from>
    <xdr:to>
      <xdr:col>81</xdr:col>
      <xdr:colOff>101600</xdr:colOff>
      <xdr:row>56</xdr:row>
      <xdr:rowOff>84740</xdr:rowOff>
    </xdr:to>
    <xdr:sp macro="" textlink="">
      <xdr:nvSpPr>
        <xdr:cNvPr id="599" name="楕円 598"/>
        <xdr:cNvSpPr/>
      </xdr:nvSpPr>
      <xdr:spPr>
        <a:xfrm>
          <a:off x="15430500" y="95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101267</xdr:rowOff>
    </xdr:from>
    <xdr:ext cx="534377" cy="259045"/>
    <xdr:sp macro="" textlink="">
      <xdr:nvSpPr>
        <xdr:cNvPr id="600" name="テキスト ボックス 599"/>
        <xdr:cNvSpPr txBox="1"/>
      </xdr:nvSpPr>
      <xdr:spPr>
        <a:xfrm>
          <a:off x="15214111" y="93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69452</xdr:rowOff>
    </xdr:from>
    <xdr:to>
      <xdr:col>76</xdr:col>
      <xdr:colOff>165100</xdr:colOff>
      <xdr:row>55</xdr:row>
      <xdr:rowOff>171052</xdr:rowOff>
    </xdr:to>
    <xdr:sp macro="" textlink="">
      <xdr:nvSpPr>
        <xdr:cNvPr id="601" name="楕円 600"/>
        <xdr:cNvSpPr/>
      </xdr:nvSpPr>
      <xdr:spPr>
        <a:xfrm>
          <a:off x="14541500" y="949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16129</xdr:rowOff>
    </xdr:from>
    <xdr:ext cx="534377" cy="259045"/>
    <xdr:sp macro="" textlink="">
      <xdr:nvSpPr>
        <xdr:cNvPr id="602" name="テキスト ボックス 601"/>
        <xdr:cNvSpPr txBox="1"/>
      </xdr:nvSpPr>
      <xdr:spPr>
        <a:xfrm>
          <a:off x="14325111" y="92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99628</xdr:rowOff>
    </xdr:from>
    <xdr:to>
      <xdr:col>72</xdr:col>
      <xdr:colOff>38100</xdr:colOff>
      <xdr:row>56</xdr:row>
      <xdr:rowOff>29778</xdr:rowOff>
    </xdr:to>
    <xdr:sp macro="" textlink="">
      <xdr:nvSpPr>
        <xdr:cNvPr id="603" name="楕円 602"/>
        <xdr:cNvSpPr/>
      </xdr:nvSpPr>
      <xdr:spPr>
        <a:xfrm>
          <a:off x="13652500" y="95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46305</xdr:rowOff>
    </xdr:from>
    <xdr:ext cx="534377" cy="259045"/>
    <xdr:sp macro="" textlink="">
      <xdr:nvSpPr>
        <xdr:cNvPr id="604" name="テキスト ボックス 603"/>
        <xdr:cNvSpPr txBox="1"/>
      </xdr:nvSpPr>
      <xdr:spPr>
        <a:xfrm>
          <a:off x="13436111" y="93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383</xdr:rowOff>
    </xdr:from>
    <xdr:to>
      <xdr:col>67</xdr:col>
      <xdr:colOff>101600</xdr:colOff>
      <xdr:row>56</xdr:row>
      <xdr:rowOff>101983</xdr:rowOff>
    </xdr:to>
    <xdr:sp macro="" textlink="">
      <xdr:nvSpPr>
        <xdr:cNvPr id="605" name="楕円 604"/>
        <xdr:cNvSpPr/>
      </xdr:nvSpPr>
      <xdr:spPr>
        <a:xfrm>
          <a:off x="12763500" y="96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118510</xdr:rowOff>
    </xdr:from>
    <xdr:ext cx="534377" cy="259045"/>
    <xdr:sp macro="" textlink="">
      <xdr:nvSpPr>
        <xdr:cNvPr id="606" name="テキスト ボックス 605"/>
        <xdr:cNvSpPr txBox="1"/>
      </xdr:nvSpPr>
      <xdr:spPr>
        <a:xfrm>
          <a:off x="12547111" y="937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30" name="直線コネクタ 629"/>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31"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33"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34" name="直線コネクタ 633"/>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124854</xdr:rowOff>
    </xdr:from>
    <xdr:to>
      <xdr:col>85</xdr:col>
      <xdr:colOff>127000</xdr:colOff>
      <xdr:row>70</xdr:row>
      <xdr:rowOff>43358</xdr:rowOff>
    </xdr:to>
    <xdr:cxnSp macro="">
      <xdr:nvCxnSpPr>
        <xdr:cNvPr id="635" name="直線コネクタ 634"/>
        <xdr:cNvCxnSpPr/>
      </xdr:nvCxnSpPr>
      <xdr:spPr>
        <a:xfrm flipV="1">
          <a:off x="15481300" y="11954904"/>
          <a:ext cx="8382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6" name="災害復旧費平均値テキスト"/>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7" name="フローチャート: 判断 636"/>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163475</xdr:rowOff>
    </xdr:from>
    <xdr:to>
      <xdr:col>81</xdr:col>
      <xdr:colOff>50800</xdr:colOff>
      <xdr:row>70</xdr:row>
      <xdr:rowOff>43358</xdr:rowOff>
    </xdr:to>
    <xdr:cxnSp macro="">
      <xdr:nvCxnSpPr>
        <xdr:cNvPr id="638" name="直線コネクタ 637"/>
        <xdr:cNvCxnSpPr/>
      </xdr:nvCxnSpPr>
      <xdr:spPr>
        <a:xfrm>
          <a:off x="14592300" y="11993525"/>
          <a:ext cx="889000" cy="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9" name="フローチャート: 判断 638"/>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40" name="テキスト ボックス 639"/>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163475</xdr:rowOff>
    </xdr:from>
    <xdr:to>
      <xdr:col>76</xdr:col>
      <xdr:colOff>114300</xdr:colOff>
      <xdr:row>72</xdr:row>
      <xdr:rowOff>104877</xdr:rowOff>
    </xdr:to>
    <xdr:cxnSp macro="">
      <xdr:nvCxnSpPr>
        <xdr:cNvPr id="641" name="直線コネクタ 640"/>
        <xdr:cNvCxnSpPr/>
      </xdr:nvCxnSpPr>
      <xdr:spPr>
        <a:xfrm flipV="1">
          <a:off x="13703300" y="11993525"/>
          <a:ext cx="889000" cy="45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42" name="フローチャート: 判断 641"/>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43" name="テキスト ボックス 642"/>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72339</xdr:rowOff>
    </xdr:from>
    <xdr:to>
      <xdr:col>71</xdr:col>
      <xdr:colOff>177800</xdr:colOff>
      <xdr:row>72</xdr:row>
      <xdr:rowOff>104877</xdr:rowOff>
    </xdr:to>
    <xdr:cxnSp macro="">
      <xdr:nvCxnSpPr>
        <xdr:cNvPr id="644" name="直線コネクタ 643"/>
        <xdr:cNvCxnSpPr/>
      </xdr:nvCxnSpPr>
      <xdr:spPr>
        <a:xfrm>
          <a:off x="12814300" y="12245289"/>
          <a:ext cx="889000" cy="20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45" name="フローチャート: 判断 644"/>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57002</xdr:rowOff>
    </xdr:from>
    <xdr:ext cx="469744" cy="259045"/>
    <xdr:sp macro="" textlink="">
      <xdr:nvSpPr>
        <xdr:cNvPr id="646" name="テキスト ボックス 645"/>
        <xdr:cNvSpPr txBox="1"/>
      </xdr:nvSpPr>
      <xdr:spPr>
        <a:xfrm>
          <a:off x="13468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86919</xdr:rowOff>
    </xdr:from>
    <xdr:to>
      <xdr:col>67</xdr:col>
      <xdr:colOff>101600</xdr:colOff>
      <xdr:row>79</xdr:row>
      <xdr:rowOff>17069</xdr:rowOff>
    </xdr:to>
    <xdr:sp macro="" textlink="">
      <xdr:nvSpPr>
        <xdr:cNvPr id="647" name="フローチャート: 判断 646"/>
        <xdr:cNvSpPr/>
      </xdr:nvSpPr>
      <xdr:spPr>
        <a:xfrm>
          <a:off x="12763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8196</xdr:rowOff>
    </xdr:from>
    <xdr:ext cx="469744" cy="259045"/>
    <xdr:sp macro="" textlink="">
      <xdr:nvSpPr>
        <xdr:cNvPr id="648" name="テキスト ボックス 647"/>
        <xdr:cNvSpPr txBox="1"/>
      </xdr:nvSpPr>
      <xdr:spPr>
        <a:xfrm>
          <a:off x="12579428" y="1355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74054</xdr:rowOff>
    </xdr:from>
    <xdr:to>
      <xdr:col>85</xdr:col>
      <xdr:colOff>177800</xdr:colOff>
      <xdr:row>70</xdr:row>
      <xdr:rowOff>4204</xdr:rowOff>
    </xdr:to>
    <xdr:sp macro="" textlink="">
      <xdr:nvSpPr>
        <xdr:cNvPr id="654" name="楕円 653"/>
        <xdr:cNvSpPr/>
      </xdr:nvSpPr>
      <xdr:spPr>
        <a:xfrm>
          <a:off x="16268700" y="1190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27081</xdr:rowOff>
    </xdr:from>
    <xdr:ext cx="599010" cy="259045"/>
    <xdr:sp macro="" textlink="">
      <xdr:nvSpPr>
        <xdr:cNvPr id="655" name="災害復旧費該当値テキスト"/>
        <xdr:cNvSpPr txBox="1"/>
      </xdr:nvSpPr>
      <xdr:spPr>
        <a:xfrm>
          <a:off x="16370300" y="1185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164008</xdr:rowOff>
    </xdr:from>
    <xdr:to>
      <xdr:col>81</xdr:col>
      <xdr:colOff>101600</xdr:colOff>
      <xdr:row>70</xdr:row>
      <xdr:rowOff>94158</xdr:rowOff>
    </xdr:to>
    <xdr:sp macro="" textlink="">
      <xdr:nvSpPr>
        <xdr:cNvPr id="656" name="楕円 655"/>
        <xdr:cNvSpPr/>
      </xdr:nvSpPr>
      <xdr:spPr>
        <a:xfrm>
          <a:off x="15430500" y="1199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110685</xdr:rowOff>
    </xdr:from>
    <xdr:ext cx="599010" cy="259045"/>
    <xdr:sp macro="" textlink="">
      <xdr:nvSpPr>
        <xdr:cNvPr id="657" name="テキスト ボックス 656"/>
        <xdr:cNvSpPr txBox="1"/>
      </xdr:nvSpPr>
      <xdr:spPr>
        <a:xfrm>
          <a:off x="15181795" y="1176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112675</xdr:rowOff>
    </xdr:from>
    <xdr:to>
      <xdr:col>76</xdr:col>
      <xdr:colOff>165100</xdr:colOff>
      <xdr:row>70</xdr:row>
      <xdr:rowOff>42825</xdr:rowOff>
    </xdr:to>
    <xdr:sp macro="" textlink="">
      <xdr:nvSpPr>
        <xdr:cNvPr id="658" name="楕円 657"/>
        <xdr:cNvSpPr/>
      </xdr:nvSpPr>
      <xdr:spPr>
        <a:xfrm>
          <a:off x="14541500" y="1194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59352</xdr:rowOff>
    </xdr:from>
    <xdr:ext cx="599010" cy="259045"/>
    <xdr:sp macro="" textlink="">
      <xdr:nvSpPr>
        <xdr:cNvPr id="659" name="テキスト ボックス 658"/>
        <xdr:cNvSpPr txBox="1"/>
      </xdr:nvSpPr>
      <xdr:spPr>
        <a:xfrm>
          <a:off x="14292795" y="1171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54077</xdr:rowOff>
    </xdr:from>
    <xdr:to>
      <xdr:col>72</xdr:col>
      <xdr:colOff>38100</xdr:colOff>
      <xdr:row>72</xdr:row>
      <xdr:rowOff>155677</xdr:rowOff>
    </xdr:to>
    <xdr:sp macro="" textlink="">
      <xdr:nvSpPr>
        <xdr:cNvPr id="660" name="楕円 659"/>
        <xdr:cNvSpPr/>
      </xdr:nvSpPr>
      <xdr:spPr>
        <a:xfrm>
          <a:off x="13652500" y="1239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754</xdr:rowOff>
    </xdr:from>
    <xdr:ext cx="534377" cy="259045"/>
    <xdr:sp macro="" textlink="">
      <xdr:nvSpPr>
        <xdr:cNvPr id="661" name="テキスト ボックス 660"/>
        <xdr:cNvSpPr txBox="1"/>
      </xdr:nvSpPr>
      <xdr:spPr>
        <a:xfrm>
          <a:off x="13436111" y="1217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21539</xdr:rowOff>
    </xdr:from>
    <xdr:to>
      <xdr:col>67</xdr:col>
      <xdr:colOff>101600</xdr:colOff>
      <xdr:row>71</xdr:row>
      <xdr:rowOff>123139</xdr:rowOff>
    </xdr:to>
    <xdr:sp macro="" textlink="">
      <xdr:nvSpPr>
        <xdr:cNvPr id="662" name="楕円 661"/>
        <xdr:cNvSpPr/>
      </xdr:nvSpPr>
      <xdr:spPr>
        <a:xfrm>
          <a:off x="12763500" y="121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139666</xdr:rowOff>
    </xdr:from>
    <xdr:ext cx="599010" cy="259045"/>
    <xdr:sp macro="" textlink="">
      <xdr:nvSpPr>
        <xdr:cNvPr id="663" name="テキスト ボックス 662"/>
        <xdr:cNvSpPr txBox="1"/>
      </xdr:nvSpPr>
      <xdr:spPr>
        <a:xfrm>
          <a:off x="12514795" y="1196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9" name="直線コネクタ 688"/>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90"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91" name="直線コネクタ 690"/>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92"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93" name="直線コネクタ 692"/>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163116</xdr:rowOff>
    </xdr:from>
    <xdr:to>
      <xdr:col>85</xdr:col>
      <xdr:colOff>127000</xdr:colOff>
      <xdr:row>94</xdr:row>
      <xdr:rowOff>163833</xdr:rowOff>
    </xdr:to>
    <xdr:cxnSp macro="">
      <xdr:nvCxnSpPr>
        <xdr:cNvPr id="694" name="直線コネクタ 693"/>
        <xdr:cNvCxnSpPr/>
      </xdr:nvCxnSpPr>
      <xdr:spPr>
        <a:xfrm flipV="1">
          <a:off x="15481300" y="16279416"/>
          <a:ext cx="8382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95"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6" name="フローチャート: 判断 695"/>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163833</xdr:rowOff>
    </xdr:from>
    <xdr:to>
      <xdr:col>81</xdr:col>
      <xdr:colOff>50800</xdr:colOff>
      <xdr:row>94</xdr:row>
      <xdr:rowOff>171427</xdr:rowOff>
    </xdr:to>
    <xdr:cxnSp macro="">
      <xdr:nvCxnSpPr>
        <xdr:cNvPr id="697" name="直線コネクタ 696"/>
        <xdr:cNvCxnSpPr/>
      </xdr:nvCxnSpPr>
      <xdr:spPr>
        <a:xfrm flipV="1">
          <a:off x="14592300" y="16280133"/>
          <a:ext cx="8890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8" name="フローチャート: 判断 697"/>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9" name="テキスト ボックス 698"/>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171427</xdr:rowOff>
    </xdr:from>
    <xdr:to>
      <xdr:col>76</xdr:col>
      <xdr:colOff>114300</xdr:colOff>
      <xdr:row>95</xdr:row>
      <xdr:rowOff>38235</xdr:rowOff>
    </xdr:to>
    <xdr:cxnSp macro="">
      <xdr:nvCxnSpPr>
        <xdr:cNvPr id="700" name="直線コネクタ 699"/>
        <xdr:cNvCxnSpPr/>
      </xdr:nvCxnSpPr>
      <xdr:spPr>
        <a:xfrm flipV="1">
          <a:off x="13703300" y="16287727"/>
          <a:ext cx="889000" cy="3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701" name="フローチャート: 判断 700"/>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702" name="テキスト ボックス 701"/>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169532</xdr:rowOff>
    </xdr:from>
    <xdr:to>
      <xdr:col>71</xdr:col>
      <xdr:colOff>177800</xdr:colOff>
      <xdr:row>95</xdr:row>
      <xdr:rowOff>38235</xdr:rowOff>
    </xdr:to>
    <xdr:cxnSp macro="">
      <xdr:nvCxnSpPr>
        <xdr:cNvPr id="703" name="直線コネクタ 702"/>
        <xdr:cNvCxnSpPr/>
      </xdr:nvCxnSpPr>
      <xdr:spPr>
        <a:xfrm>
          <a:off x="12814300" y="16285832"/>
          <a:ext cx="889000" cy="4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704" name="フローチャート: 判断 703"/>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705" name="テキスト ボックス 704"/>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50202</xdr:rowOff>
    </xdr:from>
    <xdr:to>
      <xdr:col>67</xdr:col>
      <xdr:colOff>101600</xdr:colOff>
      <xdr:row>94</xdr:row>
      <xdr:rowOff>151802</xdr:rowOff>
    </xdr:to>
    <xdr:sp macro="" textlink="">
      <xdr:nvSpPr>
        <xdr:cNvPr id="706" name="フローチャート: 判断 705"/>
        <xdr:cNvSpPr/>
      </xdr:nvSpPr>
      <xdr:spPr>
        <a:xfrm>
          <a:off x="12763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168329</xdr:rowOff>
    </xdr:from>
    <xdr:ext cx="534377" cy="259045"/>
    <xdr:sp macro="" textlink="">
      <xdr:nvSpPr>
        <xdr:cNvPr id="707" name="テキスト ボックス 706"/>
        <xdr:cNvSpPr txBox="1"/>
      </xdr:nvSpPr>
      <xdr:spPr>
        <a:xfrm>
          <a:off x="12547111" y="159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112316</xdr:rowOff>
    </xdr:from>
    <xdr:to>
      <xdr:col>85</xdr:col>
      <xdr:colOff>177800</xdr:colOff>
      <xdr:row>95</xdr:row>
      <xdr:rowOff>42466</xdr:rowOff>
    </xdr:to>
    <xdr:sp macro="" textlink="">
      <xdr:nvSpPr>
        <xdr:cNvPr id="713" name="楕円 712"/>
        <xdr:cNvSpPr/>
      </xdr:nvSpPr>
      <xdr:spPr>
        <a:xfrm>
          <a:off x="16268700" y="1622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135193</xdr:rowOff>
    </xdr:from>
    <xdr:ext cx="534377" cy="259045"/>
    <xdr:sp macro="" textlink="">
      <xdr:nvSpPr>
        <xdr:cNvPr id="714" name="公債費該当値テキスト"/>
        <xdr:cNvSpPr txBox="1"/>
      </xdr:nvSpPr>
      <xdr:spPr>
        <a:xfrm>
          <a:off x="16370300" y="1608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113033</xdr:rowOff>
    </xdr:from>
    <xdr:to>
      <xdr:col>81</xdr:col>
      <xdr:colOff>101600</xdr:colOff>
      <xdr:row>95</xdr:row>
      <xdr:rowOff>43183</xdr:rowOff>
    </xdr:to>
    <xdr:sp macro="" textlink="">
      <xdr:nvSpPr>
        <xdr:cNvPr id="715" name="楕円 714"/>
        <xdr:cNvSpPr/>
      </xdr:nvSpPr>
      <xdr:spPr>
        <a:xfrm>
          <a:off x="15430500" y="162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59710</xdr:rowOff>
    </xdr:from>
    <xdr:ext cx="534377" cy="259045"/>
    <xdr:sp macro="" textlink="">
      <xdr:nvSpPr>
        <xdr:cNvPr id="716" name="テキスト ボックス 715"/>
        <xdr:cNvSpPr txBox="1"/>
      </xdr:nvSpPr>
      <xdr:spPr>
        <a:xfrm>
          <a:off x="15214111" y="1600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120627</xdr:rowOff>
    </xdr:from>
    <xdr:to>
      <xdr:col>76</xdr:col>
      <xdr:colOff>165100</xdr:colOff>
      <xdr:row>95</xdr:row>
      <xdr:rowOff>50777</xdr:rowOff>
    </xdr:to>
    <xdr:sp macro="" textlink="">
      <xdr:nvSpPr>
        <xdr:cNvPr id="717" name="楕円 716"/>
        <xdr:cNvSpPr/>
      </xdr:nvSpPr>
      <xdr:spPr>
        <a:xfrm>
          <a:off x="14541500" y="162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67304</xdr:rowOff>
    </xdr:from>
    <xdr:ext cx="534377" cy="259045"/>
    <xdr:sp macro="" textlink="">
      <xdr:nvSpPr>
        <xdr:cNvPr id="718" name="テキスト ボックス 717"/>
        <xdr:cNvSpPr txBox="1"/>
      </xdr:nvSpPr>
      <xdr:spPr>
        <a:xfrm>
          <a:off x="14325111" y="1601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158885</xdr:rowOff>
    </xdr:from>
    <xdr:to>
      <xdr:col>72</xdr:col>
      <xdr:colOff>38100</xdr:colOff>
      <xdr:row>95</xdr:row>
      <xdr:rowOff>89035</xdr:rowOff>
    </xdr:to>
    <xdr:sp macro="" textlink="">
      <xdr:nvSpPr>
        <xdr:cNvPr id="719" name="楕円 718"/>
        <xdr:cNvSpPr/>
      </xdr:nvSpPr>
      <xdr:spPr>
        <a:xfrm>
          <a:off x="13652500" y="1627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105562</xdr:rowOff>
    </xdr:from>
    <xdr:ext cx="534377" cy="259045"/>
    <xdr:sp macro="" textlink="">
      <xdr:nvSpPr>
        <xdr:cNvPr id="720" name="テキスト ボックス 719"/>
        <xdr:cNvSpPr txBox="1"/>
      </xdr:nvSpPr>
      <xdr:spPr>
        <a:xfrm>
          <a:off x="13436111" y="1605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118732</xdr:rowOff>
    </xdr:from>
    <xdr:to>
      <xdr:col>67</xdr:col>
      <xdr:colOff>101600</xdr:colOff>
      <xdr:row>95</xdr:row>
      <xdr:rowOff>48882</xdr:rowOff>
    </xdr:to>
    <xdr:sp macro="" textlink="">
      <xdr:nvSpPr>
        <xdr:cNvPr id="721" name="楕円 720"/>
        <xdr:cNvSpPr/>
      </xdr:nvSpPr>
      <xdr:spPr>
        <a:xfrm>
          <a:off x="12763500" y="162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40009</xdr:rowOff>
    </xdr:from>
    <xdr:ext cx="534377" cy="259045"/>
    <xdr:sp macro="" textlink="">
      <xdr:nvSpPr>
        <xdr:cNvPr id="722" name="テキスト ボックス 721"/>
        <xdr:cNvSpPr txBox="1"/>
      </xdr:nvSpPr>
      <xdr:spPr>
        <a:xfrm>
          <a:off x="12547111" y="163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44" name="直線コネクタ 743"/>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45"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7"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8" name="直線コネクタ 747"/>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102438</xdr:rowOff>
    </xdr:from>
    <xdr:to>
      <xdr:col>116</xdr:col>
      <xdr:colOff>63500</xdr:colOff>
      <xdr:row>36</xdr:row>
      <xdr:rowOff>169875</xdr:rowOff>
    </xdr:to>
    <xdr:cxnSp macro="">
      <xdr:nvCxnSpPr>
        <xdr:cNvPr id="749" name="直線コネクタ 748"/>
        <xdr:cNvCxnSpPr/>
      </xdr:nvCxnSpPr>
      <xdr:spPr>
        <a:xfrm>
          <a:off x="21323300" y="6103188"/>
          <a:ext cx="8382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46982</xdr:rowOff>
    </xdr:from>
    <xdr:ext cx="313932" cy="259045"/>
    <xdr:sp macro="" textlink="">
      <xdr:nvSpPr>
        <xdr:cNvPr id="750" name="諸支出金平均値テキスト"/>
        <xdr:cNvSpPr txBox="1"/>
      </xdr:nvSpPr>
      <xdr:spPr>
        <a:xfrm>
          <a:off x="22212300" y="6562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51" name="フローチャート: 判断 750"/>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102438</xdr:rowOff>
    </xdr:from>
    <xdr:to>
      <xdr:col>111</xdr:col>
      <xdr:colOff>177800</xdr:colOff>
      <xdr:row>35</xdr:row>
      <xdr:rowOff>149758</xdr:rowOff>
    </xdr:to>
    <xdr:cxnSp macro="">
      <xdr:nvCxnSpPr>
        <xdr:cNvPr id="752" name="直線コネクタ 751"/>
        <xdr:cNvCxnSpPr/>
      </xdr:nvCxnSpPr>
      <xdr:spPr>
        <a:xfrm flipV="1">
          <a:off x="20434300" y="6103188"/>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53" name="フローチャート: 判断 752"/>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161282</xdr:rowOff>
    </xdr:from>
    <xdr:ext cx="313932" cy="259045"/>
    <xdr:sp macro="" textlink="">
      <xdr:nvSpPr>
        <xdr:cNvPr id="754" name="テキスト ボックス 753"/>
        <xdr:cNvSpPr txBox="1"/>
      </xdr:nvSpPr>
      <xdr:spPr>
        <a:xfrm>
          <a:off x="21166333" y="6676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149758</xdr:rowOff>
    </xdr:from>
    <xdr:to>
      <xdr:col>107</xdr:col>
      <xdr:colOff>50800</xdr:colOff>
      <xdr:row>35</xdr:row>
      <xdr:rowOff>155473</xdr:rowOff>
    </xdr:to>
    <xdr:cxnSp macro="">
      <xdr:nvCxnSpPr>
        <xdr:cNvPr id="755" name="直線コネクタ 754"/>
        <xdr:cNvCxnSpPr/>
      </xdr:nvCxnSpPr>
      <xdr:spPr>
        <a:xfrm flipV="1">
          <a:off x="19545300" y="615050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6" name="フローチャート: 判断 755"/>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129963</xdr:rowOff>
    </xdr:from>
    <xdr:ext cx="378565" cy="259045"/>
    <xdr:sp macro="" textlink="">
      <xdr:nvSpPr>
        <xdr:cNvPr id="757" name="テキスト ボックス 756"/>
        <xdr:cNvSpPr txBox="1"/>
      </xdr:nvSpPr>
      <xdr:spPr>
        <a:xfrm>
          <a:off x="20245017" y="6645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109753</xdr:rowOff>
    </xdr:from>
    <xdr:to>
      <xdr:col>102</xdr:col>
      <xdr:colOff>114300</xdr:colOff>
      <xdr:row>35</xdr:row>
      <xdr:rowOff>155473</xdr:rowOff>
    </xdr:to>
    <xdr:cxnSp macro="">
      <xdr:nvCxnSpPr>
        <xdr:cNvPr id="758" name="直線コネクタ 757"/>
        <xdr:cNvCxnSpPr/>
      </xdr:nvCxnSpPr>
      <xdr:spPr>
        <a:xfrm>
          <a:off x="18656300" y="61105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9" name="フローチャート: 判断 758"/>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119905</xdr:rowOff>
    </xdr:from>
    <xdr:ext cx="378565" cy="259045"/>
    <xdr:sp macro="" textlink="">
      <xdr:nvSpPr>
        <xdr:cNvPr id="760" name="テキスト ボックス 759"/>
        <xdr:cNvSpPr txBox="1"/>
      </xdr:nvSpPr>
      <xdr:spPr>
        <a:xfrm>
          <a:off x="19356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64668</xdr:rowOff>
    </xdr:from>
    <xdr:to>
      <xdr:col>98</xdr:col>
      <xdr:colOff>38100</xdr:colOff>
      <xdr:row>38</xdr:row>
      <xdr:rowOff>166268</xdr:rowOff>
    </xdr:to>
    <xdr:sp macro="" textlink="">
      <xdr:nvSpPr>
        <xdr:cNvPr id="761" name="フローチャート: 判断 760"/>
        <xdr:cNvSpPr/>
      </xdr:nvSpPr>
      <xdr:spPr>
        <a:xfrm>
          <a:off x="18605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157395</xdr:rowOff>
    </xdr:from>
    <xdr:ext cx="378565" cy="259045"/>
    <xdr:sp macro="" textlink="">
      <xdr:nvSpPr>
        <xdr:cNvPr id="762" name="テキスト ボックス 761"/>
        <xdr:cNvSpPr txBox="1"/>
      </xdr:nvSpPr>
      <xdr:spPr>
        <a:xfrm>
          <a:off x="18467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119075</xdr:rowOff>
    </xdr:from>
    <xdr:to>
      <xdr:col>116</xdr:col>
      <xdr:colOff>114300</xdr:colOff>
      <xdr:row>37</xdr:row>
      <xdr:rowOff>49225</xdr:rowOff>
    </xdr:to>
    <xdr:sp macro="" textlink="">
      <xdr:nvSpPr>
        <xdr:cNvPr id="768" name="楕円 767"/>
        <xdr:cNvSpPr/>
      </xdr:nvSpPr>
      <xdr:spPr>
        <a:xfrm>
          <a:off x="22110700" y="62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141952</xdr:rowOff>
    </xdr:from>
    <xdr:ext cx="469744" cy="259045"/>
    <xdr:sp macro="" textlink="">
      <xdr:nvSpPr>
        <xdr:cNvPr id="769" name="諸支出金該当値テキスト"/>
        <xdr:cNvSpPr txBox="1"/>
      </xdr:nvSpPr>
      <xdr:spPr>
        <a:xfrm>
          <a:off x="22212300" y="614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51638</xdr:rowOff>
    </xdr:from>
    <xdr:to>
      <xdr:col>112</xdr:col>
      <xdr:colOff>38100</xdr:colOff>
      <xdr:row>35</xdr:row>
      <xdr:rowOff>153238</xdr:rowOff>
    </xdr:to>
    <xdr:sp macro="" textlink="">
      <xdr:nvSpPr>
        <xdr:cNvPr id="770" name="楕円 769"/>
        <xdr:cNvSpPr/>
      </xdr:nvSpPr>
      <xdr:spPr>
        <a:xfrm>
          <a:off x="21272500" y="60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169765</xdr:rowOff>
    </xdr:from>
    <xdr:ext cx="469744" cy="259045"/>
    <xdr:sp macro="" textlink="">
      <xdr:nvSpPr>
        <xdr:cNvPr id="771" name="テキスト ボックス 770"/>
        <xdr:cNvSpPr txBox="1"/>
      </xdr:nvSpPr>
      <xdr:spPr>
        <a:xfrm>
          <a:off x="21088428" y="582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98958</xdr:rowOff>
    </xdr:from>
    <xdr:to>
      <xdr:col>107</xdr:col>
      <xdr:colOff>101600</xdr:colOff>
      <xdr:row>36</xdr:row>
      <xdr:rowOff>29108</xdr:rowOff>
    </xdr:to>
    <xdr:sp macro="" textlink="">
      <xdr:nvSpPr>
        <xdr:cNvPr id="772" name="楕円 771"/>
        <xdr:cNvSpPr/>
      </xdr:nvSpPr>
      <xdr:spPr>
        <a:xfrm>
          <a:off x="20383500" y="60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45635</xdr:rowOff>
    </xdr:from>
    <xdr:ext cx="469744" cy="259045"/>
    <xdr:sp macro="" textlink="">
      <xdr:nvSpPr>
        <xdr:cNvPr id="773" name="テキスト ボックス 772"/>
        <xdr:cNvSpPr txBox="1"/>
      </xdr:nvSpPr>
      <xdr:spPr>
        <a:xfrm>
          <a:off x="20199428" y="58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104673</xdr:rowOff>
    </xdr:from>
    <xdr:to>
      <xdr:col>102</xdr:col>
      <xdr:colOff>165100</xdr:colOff>
      <xdr:row>36</xdr:row>
      <xdr:rowOff>34823</xdr:rowOff>
    </xdr:to>
    <xdr:sp macro="" textlink="">
      <xdr:nvSpPr>
        <xdr:cNvPr id="774" name="楕円 773"/>
        <xdr:cNvSpPr/>
      </xdr:nvSpPr>
      <xdr:spPr>
        <a:xfrm>
          <a:off x="19494500" y="61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51350</xdr:rowOff>
    </xdr:from>
    <xdr:ext cx="469744" cy="259045"/>
    <xdr:sp macro="" textlink="">
      <xdr:nvSpPr>
        <xdr:cNvPr id="775" name="テキスト ボックス 774"/>
        <xdr:cNvSpPr txBox="1"/>
      </xdr:nvSpPr>
      <xdr:spPr>
        <a:xfrm>
          <a:off x="19310428" y="588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58953</xdr:rowOff>
    </xdr:from>
    <xdr:to>
      <xdr:col>98</xdr:col>
      <xdr:colOff>38100</xdr:colOff>
      <xdr:row>35</xdr:row>
      <xdr:rowOff>160553</xdr:rowOff>
    </xdr:to>
    <xdr:sp macro="" textlink="">
      <xdr:nvSpPr>
        <xdr:cNvPr id="776" name="楕円 775"/>
        <xdr:cNvSpPr/>
      </xdr:nvSpPr>
      <xdr:spPr>
        <a:xfrm>
          <a:off x="18605500" y="605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5630</xdr:rowOff>
    </xdr:from>
    <xdr:ext cx="469744" cy="259045"/>
    <xdr:sp macro="" textlink="">
      <xdr:nvSpPr>
        <xdr:cNvPr id="777" name="テキスト ボックス 776"/>
        <xdr:cNvSpPr txBox="1"/>
      </xdr:nvSpPr>
      <xdr:spPr>
        <a:xfrm>
          <a:off x="18421428" y="583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総務費は，住民一人当たりコストが</a:t>
          </a:r>
          <a:r>
            <a:rPr kumimoji="1" lang="en-US" altLang="ja-JP" sz="1300">
              <a:latin typeface="ＭＳ Ｐゴシック" panose="020B0600070205080204" pitchFamily="50" charset="-128"/>
              <a:ea typeface="ＭＳ Ｐゴシック" panose="020B0600070205080204" pitchFamily="50" charset="-128"/>
            </a:rPr>
            <a:t>200,566</a:t>
          </a:r>
          <a:r>
            <a:rPr kumimoji="1" lang="ja-JP" altLang="en-US" sz="1300">
              <a:latin typeface="ＭＳ Ｐゴシック" panose="020B0600070205080204" pitchFamily="50" charset="-128"/>
              <a:ea typeface="ＭＳ Ｐゴシック" panose="020B0600070205080204" pitchFamily="50" charset="-128"/>
            </a:rPr>
            <a:t>円となっている。これは、職員人件費のほか，震災復興関連事業に係る復興交付金の積立金等が多額になっているためである。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農林水産業費は，住民一人当たりコストが</a:t>
          </a:r>
          <a:r>
            <a:rPr kumimoji="1" lang="en-US" altLang="ja-JP" sz="1300">
              <a:latin typeface="ＭＳ Ｐゴシック" panose="020B0600070205080204" pitchFamily="50" charset="-128"/>
              <a:ea typeface="ＭＳ Ｐゴシック" panose="020B0600070205080204" pitchFamily="50" charset="-128"/>
            </a:rPr>
            <a:t>137,054</a:t>
          </a:r>
          <a:r>
            <a:rPr kumimoji="1" lang="ja-JP" altLang="en-US" sz="1300">
              <a:latin typeface="ＭＳ Ｐゴシック" panose="020B0600070205080204" pitchFamily="50" charset="-128"/>
              <a:ea typeface="ＭＳ Ｐゴシック" panose="020B0600070205080204" pitchFamily="50" charset="-128"/>
            </a:rPr>
            <a:t>円となっている。これは、海岸防潮堤整備事業などの震災復興関連事業を実施しているためである。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土木費は，住民一人当たりコストが</a:t>
          </a:r>
          <a:r>
            <a:rPr kumimoji="1" lang="en-US" altLang="ja-JP" sz="1300">
              <a:latin typeface="ＭＳ Ｐゴシック" panose="020B0600070205080204" pitchFamily="50" charset="-128"/>
              <a:ea typeface="ＭＳ Ｐゴシック" panose="020B0600070205080204" pitchFamily="50" charset="-128"/>
            </a:rPr>
            <a:t>362,353</a:t>
          </a:r>
          <a:r>
            <a:rPr kumimoji="1" lang="ja-JP" altLang="en-US" sz="1300">
              <a:latin typeface="ＭＳ Ｐゴシック" panose="020B0600070205080204" pitchFamily="50" charset="-128"/>
              <a:ea typeface="ＭＳ Ｐゴシック" panose="020B0600070205080204" pitchFamily="50" charset="-128"/>
            </a:rPr>
            <a:t>円となっている。これは、土地区画整理事業などの震災復興関連事業を実施しているためである。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財政調整基金残高については，震災復興事業を実施するための取り崩し等により減少し，標準財政規模比は</a:t>
          </a:r>
          <a:r>
            <a:rPr kumimoji="1" lang="en-US" altLang="ja-JP" sz="1400">
              <a:latin typeface="ＭＳ ゴシック" pitchFamily="49" charset="-128"/>
              <a:ea typeface="ＭＳ ゴシック" pitchFamily="49" charset="-128"/>
            </a:rPr>
            <a:t>82.74%</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実質単年度収支については，震災復興事業の進捗により財政調整基金を取り崩したことにより前年度より</a:t>
          </a:r>
          <a:r>
            <a:rPr kumimoji="1" lang="en-US" altLang="ja-JP" sz="1400">
              <a:latin typeface="ＭＳ ゴシック" pitchFamily="49" charset="-128"/>
              <a:ea typeface="ＭＳ ゴシック" pitchFamily="49" charset="-128"/>
            </a:rPr>
            <a:t>33.20</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今後も引き続き，財政調整基金残高に含まれている震災復興特別交付税と通常分の残高の適正管理に努める。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令和元年度は前年度と同様，全会計において黒字となった。</a:t>
          </a:r>
        </a:p>
        <a:p>
          <a:r>
            <a:rPr kumimoji="1" lang="ja-JP" altLang="en-US" sz="1400">
              <a:latin typeface="ＭＳ ゴシック" pitchFamily="49" charset="-128"/>
              <a:ea typeface="ＭＳ ゴシック" pitchFamily="49" charset="-128"/>
            </a:rPr>
            <a:t>　今後も引き続き，事務・事業の見直しを行うとともに，各公営企業の経営戦略等に基づく安定的な行財政運営に努めていく。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96087471</v>
      </c>
      <c r="BO4" s="462"/>
      <c r="BP4" s="462"/>
      <c r="BQ4" s="462"/>
      <c r="BR4" s="462"/>
      <c r="BS4" s="462"/>
      <c r="BT4" s="462"/>
      <c r="BU4" s="463"/>
      <c r="BV4" s="461">
        <v>96513324</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25.5</v>
      </c>
      <c r="CU4" s="646"/>
      <c r="CV4" s="646"/>
      <c r="CW4" s="646"/>
      <c r="CX4" s="646"/>
      <c r="CY4" s="646"/>
      <c r="CZ4" s="646"/>
      <c r="DA4" s="647"/>
      <c r="DB4" s="645">
        <v>32.200000000000003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76733077</v>
      </c>
      <c r="BO5" s="467"/>
      <c r="BP5" s="467"/>
      <c r="BQ5" s="467"/>
      <c r="BR5" s="467"/>
      <c r="BS5" s="467"/>
      <c r="BT5" s="467"/>
      <c r="BU5" s="468"/>
      <c r="BV5" s="466">
        <v>81275961</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101.3</v>
      </c>
      <c r="CU5" s="437"/>
      <c r="CV5" s="437"/>
      <c r="CW5" s="437"/>
      <c r="CX5" s="437"/>
      <c r="CY5" s="437"/>
      <c r="CZ5" s="437"/>
      <c r="DA5" s="438"/>
      <c r="DB5" s="436">
        <v>102.1</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19354394</v>
      </c>
      <c r="BO6" s="467"/>
      <c r="BP6" s="467"/>
      <c r="BQ6" s="467"/>
      <c r="BR6" s="467"/>
      <c r="BS6" s="467"/>
      <c r="BT6" s="467"/>
      <c r="BU6" s="468"/>
      <c r="BV6" s="466">
        <v>15237363</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105.4</v>
      </c>
      <c r="CU6" s="620"/>
      <c r="CV6" s="620"/>
      <c r="CW6" s="620"/>
      <c r="CX6" s="620"/>
      <c r="CY6" s="620"/>
      <c r="CZ6" s="620"/>
      <c r="DA6" s="621"/>
      <c r="DB6" s="619">
        <v>107.2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14782453</v>
      </c>
      <c r="BO7" s="467"/>
      <c r="BP7" s="467"/>
      <c r="BQ7" s="467"/>
      <c r="BR7" s="467"/>
      <c r="BS7" s="467"/>
      <c r="BT7" s="467"/>
      <c r="BU7" s="468"/>
      <c r="BV7" s="466">
        <v>9420425</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17904610</v>
      </c>
      <c r="CU7" s="467"/>
      <c r="CV7" s="467"/>
      <c r="CW7" s="467"/>
      <c r="CX7" s="467"/>
      <c r="CY7" s="467"/>
      <c r="CZ7" s="467"/>
      <c r="DA7" s="468"/>
      <c r="DB7" s="466">
        <v>18062879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4571941</v>
      </c>
      <c r="BO8" s="467"/>
      <c r="BP8" s="467"/>
      <c r="BQ8" s="467"/>
      <c r="BR8" s="467"/>
      <c r="BS8" s="467"/>
      <c r="BT8" s="467"/>
      <c r="BU8" s="468"/>
      <c r="BV8" s="466">
        <v>5816938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0.45</v>
      </c>
      <c r="CU8" s="580"/>
      <c r="CV8" s="580"/>
      <c r="CW8" s="580"/>
      <c r="CX8" s="580"/>
      <c r="CY8" s="580"/>
      <c r="CZ8" s="580"/>
      <c r="DA8" s="581"/>
      <c r="DB8" s="579">
        <v>0.45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64988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93</v>
      </c>
      <c r="AV9" s="524"/>
      <c r="AW9" s="524"/>
      <c r="AX9" s="524"/>
      <c r="AY9" s="446" t="s">
        <v>115</v>
      </c>
      <c r="AZ9" s="447"/>
      <c r="BA9" s="447"/>
      <c r="BB9" s="447"/>
      <c r="BC9" s="447"/>
      <c r="BD9" s="447"/>
      <c r="BE9" s="447"/>
      <c r="BF9" s="447"/>
      <c r="BG9" s="447"/>
      <c r="BH9" s="447"/>
      <c r="BI9" s="447"/>
      <c r="BJ9" s="447"/>
      <c r="BK9" s="447"/>
      <c r="BL9" s="447"/>
      <c r="BM9" s="448"/>
      <c r="BN9" s="466">
        <v>-1244997</v>
      </c>
      <c r="BO9" s="467"/>
      <c r="BP9" s="467"/>
      <c r="BQ9" s="467"/>
      <c r="BR9" s="467"/>
      <c r="BS9" s="467"/>
      <c r="BT9" s="467"/>
      <c r="BU9" s="468"/>
      <c r="BV9" s="466">
        <v>493810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5.0999999999999996</v>
      </c>
      <c r="CU9" s="437"/>
      <c r="CV9" s="437"/>
      <c r="CW9" s="437"/>
      <c r="CX9" s="437"/>
      <c r="CY9" s="437"/>
      <c r="CZ9" s="437"/>
      <c r="DA9" s="438"/>
      <c r="DB9" s="436">
        <v>5.7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73489</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1890</v>
      </c>
      <c r="BO10" s="467"/>
      <c r="BP10" s="467"/>
      <c r="BQ10" s="467"/>
      <c r="BR10" s="467"/>
      <c r="BS10" s="467"/>
      <c r="BT10" s="467"/>
      <c r="BU10" s="468"/>
      <c r="BV10" s="466">
        <v>1678</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62601</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5200000</v>
      </c>
      <c r="BO12" s="467"/>
      <c r="BP12" s="467"/>
      <c r="BQ12" s="467"/>
      <c r="BR12" s="467"/>
      <c r="BS12" s="467"/>
      <c r="BT12" s="467"/>
      <c r="BU12" s="468"/>
      <c r="BV12" s="466">
        <v>1000000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61969</v>
      </c>
      <c r="S13" s="570"/>
      <c r="T13" s="570"/>
      <c r="U13" s="570"/>
      <c r="V13" s="571"/>
      <c r="W13" s="557" t="s">
        <v>138</v>
      </c>
      <c r="X13" s="479"/>
      <c r="Y13" s="479"/>
      <c r="Z13" s="479"/>
      <c r="AA13" s="479"/>
      <c r="AB13" s="480"/>
      <c r="AC13" s="442">
        <v>2066</v>
      </c>
      <c r="AD13" s="443"/>
      <c r="AE13" s="443"/>
      <c r="AF13" s="443"/>
      <c r="AG13" s="444"/>
      <c r="AH13" s="442">
        <v>3128</v>
      </c>
      <c r="AI13" s="443"/>
      <c r="AJ13" s="443"/>
      <c r="AK13" s="443"/>
      <c r="AL13" s="445"/>
      <c r="AM13" s="535" t="s">
        <v>139</v>
      </c>
      <c r="AN13" s="440"/>
      <c r="AO13" s="440"/>
      <c r="AP13" s="440"/>
      <c r="AQ13" s="440"/>
      <c r="AR13" s="440"/>
      <c r="AS13" s="440"/>
      <c r="AT13" s="441"/>
      <c r="AU13" s="523" t="s">
        <v>104</v>
      </c>
      <c r="AV13" s="524"/>
      <c r="AW13" s="524"/>
      <c r="AX13" s="524"/>
      <c r="AY13" s="446" t="s">
        <v>140</v>
      </c>
      <c r="AZ13" s="447"/>
      <c r="BA13" s="447"/>
      <c r="BB13" s="447"/>
      <c r="BC13" s="447"/>
      <c r="BD13" s="447"/>
      <c r="BE13" s="447"/>
      <c r="BF13" s="447"/>
      <c r="BG13" s="447"/>
      <c r="BH13" s="447"/>
      <c r="BI13" s="447"/>
      <c r="BJ13" s="447"/>
      <c r="BK13" s="447"/>
      <c r="BL13" s="447"/>
      <c r="BM13" s="448"/>
      <c r="BN13" s="466">
        <v>-6443107</v>
      </c>
      <c r="BO13" s="467"/>
      <c r="BP13" s="467"/>
      <c r="BQ13" s="467"/>
      <c r="BR13" s="467"/>
      <c r="BS13" s="467"/>
      <c r="BT13" s="467"/>
      <c r="BU13" s="468"/>
      <c r="BV13" s="466">
        <v>-504512</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9.5</v>
      </c>
      <c r="CU13" s="437"/>
      <c r="CV13" s="437"/>
      <c r="CW13" s="437"/>
      <c r="CX13" s="437"/>
      <c r="CY13" s="437"/>
      <c r="CZ13" s="437"/>
      <c r="DA13" s="438"/>
      <c r="DB13" s="436">
        <v>10.3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63867</v>
      </c>
      <c r="S14" s="570"/>
      <c r="T14" s="570"/>
      <c r="U14" s="570"/>
      <c r="V14" s="571"/>
      <c r="W14" s="572"/>
      <c r="X14" s="482"/>
      <c r="Y14" s="482"/>
      <c r="Z14" s="482"/>
      <c r="AA14" s="482"/>
      <c r="AB14" s="483"/>
      <c r="AC14" s="562">
        <v>7.2</v>
      </c>
      <c r="AD14" s="563"/>
      <c r="AE14" s="563"/>
      <c r="AF14" s="563"/>
      <c r="AG14" s="564"/>
      <c r="AH14" s="562">
        <v>9.9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136</v>
      </c>
      <c r="CU14" s="574"/>
      <c r="CV14" s="574"/>
      <c r="CW14" s="574"/>
      <c r="CX14" s="574"/>
      <c r="CY14" s="574"/>
      <c r="CZ14" s="574"/>
      <c r="DA14" s="575"/>
      <c r="DB14" s="573" t="s">
        <v>136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63311</v>
      </c>
      <c r="S15" s="570"/>
      <c r="T15" s="570"/>
      <c r="U15" s="570"/>
      <c r="V15" s="571"/>
      <c r="W15" s="557" t="s">
        <v>144</v>
      </c>
      <c r="X15" s="479"/>
      <c r="Y15" s="479"/>
      <c r="Z15" s="479"/>
      <c r="AA15" s="479"/>
      <c r="AB15" s="480"/>
      <c r="AC15" s="442">
        <v>7637</v>
      </c>
      <c r="AD15" s="443"/>
      <c r="AE15" s="443"/>
      <c r="AF15" s="443"/>
      <c r="AG15" s="444"/>
      <c r="AH15" s="442">
        <v>8398</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6809347</v>
      </c>
      <c r="BO15" s="462"/>
      <c r="BP15" s="462"/>
      <c r="BQ15" s="462"/>
      <c r="BR15" s="462"/>
      <c r="BS15" s="462"/>
      <c r="BT15" s="462"/>
      <c r="BU15" s="463"/>
      <c r="BV15" s="461">
        <v>7091225</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26.8</v>
      </c>
      <c r="AD16" s="563"/>
      <c r="AE16" s="563"/>
      <c r="AF16" s="563"/>
      <c r="AG16" s="564"/>
      <c r="AH16" s="562">
        <v>26.6</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15193281</v>
      </c>
      <c r="BO16" s="467"/>
      <c r="BP16" s="467"/>
      <c r="BQ16" s="467"/>
      <c r="BR16" s="467"/>
      <c r="BS16" s="467"/>
      <c r="BT16" s="467"/>
      <c r="BU16" s="468"/>
      <c r="BV16" s="466">
        <v>15027377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18823</v>
      </c>
      <c r="AD17" s="443"/>
      <c r="AE17" s="443"/>
      <c r="AF17" s="443"/>
      <c r="AG17" s="444"/>
      <c r="AH17" s="442">
        <v>20077</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8647870</v>
      </c>
      <c r="BO17" s="467"/>
      <c r="BP17" s="467"/>
      <c r="BQ17" s="467"/>
      <c r="BR17" s="467"/>
      <c r="BS17" s="467"/>
      <c r="BT17" s="467"/>
      <c r="BU17" s="468"/>
      <c r="BV17" s="466">
        <v>9053934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332.44</v>
      </c>
      <c r="M18" s="531"/>
      <c r="N18" s="531"/>
      <c r="O18" s="531"/>
      <c r="P18" s="531"/>
      <c r="Q18" s="531"/>
      <c r="R18" s="532"/>
      <c r="S18" s="532"/>
      <c r="T18" s="532"/>
      <c r="U18" s="532"/>
      <c r="V18" s="533"/>
      <c r="W18" s="547"/>
      <c r="X18" s="548"/>
      <c r="Y18" s="548"/>
      <c r="Z18" s="548"/>
      <c r="AA18" s="548"/>
      <c r="AB18" s="558"/>
      <c r="AC18" s="430">
        <v>66</v>
      </c>
      <c r="AD18" s="431"/>
      <c r="AE18" s="431"/>
      <c r="AF18" s="431"/>
      <c r="AG18" s="534"/>
      <c r="AH18" s="430">
        <v>63.5</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17608176</v>
      </c>
      <c r="BO18" s="467"/>
      <c r="BP18" s="467"/>
      <c r="BQ18" s="467"/>
      <c r="BR18" s="467"/>
      <c r="BS18" s="467"/>
      <c r="BT18" s="467"/>
      <c r="BU18" s="468"/>
      <c r="BV18" s="466">
        <v>17556428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195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51223625</v>
      </c>
      <c r="BO19" s="467"/>
      <c r="BP19" s="467"/>
      <c r="BQ19" s="467"/>
      <c r="BR19" s="467"/>
      <c r="BS19" s="467"/>
      <c r="BT19" s="467"/>
      <c r="BU19" s="468"/>
      <c r="BV19" s="466">
        <v>46460347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24152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38850702</v>
      </c>
      <c r="BO23" s="467"/>
      <c r="BP23" s="467"/>
      <c r="BQ23" s="467"/>
      <c r="BR23" s="467"/>
      <c r="BS23" s="467"/>
      <c r="BT23" s="467"/>
      <c r="BU23" s="468"/>
      <c r="BV23" s="466">
        <v>39671569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9320</v>
      </c>
      <c r="R24" s="443"/>
      <c r="S24" s="443"/>
      <c r="T24" s="443"/>
      <c r="U24" s="443"/>
      <c r="V24" s="444"/>
      <c r="W24" s="508"/>
      <c r="X24" s="499"/>
      <c r="Y24" s="500"/>
      <c r="Z24" s="439" t="s">
        <v>168</v>
      </c>
      <c r="AA24" s="440"/>
      <c r="AB24" s="440"/>
      <c r="AC24" s="440"/>
      <c r="AD24" s="440"/>
      <c r="AE24" s="440"/>
      <c r="AF24" s="440"/>
      <c r="AG24" s="441"/>
      <c r="AH24" s="442">
        <v>683</v>
      </c>
      <c r="AI24" s="443"/>
      <c r="AJ24" s="443"/>
      <c r="AK24" s="443"/>
      <c r="AL24" s="444"/>
      <c r="AM24" s="442">
        <v>2105689</v>
      </c>
      <c r="AN24" s="443"/>
      <c r="AO24" s="443"/>
      <c r="AP24" s="443"/>
      <c r="AQ24" s="443"/>
      <c r="AR24" s="444"/>
      <c r="AS24" s="442">
        <v>3083</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30393972</v>
      </c>
      <c r="BO24" s="467"/>
      <c r="BP24" s="467"/>
      <c r="BQ24" s="467"/>
      <c r="BR24" s="467"/>
      <c r="BS24" s="467"/>
      <c r="BT24" s="467"/>
      <c r="BU24" s="468"/>
      <c r="BV24" s="466">
        <v>30770738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2</v>
      </c>
      <c r="M25" s="443"/>
      <c r="N25" s="443"/>
      <c r="O25" s="443"/>
      <c r="P25" s="444"/>
      <c r="Q25" s="442">
        <v>7580</v>
      </c>
      <c r="R25" s="443"/>
      <c r="S25" s="443"/>
      <c r="T25" s="443"/>
      <c r="U25" s="443"/>
      <c r="V25" s="444"/>
      <c r="W25" s="508"/>
      <c r="X25" s="499"/>
      <c r="Y25" s="500"/>
      <c r="Z25" s="439" t="s">
        <v>171</v>
      </c>
      <c r="AA25" s="440"/>
      <c r="AB25" s="440"/>
      <c r="AC25" s="440"/>
      <c r="AD25" s="440"/>
      <c r="AE25" s="440"/>
      <c r="AF25" s="440"/>
      <c r="AG25" s="441"/>
      <c r="AH25" s="442" t="s">
        <v>172</v>
      </c>
      <c r="AI25" s="443"/>
      <c r="AJ25" s="443"/>
      <c r="AK25" s="443"/>
      <c r="AL25" s="444"/>
      <c r="AM25" s="442" t="s">
        <v>173</v>
      </c>
      <c r="AN25" s="443"/>
      <c r="AO25" s="443"/>
      <c r="AP25" s="443"/>
      <c r="AQ25" s="443"/>
      <c r="AR25" s="444"/>
      <c r="AS25" s="442" t="s">
        <v>136</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26400320</v>
      </c>
      <c r="BO25" s="462"/>
      <c r="BP25" s="462"/>
      <c r="BQ25" s="462"/>
      <c r="BR25" s="462"/>
      <c r="BS25" s="462"/>
      <c r="BT25" s="462"/>
      <c r="BU25" s="463"/>
      <c r="BV25" s="461">
        <v>43449281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6360</v>
      </c>
      <c r="R26" s="443"/>
      <c r="S26" s="443"/>
      <c r="T26" s="443"/>
      <c r="U26" s="443"/>
      <c r="V26" s="444"/>
      <c r="W26" s="508"/>
      <c r="X26" s="499"/>
      <c r="Y26" s="500"/>
      <c r="Z26" s="439" t="s">
        <v>176</v>
      </c>
      <c r="AA26" s="521"/>
      <c r="AB26" s="521"/>
      <c r="AC26" s="521"/>
      <c r="AD26" s="521"/>
      <c r="AE26" s="521"/>
      <c r="AF26" s="521"/>
      <c r="AG26" s="522"/>
      <c r="AH26" s="442">
        <v>70</v>
      </c>
      <c r="AI26" s="443"/>
      <c r="AJ26" s="443"/>
      <c r="AK26" s="443"/>
      <c r="AL26" s="444"/>
      <c r="AM26" s="442">
        <v>232050</v>
      </c>
      <c r="AN26" s="443"/>
      <c r="AO26" s="443"/>
      <c r="AP26" s="443"/>
      <c r="AQ26" s="443"/>
      <c r="AR26" s="444"/>
      <c r="AS26" s="442">
        <v>3315</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173</v>
      </c>
      <c r="BO26" s="467"/>
      <c r="BP26" s="467"/>
      <c r="BQ26" s="467"/>
      <c r="BR26" s="467"/>
      <c r="BS26" s="467"/>
      <c r="BT26" s="467"/>
      <c r="BU26" s="468"/>
      <c r="BV26" s="466" t="s">
        <v>172</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4660</v>
      </c>
      <c r="R27" s="443"/>
      <c r="S27" s="443"/>
      <c r="T27" s="443"/>
      <c r="U27" s="443"/>
      <c r="V27" s="444"/>
      <c r="W27" s="508"/>
      <c r="X27" s="499"/>
      <c r="Y27" s="500"/>
      <c r="Z27" s="439" t="s">
        <v>179</v>
      </c>
      <c r="AA27" s="440"/>
      <c r="AB27" s="440"/>
      <c r="AC27" s="440"/>
      <c r="AD27" s="440"/>
      <c r="AE27" s="440"/>
      <c r="AF27" s="440"/>
      <c r="AG27" s="441"/>
      <c r="AH27" s="442">
        <v>36</v>
      </c>
      <c r="AI27" s="443"/>
      <c r="AJ27" s="443"/>
      <c r="AK27" s="443"/>
      <c r="AL27" s="444"/>
      <c r="AM27" s="442">
        <v>113445</v>
      </c>
      <c r="AN27" s="443"/>
      <c r="AO27" s="443"/>
      <c r="AP27" s="443"/>
      <c r="AQ27" s="443"/>
      <c r="AR27" s="444"/>
      <c r="AS27" s="442">
        <v>3151</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239935</v>
      </c>
      <c r="BO27" s="470"/>
      <c r="BP27" s="470"/>
      <c r="BQ27" s="470"/>
      <c r="BR27" s="470"/>
      <c r="BS27" s="470"/>
      <c r="BT27" s="470"/>
      <c r="BU27" s="471"/>
      <c r="BV27" s="469">
        <v>239933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3910</v>
      </c>
      <c r="R28" s="443"/>
      <c r="S28" s="443"/>
      <c r="T28" s="443"/>
      <c r="U28" s="443"/>
      <c r="V28" s="444"/>
      <c r="W28" s="508"/>
      <c r="X28" s="499"/>
      <c r="Y28" s="500"/>
      <c r="Z28" s="439" t="s">
        <v>182</v>
      </c>
      <c r="AA28" s="440"/>
      <c r="AB28" s="440"/>
      <c r="AC28" s="440"/>
      <c r="AD28" s="440"/>
      <c r="AE28" s="440"/>
      <c r="AF28" s="440"/>
      <c r="AG28" s="441"/>
      <c r="AH28" s="442" t="s">
        <v>136</v>
      </c>
      <c r="AI28" s="443"/>
      <c r="AJ28" s="443"/>
      <c r="AK28" s="443"/>
      <c r="AL28" s="444"/>
      <c r="AM28" s="442" t="s">
        <v>172</v>
      </c>
      <c r="AN28" s="443"/>
      <c r="AO28" s="443"/>
      <c r="AP28" s="443"/>
      <c r="AQ28" s="443"/>
      <c r="AR28" s="444"/>
      <c r="AS28" s="442" t="s">
        <v>172</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14813721</v>
      </c>
      <c r="BO28" s="462"/>
      <c r="BP28" s="462"/>
      <c r="BQ28" s="462"/>
      <c r="BR28" s="462"/>
      <c r="BS28" s="462"/>
      <c r="BT28" s="462"/>
      <c r="BU28" s="463"/>
      <c r="BV28" s="461">
        <v>17011831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22</v>
      </c>
      <c r="M29" s="443"/>
      <c r="N29" s="443"/>
      <c r="O29" s="443"/>
      <c r="P29" s="444"/>
      <c r="Q29" s="442">
        <v>3640</v>
      </c>
      <c r="R29" s="443"/>
      <c r="S29" s="443"/>
      <c r="T29" s="443"/>
      <c r="U29" s="443"/>
      <c r="V29" s="444"/>
      <c r="W29" s="509"/>
      <c r="X29" s="510"/>
      <c r="Y29" s="511"/>
      <c r="Z29" s="439" t="s">
        <v>185</v>
      </c>
      <c r="AA29" s="440"/>
      <c r="AB29" s="440"/>
      <c r="AC29" s="440"/>
      <c r="AD29" s="440"/>
      <c r="AE29" s="440"/>
      <c r="AF29" s="440"/>
      <c r="AG29" s="441"/>
      <c r="AH29" s="442">
        <v>719</v>
      </c>
      <c r="AI29" s="443"/>
      <c r="AJ29" s="443"/>
      <c r="AK29" s="443"/>
      <c r="AL29" s="444"/>
      <c r="AM29" s="442">
        <v>2219134</v>
      </c>
      <c r="AN29" s="443"/>
      <c r="AO29" s="443"/>
      <c r="AP29" s="443"/>
      <c r="AQ29" s="443"/>
      <c r="AR29" s="444"/>
      <c r="AS29" s="442">
        <v>3086</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4214</v>
      </c>
      <c r="BO29" s="467"/>
      <c r="BP29" s="467"/>
      <c r="BQ29" s="467"/>
      <c r="BR29" s="467"/>
      <c r="BS29" s="467"/>
      <c r="BT29" s="467"/>
      <c r="BU29" s="468"/>
      <c r="BV29" s="466">
        <v>4214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95.3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37875806</v>
      </c>
      <c r="BO30" s="470"/>
      <c r="BP30" s="470"/>
      <c r="BQ30" s="470"/>
      <c r="BR30" s="470"/>
      <c r="BS30" s="470"/>
      <c r="BT30" s="470"/>
      <c r="BU30" s="471"/>
      <c r="BV30" s="469">
        <v>49256753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201</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魚市場特別会計</v>
      </c>
      <c r="BH34" s="424"/>
      <c r="BI34" s="424"/>
      <c r="BJ34" s="424"/>
      <c r="BK34" s="424"/>
      <c r="BL34" s="424"/>
      <c r="BM34" s="424"/>
      <c r="BN34" s="424"/>
      <c r="BO34" s="424"/>
      <c r="BP34" s="424"/>
      <c r="BQ34" s="424"/>
      <c r="BR34" s="424"/>
      <c r="BS34" s="424"/>
      <c r="BT34" s="424"/>
      <c r="BU34" s="424"/>
      <c r="BV34" s="214"/>
      <c r="BW34" s="425">
        <f>IF(BY34="","",MAX(C34:D43,U34:V43,AM34:AN43,BE34:BF43)+1)</f>
        <v>14</v>
      </c>
      <c r="BX34" s="425"/>
      <c r="BY34" s="424" t="str">
        <f>IF('各会計、関係団体の財政状況及び健全化判断比率'!B68="","",'各会計、関係団体の財政状況及び健全化判断比率'!B68)</f>
        <v>宮城県市町村職員退職手当組合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気仙沼産業センター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ガス事業会計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IF('各会計、関係団体の財政状況及び健全化判断比率'!B35="","",'各会計、関係団体の財政状況及び健全化判断比率'!B35)</f>
        <v>唐桑半島ビジターセンター事業特別会計</v>
      </c>
      <c r="BH35" s="424"/>
      <c r="BI35" s="424"/>
      <c r="BJ35" s="424"/>
      <c r="BK35" s="424"/>
      <c r="BL35" s="424"/>
      <c r="BM35" s="424"/>
      <c r="BN35" s="424"/>
      <c r="BO35" s="424"/>
      <c r="BP35" s="424"/>
      <c r="BQ35" s="424"/>
      <c r="BR35" s="424"/>
      <c r="BS35" s="424"/>
      <c r="BT35" s="424"/>
      <c r="BU35" s="424"/>
      <c r="BV35" s="214"/>
      <c r="BW35" s="425">
        <f t="shared" ref="BW35:BW43" si="2">IF(BY35="","",BW34+1)</f>
        <v>15</v>
      </c>
      <c r="BX35" s="425"/>
      <c r="BY35" s="424" t="str">
        <f>IF('各会計、関係団体の財政状況及び健全化判断比率'!B69="","",'各会計、関係団体の財政状況及び健全化判断比率'!B69)</f>
        <v>宮城県市町村非常勤消防団員補償報償組合</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本吉町産業振興公社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病院事業会計</v>
      </c>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IF('各会計、関係団体の財政状況及び健全化判断比率'!B36="","",'各会計、関係団体の財政状況及び健全化判断比率'!B36)</f>
        <v>公共下水道特別会計</v>
      </c>
      <c r="BH36" s="424"/>
      <c r="BI36" s="424"/>
      <c r="BJ36" s="424"/>
      <c r="BK36" s="424"/>
      <c r="BL36" s="424"/>
      <c r="BM36" s="424"/>
      <c r="BN36" s="424"/>
      <c r="BO36" s="424"/>
      <c r="BP36" s="424"/>
      <c r="BQ36" s="424"/>
      <c r="BR36" s="424"/>
      <c r="BS36" s="424"/>
      <c r="BT36" s="424"/>
      <c r="BU36" s="424"/>
      <c r="BV36" s="214"/>
      <c r="BW36" s="425">
        <f t="shared" si="2"/>
        <v>16</v>
      </c>
      <c r="BX36" s="425"/>
      <c r="BY36" s="424" t="str">
        <f>IF('各会計、関係団体の財政状況及び健全化判断比率'!B70="","",'各会計、関係団体の財政状況及び健全化判断比率'!B70)</f>
        <v>気仙沼・本吉地域広域行政事務組合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12</v>
      </c>
      <c r="BF37" s="425"/>
      <c r="BG37" s="424" t="str">
        <f>IF('各会計、関係団体の財政状況及び健全化判断比率'!B37="","",'各会計、関係団体の財政状況及び健全化判断比率'!B37)</f>
        <v>集落排水特別会計</v>
      </c>
      <c r="BH37" s="424"/>
      <c r="BI37" s="424"/>
      <c r="BJ37" s="424"/>
      <c r="BK37" s="424"/>
      <c r="BL37" s="424"/>
      <c r="BM37" s="424"/>
      <c r="BN37" s="424"/>
      <c r="BO37" s="424"/>
      <c r="BP37" s="424"/>
      <c r="BQ37" s="424"/>
      <c r="BR37" s="424"/>
      <c r="BS37" s="424"/>
      <c r="BT37" s="424"/>
      <c r="BU37" s="424"/>
      <c r="BV37" s="214"/>
      <c r="BW37" s="425">
        <f t="shared" si="2"/>
        <v>17</v>
      </c>
      <c r="BX37" s="425"/>
      <c r="BY37" s="424" t="str">
        <f>IF('各会計、関係団体の財政状況及び健全化判断比率'!B71="","",'各会計、関係団体の財政状況及び健全化判断比率'!B71)</f>
        <v>宮城県市町村自治振興センター</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13</v>
      </c>
      <c r="BF38" s="425"/>
      <c r="BG38" s="424" t="str">
        <f>IF('各会計、関係団体の財政状況及び健全化判断比率'!B38="","",'各会計、関係団体の財政状況及び健全化判断比率'!B38)</f>
        <v>簡易水道特別会計</v>
      </c>
      <c r="BH38" s="424"/>
      <c r="BI38" s="424"/>
      <c r="BJ38" s="424"/>
      <c r="BK38" s="424"/>
      <c r="BL38" s="424"/>
      <c r="BM38" s="424"/>
      <c r="BN38" s="424"/>
      <c r="BO38" s="424"/>
      <c r="BP38" s="424"/>
      <c r="BQ38" s="424"/>
      <c r="BR38" s="424"/>
      <c r="BS38" s="424"/>
      <c r="BT38" s="424"/>
      <c r="BU38" s="424"/>
      <c r="BV38" s="214"/>
      <c r="BW38" s="425">
        <f t="shared" si="2"/>
        <v>18</v>
      </c>
      <c r="BX38" s="425"/>
      <c r="BY38" s="424" t="str">
        <f>IF('各会計、関係団体の財政状況及び健全化判断比率'!B72="","",'各会計、関係団体の財政状況及び健全化判断比率'!B72)</f>
        <v>宮城県後期高齢者医療広域連合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19</v>
      </c>
      <c r="BX39" s="425"/>
      <c r="BY39" s="424" t="str">
        <f>IF('各会計、関係団体の財政状況及び健全化判断比率'!B73="","",'各会計、関係団体の財政状況及び健全化判断比率'!B73)</f>
        <v>宮城県後期高齢者医療事業会計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s4IswhGBgd5MYDqkitUYR51I/xZUut+oqyrQEH7VsrQ2cVt8f+Gwa9fwO4bKEp2qVa3QpVY075nwNkOkqe2WRQ==" saltValue="yV3jIFetpUgIR3sxo49u6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8" t="s">
        <v>580</v>
      </c>
      <c r="D34" s="1248"/>
      <c r="E34" s="1249"/>
      <c r="F34" s="32">
        <v>77.05</v>
      </c>
      <c r="G34" s="33">
        <v>32.049999999999997</v>
      </c>
      <c r="H34" s="33">
        <v>29.3</v>
      </c>
      <c r="I34" s="33">
        <v>32.19</v>
      </c>
      <c r="J34" s="34">
        <v>25.53</v>
      </c>
      <c r="K34" s="22"/>
      <c r="L34" s="22"/>
      <c r="M34" s="22"/>
      <c r="N34" s="22"/>
      <c r="O34" s="22"/>
      <c r="P34" s="22"/>
    </row>
    <row r="35" spans="1:16" ht="39" customHeight="1" x14ac:dyDescent="0.15">
      <c r="A35" s="22"/>
      <c r="B35" s="35"/>
      <c r="C35" s="1242" t="s">
        <v>581</v>
      </c>
      <c r="D35" s="1243"/>
      <c r="E35" s="1244"/>
      <c r="F35" s="36">
        <v>9.27</v>
      </c>
      <c r="G35" s="37">
        <v>8.6</v>
      </c>
      <c r="H35" s="37">
        <v>7.16</v>
      </c>
      <c r="I35" s="37">
        <v>6.75</v>
      </c>
      <c r="J35" s="38">
        <v>7.07</v>
      </c>
      <c r="K35" s="22"/>
      <c r="L35" s="22"/>
      <c r="M35" s="22"/>
      <c r="N35" s="22"/>
      <c r="O35" s="22"/>
      <c r="P35" s="22"/>
    </row>
    <row r="36" spans="1:16" ht="39" customHeight="1" x14ac:dyDescent="0.15">
      <c r="A36" s="22"/>
      <c r="B36" s="35"/>
      <c r="C36" s="1242" t="s">
        <v>582</v>
      </c>
      <c r="D36" s="1243"/>
      <c r="E36" s="1244"/>
      <c r="F36" s="36">
        <v>8.9</v>
      </c>
      <c r="G36" s="37">
        <v>8.31</v>
      </c>
      <c r="H36" s="37">
        <v>3.59</v>
      </c>
      <c r="I36" s="37">
        <v>3.6</v>
      </c>
      <c r="J36" s="38">
        <v>2.81</v>
      </c>
      <c r="K36" s="22"/>
      <c r="L36" s="22"/>
      <c r="M36" s="22"/>
      <c r="N36" s="22"/>
      <c r="O36" s="22"/>
      <c r="P36" s="22"/>
    </row>
    <row r="37" spans="1:16" ht="39" customHeight="1" x14ac:dyDescent="0.15">
      <c r="A37" s="22"/>
      <c r="B37" s="35"/>
      <c r="C37" s="1242" t="s">
        <v>583</v>
      </c>
      <c r="D37" s="1243"/>
      <c r="E37" s="1244"/>
      <c r="F37" s="36">
        <v>1.37</v>
      </c>
      <c r="G37" s="37">
        <v>2.35</v>
      </c>
      <c r="H37" s="37">
        <v>2.2200000000000002</v>
      </c>
      <c r="I37" s="37">
        <v>1.37</v>
      </c>
      <c r="J37" s="38">
        <v>1.06</v>
      </c>
      <c r="K37" s="22"/>
      <c r="L37" s="22"/>
      <c r="M37" s="22"/>
      <c r="N37" s="22"/>
      <c r="O37" s="22"/>
      <c r="P37" s="22"/>
    </row>
    <row r="38" spans="1:16" ht="39" customHeight="1" x14ac:dyDescent="0.15">
      <c r="A38" s="22"/>
      <c r="B38" s="35"/>
      <c r="C38" s="1242" t="s">
        <v>584</v>
      </c>
      <c r="D38" s="1243"/>
      <c r="E38" s="1244"/>
      <c r="F38" s="36">
        <v>0.67</v>
      </c>
      <c r="G38" s="37">
        <v>0.64</v>
      </c>
      <c r="H38" s="37">
        <v>0.52</v>
      </c>
      <c r="I38" s="37">
        <v>0.76</v>
      </c>
      <c r="J38" s="38">
        <v>0.62</v>
      </c>
      <c r="K38" s="22"/>
      <c r="L38" s="22"/>
      <c r="M38" s="22"/>
      <c r="N38" s="22"/>
      <c r="O38" s="22"/>
      <c r="P38" s="22"/>
    </row>
    <row r="39" spans="1:16" ht="39" customHeight="1" x14ac:dyDescent="0.15">
      <c r="A39" s="22"/>
      <c r="B39" s="35"/>
      <c r="C39" s="1242" t="s">
        <v>585</v>
      </c>
      <c r="D39" s="1243"/>
      <c r="E39" s="1244"/>
      <c r="F39" s="36">
        <v>2.44</v>
      </c>
      <c r="G39" s="37">
        <v>1.8</v>
      </c>
      <c r="H39" s="37">
        <v>0.31</v>
      </c>
      <c r="I39" s="37">
        <v>0.7</v>
      </c>
      <c r="J39" s="38">
        <v>0.37</v>
      </c>
      <c r="K39" s="22"/>
      <c r="L39" s="22"/>
      <c r="M39" s="22"/>
      <c r="N39" s="22"/>
      <c r="O39" s="22"/>
      <c r="P39" s="22"/>
    </row>
    <row r="40" spans="1:16" ht="39" customHeight="1" x14ac:dyDescent="0.15">
      <c r="A40" s="22"/>
      <c r="B40" s="35"/>
      <c r="C40" s="1242" t="s">
        <v>586</v>
      </c>
      <c r="D40" s="1243"/>
      <c r="E40" s="1244"/>
      <c r="F40" s="36">
        <v>0</v>
      </c>
      <c r="G40" s="37">
        <v>0</v>
      </c>
      <c r="H40" s="37">
        <v>0</v>
      </c>
      <c r="I40" s="37">
        <v>0</v>
      </c>
      <c r="J40" s="38">
        <v>0.03</v>
      </c>
      <c r="K40" s="22"/>
      <c r="L40" s="22"/>
      <c r="M40" s="22"/>
      <c r="N40" s="22"/>
      <c r="O40" s="22"/>
      <c r="P40" s="22"/>
    </row>
    <row r="41" spans="1:16" ht="39" customHeight="1" x14ac:dyDescent="0.15">
      <c r="A41" s="22"/>
      <c r="B41" s="35"/>
      <c r="C41" s="1242" t="s">
        <v>587</v>
      </c>
      <c r="D41" s="1243"/>
      <c r="E41" s="1244"/>
      <c r="F41" s="36">
        <v>0.01</v>
      </c>
      <c r="G41" s="37">
        <v>0.01</v>
      </c>
      <c r="H41" s="37">
        <v>0</v>
      </c>
      <c r="I41" s="37">
        <v>0.03</v>
      </c>
      <c r="J41" s="38">
        <v>0.02</v>
      </c>
      <c r="K41" s="22"/>
      <c r="L41" s="22"/>
      <c r="M41" s="22"/>
      <c r="N41" s="22"/>
      <c r="O41" s="22"/>
      <c r="P41" s="22"/>
    </row>
    <row r="42" spans="1:16" ht="39" customHeight="1" x14ac:dyDescent="0.15">
      <c r="A42" s="22"/>
      <c r="B42" s="39"/>
      <c r="C42" s="1242" t="s">
        <v>588</v>
      </c>
      <c r="D42" s="1243"/>
      <c r="E42" s="1244"/>
      <c r="F42" s="36" t="s">
        <v>530</v>
      </c>
      <c r="G42" s="37" t="s">
        <v>530</v>
      </c>
      <c r="H42" s="37" t="s">
        <v>530</v>
      </c>
      <c r="I42" s="37" t="s">
        <v>530</v>
      </c>
      <c r="J42" s="38" t="s">
        <v>530</v>
      </c>
      <c r="K42" s="22"/>
      <c r="L42" s="22"/>
      <c r="M42" s="22"/>
      <c r="N42" s="22"/>
      <c r="O42" s="22"/>
      <c r="P42" s="22"/>
    </row>
    <row r="43" spans="1:16" ht="39" customHeight="1" thickBot="1" x14ac:dyDescent="0.2">
      <c r="A43" s="22"/>
      <c r="B43" s="40"/>
      <c r="C43" s="1245" t="s">
        <v>589</v>
      </c>
      <c r="D43" s="1246"/>
      <c r="E43" s="1247"/>
      <c r="F43" s="41">
        <v>0.01</v>
      </c>
      <c r="G43" s="42">
        <v>0.01</v>
      </c>
      <c r="H43" s="42">
        <v>0.01</v>
      </c>
      <c r="I43" s="42">
        <v>0</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imNZVdhLP5XDll+pPaS+N2hK+wdrpeMlpWSLaK1kcv3ATPCL5jK3PPP0l3mTIoZSEuGM4CwMNTsPjzB/XmPMw==" saltValue="KF4mJ62IVE/mO2BrEDRr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3237</v>
      </c>
      <c r="L45" s="60">
        <v>3035</v>
      </c>
      <c r="M45" s="60">
        <v>3143</v>
      </c>
      <c r="N45" s="60">
        <v>3121</v>
      </c>
      <c r="O45" s="61">
        <v>3040</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530</v>
      </c>
      <c r="L46" s="64" t="s">
        <v>530</v>
      </c>
      <c r="M46" s="64" t="s">
        <v>530</v>
      </c>
      <c r="N46" s="64" t="s">
        <v>530</v>
      </c>
      <c r="O46" s="65" t="s">
        <v>530</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530</v>
      </c>
      <c r="L47" s="64" t="s">
        <v>530</v>
      </c>
      <c r="M47" s="64" t="s">
        <v>530</v>
      </c>
      <c r="N47" s="64" t="s">
        <v>530</v>
      </c>
      <c r="O47" s="65" t="s">
        <v>530</v>
      </c>
      <c r="P47" s="48"/>
      <c r="Q47" s="48"/>
      <c r="R47" s="48"/>
      <c r="S47" s="48"/>
      <c r="T47" s="48"/>
      <c r="U47" s="48"/>
    </row>
    <row r="48" spans="1:21" ht="30.75" customHeight="1" x14ac:dyDescent="0.15">
      <c r="A48" s="48"/>
      <c r="B48" s="1270"/>
      <c r="C48" s="1271"/>
      <c r="D48" s="62"/>
      <c r="E48" s="1252" t="s">
        <v>14</v>
      </c>
      <c r="F48" s="1252"/>
      <c r="G48" s="1252"/>
      <c r="H48" s="1252"/>
      <c r="I48" s="1252"/>
      <c r="J48" s="1253"/>
      <c r="K48" s="63">
        <v>1551</v>
      </c>
      <c r="L48" s="64">
        <v>1551</v>
      </c>
      <c r="M48" s="64">
        <v>1317</v>
      </c>
      <c r="N48" s="64">
        <v>1389</v>
      </c>
      <c r="O48" s="65">
        <v>1313</v>
      </c>
      <c r="P48" s="48"/>
      <c r="Q48" s="48"/>
      <c r="R48" s="48"/>
      <c r="S48" s="48"/>
      <c r="T48" s="48"/>
      <c r="U48" s="48"/>
    </row>
    <row r="49" spans="1:21" ht="30.75" customHeight="1" x14ac:dyDescent="0.15">
      <c r="A49" s="48"/>
      <c r="B49" s="1270"/>
      <c r="C49" s="1271"/>
      <c r="D49" s="62"/>
      <c r="E49" s="1252" t="s">
        <v>15</v>
      </c>
      <c r="F49" s="1252"/>
      <c r="G49" s="1252"/>
      <c r="H49" s="1252"/>
      <c r="I49" s="1252"/>
      <c r="J49" s="1253"/>
      <c r="K49" s="63">
        <v>30</v>
      </c>
      <c r="L49" s="64">
        <v>33</v>
      </c>
      <c r="M49" s="64">
        <v>62</v>
      </c>
      <c r="N49" s="64">
        <v>63</v>
      </c>
      <c r="O49" s="65">
        <v>65</v>
      </c>
      <c r="P49" s="48"/>
      <c r="Q49" s="48"/>
      <c r="R49" s="48"/>
      <c r="S49" s="48"/>
      <c r="T49" s="48"/>
      <c r="U49" s="48"/>
    </row>
    <row r="50" spans="1:21" ht="30.75" customHeight="1" x14ac:dyDescent="0.15">
      <c r="A50" s="48"/>
      <c r="B50" s="1270"/>
      <c r="C50" s="1271"/>
      <c r="D50" s="62"/>
      <c r="E50" s="1252" t="s">
        <v>16</v>
      </c>
      <c r="F50" s="1252"/>
      <c r="G50" s="1252"/>
      <c r="H50" s="1252"/>
      <c r="I50" s="1252"/>
      <c r="J50" s="1253"/>
      <c r="K50" s="63">
        <v>17</v>
      </c>
      <c r="L50" s="64">
        <v>16</v>
      </c>
      <c r="M50" s="64">
        <v>34</v>
      </c>
      <c r="N50" s="64">
        <v>0</v>
      </c>
      <c r="O50" s="65">
        <v>0</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530</v>
      </c>
      <c r="L51" s="64" t="s">
        <v>530</v>
      </c>
      <c r="M51" s="64" t="s">
        <v>530</v>
      </c>
      <c r="N51" s="64" t="s">
        <v>530</v>
      </c>
      <c r="O51" s="65" t="s">
        <v>530</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2752</v>
      </c>
      <c r="L52" s="64">
        <v>2787</v>
      </c>
      <c r="M52" s="64">
        <v>3035</v>
      </c>
      <c r="N52" s="64">
        <v>3080</v>
      </c>
      <c r="O52" s="65">
        <v>2976</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2083</v>
      </c>
      <c r="L53" s="69">
        <v>1848</v>
      </c>
      <c r="M53" s="69">
        <v>1521</v>
      </c>
      <c r="N53" s="69">
        <v>1493</v>
      </c>
      <c r="O53" s="70">
        <v>1442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607</v>
      </c>
      <c r="L57" s="84" t="s">
        <v>607</v>
      </c>
      <c r="M57" s="84" t="s">
        <v>607</v>
      </c>
      <c r="N57" s="84" t="s">
        <v>607</v>
      </c>
      <c r="O57" s="85" t="s">
        <v>607</v>
      </c>
    </row>
    <row r="58" spans="1:21" ht="31.5" customHeight="1" thickBot="1" x14ac:dyDescent="0.2">
      <c r="B58" s="1260"/>
      <c r="C58" s="1261"/>
      <c r="D58" s="1265" t="s">
        <v>26</v>
      </c>
      <c r="E58" s="1266"/>
      <c r="F58" s="1266"/>
      <c r="G58" s="1266"/>
      <c r="H58" s="1266"/>
      <c r="I58" s="1266"/>
      <c r="J58" s="1267"/>
      <c r="K58" s="86" t="s">
        <v>607</v>
      </c>
      <c r="L58" s="87" t="s">
        <v>607</v>
      </c>
      <c r="M58" s="87" t="s">
        <v>607</v>
      </c>
      <c r="N58" s="87" t="s">
        <v>607</v>
      </c>
      <c r="O58" s="88" t="s">
        <v>607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Kx9AWLDM9t+seyqoJBDvU+C0BI1yxsMMc89jtdbg44aKhiF9GqHwyVL5m8Al8s0R7YyEFJe+YMSuXNu3jbQcg==" saltValue="+GQ+a/cz5npzCJVuyhaX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571</v>
      </c>
      <c r="J40" s="100" t="s">
        <v>572</v>
      </c>
      <c r="K40" s="100" t="s">
        <v>573</v>
      </c>
      <c r="L40" s="100" t="s">
        <v>574</v>
      </c>
      <c r="M40" s="101" t="s">
        <v>575</v>
      </c>
    </row>
    <row r="41" spans="2:13" ht="27.75" customHeight="1" x14ac:dyDescent="0.15">
      <c r="B41" s="1288" t="s">
        <v>29</v>
      </c>
      <c r="C41" s="1289"/>
      <c r="D41" s="102"/>
      <c r="E41" s="1290" t="s">
        <v>30</v>
      </c>
      <c r="F41" s="1290"/>
      <c r="G41" s="1290"/>
      <c r="H41" s="1291"/>
      <c r="I41" s="103">
        <v>33619</v>
      </c>
      <c r="J41" s="104">
        <v>39086</v>
      </c>
      <c r="K41" s="104">
        <v>40107</v>
      </c>
      <c r="L41" s="104">
        <v>39672</v>
      </c>
      <c r="M41" s="105">
        <v>38851</v>
      </c>
    </row>
    <row r="42" spans="2:13" ht="27.75" customHeight="1" x14ac:dyDescent="0.15">
      <c r="B42" s="1278"/>
      <c r="C42" s="1279"/>
      <c r="D42" s="106"/>
      <c r="E42" s="1282" t="s">
        <v>31</v>
      </c>
      <c r="F42" s="1282"/>
      <c r="G42" s="1282"/>
      <c r="H42" s="1283"/>
      <c r="I42" s="107">
        <v>190</v>
      </c>
      <c r="J42" s="108">
        <v>154</v>
      </c>
      <c r="K42" s="108">
        <v>100</v>
      </c>
      <c r="L42" s="108">
        <v>80</v>
      </c>
      <c r="M42" s="109">
        <v>60</v>
      </c>
    </row>
    <row r="43" spans="2:13" ht="27.75" customHeight="1" x14ac:dyDescent="0.15">
      <c r="B43" s="1278"/>
      <c r="C43" s="1279"/>
      <c r="D43" s="106"/>
      <c r="E43" s="1282" t="s">
        <v>32</v>
      </c>
      <c r="F43" s="1282"/>
      <c r="G43" s="1282"/>
      <c r="H43" s="1283"/>
      <c r="I43" s="107">
        <v>13870</v>
      </c>
      <c r="J43" s="108">
        <v>15477</v>
      </c>
      <c r="K43" s="108">
        <v>15534</v>
      </c>
      <c r="L43" s="108">
        <v>14184</v>
      </c>
      <c r="M43" s="109">
        <v>13246</v>
      </c>
    </row>
    <row r="44" spans="2:13" ht="27.75" customHeight="1" x14ac:dyDescent="0.15">
      <c r="B44" s="1278"/>
      <c r="C44" s="1279"/>
      <c r="D44" s="106"/>
      <c r="E44" s="1282" t="s">
        <v>33</v>
      </c>
      <c r="F44" s="1282"/>
      <c r="G44" s="1282"/>
      <c r="H44" s="1283"/>
      <c r="I44" s="107">
        <v>278</v>
      </c>
      <c r="J44" s="108">
        <v>280</v>
      </c>
      <c r="K44" s="108">
        <v>253</v>
      </c>
      <c r="L44" s="108">
        <v>256</v>
      </c>
      <c r="M44" s="109">
        <v>236</v>
      </c>
    </row>
    <row r="45" spans="2:13" ht="27.75" customHeight="1" x14ac:dyDescent="0.15">
      <c r="B45" s="1278"/>
      <c r="C45" s="1279"/>
      <c r="D45" s="106"/>
      <c r="E45" s="1282" t="s">
        <v>34</v>
      </c>
      <c r="F45" s="1282"/>
      <c r="G45" s="1282"/>
      <c r="H45" s="1283"/>
      <c r="I45" s="107">
        <v>5108</v>
      </c>
      <c r="J45" s="108">
        <v>4843</v>
      </c>
      <c r="K45" s="108">
        <v>4780</v>
      </c>
      <c r="L45" s="108">
        <v>4587</v>
      </c>
      <c r="M45" s="109">
        <v>4705</v>
      </c>
    </row>
    <row r="46" spans="2:13" ht="27.75" customHeight="1" x14ac:dyDescent="0.15">
      <c r="B46" s="1278"/>
      <c r="C46" s="1279"/>
      <c r="D46" s="110"/>
      <c r="E46" s="1282" t="s">
        <v>35</v>
      </c>
      <c r="F46" s="1282"/>
      <c r="G46" s="1282"/>
      <c r="H46" s="1283"/>
      <c r="I46" s="107">
        <v>5</v>
      </c>
      <c r="J46" s="108">
        <v>15</v>
      </c>
      <c r="K46" s="108">
        <v>17</v>
      </c>
      <c r="L46" s="108">
        <v>19</v>
      </c>
      <c r="M46" s="109">
        <v>17</v>
      </c>
    </row>
    <row r="47" spans="2:13" ht="27.75" customHeight="1" x14ac:dyDescent="0.15">
      <c r="B47" s="1278"/>
      <c r="C47" s="1279"/>
      <c r="D47" s="111"/>
      <c r="E47" s="1292" t="s">
        <v>36</v>
      </c>
      <c r="F47" s="1293"/>
      <c r="G47" s="1293"/>
      <c r="H47" s="1294"/>
      <c r="I47" s="107" t="s">
        <v>530</v>
      </c>
      <c r="J47" s="108" t="s">
        <v>530</v>
      </c>
      <c r="K47" s="108" t="s">
        <v>530</v>
      </c>
      <c r="L47" s="108" t="s">
        <v>530</v>
      </c>
      <c r="M47" s="109" t="s">
        <v>530</v>
      </c>
    </row>
    <row r="48" spans="2:13" ht="27.75" customHeight="1" x14ac:dyDescent="0.15">
      <c r="B48" s="1278"/>
      <c r="C48" s="1279"/>
      <c r="D48" s="106"/>
      <c r="E48" s="1282" t="s">
        <v>37</v>
      </c>
      <c r="F48" s="1282"/>
      <c r="G48" s="1282"/>
      <c r="H48" s="1283"/>
      <c r="I48" s="107" t="s">
        <v>530</v>
      </c>
      <c r="J48" s="108" t="s">
        <v>530</v>
      </c>
      <c r="K48" s="108" t="s">
        <v>530</v>
      </c>
      <c r="L48" s="108" t="s">
        <v>530</v>
      </c>
      <c r="M48" s="109" t="s">
        <v>530</v>
      </c>
    </row>
    <row r="49" spans="2:13" ht="27.75" customHeight="1" x14ac:dyDescent="0.15">
      <c r="B49" s="1280"/>
      <c r="C49" s="1281"/>
      <c r="D49" s="106"/>
      <c r="E49" s="1282" t="s">
        <v>38</v>
      </c>
      <c r="F49" s="1282"/>
      <c r="G49" s="1282"/>
      <c r="H49" s="1283"/>
      <c r="I49" s="107" t="s">
        <v>530</v>
      </c>
      <c r="J49" s="108" t="s">
        <v>530</v>
      </c>
      <c r="K49" s="108" t="s">
        <v>530</v>
      </c>
      <c r="L49" s="108" t="s">
        <v>530</v>
      </c>
      <c r="M49" s="109" t="s">
        <v>530</v>
      </c>
    </row>
    <row r="50" spans="2:13" ht="27.75" customHeight="1" x14ac:dyDescent="0.15">
      <c r="B50" s="1276" t="s">
        <v>39</v>
      </c>
      <c r="C50" s="1277"/>
      <c r="D50" s="112"/>
      <c r="E50" s="1282" t="s">
        <v>40</v>
      </c>
      <c r="F50" s="1282"/>
      <c r="G50" s="1282"/>
      <c r="H50" s="1283"/>
      <c r="I50" s="107">
        <v>19395</v>
      </c>
      <c r="J50" s="108">
        <v>24438</v>
      </c>
      <c r="K50" s="108">
        <v>22148</v>
      </c>
      <c r="L50" s="108">
        <v>26349</v>
      </c>
      <c r="M50" s="109">
        <v>26455</v>
      </c>
    </row>
    <row r="51" spans="2:13" ht="27.75" customHeight="1" x14ac:dyDescent="0.15">
      <c r="B51" s="1278"/>
      <c r="C51" s="1279"/>
      <c r="D51" s="106"/>
      <c r="E51" s="1282" t="s">
        <v>41</v>
      </c>
      <c r="F51" s="1282"/>
      <c r="G51" s="1282"/>
      <c r="H51" s="1283"/>
      <c r="I51" s="107">
        <v>4417</v>
      </c>
      <c r="J51" s="108">
        <v>7778</v>
      </c>
      <c r="K51" s="108">
        <v>10705</v>
      </c>
      <c r="L51" s="108">
        <v>11476</v>
      </c>
      <c r="M51" s="109">
        <v>11756</v>
      </c>
    </row>
    <row r="52" spans="2:13" ht="27.75" customHeight="1" x14ac:dyDescent="0.15">
      <c r="B52" s="1280"/>
      <c r="C52" s="1281"/>
      <c r="D52" s="106"/>
      <c r="E52" s="1282" t="s">
        <v>42</v>
      </c>
      <c r="F52" s="1282"/>
      <c r="G52" s="1282"/>
      <c r="H52" s="1283"/>
      <c r="I52" s="107">
        <v>27852</v>
      </c>
      <c r="J52" s="108">
        <v>27674</v>
      </c>
      <c r="K52" s="108">
        <v>26709</v>
      </c>
      <c r="L52" s="108">
        <v>26857</v>
      </c>
      <c r="M52" s="109">
        <v>28142</v>
      </c>
    </row>
    <row r="53" spans="2:13" ht="27.75" customHeight="1" thickBot="1" x14ac:dyDescent="0.2">
      <c r="B53" s="1284" t="s">
        <v>43</v>
      </c>
      <c r="C53" s="1285"/>
      <c r="D53" s="113"/>
      <c r="E53" s="1286" t="s">
        <v>44</v>
      </c>
      <c r="F53" s="1286"/>
      <c r="G53" s="1286"/>
      <c r="H53" s="1287"/>
      <c r="I53" s="114">
        <v>1406</v>
      </c>
      <c r="J53" s="115">
        <v>-35</v>
      </c>
      <c r="K53" s="115">
        <v>1229</v>
      </c>
      <c r="L53" s="115">
        <v>-5885</v>
      </c>
      <c r="M53" s="116">
        <v>-9238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OdSR5RKnZQQW/ZJWptmhf0ND2c6Fi1yAZxGP05fYwQOF9FbFxJFNKyEe1mxmH9omXVpqecB+BLdaOXUlUV5Sg==" saltValue="6p1I5JMDOGCzIzkfSQLq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3" t="s">
        <v>47</v>
      </c>
      <c r="D55" s="1303"/>
      <c r="E55" s="1304"/>
      <c r="F55" s="128">
        <v>15310</v>
      </c>
      <c r="G55" s="128">
        <v>17012</v>
      </c>
      <c r="H55" s="129">
        <v>14814</v>
      </c>
    </row>
    <row r="56" spans="2:8" ht="52.5" customHeight="1" x14ac:dyDescent="0.15">
      <c r="B56" s="130"/>
      <c r="C56" s="1305" t="s">
        <v>48</v>
      </c>
      <c r="D56" s="1305"/>
      <c r="E56" s="1306"/>
      <c r="F56" s="131">
        <v>4</v>
      </c>
      <c r="G56" s="131">
        <v>4</v>
      </c>
      <c r="H56" s="132">
        <v>4</v>
      </c>
    </row>
    <row r="57" spans="2:8" ht="53.25" customHeight="1" x14ac:dyDescent="0.15">
      <c r="B57" s="130"/>
      <c r="C57" s="1307" t="s">
        <v>49</v>
      </c>
      <c r="D57" s="1307"/>
      <c r="E57" s="1308"/>
      <c r="F57" s="133">
        <v>67622</v>
      </c>
      <c r="G57" s="133">
        <v>49257</v>
      </c>
      <c r="H57" s="134">
        <v>37876</v>
      </c>
    </row>
    <row r="58" spans="2:8" ht="45.75" customHeight="1" x14ac:dyDescent="0.15">
      <c r="B58" s="135"/>
      <c r="C58" s="1295" t="s">
        <v>608</v>
      </c>
      <c r="D58" s="1296"/>
      <c r="E58" s="1297"/>
      <c r="F58" s="136">
        <v>56698</v>
      </c>
      <c r="G58" s="136">
        <v>38042</v>
      </c>
      <c r="H58" s="137">
        <v>24896</v>
      </c>
    </row>
    <row r="59" spans="2:8" ht="45.75" customHeight="1" x14ac:dyDescent="0.15">
      <c r="B59" s="135"/>
      <c r="C59" s="1295" t="s">
        <v>615</v>
      </c>
      <c r="D59" s="1296"/>
      <c r="E59" s="1297"/>
      <c r="F59" s="136">
        <v>3653</v>
      </c>
      <c r="G59" s="136">
        <v>6293</v>
      </c>
      <c r="H59" s="137">
        <v>8671</v>
      </c>
    </row>
    <row r="60" spans="2:8" ht="45.75" customHeight="1" x14ac:dyDescent="0.15">
      <c r="B60" s="135"/>
      <c r="C60" s="1295" t="s">
        <v>609</v>
      </c>
      <c r="D60" s="1296"/>
      <c r="E60" s="1297"/>
      <c r="F60" s="136">
        <v>4794</v>
      </c>
      <c r="G60" s="136">
        <v>2431</v>
      </c>
      <c r="H60" s="137">
        <v>1751</v>
      </c>
    </row>
    <row r="61" spans="2:8" ht="45.75" customHeight="1" x14ac:dyDescent="0.15">
      <c r="B61" s="135"/>
      <c r="C61" s="1295" t="s">
        <v>610</v>
      </c>
      <c r="D61" s="1296"/>
      <c r="E61" s="1297"/>
      <c r="F61" s="136">
        <v>1561</v>
      </c>
      <c r="G61" s="136">
        <v>1561</v>
      </c>
      <c r="H61" s="137">
        <v>1561</v>
      </c>
    </row>
    <row r="62" spans="2:8" ht="45.75" customHeight="1" thickBot="1" x14ac:dyDescent="0.2">
      <c r="B62" s="138"/>
      <c r="C62" s="1298" t="s">
        <v>611</v>
      </c>
      <c r="D62" s="1299"/>
      <c r="E62" s="1300"/>
      <c r="F62" s="139">
        <v>451</v>
      </c>
      <c r="G62" s="139">
        <v>551</v>
      </c>
      <c r="H62" s="140">
        <v>651</v>
      </c>
    </row>
    <row r="63" spans="2:8" ht="52.5" customHeight="1" thickBot="1" x14ac:dyDescent="0.2">
      <c r="B63" s="141"/>
      <c r="C63" s="1301" t="s">
        <v>50</v>
      </c>
      <c r="D63" s="1301"/>
      <c r="E63" s="1302"/>
      <c r="F63" s="142">
        <v>82936</v>
      </c>
      <c r="G63" s="142">
        <v>66273</v>
      </c>
      <c r="H63" s="143">
        <v>52694</v>
      </c>
    </row>
    <row r="64" spans="2:8" ht="15" customHeight="1" x14ac:dyDescent="0.15"/>
  </sheetData>
  <sheetProtection algorithmName="SHA-512" hashValue="BQ2Nxjnm0rkVLRUY4eBh3XlhvLfWSUY6It5MvUqyAjlYqd7370zg9aZsqfjew9J7i3n2VRHwDpXG/PH3AJ2TNw==" saltValue="xlc/hfqAI3X6oc11t0su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1"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619</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571</v>
      </c>
      <c r="BQ50" s="1314"/>
      <c r="BR50" s="1314"/>
      <c r="BS50" s="1314"/>
      <c r="BT50" s="1314"/>
      <c r="BU50" s="1314"/>
      <c r="BV50" s="1314"/>
      <c r="BW50" s="1314"/>
      <c r="BX50" s="1314" t="s">
        <v>572</v>
      </c>
      <c r="BY50" s="1314"/>
      <c r="BZ50" s="1314"/>
      <c r="CA50" s="1314"/>
      <c r="CB50" s="1314"/>
      <c r="CC50" s="1314"/>
      <c r="CD50" s="1314"/>
      <c r="CE50" s="1314"/>
      <c r="CF50" s="1314" t="s">
        <v>573</v>
      </c>
      <c r="CG50" s="1314"/>
      <c r="CH50" s="1314"/>
      <c r="CI50" s="1314"/>
      <c r="CJ50" s="1314"/>
      <c r="CK50" s="1314"/>
      <c r="CL50" s="1314"/>
      <c r="CM50" s="1314"/>
      <c r="CN50" s="1314" t="s">
        <v>574</v>
      </c>
      <c r="CO50" s="1314"/>
      <c r="CP50" s="1314"/>
      <c r="CQ50" s="1314"/>
      <c r="CR50" s="1314"/>
      <c r="CS50" s="1314"/>
      <c r="CT50" s="1314"/>
      <c r="CU50" s="1314"/>
      <c r="CV50" s="1314" t="s">
        <v>575</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621</v>
      </c>
      <c r="AO51" s="1312"/>
      <c r="AP51" s="1312"/>
      <c r="AQ51" s="1312"/>
      <c r="AR51" s="1312"/>
      <c r="AS51" s="1312"/>
      <c r="AT51" s="1312"/>
      <c r="AU51" s="1312"/>
      <c r="AV51" s="1312"/>
      <c r="AW51" s="1312"/>
      <c r="AX51" s="1312"/>
      <c r="AY51" s="1312"/>
      <c r="AZ51" s="1312"/>
      <c r="BA51" s="1312"/>
      <c r="BB51" s="1312" t="s">
        <v>622</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623</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624</v>
      </c>
      <c r="AO55" s="1314"/>
      <c r="AP55" s="1314"/>
      <c r="AQ55" s="1314"/>
      <c r="AR55" s="1314"/>
      <c r="AS55" s="1314"/>
      <c r="AT55" s="1314"/>
      <c r="AU55" s="1314"/>
      <c r="AV55" s="1314"/>
      <c r="AW55" s="1314"/>
      <c r="AX55" s="1314"/>
      <c r="AY55" s="1314"/>
      <c r="AZ55" s="1314"/>
      <c r="BA55" s="1314"/>
      <c r="BB55" s="1312" t="s">
        <v>622</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623</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625</v>
      </c>
    </row>
    <row r="64" spans="1:109" x14ac:dyDescent="0.15">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626</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571</v>
      </c>
      <c r="BQ72" s="1314"/>
      <c r="BR72" s="1314"/>
      <c r="BS72" s="1314"/>
      <c r="BT72" s="1314"/>
      <c r="BU72" s="1314"/>
      <c r="BV72" s="1314"/>
      <c r="BW72" s="1314"/>
      <c r="BX72" s="1314" t="s">
        <v>572</v>
      </c>
      <c r="BY72" s="1314"/>
      <c r="BZ72" s="1314"/>
      <c r="CA72" s="1314"/>
      <c r="CB72" s="1314"/>
      <c r="CC72" s="1314"/>
      <c r="CD72" s="1314"/>
      <c r="CE72" s="1314"/>
      <c r="CF72" s="1314" t="s">
        <v>573</v>
      </c>
      <c r="CG72" s="1314"/>
      <c r="CH72" s="1314"/>
      <c r="CI72" s="1314"/>
      <c r="CJ72" s="1314"/>
      <c r="CK72" s="1314"/>
      <c r="CL72" s="1314"/>
      <c r="CM72" s="1314"/>
      <c r="CN72" s="1314" t="s">
        <v>574</v>
      </c>
      <c r="CO72" s="1314"/>
      <c r="CP72" s="1314"/>
      <c r="CQ72" s="1314"/>
      <c r="CR72" s="1314"/>
      <c r="CS72" s="1314"/>
      <c r="CT72" s="1314"/>
      <c r="CU72" s="1314"/>
      <c r="CV72" s="1314" t="s">
        <v>575</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621</v>
      </c>
      <c r="AO73" s="1312"/>
      <c r="AP73" s="1312"/>
      <c r="AQ73" s="1312"/>
      <c r="AR73" s="1312"/>
      <c r="AS73" s="1312"/>
      <c r="AT73" s="1312"/>
      <c r="AU73" s="1312"/>
      <c r="AV73" s="1312"/>
      <c r="AW73" s="1312"/>
      <c r="AX73" s="1312"/>
      <c r="AY73" s="1312"/>
      <c r="AZ73" s="1312"/>
      <c r="BA73" s="1312"/>
      <c r="BB73" s="1312" t="s">
        <v>622</v>
      </c>
      <c r="BC73" s="1312"/>
      <c r="BD73" s="1312"/>
      <c r="BE73" s="1312"/>
      <c r="BF73" s="1312"/>
      <c r="BG73" s="1312"/>
      <c r="BH73" s="1312"/>
      <c r="BI73" s="1312"/>
      <c r="BJ73" s="1312"/>
      <c r="BK73" s="1312"/>
      <c r="BL73" s="1312"/>
      <c r="BM73" s="1312"/>
      <c r="BN73" s="1312"/>
      <c r="BO73" s="1312"/>
      <c r="BP73" s="1309">
        <v>8.6999999999999993</v>
      </c>
      <c r="BQ73" s="1309"/>
      <c r="BR73" s="1309"/>
      <c r="BS73" s="1309"/>
      <c r="BT73" s="1309"/>
      <c r="BU73" s="1309"/>
      <c r="BV73" s="1309"/>
      <c r="BW73" s="1309"/>
      <c r="BX73" s="1309"/>
      <c r="BY73" s="1309"/>
      <c r="BZ73" s="1309"/>
      <c r="CA73" s="1309"/>
      <c r="CB73" s="1309"/>
      <c r="CC73" s="1309"/>
      <c r="CD73" s="1309"/>
      <c r="CE73" s="1309"/>
      <c r="CF73" s="1309">
        <v>7.9</v>
      </c>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627</v>
      </c>
      <c r="BC75" s="1312"/>
      <c r="BD75" s="1312"/>
      <c r="BE75" s="1312"/>
      <c r="BF75" s="1312"/>
      <c r="BG75" s="1312"/>
      <c r="BH75" s="1312"/>
      <c r="BI75" s="1312"/>
      <c r="BJ75" s="1312"/>
      <c r="BK75" s="1312"/>
      <c r="BL75" s="1312"/>
      <c r="BM75" s="1312"/>
      <c r="BN75" s="1312"/>
      <c r="BO75" s="1312"/>
      <c r="BP75" s="1309">
        <v>12.5</v>
      </c>
      <c r="BQ75" s="1309"/>
      <c r="BR75" s="1309"/>
      <c r="BS75" s="1309"/>
      <c r="BT75" s="1309"/>
      <c r="BU75" s="1309"/>
      <c r="BV75" s="1309"/>
      <c r="BW75" s="1309"/>
      <c r="BX75" s="1309">
        <v>12.1</v>
      </c>
      <c r="BY75" s="1309"/>
      <c r="BZ75" s="1309"/>
      <c r="CA75" s="1309"/>
      <c r="CB75" s="1309"/>
      <c r="CC75" s="1309"/>
      <c r="CD75" s="1309"/>
      <c r="CE75" s="1309"/>
      <c r="CF75" s="1309">
        <v>11.4</v>
      </c>
      <c r="CG75" s="1309"/>
      <c r="CH75" s="1309"/>
      <c r="CI75" s="1309"/>
      <c r="CJ75" s="1309"/>
      <c r="CK75" s="1309"/>
      <c r="CL75" s="1309"/>
      <c r="CM75" s="1309"/>
      <c r="CN75" s="1309">
        <v>10.3</v>
      </c>
      <c r="CO75" s="1309"/>
      <c r="CP75" s="1309"/>
      <c r="CQ75" s="1309"/>
      <c r="CR75" s="1309"/>
      <c r="CS75" s="1309"/>
      <c r="CT75" s="1309"/>
      <c r="CU75" s="1309"/>
      <c r="CV75" s="1309">
        <v>9.5</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624</v>
      </c>
      <c r="AO77" s="1314"/>
      <c r="AP77" s="1314"/>
      <c r="AQ77" s="1314"/>
      <c r="AR77" s="1314"/>
      <c r="AS77" s="1314"/>
      <c r="AT77" s="1314"/>
      <c r="AU77" s="1314"/>
      <c r="AV77" s="1314"/>
      <c r="AW77" s="1314"/>
      <c r="AX77" s="1314"/>
      <c r="AY77" s="1314"/>
      <c r="AZ77" s="1314"/>
      <c r="BA77" s="1314"/>
      <c r="BB77" s="1312" t="s">
        <v>622</v>
      </c>
      <c r="BC77" s="1312"/>
      <c r="BD77" s="1312"/>
      <c r="BE77" s="1312"/>
      <c r="BF77" s="1312"/>
      <c r="BG77" s="1312"/>
      <c r="BH77" s="1312"/>
      <c r="BI77" s="1312"/>
      <c r="BJ77" s="1312"/>
      <c r="BK77" s="1312"/>
      <c r="BL77" s="1312"/>
      <c r="BM77" s="1312"/>
      <c r="BN77" s="1312"/>
      <c r="BO77" s="1312"/>
      <c r="BP77" s="1309">
        <v>39</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627</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M5xEahGUOKQj2Qe6We+S8agQOOB0bMJglp75zz0Y/V/Y9gDxCl3ghBx35vAkMqhPrm9/8AmD36483F8RCVTHJQ==" saltValue="dGUOS7mjuY+rfqyQ/nLTg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8iudibIWKok6n45R9LKb/N2IyLQOcLYXLgUr0ySafdA5Mb0xbr620AWW+mT8BEluZCT/G6thJhLW7WoffISmTA==" saltValue="Cs+tt4Osvt38UyYwTgVi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fH+wzx+/bYcGikIRFVZNkjNZsBPoQkn215GbAszpFV0HLJwFhEeXiz9lkZrUwuQEtkKGFCw+SeweUr+a2GNLRQ==" saltValue="kSwVlK2R8Cm3fEGVlZW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568</v>
      </c>
      <c r="G2" s="157"/>
      <c r="H2" s="158"/>
    </row>
    <row r="3" spans="1:8" x14ac:dyDescent="0.15">
      <c r="A3" s="154" t="s">
        <v>561</v>
      </c>
      <c r="B3" s="159"/>
      <c r="C3" s="160"/>
      <c r="D3" s="161">
        <v>1169483</v>
      </c>
      <c r="E3" s="162"/>
      <c r="F3" s="163">
        <v>92247</v>
      </c>
      <c r="G3" s="164"/>
      <c r="H3" s="165"/>
    </row>
    <row r="4" spans="1:8" x14ac:dyDescent="0.15">
      <c r="A4" s="166"/>
      <c r="B4" s="167"/>
      <c r="C4" s="168"/>
      <c r="D4" s="169">
        <v>23388</v>
      </c>
      <c r="E4" s="170"/>
      <c r="F4" s="171">
        <v>37204</v>
      </c>
      <c r="G4" s="172"/>
      <c r="H4" s="173"/>
    </row>
    <row r="5" spans="1:8" x14ac:dyDescent="0.15">
      <c r="A5" s="154" t="s">
        <v>563</v>
      </c>
      <c r="B5" s="159"/>
      <c r="C5" s="160"/>
      <c r="D5" s="161">
        <v>1450895</v>
      </c>
      <c r="E5" s="162"/>
      <c r="F5" s="163">
        <v>57295</v>
      </c>
      <c r="G5" s="164"/>
      <c r="H5" s="165"/>
    </row>
    <row r="6" spans="1:8" x14ac:dyDescent="0.15">
      <c r="A6" s="166"/>
      <c r="B6" s="167"/>
      <c r="C6" s="168"/>
      <c r="D6" s="169">
        <v>41027</v>
      </c>
      <c r="E6" s="170"/>
      <c r="F6" s="171">
        <v>32771</v>
      </c>
      <c r="G6" s="172"/>
      <c r="H6" s="173"/>
    </row>
    <row r="7" spans="1:8" x14ac:dyDescent="0.15">
      <c r="A7" s="154" t="s">
        <v>564</v>
      </c>
      <c r="B7" s="159"/>
      <c r="C7" s="160"/>
      <c r="D7" s="161">
        <v>674119</v>
      </c>
      <c r="E7" s="162"/>
      <c r="F7" s="163">
        <v>54110</v>
      </c>
      <c r="G7" s="164"/>
      <c r="H7" s="165"/>
    </row>
    <row r="8" spans="1:8" x14ac:dyDescent="0.15">
      <c r="A8" s="166"/>
      <c r="B8" s="167"/>
      <c r="C8" s="168"/>
      <c r="D8" s="169">
        <v>28719</v>
      </c>
      <c r="E8" s="170"/>
      <c r="F8" s="171">
        <v>30620</v>
      </c>
      <c r="G8" s="172"/>
      <c r="H8" s="173"/>
    </row>
    <row r="9" spans="1:8" x14ac:dyDescent="0.15">
      <c r="A9" s="154" t="s">
        <v>565</v>
      </c>
      <c r="B9" s="159"/>
      <c r="C9" s="160"/>
      <c r="D9" s="161">
        <v>517621</v>
      </c>
      <c r="E9" s="162"/>
      <c r="F9" s="163">
        <v>54684</v>
      </c>
      <c r="G9" s="164"/>
      <c r="H9" s="165"/>
    </row>
    <row r="10" spans="1:8" x14ac:dyDescent="0.15">
      <c r="A10" s="166"/>
      <c r="B10" s="167"/>
      <c r="C10" s="168"/>
      <c r="D10" s="169">
        <v>26883</v>
      </c>
      <c r="E10" s="170"/>
      <c r="F10" s="171">
        <v>32829</v>
      </c>
      <c r="G10" s="172"/>
      <c r="H10" s="173"/>
    </row>
    <row r="11" spans="1:8" x14ac:dyDescent="0.15">
      <c r="A11" s="154" t="s">
        <v>566</v>
      </c>
      <c r="B11" s="159"/>
      <c r="C11" s="160"/>
      <c r="D11" s="161">
        <v>418267</v>
      </c>
      <c r="E11" s="162"/>
      <c r="F11" s="163">
        <v>62383</v>
      </c>
      <c r="G11" s="164"/>
      <c r="H11" s="165"/>
    </row>
    <row r="12" spans="1:8" x14ac:dyDescent="0.15">
      <c r="A12" s="166"/>
      <c r="B12" s="167"/>
      <c r="C12" s="174"/>
      <c r="D12" s="169">
        <v>25579</v>
      </c>
      <c r="E12" s="170"/>
      <c r="F12" s="171">
        <v>35325</v>
      </c>
      <c r="G12" s="172"/>
      <c r="H12" s="173"/>
    </row>
    <row r="13" spans="1:8" x14ac:dyDescent="0.15">
      <c r="A13" s="154"/>
      <c r="B13" s="159"/>
      <c r="C13" s="175"/>
      <c r="D13" s="176">
        <v>846077</v>
      </c>
      <c r="E13" s="177"/>
      <c r="F13" s="178">
        <v>64144</v>
      </c>
      <c r="G13" s="179"/>
      <c r="H13" s="165"/>
    </row>
    <row r="14" spans="1:8" x14ac:dyDescent="0.15">
      <c r="A14" s="166"/>
      <c r="B14" s="167"/>
      <c r="C14" s="168"/>
      <c r="D14" s="169">
        <v>29119</v>
      </c>
      <c r="E14" s="170"/>
      <c r="F14" s="171">
        <v>33750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77.06</v>
      </c>
      <c r="C19" s="180">
        <f>ROUND(VALUE(SUBSTITUTE(実質収支比率等に係る経年分析!G$48,"▲","-")),2)</f>
        <v>32.06</v>
      </c>
      <c r="D19" s="180">
        <f>ROUND(VALUE(SUBSTITUTE(実質収支比率等に係る経年分析!H$48,"▲","-")),2)</f>
        <v>29.31</v>
      </c>
      <c r="E19" s="180">
        <f>ROUND(VALUE(SUBSTITUTE(実質収支比率等に係る経年分析!I$48,"▲","-")),2)</f>
        <v>32.200000000000003</v>
      </c>
      <c r="F19" s="180">
        <f>ROUND(VALUE(SUBSTITUTE(実質収支比率等に係る経年分析!J$48,"▲","-")),2)</f>
        <v>25.53</v>
      </c>
    </row>
    <row r="20" spans="1:11" x14ac:dyDescent="0.15">
      <c r="A20" s="180" t="s">
        <v>54</v>
      </c>
      <c r="B20" s="180">
        <f>ROUND(VALUE(SUBSTITUTE(実質収支比率等に係る経年分析!F$47,"▲","-")),2)</f>
        <v>86.45</v>
      </c>
      <c r="C20" s="180">
        <f>ROUND(VALUE(SUBSTITUTE(実質収支比率等に係る経年分析!G$47,"▲","-")),2)</f>
        <v>102.47</v>
      </c>
      <c r="D20" s="180">
        <f>ROUND(VALUE(SUBSTITUTE(実質収支比率等に係る経年分析!H$47,"▲","-")),2)</f>
        <v>84.31</v>
      </c>
      <c r="E20" s="180">
        <f>ROUND(VALUE(SUBSTITUTE(実質収支比率等に係る経年分析!I$47,"▲","-")),2)</f>
        <v>94.18</v>
      </c>
      <c r="F20" s="180">
        <f>ROUND(VALUE(SUBSTITUTE(実質収支比率等に係る経年分析!J$47,"▲","-")),2)</f>
        <v>82.74</v>
      </c>
    </row>
    <row r="21" spans="1:11" x14ac:dyDescent="0.15">
      <c r="A21" s="180" t="s">
        <v>55</v>
      </c>
      <c r="B21" s="180">
        <f>IF(ISNUMBER(VALUE(SUBSTITUTE(実質収支比率等に係る経年分析!F$49,"▲","-"))),ROUND(VALUE(SUBSTITUTE(実質収支比率等に係る経年分析!F$49,"▲","-")),2),NA())</f>
        <v>2.5499999999999998</v>
      </c>
      <c r="C21" s="180">
        <f>IF(ISNUMBER(VALUE(SUBSTITUTE(実質収支比率等に係る経年分析!G$49,"▲","-"))),ROUND(VALUE(SUBSTITUTE(実質収支比率等に係る経年分析!G$49,"▲","-")),2),NA())</f>
        <v>-71.13</v>
      </c>
      <c r="D21" s="180">
        <f>IF(ISNUMBER(VALUE(SUBSTITUTE(実質収支比率等に係る経年分析!H$49,"▲","-"))),ROUND(VALUE(SUBSTITUTE(実質収支比率等に係る経年分析!H$49,"▲","-")),2),NA())</f>
        <v>-39.6</v>
      </c>
      <c r="E21" s="180">
        <f>IF(ISNUMBER(VALUE(SUBSTITUTE(実質収支比率等に係る経年分析!I$49,"▲","-"))),ROUND(VALUE(SUBSTITUTE(実質収支比率等に係る経年分析!I$49,"▲","-")),2),NA())</f>
        <v>-2.79</v>
      </c>
      <c r="F21" s="180">
        <f>IF(ISNUMBER(VALUE(SUBSTITUTE(実質収支比率等に係る経年分析!J$49,"▲","-"))),ROUND(VALUE(SUBSTITUTE(実質収支比率等に係る経年分析!J$49,"▲","-")),2),NA())</f>
        <v>-35.99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集落排水特別会計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2.44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x14ac:dyDescent="0.15">
      <c r="A32" s="181" t="str">
        <f>IF(連結実質赤字比率に係る赤字・黒字の構成分析!C$38="",NA(),連結実質赤字比率に係る赤字・黒字の構成分析!C$38)</f>
        <v>ガス事業会計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2.2200000000000002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1.06</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32.049999999999997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25.53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2752</v>
      </c>
      <c r="E42" s="182"/>
      <c r="F42" s="182"/>
      <c r="G42" s="182">
        <f>'実質公債費比率（分子）の構造'!L$52</f>
        <v>2787</v>
      </c>
      <c r="H42" s="182"/>
      <c r="I42" s="182"/>
      <c r="J42" s="182">
        <f>'実質公債費比率（分子）の構造'!M$52</f>
        <v>3035</v>
      </c>
      <c r="K42" s="182"/>
      <c r="L42" s="182"/>
      <c r="M42" s="182">
        <f>'実質公債費比率（分子）の構造'!N$52</f>
        <v>3080</v>
      </c>
      <c r="N42" s="182"/>
      <c r="O42" s="182"/>
      <c r="P42" s="182">
        <f>'実質公債費比率（分子）の構造'!O$52</f>
        <v>2976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17</v>
      </c>
      <c r="C44" s="182"/>
      <c r="D44" s="182"/>
      <c r="E44" s="182">
        <f>'実質公債費比率（分子）の構造'!L$50</f>
        <v>16</v>
      </c>
      <c r="F44" s="182"/>
      <c r="G44" s="182"/>
      <c r="H44" s="182">
        <f>'実質公債費比率（分子）の構造'!M$50</f>
        <v>34</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30</v>
      </c>
      <c r="C45" s="182"/>
      <c r="D45" s="182"/>
      <c r="E45" s="182">
        <f>'実質公債費比率（分子）の構造'!L$49</f>
        <v>33</v>
      </c>
      <c r="F45" s="182"/>
      <c r="G45" s="182"/>
      <c r="H45" s="182">
        <f>'実質公債費比率（分子）の構造'!M$49</f>
        <v>62</v>
      </c>
      <c r="I45" s="182"/>
      <c r="J45" s="182"/>
      <c r="K45" s="182">
        <f>'実質公債費比率（分子）の構造'!N$49</f>
        <v>63</v>
      </c>
      <c r="L45" s="182"/>
      <c r="M45" s="182"/>
      <c r="N45" s="182">
        <f>'実質公債費比率（分子）の構造'!O$49</f>
        <v>65</v>
      </c>
      <c r="O45" s="182"/>
      <c r="P45" s="182"/>
    </row>
    <row r="46" spans="1:16" x14ac:dyDescent="0.15">
      <c r="A46" s="182" t="s">
        <v>66</v>
      </c>
      <c r="B46" s="182">
        <f>'実質公債費比率（分子）の構造'!K$48</f>
        <v>1551</v>
      </c>
      <c r="C46" s="182"/>
      <c r="D46" s="182"/>
      <c r="E46" s="182">
        <f>'実質公債費比率（分子）の構造'!L$48</f>
        <v>1551</v>
      </c>
      <c r="F46" s="182"/>
      <c r="G46" s="182"/>
      <c r="H46" s="182">
        <f>'実質公債費比率（分子）の構造'!M$48</f>
        <v>1317</v>
      </c>
      <c r="I46" s="182"/>
      <c r="J46" s="182"/>
      <c r="K46" s="182">
        <f>'実質公債費比率（分子）の構造'!N$48</f>
        <v>1389</v>
      </c>
      <c r="L46" s="182"/>
      <c r="M46" s="182"/>
      <c r="N46" s="182">
        <f>'実質公債費比率（分子）の構造'!O$48</f>
        <v>1313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3237</v>
      </c>
      <c r="C49" s="182"/>
      <c r="D49" s="182"/>
      <c r="E49" s="182">
        <f>'実質公債費比率（分子）の構造'!L$45</f>
        <v>3035</v>
      </c>
      <c r="F49" s="182"/>
      <c r="G49" s="182"/>
      <c r="H49" s="182">
        <f>'実質公債費比率（分子）の構造'!M$45</f>
        <v>3143</v>
      </c>
      <c r="I49" s="182"/>
      <c r="J49" s="182"/>
      <c r="K49" s="182">
        <f>'実質公債費比率（分子）の構造'!N$45</f>
        <v>3121</v>
      </c>
      <c r="L49" s="182"/>
      <c r="M49" s="182"/>
      <c r="N49" s="182">
        <f>'実質公債費比率（分子）の構造'!O$45</f>
        <v>3040</v>
      </c>
      <c r="O49" s="182"/>
      <c r="P49" s="182"/>
    </row>
    <row r="50" spans="1:16" x14ac:dyDescent="0.15">
      <c r="A50" s="182" t="s">
        <v>70</v>
      </c>
      <c r="B50" s="182" t="e">
        <f>NA()</f>
        <v>#N/A</v>
      </c>
      <c r="C50" s="182">
        <f>IF(ISNUMBER('実質公債費比率（分子）の構造'!K$53),'実質公債費比率（分子）の構造'!K$53,NA())</f>
        <v>2083</v>
      </c>
      <c r="D50" s="182" t="e">
        <f>NA()</f>
        <v>#N/A</v>
      </c>
      <c r="E50" s="182" t="e">
        <f>NA()</f>
        <v>#N/A</v>
      </c>
      <c r="F50" s="182">
        <f>IF(ISNUMBER('実質公債費比率（分子）の構造'!L$53),'実質公債費比率（分子）の構造'!L$53,NA())</f>
        <v>1848</v>
      </c>
      <c r="G50" s="182" t="e">
        <f>NA()</f>
        <v>#N/A</v>
      </c>
      <c r="H50" s="182" t="e">
        <f>NA()</f>
        <v>#N/A</v>
      </c>
      <c r="I50" s="182">
        <f>IF(ISNUMBER('実質公債費比率（分子）の構造'!M$53),'実質公債費比率（分子）の構造'!M$53,NA())</f>
        <v>1521</v>
      </c>
      <c r="J50" s="182" t="e">
        <f>NA()</f>
        <v>#N/A</v>
      </c>
      <c r="K50" s="182" t="e">
        <f>NA()</f>
        <v>#N/A</v>
      </c>
      <c r="L50" s="182">
        <f>IF(ISNUMBER('実質公債費比率（分子）の構造'!N$53),'実質公債費比率（分子）の構造'!N$53,NA())</f>
        <v>1493</v>
      </c>
      <c r="M50" s="182" t="e">
        <f>NA()</f>
        <v>#N/A</v>
      </c>
      <c r="N50" s="182" t="e">
        <f>NA()</f>
        <v>#N/A</v>
      </c>
      <c r="O50" s="182">
        <f>IF(ISNUMBER('実質公債費比率（分子）の構造'!O$53),'実質公債費比率（分子）の構造'!O$53,NA())</f>
        <v>1442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27852</v>
      </c>
      <c r="E56" s="181"/>
      <c r="F56" s="181"/>
      <c r="G56" s="181">
        <f>'将来負担比率（分子）の構造'!J$52</f>
        <v>27674</v>
      </c>
      <c r="H56" s="181"/>
      <c r="I56" s="181"/>
      <c r="J56" s="181">
        <f>'将来負担比率（分子）の構造'!K$52</f>
        <v>26709</v>
      </c>
      <c r="K56" s="181"/>
      <c r="L56" s="181"/>
      <c r="M56" s="181">
        <f>'将来負担比率（分子）の構造'!L$52</f>
        <v>26857</v>
      </c>
      <c r="N56" s="181"/>
      <c r="O56" s="181"/>
      <c r="P56" s="181">
        <f>'将来負担比率（分子）の構造'!M$52</f>
        <v>28142</v>
      </c>
    </row>
    <row r="57" spans="1:16" x14ac:dyDescent="0.15">
      <c r="A57" s="181" t="s">
        <v>41</v>
      </c>
      <c r="B57" s="181"/>
      <c r="C57" s="181"/>
      <c r="D57" s="181">
        <f>'将来負担比率（分子）の構造'!I$51</f>
        <v>4417</v>
      </c>
      <c r="E57" s="181"/>
      <c r="F57" s="181"/>
      <c r="G57" s="181">
        <f>'将来負担比率（分子）の構造'!J$51</f>
        <v>7778</v>
      </c>
      <c r="H57" s="181"/>
      <c r="I57" s="181"/>
      <c r="J57" s="181">
        <f>'将来負担比率（分子）の構造'!K$51</f>
        <v>10705</v>
      </c>
      <c r="K57" s="181"/>
      <c r="L57" s="181"/>
      <c r="M57" s="181">
        <f>'将来負担比率（分子）の構造'!L$51</f>
        <v>11476</v>
      </c>
      <c r="N57" s="181"/>
      <c r="O57" s="181"/>
      <c r="P57" s="181">
        <f>'将来負担比率（分子）の構造'!M$51</f>
        <v>11756</v>
      </c>
    </row>
    <row r="58" spans="1:16" x14ac:dyDescent="0.15">
      <c r="A58" s="181" t="s">
        <v>40</v>
      </c>
      <c r="B58" s="181"/>
      <c r="C58" s="181"/>
      <c r="D58" s="181">
        <f>'将来負担比率（分子）の構造'!I$50</f>
        <v>19395</v>
      </c>
      <c r="E58" s="181"/>
      <c r="F58" s="181"/>
      <c r="G58" s="181">
        <f>'将来負担比率（分子）の構造'!J$50</f>
        <v>24438</v>
      </c>
      <c r="H58" s="181"/>
      <c r="I58" s="181"/>
      <c r="J58" s="181">
        <f>'将来負担比率（分子）の構造'!K$50</f>
        <v>22148</v>
      </c>
      <c r="K58" s="181"/>
      <c r="L58" s="181"/>
      <c r="M58" s="181">
        <f>'将来負担比率（分子）の構造'!L$50</f>
        <v>26349</v>
      </c>
      <c r="N58" s="181"/>
      <c r="O58" s="181"/>
      <c r="P58" s="181">
        <f>'将来負担比率（分子）の構造'!M$50</f>
        <v>26455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5</v>
      </c>
      <c r="C61" s="181"/>
      <c r="D61" s="181"/>
      <c r="E61" s="181">
        <f>'将来負担比率（分子）の構造'!J$46</f>
        <v>15</v>
      </c>
      <c r="F61" s="181"/>
      <c r="G61" s="181"/>
      <c r="H61" s="181">
        <f>'将来負担比率（分子）の構造'!K$46</f>
        <v>17</v>
      </c>
      <c r="I61" s="181"/>
      <c r="J61" s="181"/>
      <c r="K61" s="181">
        <f>'将来負担比率（分子）の構造'!L$46</f>
        <v>19</v>
      </c>
      <c r="L61" s="181"/>
      <c r="M61" s="181"/>
      <c r="N61" s="181">
        <f>'将来負担比率（分子）の構造'!M$46</f>
        <v>17</v>
      </c>
      <c r="O61" s="181"/>
      <c r="P61" s="181"/>
    </row>
    <row r="62" spans="1:16" x14ac:dyDescent="0.15">
      <c r="A62" s="181" t="s">
        <v>34</v>
      </c>
      <c r="B62" s="181">
        <f>'将来負担比率（分子）の構造'!I$45</f>
        <v>5108</v>
      </c>
      <c r="C62" s="181"/>
      <c r="D62" s="181"/>
      <c r="E62" s="181">
        <f>'将来負担比率（分子）の構造'!J$45</f>
        <v>4843</v>
      </c>
      <c r="F62" s="181"/>
      <c r="G62" s="181"/>
      <c r="H62" s="181">
        <f>'将来負担比率（分子）の構造'!K$45</f>
        <v>4780</v>
      </c>
      <c r="I62" s="181"/>
      <c r="J62" s="181"/>
      <c r="K62" s="181">
        <f>'将来負担比率（分子）の構造'!L$45</f>
        <v>4587</v>
      </c>
      <c r="L62" s="181"/>
      <c r="M62" s="181"/>
      <c r="N62" s="181">
        <f>'将来負担比率（分子）の構造'!M$45</f>
        <v>4705</v>
      </c>
      <c r="O62" s="181"/>
      <c r="P62" s="181"/>
    </row>
    <row r="63" spans="1:16" x14ac:dyDescent="0.15">
      <c r="A63" s="181" t="s">
        <v>33</v>
      </c>
      <c r="B63" s="181">
        <f>'将来負担比率（分子）の構造'!I$44</f>
        <v>278</v>
      </c>
      <c r="C63" s="181"/>
      <c r="D63" s="181"/>
      <c r="E63" s="181">
        <f>'将来負担比率（分子）の構造'!J$44</f>
        <v>280</v>
      </c>
      <c r="F63" s="181"/>
      <c r="G63" s="181"/>
      <c r="H63" s="181">
        <f>'将来負担比率（分子）の構造'!K$44</f>
        <v>253</v>
      </c>
      <c r="I63" s="181"/>
      <c r="J63" s="181"/>
      <c r="K63" s="181">
        <f>'将来負担比率（分子）の構造'!L$44</f>
        <v>256</v>
      </c>
      <c r="L63" s="181"/>
      <c r="M63" s="181"/>
      <c r="N63" s="181">
        <f>'将来負担比率（分子）の構造'!M$44</f>
        <v>236</v>
      </c>
      <c r="O63" s="181"/>
      <c r="P63" s="181"/>
    </row>
    <row r="64" spans="1:16" x14ac:dyDescent="0.15">
      <c r="A64" s="181" t="s">
        <v>32</v>
      </c>
      <c r="B64" s="181">
        <f>'将来負担比率（分子）の構造'!I$43</f>
        <v>13870</v>
      </c>
      <c r="C64" s="181"/>
      <c r="D64" s="181"/>
      <c r="E64" s="181">
        <f>'将来負担比率（分子）の構造'!J$43</f>
        <v>15477</v>
      </c>
      <c r="F64" s="181"/>
      <c r="G64" s="181"/>
      <c r="H64" s="181">
        <f>'将来負担比率（分子）の構造'!K$43</f>
        <v>15534</v>
      </c>
      <c r="I64" s="181"/>
      <c r="J64" s="181"/>
      <c r="K64" s="181">
        <f>'将来負担比率（分子）の構造'!L$43</f>
        <v>14184</v>
      </c>
      <c r="L64" s="181"/>
      <c r="M64" s="181"/>
      <c r="N64" s="181">
        <f>'将来負担比率（分子）の構造'!M$43</f>
        <v>13246</v>
      </c>
      <c r="O64" s="181"/>
      <c r="P64" s="181"/>
    </row>
    <row r="65" spans="1:16" x14ac:dyDescent="0.15">
      <c r="A65" s="181" t="s">
        <v>31</v>
      </c>
      <c r="B65" s="181">
        <f>'将来負担比率（分子）の構造'!I$42</f>
        <v>190</v>
      </c>
      <c r="C65" s="181"/>
      <c r="D65" s="181"/>
      <c r="E65" s="181">
        <f>'将来負担比率（分子）の構造'!J$42</f>
        <v>154</v>
      </c>
      <c r="F65" s="181"/>
      <c r="G65" s="181"/>
      <c r="H65" s="181">
        <f>'将来負担比率（分子）の構造'!K$42</f>
        <v>100</v>
      </c>
      <c r="I65" s="181"/>
      <c r="J65" s="181"/>
      <c r="K65" s="181">
        <f>'将来負担比率（分子）の構造'!L$42</f>
        <v>80</v>
      </c>
      <c r="L65" s="181"/>
      <c r="M65" s="181"/>
      <c r="N65" s="181">
        <f>'将来負担比率（分子）の構造'!M$42</f>
        <v>60</v>
      </c>
      <c r="O65" s="181"/>
      <c r="P65" s="181"/>
    </row>
    <row r="66" spans="1:16" x14ac:dyDescent="0.15">
      <c r="A66" s="181" t="s">
        <v>30</v>
      </c>
      <c r="B66" s="181">
        <f>'将来負担比率（分子）の構造'!I$41</f>
        <v>33619</v>
      </c>
      <c r="C66" s="181"/>
      <c r="D66" s="181"/>
      <c r="E66" s="181">
        <f>'将来負担比率（分子）の構造'!J$41</f>
        <v>39086</v>
      </c>
      <c r="F66" s="181"/>
      <c r="G66" s="181"/>
      <c r="H66" s="181">
        <f>'将来負担比率（分子）の構造'!K$41</f>
        <v>40107</v>
      </c>
      <c r="I66" s="181"/>
      <c r="J66" s="181"/>
      <c r="K66" s="181">
        <f>'将来負担比率（分子）の構造'!L$41</f>
        <v>39672</v>
      </c>
      <c r="L66" s="181"/>
      <c r="M66" s="181"/>
      <c r="N66" s="181">
        <f>'将来負担比率（分子）の構造'!M$41</f>
        <v>38851</v>
      </c>
      <c r="O66" s="181"/>
      <c r="P66" s="181"/>
    </row>
    <row r="67" spans="1:16" x14ac:dyDescent="0.15">
      <c r="A67" s="181" t="s">
        <v>74</v>
      </c>
      <c r="B67" s="181" t="e">
        <f>NA()</f>
        <v>#N/A</v>
      </c>
      <c r="C67" s="181">
        <f>IF(ISNUMBER('将来負担比率（分子）の構造'!I$53), IF('将来負担比率（分子）の構造'!I$53 &lt; 0, 0, '将来負担比率（分子）の構造'!I$53), NA())</f>
        <v>1406</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1229</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15310</v>
      </c>
      <c r="C72" s="185">
        <f>基金残高に係る経年分析!G55</f>
        <v>17012</v>
      </c>
      <c r="D72" s="185">
        <f>基金残高に係る経年分析!H55</f>
        <v>14814</v>
      </c>
    </row>
    <row r="73" spans="1:16" x14ac:dyDescent="0.15">
      <c r="A73" s="184" t="s">
        <v>77</v>
      </c>
      <c r="B73" s="185">
        <f>基金残高に係る経年分析!F56</f>
        <v>4</v>
      </c>
      <c r="C73" s="185">
        <f>基金残高に係る経年分析!G56</f>
        <v>4</v>
      </c>
      <c r="D73" s="185">
        <f>基金残高に係る経年分析!H56</f>
        <v>4</v>
      </c>
    </row>
    <row r="74" spans="1:16" x14ac:dyDescent="0.15">
      <c r="A74" s="184" t="s">
        <v>78</v>
      </c>
      <c r="B74" s="185">
        <f>基金残高に係る経年分析!F57</f>
        <v>67622</v>
      </c>
      <c r="C74" s="185">
        <f>基金残高に係る経年分析!G57</f>
        <v>49257</v>
      </c>
      <c r="D74" s="185">
        <f>基金残高に係る経年分析!H57</f>
        <v>37876</v>
      </c>
    </row>
  </sheetData>
  <sheetProtection algorithmName="SHA-512" hashValue="iPl+19dgCSfgm5/r1x4PhUQK82BDNLKCIfXWZgX9tUpc3LvC13B2wflVMNb+FNcpskJKMEM2H01rEKo9G339Sw==" saltValue="0/jcoHssjG2BnDQ3kpBp4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6672049</v>
      </c>
      <c r="S5" s="734"/>
      <c r="T5" s="734"/>
      <c r="U5" s="734"/>
      <c r="V5" s="734"/>
      <c r="W5" s="734"/>
      <c r="X5" s="734"/>
      <c r="Y5" s="777"/>
      <c r="Z5" s="795">
        <v>6.9</v>
      </c>
      <c r="AA5" s="795"/>
      <c r="AB5" s="795"/>
      <c r="AC5" s="795"/>
      <c r="AD5" s="796">
        <v>6476214</v>
      </c>
      <c r="AE5" s="796"/>
      <c r="AF5" s="796"/>
      <c r="AG5" s="796"/>
      <c r="AH5" s="796"/>
      <c r="AI5" s="796"/>
      <c r="AJ5" s="796"/>
      <c r="AK5" s="796"/>
      <c r="AL5" s="778">
        <v>38.799999999999997</v>
      </c>
      <c r="AM5" s="749"/>
      <c r="AN5" s="749"/>
      <c r="AO5" s="779"/>
      <c r="AP5" s="744" t="s">
        <v>226</v>
      </c>
      <c r="AQ5" s="745"/>
      <c r="AR5" s="745"/>
      <c r="AS5" s="745"/>
      <c r="AT5" s="745"/>
      <c r="AU5" s="745"/>
      <c r="AV5" s="745"/>
      <c r="AW5" s="745"/>
      <c r="AX5" s="745"/>
      <c r="AY5" s="745"/>
      <c r="AZ5" s="745"/>
      <c r="BA5" s="745"/>
      <c r="BB5" s="745"/>
      <c r="BC5" s="745"/>
      <c r="BD5" s="745"/>
      <c r="BE5" s="745"/>
      <c r="BF5" s="746"/>
      <c r="BG5" s="678">
        <v>6465444</v>
      </c>
      <c r="BH5" s="679"/>
      <c r="BI5" s="679"/>
      <c r="BJ5" s="679"/>
      <c r="BK5" s="679"/>
      <c r="BL5" s="679"/>
      <c r="BM5" s="679"/>
      <c r="BN5" s="680"/>
      <c r="BO5" s="715">
        <v>96.9</v>
      </c>
      <c r="BP5" s="715"/>
      <c r="BQ5" s="715"/>
      <c r="BR5" s="715"/>
      <c r="BS5" s="716" t="s">
        <v>136</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283408</v>
      </c>
      <c r="S6" s="679"/>
      <c r="T6" s="679"/>
      <c r="U6" s="679"/>
      <c r="V6" s="679"/>
      <c r="W6" s="679"/>
      <c r="X6" s="679"/>
      <c r="Y6" s="680"/>
      <c r="Z6" s="715">
        <v>0.3</v>
      </c>
      <c r="AA6" s="715"/>
      <c r="AB6" s="715"/>
      <c r="AC6" s="715"/>
      <c r="AD6" s="716">
        <v>283408</v>
      </c>
      <c r="AE6" s="716"/>
      <c r="AF6" s="716"/>
      <c r="AG6" s="716"/>
      <c r="AH6" s="716"/>
      <c r="AI6" s="716"/>
      <c r="AJ6" s="716"/>
      <c r="AK6" s="716"/>
      <c r="AL6" s="681">
        <v>1.7</v>
      </c>
      <c r="AM6" s="682"/>
      <c r="AN6" s="682"/>
      <c r="AO6" s="717"/>
      <c r="AP6" s="675" t="s">
        <v>231</v>
      </c>
      <c r="AQ6" s="676"/>
      <c r="AR6" s="676"/>
      <c r="AS6" s="676"/>
      <c r="AT6" s="676"/>
      <c r="AU6" s="676"/>
      <c r="AV6" s="676"/>
      <c r="AW6" s="676"/>
      <c r="AX6" s="676"/>
      <c r="AY6" s="676"/>
      <c r="AZ6" s="676"/>
      <c r="BA6" s="676"/>
      <c r="BB6" s="676"/>
      <c r="BC6" s="676"/>
      <c r="BD6" s="676"/>
      <c r="BE6" s="676"/>
      <c r="BF6" s="677"/>
      <c r="BG6" s="678">
        <v>6465444</v>
      </c>
      <c r="BH6" s="679"/>
      <c r="BI6" s="679"/>
      <c r="BJ6" s="679"/>
      <c r="BK6" s="679"/>
      <c r="BL6" s="679"/>
      <c r="BM6" s="679"/>
      <c r="BN6" s="680"/>
      <c r="BO6" s="715">
        <v>96.9</v>
      </c>
      <c r="BP6" s="715"/>
      <c r="BQ6" s="715"/>
      <c r="BR6" s="715"/>
      <c r="BS6" s="716" t="s">
        <v>173</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264117</v>
      </c>
      <c r="CS6" s="679"/>
      <c r="CT6" s="679"/>
      <c r="CU6" s="679"/>
      <c r="CV6" s="679"/>
      <c r="CW6" s="679"/>
      <c r="CX6" s="679"/>
      <c r="CY6" s="680"/>
      <c r="CZ6" s="778">
        <v>0.3</v>
      </c>
      <c r="DA6" s="749"/>
      <c r="DB6" s="749"/>
      <c r="DC6" s="781"/>
      <c r="DD6" s="684" t="s">
        <v>233</v>
      </c>
      <c r="DE6" s="679"/>
      <c r="DF6" s="679"/>
      <c r="DG6" s="679"/>
      <c r="DH6" s="679"/>
      <c r="DI6" s="679"/>
      <c r="DJ6" s="679"/>
      <c r="DK6" s="679"/>
      <c r="DL6" s="679"/>
      <c r="DM6" s="679"/>
      <c r="DN6" s="679"/>
      <c r="DO6" s="679"/>
      <c r="DP6" s="680"/>
      <c r="DQ6" s="684">
        <v>264117</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3717</v>
      </c>
      <c r="S7" s="679"/>
      <c r="T7" s="679"/>
      <c r="U7" s="679"/>
      <c r="V7" s="679"/>
      <c r="W7" s="679"/>
      <c r="X7" s="679"/>
      <c r="Y7" s="680"/>
      <c r="Z7" s="715">
        <v>0</v>
      </c>
      <c r="AA7" s="715"/>
      <c r="AB7" s="715"/>
      <c r="AC7" s="715"/>
      <c r="AD7" s="716">
        <v>3717</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3020836</v>
      </c>
      <c r="BH7" s="679"/>
      <c r="BI7" s="679"/>
      <c r="BJ7" s="679"/>
      <c r="BK7" s="679"/>
      <c r="BL7" s="679"/>
      <c r="BM7" s="679"/>
      <c r="BN7" s="680"/>
      <c r="BO7" s="715">
        <v>45.3</v>
      </c>
      <c r="BP7" s="715"/>
      <c r="BQ7" s="715"/>
      <c r="BR7" s="715"/>
      <c r="BS7" s="716" t="s">
        <v>233</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12555663</v>
      </c>
      <c r="CS7" s="679"/>
      <c r="CT7" s="679"/>
      <c r="CU7" s="679"/>
      <c r="CV7" s="679"/>
      <c r="CW7" s="679"/>
      <c r="CX7" s="679"/>
      <c r="CY7" s="680"/>
      <c r="CZ7" s="715">
        <v>16.399999999999999</v>
      </c>
      <c r="DA7" s="715"/>
      <c r="DB7" s="715"/>
      <c r="DC7" s="715"/>
      <c r="DD7" s="684">
        <v>196060</v>
      </c>
      <c r="DE7" s="679"/>
      <c r="DF7" s="679"/>
      <c r="DG7" s="679"/>
      <c r="DH7" s="679"/>
      <c r="DI7" s="679"/>
      <c r="DJ7" s="679"/>
      <c r="DK7" s="679"/>
      <c r="DL7" s="679"/>
      <c r="DM7" s="679"/>
      <c r="DN7" s="679"/>
      <c r="DO7" s="679"/>
      <c r="DP7" s="680"/>
      <c r="DQ7" s="684">
        <v>6830224</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17863</v>
      </c>
      <c r="S8" s="679"/>
      <c r="T8" s="679"/>
      <c r="U8" s="679"/>
      <c r="V8" s="679"/>
      <c r="W8" s="679"/>
      <c r="X8" s="679"/>
      <c r="Y8" s="680"/>
      <c r="Z8" s="715">
        <v>0</v>
      </c>
      <c r="AA8" s="715"/>
      <c r="AB8" s="715"/>
      <c r="AC8" s="715"/>
      <c r="AD8" s="716">
        <v>17863</v>
      </c>
      <c r="AE8" s="716"/>
      <c r="AF8" s="716"/>
      <c r="AG8" s="716"/>
      <c r="AH8" s="716"/>
      <c r="AI8" s="716"/>
      <c r="AJ8" s="716"/>
      <c r="AK8" s="716"/>
      <c r="AL8" s="681">
        <v>0.1</v>
      </c>
      <c r="AM8" s="682"/>
      <c r="AN8" s="682"/>
      <c r="AO8" s="717"/>
      <c r="AP8" s="675" t="s">
        <v>238</v>
      </c>
      <c r="AQ8" s="676"/>
      <c r="AR8" s="676"/>
      <c r="AS8" s="676"/>
      <c r="AT8" s="676"/>
      <c r="AU8" s="676"/>
      <c r="AV8" s="676"/>
      <c r="AW8" s="676"/>
      <c r="AX8" s="676"/>
      <c r="AY8" s="676"/>
      <c r="AZ8" s="676"/>
      <c r="BA8" s="676"/>
      <c r="BB8" s="676"/>
      <c r="BC8" s="676"/>
      <c r="BD8" s="676"/>
      <c r="BE8" s="676"/>
      <c r="BF8" s="677"/>
      <c r="BG8" s="678">
        <v>106527</v>
      </c>
      <c r="BH8" s="679"/>
      <c r="BI8" s="679"/>
      <c r="BJ8" s="679"/>
      <c r="BK8" s="679"/>
      <c r="BL8" s="679"/>
      <c r="BM8" s="679"/>
      <c r="BN8" s="680"/>
      <c r="BO8" s="715">
        <v>1.6</v>
      </c>
      <c r="BP8" s="715"/>
      <c r="BQ8" s="715"/>
      <c r="BR8" s="715"/>
      <c r="BS8" s="684" t="s">
        <v>233</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8344868</v>
      </c>
      <c r="CS8" s="679"/>
      <c r="CT8" s="679"/>
      <c r="CU8" s="679"/>
      <c r="CV8" s="679"/>
      <c r="CW8" s="679"/>
      <c r="CX8" s="679"/>
      <c r="CY8" s="680"/>
      <c r="CZ8" s="715">
        <v>10.9</v>
      </c>
      <c r="DA8" s="715"/>
      <c r="DB8" s="715"/>
      <c r="DC8" s="715"/>
      <c r="DD8" s="684">
        <v>11660</v>
      </c>
      <c r="DE8" s="679"/>
      <c r="DF8" s="679"/>
      <c r="DG8" s="679"/>
      <c r="DH8" s="679"/>
      <c r="DI8" s="679"/>
      <c r="DJ8" s="679"/>
      <c r="DK8" s="679"/>
      <c r="DL8" s="679"/>
      <c r="DM8" s="679"/>
      <c r="DN8" s="679"/>
      <c r="DO8" s="679"/>
      <c r="DP8" s="680"/>
      <c r="DQ8" s="684">
        <v>4589975</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10940</v>
      </c>
      <c r="S9" s="679"/>
      <c r="T9" s="679"/>
      <c r="U9" s="679"/>
      <c r="V9" s="679"/>
      <c r="W9" s="679"/>
      <c r="X9" s="679"/>
      <c r="Y9" s="680"/>
      <c r="Z9" s="715">
        <v>0</v>
      </c>
      <c r="AA9" s="715"/>
      <c r="AB9" s="715"/>
      <c r="AC9" s="715"/>
      <c r="AD9" s="716">
        <v>10940</v>
      </c>
      <c r="AE9" s="716"/>
      <c r="AF9" s="716"/>
      <c r="AG9" s="716"/>
      <c r="AH9" s="716"/>
      <c r="AI9" s="716"/>
      <c r="AJ9" s="716"/>
      <c r="AK9" s="716"/>
      <c r="AL9" s="681">
        <v>0.1</v>
      </c>
      <c r="AM9" s="682"/>
      <c r="AN9" s="682"/>
      <c r="AO9" s="717"/>
      <c r="AP9" s="675" t="s">
        <v>241</v>
      </c>
      <c r="AQ9" s="676"/>
      <c r="AR9" s="676"/>
      <c r="AS9" s="676"/>
      <c r="AT9" s="676"/>
      <c r="AU9" s="676"/>
      <c r="AV9" s="676"/>
      <c r="AW9" s="676"/>
      <c r="AX9" s="676"/>
      <c r="AY9" s="676"/>
      <c r="AZ9" s="676"/>
      <c r="BA9" s="676"/>
      <c r="BB9" s="676"/>
      <c r="BC9" s="676"/>
      <c r="BD9" s="676"/>
      <c r="BE9" s="676"/>
      <c r="BF9" s="677"/>
      <c r="BG9" s="678">
        <v>2453460</v>
      </c>
      <c r="BH9" s="679"/>
      <c r="BI9" s="679"/>
      <c r="BJ9" s="679"/>
      <c r="BK9" s="679"/>
      <c r="BL9" s="679"/>
      <c r="BM9" s="679"/>
      <c r="BN9" s="680"/>
      <c r="BO9" s="715">
        <v>36.799999999999997</v>
      </c>
      <c r="BP9" s="715"/>
      <c r="BQ9" s="715"/>
      <c r="BR9" s="715"/>
      <c r="BS9" s="684" t="s">
        <v>173</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3756857</v>
      </c>
      <c r="CS9" s="679"/>
      <c r="CT9" s="679"/>
      <c r="CU9" s="679"/>
      <c r="CV9" s="679"/>
      <c r="CW9" s="679"/>
      <c r="CX9" s="679"/>
      <c r="CY9" s="680"/>
      <c r="CZ9" s="715">
        <v>4.9000000000000004</v>
      </c>
      <c r="DA9" s="715"/>
      <c r="DB9" s="715"/>
      <c r="DC9" s="715"/>
      <c r="DD9" s="684">
        <v>187222</v>
      </c>
      <c r="DE9" s="679"/>
      <c r="DF9" s="679"/>
      <c r="DG9" s="679"/>
      <c r="DH9" s="679"/>
      <c r="DI9" s="679"/>
      <c r="DJ9" s="679"/>
      <c r="DK9" s="679"/>
      <c r="DL9" s="679"/>
      <c r="DM9" s="679"/>
      <c r="DN9" s="679"/>
      <c r="DO9" s="679"/>
      <c r="DP9" s="680"/>
      <c r="DQ9" s="684">
        <v>3296176</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136</v>
      </c>
      <c r="S10" s="679"/>
      <c r="T10" s="679"/>
      <c r="U10" s="679"/>
      <c r="V10" s="679"/>
      <c r="W10" s="679"/>
      <c r="X10" s="679"/>
      <c r="Y10" s="680"/>
      <c r="Z10" s="715" t="s">
        <v>173</v>
      </c>
      <c r="AA10" s="715"/>
      <c r="AB10" s="715"/>
      <c r="AC10" s="715"/>
      <c r="AD10" s="716" t="s">
        <v>173</v>
      </c>
      <c r="AE10" s="716"/>
      <c r="AF10" s="716"/>
      <c r="AG10" s="716"/>
      <c r="AH10" s="716"/>
      <c r="AI10" s="716"/>
      <c r="AJ10" s="716"/>
      <c r="AK10" s="716"/>
      <c r="AL10" s="681" t="s">
        <v>173</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193517</v>
      </c>
      <c r="BH10" s="679"/>
      <c r="BI10" s="679"/>
      <c r="BJ10" s="679"/>
      <c r="BK10" s="679"/>
      <c r="BL10" s="679"/>
      <c r="BM10" s="679"/>
      <c r="BN10" s="680"/>
      <c r="BO10" s="715">
        <v>2.9</v>
      </c>
      <c r="BP10" s="715"/>
      <c r="BQ10" s="715"/>
      <c r="BR10" s="715"/>
      <c r="BS10" s="684" t="s">
        <v>173</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328396</v>
      </c>
      <c r="CS10" s="679"/>
      <c r="CT10" s="679"/>
      <c r="CU10" s="679"/>
      <c r="CV10" s="679"/>
      <c r="CW10" s="679"/>
      <c r="CX10" s="679"/>
      <c r="CY10" s="680"/>
      <c r="CZ10" s="715">
        <v>0.4</v>
      </c>
      <c r="DA10" s="715"/>
      <c r="DB10" s="715"/>
      <c r="DC10" s="715"/>
      <c r="DD10" s="684" t="s">
        <v>173</v>
      </c>
      <c r="DE10" s="679"/>
      <c r="DF10" s="679"/>
      <c r="DG10" s="679"/>
      <c r="DH10" s="679"/>
      <c r="DI10" s="679"/>
      <c r="DJ10" s="679"/>
      <c r="DK10" s="679"/>
      <c r="DL10" s="679"/>
      <c r="DM10" s="679"/>
      <c r="DN10" s="679"/>
      <c r="DO10" s="679"/>
      <c r="DP10" s="680"/>
      <c r="DQ10" s="684">
        <v>40910</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1126376</v>
      </c>
      <c r="S11" s="679"/>
      <c r="T11" s="679"/>
      <c r="U11" s="679"/>
      <c r="V11" s="679"/>
      <c r="W11" s="679"/>
      <c r="X11" s="679"/>
      <c r="Y11" s="680"/>
      <c r="Z11" s="681">
        <v>1.2</v>
      </c>
      <c r="AA11" s="682"/>
      <c r="AB11" s="682"/>
      <c r="AC11" s="683"/>
      <c r="AD11" s="684">
        <v>1126376</v>
      </c>
      <c r="AE11" s="679"/>
      <c r="AF11" s="679"/>
      <c r="AG11" s="679"/>
      <c r="AH11" s="679"/>
      <c r="AI11" s="679"/>
      <c r="AJ11" s="679"/>
      <c r="AK11" s="680"/>
      <c r="AL11" s="681">
        <v>6.7</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267332</v>
      </c>
      <c r="BH11" s="679"/>
      <c r="BI11" s="679"/>
      <c r="BJ11" s="679"/>
      <c r="BK11" s="679"/>
      <c r="BL11" s="679"/>
      <c r="BM11" s="679"/>
      <c r="BN11" s="680"/>
      <c r="BO11" s="715">
        <v>4</v>
      </c>
      <c r="BP11" s="715"/>
      <c r="BQ11" s="715"/>
      <c r="BR11" s="715"/>
      <c r="BS11" s="684" t="s">
        <v>173</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8579736</v>
      </c>
      <c r="CS11" s="679"/>
      <c r="CT11" s="679"/>
      <c r="CU11" s="679"/>
      <c r="CV11" s="679"/>
      <c r="CW11" s="679"/>
      <c r="CX11" s="679"/>
      <c r="CY11" s="680"/>
      <c r="CZ11" s="715">
        <v>11.2</v>
      </c>
      <c r="DA11" s="715"/>
      <c r="DB11" s="715"/>
      <c r="DC11" s="715"/>
      <c r="DD11" s="684">
        <v>7138811</v>
      </c>
      <c r="DE11" s="679"/>
      <c r="DF11" s="679"/>
      <c r="DG11" s="679"/>
      <c r="DH11" s="679"/>
      <c r="DI11" s="679"/>
      <c r="DJ11" s="679"/>
      <c r="DK11" s="679"/>
      <c r="DL11" s="679"/>
      <c r="DM11" s="679"/>
      <c r="DN11" s="679"/>
      <c r="DO11" s="679"/>
      <c r="DP11" s="680"/>
      <c r="DQ11" s="684">
        <v>2905220</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2188</v>
      </c>
      <c r="S12" s="679"/>
      <c r="T12" s="679"/>
      <c r="U12" s="679"/>
      <c r="V12" s="679"/>
      <c r="W12" s="679"/>
      <c r="X12" s="679"/>
      <c r="Y12" s="680"/>
      <c r="Z12" s="715">
        <v>0</v>
      </c>
      <c r="AA12" s="715"/>
      <c r="AB12" s="715"/>
      <c r="AC12" s="715"/>
      <c r="AD12" s="716">
        <v>2188</v>
      </c>
      <c r="AE12" s="716"/>
      <c r="AF12" s="716"/>
      <c r="AG12" s="716"/>
      <c r="AH12" s="716"/>
      <c r="AI12" s="716"/>
      <c r="AJ12" s="716"/>
      <c r="AK12" s="716"/>
      <c r="AL12" s="681">
        <v>0</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2720084</v>
      </c>
      <c r="BH12" s="679"/>
      <c r="BI12" s="679"/>
      <c r="BJ12" s="679"/>
      <c r="BK12" s="679"/>
      <c r="BL12" s="679"/>
      <c r="BM12" s="679"/>
      <c r="BN12" s="680"/>
      <c r="BO12" s="715">
        <v>40.799999999999997</v>
      </c>
      <c r="BP12" s="715"/>
      <c r="BQ12" s="715"/>
      <c r="BR12" s="715"/>
      <c r="BS12" s="684" t="s">
        <v>173</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3817865</v>
      </c>
      <c r="CS12" s="679"/>
      <c r="CT12" s="679"/>
      <c r="CU12" s="679"/>
      <c r="CV12" s="679"/>
      <c r="CW12" s="679"/>
      <c r="CX12" s="679"/>
      <c r="CY12" s="680"/>
      <c r="CZ12" s="715">
        <v>5</v>
      </c>
      <c r="DA12" s="715"/>
      <c r="DB12" s="715"/>
      <c r="DC12" s="715"/>
      <c r="DD12" s="684">
        <v>2023656</v>
      </c>
      <c r="DE12" s="679"/>
      <c r="DF12" s="679"/>
      <c r="DG12" s="679"/>
      <c r="DH12" s="679"/>
      <c r="DI12" s="679"/>
      <c r="DJ12" s="679"/>
      <c r="DK12" s="679"/>
      <c r="DL12" s="679"/>
      <c r="DM12" s="679"/>
      <c r="DN12" s="679"/>
      <c r="DO12" s="679"/>
      <c r="DP12" s="680"/>
      <c r="DQ12" s="684">
        <v>1225261</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136</v>
      </c>
      <c r="S13" s="679"/>
      <c r="T13" s="679"/>
      <c r="U13" s="679"/>
      <c r="V13" s="679"/>
      <c r="W13" s="679"/>
      <c r="X13" s="679"/>
      <c r="Y13" s="680"/>
      <c r="Z13" s="715" t="s">
        <v>173</v>
      </c>
      <c r="AA13" s="715"/>
      <c r="AB13" s="715"/>
      <c r="AC13" s="715"/>
      <c r="AD13" s="716" t="s">
        <v>136</v>
      </c>
      <c r="AE13" s="716"/>
      <c r="AF13" s="716"/>
      <c r="AG13" s="716"/>
      <c r="AH13" s="716"/>
      <c r="AI13" s="716"/>
      <c r="AJ13" s="716"/>
      <c r="AK13" s="716"/>
      <c r="AL13" s="681" t="s">
        <v>233</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2697663</v>
      </c>
      <c r="BH13" s="679"/>
      <c r="BI13" s="679"/>
      <c r="BJ13" s="679"/>
      <c r="BK13" s="679"/>
      <c r="BL13" s="679"/>
      <c r="BM13" s="679"/>
      <c r="BN13" s="680"/>
      <c r="BO13" s="715">
        <v>40.4</v>
      </c>
      <c r="BP13" s="715"/>
      <c r="BQ13" s="715"/>
      <c r="BR13" s="715"/>
      <c r="BS13" s="684" t="s">
        <v>233</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22683667</v>
      </c>
      <c r="CS13" s="679"/>
      <c r="CT13" s="679"/>
      <c r="CU13" s="679"/>
      <c r="CV13" s="679"/>
      <c r="CW13" s="679"/>
      <c r="CX13" s="679"/>
      <c r="CY13" s="680"/>
      <c r="CZ13" s="715">
        <v>29.6</v>
      </c>
      <c r="DA13" s="715"/>
      <c r="DB13" s="715"/>
      <c r="DC13" s="715"/>
      <c r="DD13" s="684">
        <v>15968133</v>
      </c>
      <c r="DE13" s="679"/>
      <c r="DF13" s="679"/>
      <c r="DG13" s="679"/>
      <c r="DH13" s="679"/>
      <c r="DI13" s="679"/>
      <c r="DJ13" s="679"/>
      <c r="DK13" s="679"/>
      <c r="DL13" s="679"/>
      <c r="DM13" s="679"/>
      <c r="DN13" s="679"/>
      <c r="DO13" s="679"/>
      <c r="DP13" s="680"/>
      <c r="DQ13" s="684">
        <v>5125991</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43654</v>
      </c>
      <c r="S14" s="679"/>
      <c r="T14" s="679"/>
      <c r="U14" s="679"/>
      <c r="V14" s="679"/>
      <c r="W14" s="679"/>
      <c r="X14" s="679"/>
      <c r="Y14" s="680"/>
      <c r="Z14" s="715">
        <v>0</v>
      </c>
      <c r="AA14" s="715"/>
      <c r="AB14" s="715"/>
      <c r="AC14" s="715"/>
      <c r="AD14" s="716">
        <v>43654</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197569</v>
      </c>
      <c r="BH14" s="679"/>
      <c r="BI14" s="679"/>
      <c r="BJ14" s="679"/>
      <c r="BK14" s="679"/>
      <c r="BL14" s="679"/>
      <c r="BM14" s="679"/>
      <c r="BN14" s="680"/>
      <c r="BO14" s="715">
        <v>3</v>
      </c>
      <c r="BP14" s="715"/>
      <c r="BQ14" s="715"/>
      <c r="BR14" s="715"/>
      <c r="BS14" s="684" t="s">
        <v>233</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1611494</v>
      </c>
      <c r="CS14" s="679"/>
      <c r="CT14" s="679"/>
      <c r="CU14" s="679"/>
      <c r="CV14" s="679"/>
      <c r="CW14" s="679"/>
      <c r="CX14" s="679"/>
      <c r="CY14" s="680"/>
      <c r="CZ14" s="715">
        <v>2.1</v>
      </c>
      <c r="DA14" s="715"/>
      <c r="DB14" s="715"/>
      <c r="DC14" s="715"/>
      <c r="DD14" s="684">
        <v>98447</v>
      </c>
      <c r="DE14" s="679"/>
      <c r="DF14" s="679"/>
      <c r="DG14" s="679"/>
      <c r="DH14" s="679"/>
      <c r="DI14" s="679"/>
      <c r="DJ14" s="679"/>
      <c r="DK14" s="679"/>
      <c r="DL14" s="679"/>
      <c r="DM14" s="679"/>
      <c r="DN14" s="679"/>
      <c r="DO14" s="679"/>
      <c r="DP14" s="680"/>
      <c r="DQ14" s="684">
        <v>1479121</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173</v>
      </c>
      <c r="S15" s="679"/>
      <c r="T15" s="679"/>
      <c r="U15" s="679"/>
      <c r="V15" s="679"/>
      <c r="W15" s="679"/>
      <c r="X15" s="679"/>
      <c r="Y15" s="680"/>
      <c r="Z15" s="715" t="s">
        <v>173</v>
      </c>
      <c r="AA15" s="715"/>
      <c r="AB15" s="715"/>
      <c r="AC15" s="715"/>
      <c r="AD15" s="716" t="s">
        <v>173</v>
      </c>
      <c r="AE15" s="716"/>
      <c r="AF15" s="716"/>
      <c r="AG15" s="716"/>
      <c r="AH15" s="716"/>
      <c r="AI15" s="716"/>
      <c r="AJ15" s="716"/>
      <c r="AK15" s="716"/>
      <c r="AL15" s="681" t="s">
        <v>173</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526955</v>
      </c>
      <c r="BH15" s="679"/>
      <c r="BI15" s="679"/>
      <c r="BJ15" s="679"/>
      <c r="BK15" s="679"/>
      <c r="BL15" s="679"/>
      <c r="BM15" s="679"/>
      <c r="BN15" s="680"/>
      <c r="BO15" s="715">
        <v>7.9</v>
      </c>
      <c r="BP15" s="715"/>
      <c r="BQ15" s="715"/>
      <c r="BR15" s="715"/>
      <c r="BS15" s="684" t="s">
        <v>233</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3609711</v>
      </c>
      <c r="CS15" s="679"/>
      <c r="CT15" s="679"/>
      <c r="CU15" s="679"/>
      <c r="CV15" s="679"/>
      <c r="CW15" s="679"/>
      <c r="CX15" s="679"/>
      <c r="CY15" s="680"/>
      <c r="CZ15" s="715">
        <v>4.7</v>
      </c>
      <c r="DA15" s="715"/>
      <c r="DB15" s="715"/>
      <c r="DC15" s="715"/>
      <c r="DD15" s="684">
        <v>559970</v>
      </c>
      <c r="DE15" s="679"/>
      <c r="DF15" s="679"/>
      <c r="DG15" s="679"/>
      <c r="DH15" s="679"/>
      <c r="DI15" s="679"/>
      <c r="DJ15" s="679"/>
      <c r="DK15" s="679"/>
      <c r="DL15" s="679"/>
      <c r="DM15" s="679"/>
      <c r="DN15" s="679"/>
      <c r="DO15" s="679"/>
      <c r="DP15" s="680"/>
      <c r="DQ15" s="684">
        <v>2597583</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11327</v>
      </c>
      <c r="S16" s="679"/>
      <c r="T16" s="679"/>
      <c r="U16" s="679"/>
      <c r="V16" s="679"/>
      <c r="W16" s="679"/>
      <c r="X16" s="679"/>
      <c r="Y16" s="680"/>
      <c r="Z16" s="715">
        <v>0</v>
      </c>
      <c r="AA16" s="715"/>
      <c r="AB16" s="715"/>
      <c r="AC16" s="715"/>
      <c r="AD16" s="716">
        <v>11327</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136</v>
      </c>
      <c r="BH16" s="679"/>
      <c r="BI16" s="679"/>
      <c r="BJ16" s="679"/>
      <c r="BK16" s="679"/>
      <c r="BL16" s="679"/>
      <c r="BM16" s="679"/>
      <c r="BN16" s="680"/>
      <c r="BO16" s="715" t="s">
        <v>173</v>
      </c>
      <c r="BP16" s="715"/>
      <c r="BQ16" s="715"/>
      <c r="BR16" s="715"/>
      <c r="BS16" s="684" t="s">
        <v>233</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8054815</v>
      </c>
      <c r="CS16" s="679"/>
      <c r="CT16" s="679"/>
      <c r="CU16" s="679"/>
      <c r="CV16" s="679"/>
      <c r="CW16" s="679"/>
      <c r="CX16" s="679"/>
      <c r="CY16" s="680"/>
      <c r="CZ16" s="715">
        <v>10.5</v>
      </c>
      <c r="DA16" s="715"/>
      <c r="DB16" s="715"/>
      <c r="DC16" s="715"/>
      <c r="DD16" s="684" t="s">
        <v>173</v>
      </c>
      <c r="DE16" s="679"/>
      <c r="DF16" s="679"/>
      <c r="DG16" s="679"/>
      <c r="DH16" s="679"/>
      <c r="DI16" s="679"/>
      <c r="DJ16" s="679"/>
      <c r="DK16" s="679"/>
      <c r="DL16" s="679"/>
      <c r="DM16" s="679"/>
      <c r="DN16" s="679"/>
      <c r="DO16" s="679"/>
      <c r="DP16" s="680"/>
      <c r="DQ16" s="684">
        <v>817958</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98511</v>
      </c>
      <c r="S17" s="679"/>
      <c r="T17" s="679"/>
      <c r="U17" s="679"/>
      <c r="V17" s="679"/>
      <c r="W17" s="679"/>
      <c r="X17" s="679"/>
      <c r="Y17" s="680"/>
      <c r="Z17" s="715">
        <v>0.1</v>
      </c>
      <c r="AA17" s="715"/>
      <c r="AB17" s="715"/>
      <c r="AC17" s="715"/>
      <c r="AD17" s="716">
        <v>98511</v>
      </c>
      <c r="AE17" s="716"/>
      <c r="AF17" s="716"/>
      <c r="AG17" s="716"/>
      <c r="AH17" s="716"/>
      <c r="AI17" s="716"/>
      <c r="AJ17" s="716"/>
      <c r="AK17" s="716"/>
      <c r="AL17" s="681">
        <v>0.6</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233</v>
      </c>
      <c r="BH17" s="679"/>
      <c r="BI17" s="679"/>
      <c r="BJ17" s="679"/>
      <c r="BK17" s="679"/>
      <c r="BL17" s="679"/>
      <c r="BM17" s="679"/>
      <c r="BN17" s="680"/>
      <c r="BO17" s="715" t="s">
        <v>233</v>
      </c>
      <c r="BP17" s="715"/>
      <c r="BQ17" s="715"/>
      <c r="BR17" s="715"/>
      <c r="BS17" s="684" t="s">
        <v>173</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3040265</v>
      </c>
      <c r="CS17" s="679"/>
      <c r="CT17" s="679"/>
      <c r="CU17" s="679"/>
      <c r="CV17" s="679"/>
      <c r="CW17" s="679"/>
      <c r="CX17" s="679"/>
      <c r="CY17" s="680"/>
      <c r="CZ17" s="715">
        <v>4</v>
      </c>
      <c r="DA17" s="715"/>
      <c r="DB17" s="715"/>
      <c r="DC17" s="715"/>
      <c r="DD17" s="684" t="s">
        <v>233</v>
      </c>
      <c r="DE17" s="679"/>
      <c r="DF17" s="679"/>
      <c r="DG17" s="679"/>
      <c r="DH17" s="679"/>
      <c r="DI17" s="679"/>
      <c r="DJ17" s="679"/>
      <c r="DK17" s="679"/>
      <c r="DL17" s="679"/>
      <c r="DM17" s="679"/>
      <c r="DN17" s="679"/>
      <c r="DO17" s="679"/>
      <c r="DP17" s="680"/>
      <c r="DQ17" s="684">
        <v>2611072</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21108</v>
      </c>
      <c r="S18" s="679"/>
      <c r="T18" s="679"/>
      <c r="U18" s="679"/>
      <c r="V18" s="679"/>
      <c r="W18" s="679"/>
      <c r="X18" s="679"/>
      <c r="Y18" s="680"/>
      <c r="Z18" s="715">
        <v>0</v>
      </c>
      <c r="AA18" s="715"/>
      <c r="AB18" s="715"/>
      <c r="AC18" s="715"/>
      <c r="AD18" s="716">
        <v>21108</v>
      </c>
      <c r="AE18" s="716"/>
      <c r="AF18" s="716"/>
      <c r="AG18" s="716"/>
      <c r="AH18" s="716"/>
      <c r="AI18" s="716"/>
      <c r="AJ18" s="716"/>
      <c r="AK18" s="716"/>
      <c r="AL18" s="681">
        <v>0.1</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173</v>
      </c>
      <c r="BH18" s="679"/>
      <c r="BI18" s="679"/>
      <c r="BJ18" s="679"/>
      <c r="BK18" s="679"/>
      <c r="BL18" s="679"/>
      <c r="BM18" s="679"/>
      <c r="BN18" s="680"/>
      <c r="BO18" s="715" t="s">
        <v>173</v>
      </c>
      <c r="BP18" s="715"/>
      <c r="BQ18" s="715"/>
      <c r="BR18" s="715"/>
      <c r="BS18" s="684" t="s">
        <v>233</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v>85623</v>
      </c>
      <c r="CS18" s="679"/>
      <c r="CT18" s="679"/>
      <c r="CU18" s="679"/>
      <c r="CV18" s="679"/>
      <c r="CW18" s="679"/>
      <c r="CX18" s="679"/>
      <c r="CY18" s="680"/>
      <c r="CZ18" s="715">
        <v>0.1</v>
      </c>
      <c r="DA18" s="715"/>
      <c r="DB18" s="715"/>
      <c r="DC18" s="715"/>
      <c r="DD18" s="684" t="s">
        <v>233</v>
      </c>
      <c r="DE18" s="679"/>
      <c r="DF18" s="679"/>
      <c r="DG18" s="679"/>
      <c r="DH18" s="679"/>
      <c r="DI18" s="679"/>
      <c r="DJ18" s="679"/>
      <c r="DK18" s="679"/>
      <c r="DL18" s="679"/>
      <c r="DM18" s="679"/>
      <c r="DN18" s="679"/>
      <c r="DO18" s="679"/>
      <c r="DP18" s="680"/>
      <c r="DQ18" s="684">
        <v>85623</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5872</v>
      </c>
      <c r="S19" s="679"/>
      <c r="T19" s="679"/>
      <c r="U19" s="679"/>
      <c r="V19" s="679"/>
      <c r="W19" s="679"/>
      <c r="X19" s="679"/>
      <c r="Y19" s="680"/>
      <c r="Z19" s="715">
        <v>0</v>
      </c>
      <c r="AA19" s="715"/>
      <c r="AB19" s="715"/>
      <c r="AC19" s="715"/>
      <c r="AD19" s="716">
        <v>5872</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206605</v>
      </c>
      <c r="BH19" s="679"/>
      <c r="BI19" s="679"/>
      <c r="BJ19" s="679"/>
      <c r="BK19" s="679"/>
      <c r="BL19" s="679"/>
      <c r="BM19" s="679"/>
      <c r="BN19" s="680"/>
      <c r="BO19" s="715">
        <v>3.1</v>
      </c>
      <c r="BP19" s="715"/>
      <c r="BQ19" s="715"/>
      <c r="BR19" s="715"/>
      <c r="BS19" s="684" t="s">
        <v>233</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173</v>
      </c>
      <c r="CS19" s="679"/>
      <c r="CT19" s="679"/>
      <c r="CU19" s="679"/>
      <c r="CV19" s="679"/>
      <c r="CW19" s="679"/>
      <c r="CX19" s="679"/>
      <c r="CY19" s="680"/>
      <c r="CZ19" s="715" t="s">
        <v>233</v>
      </c>
      <c r="DA19" s="715"/>
      <c r="DB19" s="715"/>
      <c r="DC19" s="715"/>
      <c r="DD19" s="684" t="s">
        <v>173</v>
      </c>
      <c r="DE19" s="679"/>
      <c r="DF19" s="679"/>
      <c r="DG19" s="679"/>
      <c r="DH19" s="679"/>
      <c r="DI19" s="679"/>
      <c r="DJ19" s="679"/>
      <c r="DK19" s="679"/>
      <c r="DL19" s="679"/>
      <c r="DM19" s="679"/>
      <c r="DN19" s="679"/>
      <c r="DO19" s="679"/>
      <c r="DP19" s="680"/>
      <c r="DQ19" s="684" t="s">
        <v>173</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1267</v>
      </c>
      <c r="S20" s="679"/>
      <c r="T20" s="679"/>
      <c r="U20" s="679"/>
      <c r="V20" s="679"/>
      <c r="W20" s="679"/>
      <c r="X20" s="679"/>
      <c r="Y20" s="680"/>
      <c r="Z20" s="715">
        <v>0</v>
      </c>
      <c r="AA20" s="715"/>
      <c r="AB20" s="715"/>
      <c r="AC20" s="715"/>
      <c r="AD20" s="716">
        <v>1267</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206605</v>
      </c>
      <c r="BH20" s="679"/>
      <c r="BI20" s="679"/>
      <c r="BJ20" s="679"/>
      <c r="BK20" s="679"/>
      <c r="BL20" s="679"/>
      <c r="BM20" s="679"/>
      <c r="BN20" s="680"/>
      <c r="BO20" s="715">
        <v>3.1</v>
      </c>
      <c r="BP20" s="715"/>
      <c r="BQ20" s="715"/>
      <c r="BR20" s="715"/>
      <c r="BS20" s="684" t="s">
        <v>233</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76733077</v>
      </c>
      <c r="CS20" s="679"/>
      <c r="CT20" s="679"/>
      <c r="CU20" s="679"/>
      <c r="CV20" s="679"/>
      <c r="CW20" s="679"/>
      <c r="CX20" s="679"/>
      <c r="CY20" s="680"/>
      <c r="CZ20" s="715">
        <v>100</v>
      </c>
      <c r="DA20" s="715"/>
      <c r="DB20" s="715"/>
      <c r="DC20" s="715"/>
      <c r="DD20" s="684">
        <v>26183959</v>
      </c>
      <c r="DE20" s="679"/>
      <c r="DF20" s="679"/>
      <c r="DG20" s="679"/>
      <c r="DH20" s="679"/>
      <c r="DI20" s="679"/>
      <c r="DJ20" s="679"/>
      <c r="DK20" s="679"/>
      <c r="DL20" s="679"/>
      <c r="DM20" s="679"/>
      <c r="DN20" s="679"/>
      <c r="DO20" s="679"/>
      <c r="DP20" s="680"/>
      <c r="DQ20" s="684">
        <v>31869231</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70264</v>
      </c>
      <c r="S21" s="679"/>
      <c r="T21" s="679"/>
      <c r="U21" s="679"/>
      <c r="V21" s="679"/>
      <c r="W21" s="679"/>
      <c r="X21" s="679"/>
      <c r="Y21" s="680"/>
      <c r="Z21" s="715">
        <v>0.1</v>
      </c>
      <c r="AA21" s="715"/>
      <c r="AB21" s="715"/>
      <c r="AC21" s="715"/>
      <c r="AD21" s="716">
        <v>70264</v>
      </c>
      <c r="AE21" s="716"/>
      <c r="AF21" s="716"/>
      <c r="AG21" s="716"/>
      <c r="AH21" s="716"/>
      <c r="AI21" s="716"/>
      <c r="AJ21" s="716"/>
      <c r="AK21" s="716"/>
      <c r="AL21" s="681">
        <v>0.4</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10770</v>
      </c>
      <c r="BH21" s="679"/>
      <c r="BI21" s="679"/>
      <c r="BJ21" s="679"/>
      <c r="BK21" s="679"/>
      <c r="BL21" s="679"/>
      <c r="BM21" s="679"/>
      <c r="BN21" s="680"/>
      <c r="BO21" s="715">
        <v>0.2</v>
      </c>
      <c r="BP21" s="715"/>
      <c r="BQ21" s="715"/>
      <c r="BR21" s="715"/>
      <c r="BS21" s="684" t="s">
        <v>173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23702264</v>
      </c>
      <c r="S22" s="679"/>
      <c r="T22" s="679"/>
      <c r="U22" s="679"/>
      <c r="V22" s="679"/>
      <c r="W22" s="679"/>
      <c r="X22" s="679"/>
      <c r="Y22" s="680"/>
      <c r="Z22" s="715">
        <v>24.7</v>
      </c>
      <c r="AA22" s="715"/>
      <c r="AB22" s="715"/>
      <c r="AC22" s="715"/>
      <c r="AD22" s="716">
        <v>8570837</v>
      </c>
      <c r="AE22" s="716"/>
      <c r="AF22" s="716"/>
      <c r="AG22" s="716"/>
      <c r="AH22" s="716"/>
      <c r="AI22" s="716"/>
      <c r="AJ22" s="716"/>
      <c r="AK22" s="716"/>
      <c r="AL22" s="681">
        <v>51.3</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173</v>
      </c>
      <c r="BH22" s="679"/>
      <c r="BI22" s="679"/>
      <c r="BJ22" s="679"/>
      <c r="BK22" s="679"/>
      <c r="BL22" s="679"/>
      <c r="BM22" s="679"/>
      <c r="BN22" s="680"/>
      <c r="BO22" s="715" t="s">
        <v>173</v>
      </c>
      <c r="BP22" s="715"/>
      <c r="BQ22" s="715"/>
      <c r="BR22" s="715"/>
      <c r="BS22" s="684" t="s">
        <v>233</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8570837</v>
      </c>
      <c r="S23" s="679"/>
      <c r="T23" s="679"/>
      <c r="U23" s="679"/>
      <c r="V23" s="679"/>
      <c r="W23" s="679"/>
      <c r="X23" s="679"/>
      <c r="Y23" s="680"/>
      <c r="Z23" s="715">
        <v>8.9</v>
      </c>
      <c r="AA23" s="715"/>
      <c r="AB23" s="715"/>
      <c r="AC23" s="715"/>
      <c r="AD23" s="716">
        <v>8570837</v>
      </c>
      <c r="AE23" s="716"/>
      <c r="AF23" s="716"/>
      <c r="AG23" s="716"/>
      <c r="AH23" s="716"/>
      <c r="AI23" s="716"/>
      <c r="AJ23" s="716"/>
      <c r="AK23" s="716"/>
      <c r="AL23" s="681">
        <v>51.3</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195835</v>
      </c>
      <c r="BH23" s="679"/>
      <c r="BI23" s="679"/>
      <c r="BJ23" s="679"/>
      <c r="BK23" s="679"/>
      <c r="BL23" s="679"/>
      <c r="BM23" s="679"/>
      <c r="BN23" s="680"/>
      <c r="BO23" s="715">
        <v>2.9</v>
      </c>
      <c r="BP23" s="715"/>
      <c r="BQ23" s="715"/>
      <c r="BR23" s="715"/>
      <c r="BS23" s="684" t="s">
        <v>173</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1025065</v>
      </c>
      <c r="S24" s="679"/>
      <c r="T24" s="679"/>
      <c r="U24" s="679"/>
      <c r="V24" s="679"/>
      <c r="W24" s="679"/>
      <c r="X24" s="679"/>
      <c r="Y24" s="680"/>
      <c r="Z24" s="715">
        <v>1.1000000000000001</v>
      </c>
      <c r="AA24" s="715"/>
      <c r="AB24" s="715"/>
      <c r="AC24" s="715"/>
      <c r="AD24" s="716" t="s">
        <v>233</v>
      </c>
      <c r="AE24" s="716"/>
      <c r="AF24" s="716"/>
      <c r="AG24" s="716"/>
      <c r="AH24" s="716"/>
      <c r="AI24" s="716"/>
      <c r="AJ24" s="716"/>
      <c r="AK24" s="716"/>
      <c r="AL24" s="681" t="s">
        <v>173</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173</v>
      </c>
      <c r="BH24" s="679"/>
      <c r="BI24" s="679"/>
      <c r="BJ24" s="679"/>
      <c r="BK24" s="679"/>
      <c r="BL24" s="679"/>
      <c r="BM24" s="679"/>
      <c r="BN24" s="680"/>
      <c r="BO24" s="715" t="s">
        <v>233</v>
      </c>
      <c r="BP24" s="715"/>
      <c r="BQ24" s="715"/>
      <c r="BR24" s="715"/>
      <c r="BS24" s="684" t="s">
        <v>173</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13545995</v>
      </c>
      <c r="CS24" s="734"/>
      <c r="CT24" s="734"/>
      <c r="CU24" s="734"/>
      <c r="CV24" s="734"/>
      <c r="CW24" s="734"/>
      <c r="CX24" s="734"/>
      <c r="CY24" s="777"/>
      <c r="CZ24" s="778">
        <v>17.7</v>
      </c>
      <c r="DA24" s="749"/>
      <c r="DB24" s="749"/>
      <c r="DC24" s="781"/>
      <c r="DD24" s="776">
        <v>10075449</v>
      </c>
      <c r="DE24" s="734"/>
      <c r="DF24" s="734"/>
      <c r="DG24" s="734"/>
      <c r="DH24" s="734"/>
      <c r="DI24" s="734"/>
      <c r="DJ24" s="734"/>
      <c r="DK24" s="777"/>
      <c r="DL24" s="776">
        <v>8932619</v>
      </c>
      <c r="DM24" s="734"/>
      <c r="DN24" s="734"/>
      <c r="DO24" s="734"/>
      <c r="DP24" s="734"/>
      <c r="DQ24" s="734"/>
      <c r="DR24" s="734"/>
      <c r="DS24" s="734"/>
      <c r="DT24" s="734"/>
      <c r="DU24" s="734"/>
      <c r="DV24" s="777"/>
      <c r="DW24" s="778">
        <v>51.4</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v>14106362</v>
      </c>
      <c r="S25" s="679"/>
      <c r="T25" s="679"/>
      <c r="U25" s="679"/>
      <c r="V25" s="679"/>
      <c r="W25" s="679"/>
      <c r="X25" s="679"/>
      <c r="Y25" s="680"/>
      <c r="Z25" s="715">
        <v>14.7</v>
      </c>
      <c r="AA25" s="715"/>
      <c r="AB25" s="715"/>
      <c r="AC25" s="715"/>
      <c r="AD25" s="716" t="s">
        <v>233</v>
      </c>
      <c r="AE25" s="716"/>
      <c r="AF25" s="716"/>
      <c r="AG25" s="716"/>
      <c r="AH25" s="716"/>
      <c r="AI25" s="716"/>
      <c r="AJ25" s="716"/>
      <c r="AK25" s="716"/>
      <c r="AL25" s="681" t="s">
        <v>173</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233</v>
      </c>
      <c r="BH25" s="679"/>
      <c r="BI25" s="679"/>
      <c r="BJ25" s="679"/>
      <c r="BK25" s="679"/>
      <c r="BL25" s="679"/>
      <c r="BM25" s="679"/>
      <c r="BN25" s="680"/>
      <c r="BO25" s="715" t="s">
        <v>233</v>
      </c>
      <c r="BP25" s="715"/>
      <c r="BQ25" s="715"/>
      <c r="BR25" s="715"/>
      <c r="BS25" s="684" t="s">
        <v>233</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6548659</v>
      </c>
      <c r="CS25" s="697"/>
      <c r="CT25" s="697"/>
      <c r="CU25" s="697"/>
      <c r="CV25" s="697"/>
      <c r="CW25" s="697"/>
      <c r="CX25" s="697"/>
      <c r="CY25" s="698"/>
      <c r="CZ25" s="681">
        <v>8.5</v>
      </c>
      <c r="DA25" s="699"/>
      <c r="DB25" s="699"/>
      <c r="DC25" s="700"/>
      <c r="DD25" s="684">
        <v>6289073</v>
      </c>
      <c r="DE25" s="697"/>
      <c r="DF25" s="697"/>
      <c r="DG25" s="697"/>
      <c r="DH25" s="697"/>
      <c r="DI25" s="697"/>
      <c r="DJ25" s="697"/>
      <c r="DK25" s="698"/>
      <c r="DL25" s="684">
        <v>5244968</v>
      </c>
      <c r="DM25" s="697"/>
      <c r="DN25" s="697"/>
      <c r="DO25" s="697"/>
      <c r="DP25" s="697"/>
      <c r="DQ25" s="697"/>
      <c r="DR25" s="697"/>
      <c r="DS25" s="697"/>
      <c r="DT25" s="697"/>
      <c r="DU25" s="697"/>
      <c r="DV25" s="698"/>
      <c r="DW25" s="681">
        <v>30.2</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31972297</v>
      </c>
      <c r="S26" s="679"/>
      <c r="T26" s="679"/>
      <c r="U26" s="679"/>
      <c r="V26" s="679"/>
      <c r="W26" s="679"/>
      <c r="X26" s="679"/>
      <c r="Y26" s="680"/>
      <c r="Z26" s="715">
        <v>33.299999999999997</v>
      </c>
      <c r="AA26" s="715"/>
      <c r="AB26" s="715"/>
      <c r="AC26" s="715"/>
      <c r="AD26" s="716">
        <v>16645035</v>
      </c>
      <c r="AE26" s="716"/>
      <c r="AF26" s="716"/>
      <c r="AG26" s="716"/>
      <c r="AH26" s="716"/>
      <c r="AI26" s="716"/>
      <c r="AJ26" s="716"/>
      <c r="AK26" s="716"/>
      <c r="AL26" s="681">
        <v>99.7</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136</v>
      </c>
      <c r="BH26" s="679"/>
      <c r="BI26" s="679"/>
      <c r="BJ26" s="679"/>
      <c r="BK26" s="679"/>
      <c r="BL26" s="679"/>
      <c r="BM26" s="679"/>
      <c r="BN26" s="680"/>
      <c r="BO26" s="715" t="s">
        <v>233</v>
      </c>
      <c r="BP26" s="715"/>
      <c r="BQ26" s="715"/>
      <c r="BR26" s="715"/>
      <c r="BS26" s="684" t="s">
        <v>173</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4355564</v>
      </c>
      <c r="CS26" s="679"/>
      <c r="CT26" s="679"/>
      <c r="CU26" s="679"/>
      <c r="CV26" s="679"/>
      <c r="CW26" s="679"/>
      <c r="CX26" s="679"/>
      <c r="CY26" s="680"/>
      <c r="CZ26" s="681">
        <v>5.7</v>
      </c>
      <c r="DA26" s="699"/>
      <c r="DB26" s="699"/>
      <c r="DC26" s="700"/>
      <c r="DD26" s="684">
        <v>4181751</v>
      </c>
      <c r="DE26" s="679"/>
      <c r="DF26" s="679"/>
      <c r="DG26" s="679"/>
      <c r="DH26" s="679"/>
      <c r="DI26" s="679"/>
      <c r="DJ26" s="679"/>
      <c r="DK26" s="680"/>
      <c r="DL26" s="684" t="s">
        <v>233</v>
      </c>
      <c r="DM26" s="679"/>
      <c r="DN26" s="679"/>
      <c r="DO26" s="679"/>
      <c r="DP26" s="679"/>
      <c r="DQ26" s="679"/>
      <c r="DR26" s="679"/>
      <c r="DS26" s="679"/>
      <c r="DT26" s="679"/>
      <c r="DU26" s="679"/>
      <c r="DV26" s="680"/>
      <c r="DW26" s="681" t="s">
        <v>173</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4997</v>
      </c>
      <c r="S27" s="679"/>
      <c r="T27" s="679"/>
      <c r="U27" s="679"/>
      <c r="V27" s="679"/>
      <c r="W27" s="679"/>
      <c r="X27" s="679"/>
      <c r="Y27" s="680"/>
      <c r="Z27" s="715">
        <v>0</v>
      </c>
      <c r="AA27" s="715"/>
      <c r="AB27" s="715"/>
      <c r="AC27" s="715"/>
      <c r="AD27" s="716">
        <v>4997</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6672049</v>
      </c>
      <c r="BH27" s="679"/>
      <c r="BI27" s="679"/>
      <c r="BJ27" s="679"/>
      <c r="BK27" s="679"/>
      <c r="BL27" s="679"/>
      <c r="BM27" s="679"/>
      <c r="BN27" s="680"/>
      <c r="BO27" s="715">
        <v>100</v>
      </c>
      <c r="BP27" s="715"/>
      <c r="BQ27" s="715"/>
      <c r="BR27" s="715"/>
      <c r="BS27" s="684" t="s">
        <v>136</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3957071</v>
      </c>
      <c r="CS27" s="697"/>
      <c r="CT27" s="697"/>
      <c r="CU27" s="697"/>
      <c r="CV27" s="697"/>
      <c r="CW27" s="697"/>
      <c r="CX27" s="697"/>
      <c r="CY27" s="698"/>
      <c r="CZ27" s="681">
        <v>5.2</v>
      </c>
      <c r="DA27" s="699"/>
      <c r="DB27" s="699"/>
      <c r="DC27" s="700"/>
      <c r="DD27" s="684">
        <v>1175304</v>
      </c>
      <c r="DE27" s="697"/>
      <c r="DF27" s="697"/>
      <c r="DG27" s="697"/>
      <c r="DH27" s="697"/>
      <c r="DI27" s="697"/>
      <c r="DJ27" s="697"/>
      <c r="DK27" s="698"/>
      <c r="DL27" s="684">
        <v>1137354</v>
      </c>
      <c r="DM27" s="697"/>
      <c r="DN27" s="697"/>
      <c r="DO27" s="697"/>
      <c r="DP27" s="697"/>
      <c r="DQ27" s="697"/>
      <c r="DR27" s="697"/>
      <c r="DS27" s="697"/>
      <c r="DT27" s="697"/>
      <c r="DU27" s="697"/>
      <c r="DV27" s="698"/>
      <c r="DW27" s="681">
        <v>6.5</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71264</v>
      </c>
      <c r="S28" s="679"/>
      <c r="T28" s="679"/>
      <c r="U28" s="679"/>
      <c r="V28" s="679"/>
      <c r="W28" s="679"/>
      <c r="X28" s="679"/>
      <c r="Y28" s="680"/>
      <c r="Z28" s="715">
        <v>0.1</v>
      </c>
      <c r="AA28" s="715"/>
      <c r="AB28" s="715"/>
      <c r="AC28" s="715"/>
      <c r="AD28" s="716" t="s">
        <v>173</v>
      </c>
      <c r="AE28" s="716"/>
      <c r="AF28" s="716"/>
      <c r="AG28" s="716"/>
      <c r="AH28" s="716"/>
      <c r="AI28" s="716"/>
      <c r="AJ28" s="716"/>
      <c r="AK28" s="716"/>
      <c r="AL28" s="681" t="s">
        <v>233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3040265</v>
      </c>
      <c r="CS28" s="679"/>
      <c r="CT28" s="679"/>
      <c r="CU28" s="679"/>
      <c r="CV28" s="679"/>
      <c r="CW28" s="679"/>
      <c r="CX28" s="679"/>
      <c r="CY28" s="680"/>
      <c r="CZ28" s="681">
        <v>4</v>
      </c>
      <c r="DA28" s="699"/>
      <c r="DB28" s="699"/>
      <c r="DC28" s="700"/>
      <c r="DD28" s="684">
        <v>2611072</v>
      </c>
      <c r="DE28" s="679"/>
      <c r="DF28" s="679"/>
      <c r="DG28" s="679"/>
      <c r="DH28" s="679"/>
      <c r="DI28" s="679"/>
      <c r="DJ28" s="679"/>
      <c r="DK28" s="680"/>
      <c r="DL28" s="684">
        <v>2550297</v>
      </c>
      <c r="DM28" s="679"/>
      <c r="DN28" s="679"/>
      <c r="DO28" s="679"/>
      <c r="DP28" s="679"/>
      <c r="DQ28" s="679"/>
      <c r="DR28" s="679"/>
      <c r="DS28" s="679"/>
      <c r="DT28" s="679"/>
      <c r="DU28" s="679"/>
      <c r="DV28" s="680"/>
      <c r="DW28" s="681">
        <v>14.7</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777291</v>
      </c>
      <c r="S29" s="679"/>
      <c r="T29" s="679"/>
      <c r="U29" s="679"/>
      <c r="V29" s="679"/>
      <c r="W29" s="679"/>
      <c r="X29" s="679"/>
      <c r="Y29" s="680"/>
      <c r="Z29" s="715">
        <v>0.8</v>
      </c>
      <c r="AA29" s="715"/>
      <c r="AB29" s="715"/>
      <c r="AC29" s="715"/>
      <c r="AD29" s="716">
        <v>319</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3040265</v>
      </c>
      <c r="CS29" s="697"/>
      <c r="CT29" s="697"/>
      <c r="CU29" s="697"/>
      <c r="CV29" s="697"/>
      <c r="CW29" s="697"/>
      <c r="CX29" s="697"/>
      <c r="CY29" s="698"/>
      <c r="CZ29" s="681">
        <v>4</v>
      </c>
      <c r="DA29" s="699"/>
      <c r="DB29" s="699"/>
      <c r="DC29" s="700"/>
      <c r="DD29" s="684">
        <v>2611072</v>
      </c>
      <c r="DE29" s="697"/>
      <c r="DF29" s="697"/>
      <c r="DG29" s="697"/>
      <c r="DH29" s="697"/>
      <c r="DI29" s="697"/>
      <c r="DJ29" s="697"/>
      <c r="DK29" s="698"/>
      <c r="DL29" s="684">
        <v>2550297</v>
      </c>
      <c r="DM29" s="697"/>
      <c r="DN29" s="697"/>
      <c r="DO29" s="697"/>
      <c r="DP29" s="697"/>
      <c r="DQ29" s="697"/>
      <c r="DR29" s="697"/>
      <c r="DS29" s="697"/>
      <c r="DT29" s="697"/>
      <c r="DU29" s="697"/>
      <c r="DV29" s="698"/>
      <c r="DW29" s="681">
        <v>14.7</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259738</v>
      </c>
      <c r="S30" s="679"/>
      <c r="T30" s="679"/>
      <c r="U30" s="679"/>
      <c r="V30" s="679"/>
      <c r="W30" s="679"/>
      <c r="X30" s="679"/>
      <c r="Y30" s="680"/>
      <c r="Z30" s="715">
        <v>0.3</v>
      </c>
      <c r="AA30" s="715"/>
      <c r="AB30" s="715"/>
      <c r="AC30" s="715"/>
      <c r="AD30" s="716" t="s">
        <v>136</v>
      </c>
      <c r="AE30" s="716"/>
      <c r="AF30" s="716"/>
      <c r="AG30" s="716"/>
      <c r="AH30" s="716"/>
      <c r="AI30" s="716"/>
      <c r="AJ30" s="716"/>
      <c r="AK30" s="716"/>
      <c r="AL30" s="681" t="s">
        <v>173</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2843470</v>
      </c>
      <c r="CS30" s="679"/>
      <c r="CT30" s="679"/>
      <c r="CU30" s="679"/>
      <c r="CV30" s="679"/>
      <c r="CW30" s="679"/>
      <c r="CX30" s="679"/>
      <c r="CY30" s="680"/>
      <c r="CZ30" s="681">
        <v>3.7</v>
      </c>
      <c r="DA30" s="699"/>
      <c r="DB30" s="699"/>
      <c r="DC30" s="700"/>
      <c r="DD30" s="684">
        <v>2456926</v>
      </c>
      <c r="DE30" s="679"/>
      <c r="DF30" s="679"/>
      <c r="DG30" s="679"/>
      <c r="DH30" s="679"/>
      <c r="DI30" s="679"/>
      <c r="DJ30" s="679"/>
      <c r="DK30" s="680"/>
      <c r="DL30" s="684">
        <v>2396151</v>
      </c>
      <c r="DM30" s="679"/>
      <c r="DN30" s="679"/>
      <c r="DO30" s="679"/>
      <c r="DP30" s="679"/>
      <c r="DQ30" s="679"/>
      <c r="DR30" s="679"/>
      <c r="DS30" s="679"/>
      <c r="DT30" s="679"/>
      <c r="DU30" s="679"/>
      <c r="DV30" s="680"/>
      <c r="DW30" s="681">
        <v>13.8</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17525181</v>
      </c>
      <c r="S31" s="679"/>
      <c r="T31" s="679"/>
      <c r="U31" s="679"/>
      <c r="V31" s="679"/>
      <c r="W31" s="679"/>
      <c r="X31" s="679"/>
      <c r="Y31" s="680"/>
      <c r="Z31" s="715">
        <v>18.2</v>
      </c>
      <c r="AA31" s="715"/>
      <c r="AB31" s="715"/>
      <c r="AC31" s="715"/>
      <c r="AD31" s="716" t="s">
        <v>173</v>
      </c>
      <c r="AE31" s="716"/>
      <c r="AF31" s="716"/>
      <c r="AG31" s="716"/>
      <c r="AH31" s="716"/>
      <c r="AI31" s="716"/>
      <c r="AJ31" s="716"/>
      <c r="AK31" s="716"/>
      <c r="AL31" s="681" t="s">
        <v>173</v>
      </c>
      <c r="AM31" s="682"/>
      <c r="AN31" s="682"/>
      <c r="AO31" s="717"/>
      <c r="AP31" s="754" t="s">
        <v>310</v>
      </c>
      <c r="AQ31" s="755"/>
      <c r="AR31" s="755"/>
      <c r="AS31" s="755"/>
      <c r="AT31" s="760" t="s">
        <v>311</v>
      </c>
      <c r="AU31" s="231"/>
      <c r="AV31" s="231"/>
      <c r="AW31" s="231"/>
      <c r="AX31" s="744" t="s">
        <v>185</v>
      </c>
      <c r="AY31" s="745"/>
      <c r="AZ31" s="745"/>
      <c r="BA31" s="745"/>
      <c r="BB31" s="745"/>
      <c r="BC31" s="745"/>
      <c r="BD31" s="745"/>
      <c r="BE31" s="745"/>
      <c r="BF31" s="746"/>
      <c r="BG31" s="747">
        <v>98.5</v>
      </c>
      <c r="BH31" s="748"/>
      <c r="BI31" s="748"/>
      <c r="BJ31" s="748"/>
      <c r="BK31" s="748"/>
      <c r="BL31" s="748"/>
      <c r="BM31" s="749">
        <v>92.7</v>
      </c>
      <c r="BN31" s="748"/>
      <c r="BO31" s="748"/>
      <c r="BP31" s="748"/>
      <c r="BQ31" s="750"/>
      <c r="BR31" s="747">
        <v>98.5</v>
      </c>
      <c r="BS31" s="748"/>
      <c r="BT31" s="748"/>
      <c r="BU31" s="748"/>
      <c r="BV31" s="748"/>
      <c r="BW31" s="748"/>
      <c r="BX31" s="749">
        <v>92.8</v>
      </c>
      <c r="BY31" s="748"/>
      <c r="BZ31" s="748"/>
      <c r="CA31" s="748"/>
      <c r="CB31" s="750"/>
      <c r="CD31" s="765"/>
      <c r="CE31" s="766"/>
      <c r="CF31" s="711" t="s">
        <v>312</v>
      </c>
      <c r="CG31" s="712"/>
      <c r="CH31" s="712"/>
      <c r="CI31" s="712"/>
      <c r="CJ31" s="712"/>
      <c r="CK31" s="712"/>
      <c r="CL31" s="712"/>
      <c r="CM31" s="712"/>
      <c r="CN31" s="712"/>
      <c r="CO31" s="712"/>
      <c r="CP31" s="712"/>
      <c r="CQ31" s="713"/>
      <c r="CR31" s="678">
        <v>196795</v>
      </c>
      <c r="CS31" s="697"/>
      <c r="CT31" s="697"/>
      <c r="CU31" s="697"/>
      <c r="CV31" s="697"/>
      <c r="CW31" s="697"/>
      <c r="CX31" s="697"/>
      <c r="CY31" s="698"/>
      <c r="CZ31" s="681">
        <v>0.3</v>
      </c>
      <c r="DA31" s="699"/>
      <c r="DB31" s="699"/>
      <c r="DC31" s="700"/>
      <c r="DD31" s="684">
        <v>154146</v>
      </c>
      <c r="DE31" s="697"/>
      <c r="DF31" s="697"/>
      <c r="DG31" s="697"/>
      <c r="DH31" s="697"/>
      <c r="DI31" s="697"/>
      <c r="DJ31" s="697"/>
      <c r="DK31" s="698"/>
      <c r="DL31" s="684">
        <v>154146</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173</v>
      </c>
      <c r="S32" s="679"/>
      <c r="T32" s="679"/>
      <c r="U32" s="679"/>
      <c r="V32" s="679"/>
      <c r="W32" s="679"/>
      <c r="X32" s="679"/>
      <c r="Y32" s="680"/>
      <c r="Z32" s="715" t="s">
        <v>136</v>
      </c>
      <c r="AA32" s="715"/>
      <c r="AB32" s="715"/>
      <c r="AC32" s="715"/>
      <c r="AD32" s="716" t="s">
        <v>173</v>
      </c>
      <c r="AE32" s="716"/>
      <c r="AF32" s="716"/>
      <c r="AG32" s="716"/>
      <c r="AH32" s="716"/>
      <c r="AI32" s="716"/>
      <c r="AJ32" s="716"/>
      <c r="AK32" s="716"/>
      <c r="AL32" s="681" t="s">
        <v>233</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98.5</v>
      </c>
      <c r="BH32" s="697"/>
      <c r="BI32" s="697"/>
      <c r="BJ32" s="697"/>
      <c r="BK32" s="697"/>
      <c r="BL32" s="697"/>
      <c r="BM32" s="682">
        <v>94.4</v>
      </c>
      <c r="BN32" s="743"/>
      <c r="BO32" s="743"/>
      <c r="BP32" s="743"/>
      <c r="BQ32" s="721"/>
      <c r="BR32" s="751">
        <v>98.4</v>
      </c>
      <c r="BS32" s="697"/>
      <c r="BT32" s="697"/>
      <c r="BU32" s="697"/>
      <c r="BV32" s="697"/>
      <c r="BW32" s="697"/>
      <c r="BX32" s="682">
        <v>94.7</v>
      </c>
      <c r="BY32" s="743"/>
      <c r="BZ32" s="743"/>
      <c r="CA32" s="743"/>
      <c r="CB32" s="721"/>
      <c r="CD32" s="767"/>
      <c r="CE32" s="768"/>
      <c r="CF32" s="711" t="s">
        <v>316</v>
      </c>
      <c r="CG32" s="712"/>
      <c r="CH32" s="712"/>
      <c r="CI32" s="712"/>
      <c r="CJ32" s="712"/>
      <c r="CK32" s="712"/>
      <c r="CL32" s="712"/>
      <c r="CM32" s="712"/>
      <c r="CN32" s="712"/>
      <c r="CO32" s="712"/>
      <c r="CP32" s="712"/>
      <c r="CQ32" s="713"/>
      <c r="CR32" s="678" t="s">
        <v>233</v>
      </c>
      <c r="CS32" s="679"/>
      <c r="CT32" s="679"/>
      <c r="CU32" s="679"/>
      <c r="CV32" s="679"/>
      <c r="CW32" s="679"/>
      <c r="CX32" s="679"/>
      <c r="CY32" s="680"/>
      <c r="CZ32" s="681" t="s">
        <v>233</v>
      </c>
      <c r="DA32" s="699"/>
      <c r="DB32" s="699"/>
      <c r="DC32" s="700"/>
      <c r="DD32" s="684" t="s">
        <v>136</v>
      </c>
      <c r="DE32" s="679"/>
      <c r="DF32" s="679"/>
      <c r="DG32" s="679"/>
      <c r="DH32" s="679"/>
      <c r="DI32" s="679"/>
      <c r="DJ32" s="679"/>
      <c r="DK32" s="680"/>
      <c r="DL32" s="684" t="s">
        <v>173</v>
      </c>
      <c r="DM32" s="679"/>
      <c r="DN32" s="679"/>
      <c r="DO32" s="679"/>
      <c r="DP32" s="679"/>
      <c r="DQ32" s="679"/>
      <c r="DR32" s="679"/>
      <c r="DS32" s="679"/>
      <c r="DT32" s="679"/>
      <c r="DU32" s="679"/>
      <c r="DV32" s="680"/>
      <c r="DW32" s="681" t="s">
        <v>173</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2214492</v>
      </c>
      <c r="S33" s="679"/>
      <c r="T33" s="679"/>
      <c r="U33" s="679"/>
      <c r="V33" s="679"/>
      <c r="W33" s="679"/>
      <c r="X33" s="679"/>
      <c r="Y33" s="680"/>
      <c r="Z33" s="715">
        <v>2.2999999999999998</v>
      </c>
      <c r="AA33" s="715"/>
      <c r="AB33" s="715"/>
      <c r="AC33" s="715"/>
      <c r="AD33" s="716" t="s">
        <v>233</v>
      </c>
      <c r="AE33" s="716"/>
      <c r="AF33" s="716"/>
      <c r="AG33" s="716"/>
      <c r="AH33" s="716"/>
      <c r="AI33" s="716"/>
      <c r="AJ33" s="716"/>
      <c r="AK33" s="716"/>
      <c r="AL33" s="681" t="s">
        <v>173</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98.2</v>
      </c>
      <c r="BH33" s="663"/>
      <c r="BI33" s="663"/>
      <c r="BJ33" s="663"/>
      <c r="BK33" s="663"/>
      <c r="BL33" s="663"/>
      <c r="BM33" s="706">
        <v>89.7</v>
      </c>
      <c r="BN33" s="663"/>
      <c r="BO33" s="663"/>
      <c r="BP33" s="663"/>
      <c r="BQ33" s="727"/>
      <c r="BR33" s="742">
        <v>98.3</v>
      </c>
      <c r="BS33" s="663"/>
      <c r="BT33" s="663"/>
      <c r="BU33" s="663"/>
      <c r="BV33" s="663"/>
      <c r="BW33" s="663"/>
      <c r="BX33" s="706">
        <v>89.6</v>
      </c>
      <c r="BY33" s="663"/>
      <c r="BZ33" s="663"/>
      <c r="CA33" s="663"/>
      <c r="CB33" s="727"/>
      <c r="CD33" s="711" t="s">
        <v>319</v>
      </c>
      <c r="CE33" s="712"/>
      <c r="CF33" s="712"/>
      <c r="CG33" s="712"/>
      <c r="CH33" s="712"/>
      <c r="CI33" s="712"/>
      <c r="CJ33" s="712"/>
      <c r="CK33" s="712"/>
      <c r="CL33" s="712"/>
      <c r="CM33" s="712"/>
      <c r="CN33" s="712"/>
      <c r="CO33" s="712"/>
      <c r="CP33" s="712"/>
      <c r="CQ33" s="713"/>
      <c r="CR33" s="678">
        <v>28948308</v>
      </c>
      <c r="CS33" s="697"/>
      <c r="CT33" s="697"/>
      <c r="CU33" s="697"/>
      <c r="CV33" s="697"/>
      <c r="CW33" s="697"/>
      <c r="CX33" s="697"/>
      <c r="CY33" s="698"/>
      <c r="CZ33" s="681">
        <v>37.700000000000003</v>
      </c>
      <c r="DA33" s="699"/>
      <c r="DB33" s="699"/>
      <c r="DC33" s="700"/>
      <c r="DD33" s="684">
        <v>15635741</v>
      </c>
      <c r="DE33" s="697"/>
      <c r="DF33" s="697"/>
      <c r="DG33" s="697"/>
      <c r="DH33" s="697"/>
      <c r="DI33" s="697"/>
      <c r="DJ33" s="697"/>
      <c r="DK33" s="698"/>
      <c r="DL33" s="684">
        <v>8675557</v>
      </c>
      <c r="DM33" s="697"/>
      <c r="DN33" s="697"/>
      <c r="DO33" s="697"/>
      <c r="DP33" s="697"/>
      <c r="DQ33" s="697"/>
      <c r="DR33" s="697"/>
      <c r="DS33" s="697"/>
      <c r="DT33" s="697"/>
      <c r="DU33" s="697"/>
      <c r="DV33" s="698"/>
      <c r="DW33" s="681">
        <v>49.9</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678028</v>
      </c>
      <c r="S34" s="679"/>
      <c r="T34" s="679"/>
      <c r="U34" s="679"/>
      <c r="V34" s="679"/>
      <c r="W34" s="679"/>
      <c r="X34" s="679"/>
      <c r="Y34" s="680"/>
      <c r="Z34" s="715">
        <v>0.7</v>
      </c>
      <c r="AA34" s="715"/>
      <c r="AB34" s="715"/>
      <c r="AC34" s="715"/>
      <c r="AD34" s="716">
        <v>39024</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6123524</v>
      </c>
      <c r="CS34" s="679"/>
      <c r="CT34" s="679"/>
      <c r="CU34" s="679"/>
      <c r="CV34" s="679"/>
      <c r="CW34" s="679"/>
      <c r="CX34" s="679"/>
      <c r="CY34" s="680"/>
      <c r="CZ34" s="681">
        <v>8</v>
      </c>
      <c r="DA34" s="699"/>
      <c r="DB34" s="699"/>
      <c r="DC34" s="700"/>
      <c r="DD34" s="684">
        <v>3767470</v>
      </c>
      <c r="DE34" s="679"/>
      <c r="DF34" s="679"/>
      <c r="DG34" s="679"/>
      <c r="DH34" s="679"/>
      <c r="DI34" s="679"/>
      <c r="DJ34" s="679"/>
      <c r="DK34" s="680"/>
      <c r="DL34" s="684">
        <v>2561184</v>
      </c>
      <c r="DM34" s="679"/>
      <c r="DN34" s="679"/>
      <c r="DO34" s="679"/>
      <c r="DP34" s="679"/>
      <c r="DQ34" s="679"/>
      <c r="DR34" s="679"/>
      <c r="DS34" s="679"/>
      <c r="DT34" s="679"/>
      <c r="DU34" s="679"/>
      <c r="DV34" s="680"/>
      <c r="DW34" s="681">
        <v>14.7</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293912</v>
      </c>
      <c r="S35" s="679"/>
      <c r="T35" s="679"/>
      <c r="U35" s="679"/>
      <c r="V35" s="679"/>
      <c r="W35" s="679"/>
      <c r="X35" s="679"/>
      <c r="Y35" s="680"/>
      <c r="Z35" s="715">
        <v>0.3</v>
      </c>
      <c r="AA35" s="715"/>
      <c r="AB35" s="715"/>
      <c r="AC35" s="715"/>
      <c r="AD35" s="716" t="s">
        <v>233</v>
      </c>
      <c r="AE35" s="716"/>
      <c r="AF35" s="716"/>
      <c r="AG35" s="716"/>
      <c r="AH35" s="716"/>
      <c r="AI35" s="716"/>
      <c r="AJ35" s="716"/>
      <c r="AK35" s="716"/>
      <c r="AL35" s="681" t="s">
        <v>233</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322602</v>
      </c>
      <c r="CS35" s="697"/>
      <c r="CT35" s="697"/>
      <c r="CU35" s="697"/>
      <c r="CV35" s="697"/>
      <c r="CW35" s="697"/>
      <c r="CX35" s="697"/>
      <c r="CY35" s="698"/>
      <c r="CZ35" s="681">
        <v>0.4</v>
      </c>
      <c r="DA35" s="699"/>
      <c r="DB35" s="699"/>
      <c r="DC35" s="700"/>
      <c r="DD35" s="684">
        <v>301004</v>
      </c>
      <c r="DE35" s="697"/>
      <c r="DF35" s="697"/>
      <c r="DG35" s="697"/>
      <c r="DH35" s="697"/>
      <c r="DI35" s="697"/>
      <c r="DJ35" s="697"/>
      <c r="DK35" s="698"/>
      <c r="DL35" s="684">
        <v>297390</v>
      </c>
      <c r="DM35" s="697"/>
      <c r="DN35" s="697"/>
      <c r="DO35" s="697"/>
      <c r="DP35" s="697"/>
      <c r="DQ35" s="697"/>
      <c r="DR35" s="697"/>
      <c r="DS35" s="697"/>
      <c r="DT35" s="697"/>
      <c r="DU35" s="697"/>
      <c r="DV35" s="698"/>
      <c r="DW35" s="681">
        <v>1.7</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26528922</v>
      </c>
      <c r="S36" s="679"/>
      <c r="T36" s="679"/>
      <c r="U36" s="679"/>
      <c r="V36" s="679"/>
      <c r="W36" s="679"/>
      <c r="X36" s="679"/>
      <c r="Y36" s="680"/>
      <c r="Z36" s="715">
        <v>27.6</v>
      </c>
      <c r="AA36" s="715"/>
      <c r="AB36" s="715"/>
      <c r="AC36" s="715"/>
      <c r="AD36" s="716" t="s">
        <v>233</v>
      </c>
      <c r="AE36" s="716"/>
      <c r="AF36" s="716"/>
      <c r="AG36" s="716"/>
      <c r="AH36" s="716"/>
      <c r="AI36" s="716"/>
      <c r="AJ36" s="716"/>
      <c r="AK36" s="716"/>
      <c r="AL36" s="681" t="s">
        <v>173</v>
      </c>
      <c r="AM36" s="682"/>
      <c r="AN36" s="682"/>
      <c r="AO36" s="717"/>
      <c r="AP36" s="235"/>
      <c r="AQ36" s="730" t="s">
        <v>327</v>
      </c>
      <c r="AR36" s="731"/>
      <c r="AS36" s="731"/>
      <c r="AT36" s="731"/>
      <c r="AU36" s="731"/>
      <c r="AV36" s="731"/>
      <c r="AW36" s="731"/>
      <c r="AX36" s="731"/>
      <c r="AY36" s="732"/>
      <c r="AZ36" s="733">
        <v>7016248</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190624</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5988137</v>
      </c>
      <c r="CS36" s="679"/>
      <c r="CT36" s="679"/>
      <c r="CU36" s="679"/>
      <c r="CV36" s="679"/>
      <c r="CW36" s="679"/>
      <c r="CX36" s="679"/>
      <c r="CY36" s="680"/>
      <c r="CZ36" s="681">
        <v>7.8</v>
      </c>
      <c r="DA36" s="699"/>
      <c r="DB36" s="699"/>
      <c r="DC36" s="700"/>
      <c r="DD36" s="684">
        <v>4613350</v>
      </c>
      <c r="DE36" s="679"/>
      <c r="DF36" s="679"/>
      <c r="DG36" s="679"/>
      <c r="DH36" s="679"/>
      <c r="DI36" s="679"/>
      <c r="DJ36" s="679"/>
      <c r="DK36" s="680"/>
      <c r="DL36" s="684">
        <v>2648243</v>
      </c>
      <c r="DM36" s="679"/>
      <c r="DN36" s="679"/>
      <c r="DO36" s="679"/>
      <c r="DP36" s="679"/>
      <c r="DQ36" s="679"/>
      <c r="DR36" s="679"/>
      <c r="DS36" s="679"/>
      <c r="DT36" s="679"/>
      <c r="DU36" s="679"/>
      <c r="DV36" s="680"/>
      <c r="DW36" s="681">
        <v>15.2</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12237363</v>
      </c>
      <c r="S37" s="679"/>
      <c r="T37" s="679"/>
      <c r="U37" s="679"/>
      <c r="V37" s="679"/>
      <c r="W37" s="679"/>
      <c r="X37" s="679"/>
      <c r="Y37" s="680"/>
      <c r="Z37" s="715">
        <v>12.7</v>
      </c>
      <c r="AA37" s="715"/>
      <c r="AB37" s="715"/>
      <c r="AC37" s="715"/>
      <c r="AD37" s="716" t="s">
        <v>233</v>
      </c>
      <c r="AE37" s="716"/>
      <c r="AF37" s="716"/>
      <c r="AG37" s="716"/>
      <c r="AH37" s="716"/>
      <c r="AI37" s="716"/>
      <c r="AJ37" s="716"/>
      <c r="AK37" s="716"/>
      <c r="AL37" s="681" t="s">
        <v>233</v>
      </c>
      <c r="AM37" s="682"/>
      <c r="AN37" s="682"/>
      <c r="AO37" s="717"/>
      <c r="AQ37" s="718" t="s">
        <v>331</v>
      </c>
      <c r="AR37" s="719"/>
      <c r="AS37" s="719"/>
      <c r="AT37" s="719"/>
      <c r="AU37" s="719"/>
      <c r="AV37" s="719"/>
      <c r="AW37" s="719"/>
      <c r="AX37" s="719"/>
      <c r="AY37" s="720"/>
      <c r="AZ37" s="678">
        <v>2004524</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88458</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1420816</v>
      </c>
      <c r="CS37" s="697"/>
      <c r="CT37" s="697"/>
      <c r="CU37" s="697"/>
      <c r="CV37" s="697"/>
      <c r="CW37" s="697"/>
      <c r="CX37" s="697"/>
      <c r="CY37" s="698"/>
      <c r="CZ37" s="681">
        <v>1.9</v>
      </c>
      <c r="DA37" s="699"/>
      <c r="DB37" s="699"/>
      <c r="DC37" s="700"/>
      <c r="DD37" s="684">
        <v>1419543</v>
      </c>
      <c r="DE37" s="697"/>
      <c r="DF37" s="697"/>
      <c r="DG37" s="697"/>
      <c r="DH37" s="697"/>
      <c r="DI37" s="697"/>
      <c r="DJ37" s="697"/>
      <c r="DK37" s="698"/>
      <c r="DL37" s="684">
        <v>1404702</v>
      </c>
      <c r="DM37" s="697"/>
      <c r="DN37" s="697"/>
      <c r="DO37" s="697"/>
      <c r="DP37" s="697"/>
      <c r="DQ37" s="697"/>
      <c r="DR37" s="697"/>
      <c r="DS37" s="697"/>
      <c r="DT37" s="697"/>
      <c r="DU37" s="697"/>
      <c r="DV37" s="698"/>
      <c r="DW37" s="681">
        <v>8.1</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1501383</v>
      </c>
      <c r="S38" s="679"/>
      <c r="T38" s="679"/>
      <c r="U38" s="679"/>
      <c r="V38" s="679"/>
      <c r="W38" s="679"/>
      <c r="X38" s="679"/>
      <c r="Y38" s="680"/>
      <c r="Z38" s="715">
        <v>1.6</v>
      </c>
      <c r="AA38" s="715"/>
      <c r="AB38" s="715"/>
      <c r="AC38" s="715"/>
      <c r="AD38" s="716">
        <v>11397</v>
      </c>
      <c r="AE38" s="716"/>
      <c r="AF38" s="716"/>
      <c r="AG38" s="716"/>
      <c r="AH38" s="716"/>
      <c r="AI38" s="716"/>
      <c r="AJ38" s="716"/>
      <c r="AK38" s="716"/>
      <c r="AL38" s="681">
        <v>0.1</v>
      </c>
      <c r="AM38" s="682"/>
      <c r="AN38" s="682"/>
      <c r="AO38" s="717"/>
      <c r="AQ38" s="718" t="s">
        <v>335</v>
      </c>
      <c r="AR38" s="719"/>
      <c r="AS38" s="719"/>
      <c r="AT38" s="719"/>
      <c r="AU38" s="719"/>
      <c r="AV38" s="719"/>
      <c r="AW38" s="719"/>
      <c r="AX38" s="719"/>
      <c r="AY38" s="720"/>
      <c r="AZ38" s="678">
        <v>1638447</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9736</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5056848</v>
      </c>
      <c r="CS38" s="679"/>
      <c r="CT38" s="679"/>
      <c r="CU38" s="679"/>
      <c r="CV38" s="679"/>
      <c r="CW38" s="679"/>
      <c r="CX38" s="679"/>
      <c r="CY38" s="680"/>
      <c r="CZ38" s="681">
        <v>6.6</v>
      </c>
      <c r="DA38" s="699"/>
      <c r="DB38" s="699"/>
      <c r="DC38" s="700"/>
      <c r="DD38" s="684">
        <v>3786576</v>
      </c>
      <c r="DE38" s="679"/>
      <c r="DF38" s="679"/>
      <c r="DG38" s="679"/>
      <c r="DH38" s="679"/>
      <c r="DI38" s="679"/>
      <c r="DJ38" s="679"/>
      <c r="DK38" s="680"/>
      <c r="DL38" s="684">
        <v>2817726</v>
      </c>
      <c r="DM38" s="679"/>
      <c r="DN38" s="679"/>
      <c r="DO38" s="679"/>
      <c r="DP38" s="679"/>
      <c r="DQ38" s="679"/>
      <c r="DR38" s="679"/>
      <c r="DS38" s="679"/>
      <c r="DT38" s="679"/>
      <c r="DU38" s="679"/>
      <c r="DV38" s="680"/>
      <c r="DW38" s="681">
        <v>16.2</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2022603</v>
      </c>
      <c r="S39" s="679"/>
      <c r="T39" s="679"/>
      <c r="U39" s="679"/>
      <c r="V39" s="679"/>
      <c r="W39" s="679"/>
      <c r="X39" s="679"/>
      <c r="Y39" s="680"/>
      <c r="Z39" s="715">
        <v>2.1</v>
      </c>
      <c r="AA39" s="715"/>
      <c r="AB39" s="715"/>
      <c r="AC39" s="715"/>
      <c r="AD39" s="716" t="s">
        <v>173</v>
      </c>
      <c r="AE39" s="716"/>
      <c r="AF39" s="716"/>
      <c r="AG39" s="716"/>
      <c r="AH39" s="716"/>
      <c r="AI39" s="716"/>
      <c r="AJ39" s="716"/>
      <c r="AK39" s="716"/>
      <c r="AL39" s="681" t="s">
        <v>233</v>
      </c>
      <c r="AM39" s="682"/>
      <c r="AN39" s="682"/>
      <c r="AO39" s="717"/>
      <c r="AQ39" s="718" t="s">
        <v>339</v>
      </c>
      <c r="AR39" s="719"/>
      <c r="AS39" s="719"/>
      <c r="AT39" s="719"/>
      <c r="AU39" s="719"/>
      <c r="AV39" s="719"/>
      <c r="AW39" s="719"/>
      <c r="AX39" s="719"/>
      <c r="AY39" s="720"/>
      <c r="AZ39" s="678">
        <v>354300</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15156</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9941314</v>
      </c>
      <c r="CS39" s="697"/>
      <c r="CT39" s="697"/>
      <c r="CU39" s="697"/>
      <c r="CV39" s="697"/>
      <c r="CW39" s="697"/>
      <c r="CX39" s="697"/>
      <c r="CY39" s="698"/>
      <c r="CZ39" s="681">
        <v>13</v>
      </c>
      <c r="DA39" s="699"/>
      <c r="DB39" s="699"/>
      <c r="DC39" s="700"/>
      <c r="DD39" s="684">
        <v>2496038</v>
      </c>
      <c r="DE39" s="697"/>
      <c r="DF39" s="697"/>
      <c r="DG39" s="697"/>
      <c r="DH39" s="697"/>
      <c r="DI39" s="697"/>
      <c r="DJ39" s="697"/>
      <c r="DK39" s="698"/>
      <c r="DL39" s="684" t="s">
        <v>233</v>
      </c>
      <c r="DM39" s="697"/>
      <c r="DN39" s="697"/>
      <c r="DO39" s="697"/>
      <c r="DP39" s="697"/>
      <c r="DQ39" s="697"/>
      <c r="DR39" s="697"/>
      <c r="DS39" s="697"/>
      <c r="DT39" s="697"/>
      <c r="DU39" s="697"/>
      <c r="DV39" s="698"/>
      <c r="DW39" s="681" t="s">
        <v>233</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173</v>
      </c>
      <c r="S40" s="679"/>
      <c r="T40" s="679"/>
      <c r="U40" s="679"/>
      <c r="V40" s="679"/>
      <c r="W40" s="679"/>
      <c r="X40" s="679"/>
      <c r="Y40" s="680"/>
      <c r="Z40" s="715" t="s">
        <v>233</v>
      </c>
      <c r="AA40" s="715"/>
      <c r="AB40" s="715"/>
      <c r="AC40" s="715"/>
      <c r="AD40" s="716" t="s">
        <v>173</v>
      </c>
      <c r="AE40" s="716"/>
      <c r="AF40" s="716"/>
      <c r="AG40" s="716"/>
      <c r="AH40" s="716"/>
      <c r="AI40" s="716"/>
      <c r="AJ40" s="716"/>
      <c r="AK40" s="716"/>
      <c r="AL40" s="681" t="s">
        <v>233</v>
      </c>
      <c r="AM40" s="682"/>
      <c r="AN40" s="682"/>
      <c r="AO40" s="717"/>
      <c r="AQ40" s="718" t="s">
        <v>343</v>
      </c>
      <c r="AR40" s="719"/>
      <c r="AS40" s="719"/>
      <c r="AT40" s="719"/>
      <c r="AU40" s="719"/>
      <c r="AV40" s="719"/>
      <c r="AW40" s="719"/>
      <c r="AX40" s="719"/>
      <c r="AY40" s="720"/>
      <c r="AZ40" s="678">
        <v>235330</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82</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1515883</v>
      </c>
      <c r="CS40" s="679"/>
      <c r="CT40" s="679"/>
      <c r="CU40" s="679"/>
      <c r="CV40" s="679"/>
      <c r="CW40" s="679"/>
      <c r="CX40" s="679"/>
      <c r="CY40" s="680"/>
      <c r="CZ40" s="681">
        <v>2</v>
      </c>
      <c r="DA40" s="699"/>
      <c r="DB40" s="699"/>
      <c r="DC40" s="700"/>
      <c r="DD40" s="684">
        <v>671303</v>
      </c>
      <c r="DE40" s="679"/>
      <c r="DF40" s="679"/>
      <c r="DG40" s="679"/>
      <c r="DH40" s="679"/>
      <c r="DI40" s="679"/>
      <c r="DJ40" s="679"/>
      <c r="DK40" s="680"/>
      <c r="DL40" s="684">
        <v>351014</v>
      </c>
      <c r="DM40" s="679"/>
      <c r="DN40" s="679"/>
      <c r="DO40" s="679"/>
      <c r="DP40" s="679"/>
      <c r="DQ40" s="679"/>
      <c r="DR40" s="679"/>
      <c r="DS40" s="679"/>
      <c r="DT40" s="679"/>
      <c r="DU40" s="679"/>
      <c r="DV40" s="680"/>
      <c r="DW40" s="681">
        <v>2</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685903</v>
      </c>
      <c r="S41" s="679"/>
      <c r="T41" s="679"/>
      <c r="U41" s="679"/>
      <c r="V41" s="679"/>
      <c r="W41" s="679"/>
      <c r="X41" s="679"/>
      <c r="Y41" s="680"/>
      <c r="Z41" s="715">
        <v>0.7</v>
      </c>
      <c r="AA41" s="715"/>
      <c r="AB41" s="715"/>
      <c r="AC41" s="715"/>
      <c r="AD41" s="716" t="s">
        <v>136</v>
      </c>
      <c r="AE41" s="716"/>
      <c r="AF41" s="716"/>
      <c r="AG41" s="716"/>
      <c r="AH41" s="716"/>
      <c r="AI41" s="716"/>
      <c r="AJ41" s="716"/>
      <c r="AK41" s="716"/>
      <c r="AL41" s="681" t="s">
        <v>233</v>
      </c>
      <c r="AM41" s="682"/>
      <c r="AN41" s="682"/>
      <c r="AO41" s="717"/>
      <c r="AQ41" s="718" t="s">
        <v>348</v>
      </c>
      <c r="AR41" s="719"/>
      <c r="AS41" s="719"/>
      <c r="AT41" s="719"/>
      <c r="AU41" s="719"/>
      <c r="AV41" s="719"/>
      <c r="AW41" s="719"/>
      <c r="AX41" s="719"/>
      <c r="AY41" s="720"/>
      <c r="AZ41" s="678">
        <v>533372</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233</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173</v>
      </c>
      <c r="CS41" s="697"/>
      <c r="CT41" s="697"/>
      <c r="CU41" s="697"/>
      <c r="CV41" s="697"/>
      <c r="CW41" s="697"/>
      <c r="CX41" s="697"/>
      <c r="CY41" s="698"/>
      <c r="CZ41" s="681" t="s">
        <v>173</v>
      </c>
      <c r="DA41" s="699"/>
      <c r="DB41" s="699"/>
      <c r="DC41" s="700"/>
      <c r="DD41" s="684" t="s">
        <v>173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96087471</v>
      </c>
      <c r="S42" s="701"/>
      <c r="T42" s="701"/>
      <c r="U42" s="701"/>
      <c r="V42" s="701"/>
      <c r="W42" s="701"/>
      <c r="X42" s="701"/>
      <c r="Y42" s="703"/>
      <c r="Z42" s="704">
        <v>100</v>
      </c>
      <c r="AA42" s="704"/>
      <c r="AB42" s="704"/>
      <c r="AC42" s="704"/>
      <c r="AD42" s="705">
        <v>16700772</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2250275</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352</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34238774</v>
      </c>
      <c r="CS42" s="679"/>
      <c r="CT42" s="679"/>
      <c r="CU42" s="679"/>
      <c r="CV42" s="679"/>
      <c r="CW42" s="679"/>
      <c r="CX42" s="679"/>
      <c r="CY42" s="680"/>
      <c r="CZ42" s="681">
        <v>44.6</v>
      </c>
      <c r="DA42" s="682"/>
      <c r="DB42" s="682"/>
      <c r="DC42" s="683"/>
      <c r="DD42" s="684">
        <v>6158041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167856</v>
      </c>
      <c r="CS43" s="697"/>
      <c r="CT43" s="697"/>
      <c r="CU43" s="697"/>
      <c r="CV43" s="697"/>
      <c r="CW43" s="697"/>
      <c r="CX43" s="697"/>
      <c r="CY43" s="698"/>
      <c r="CZ43" s="681">
        <v>0.2</v>
      </c>
      <c r="DA43" s="699"/>
      <c r="DB43" s="699"/>
      <c r="DC43" s="700"/>
      <c r="DD43" s="684">
        <v>167856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26183959</v>
      </c>
      <c r="CS44" s="679"/>
      <c r="CT44" s="679"/>
      <c r="CU44" s="679"/>
      <c r="CV44" s="679"/>
      <c r="CW44" s="679"/>
      <c r="CX44" s="679"/>
      <c r="CY44" s="680"/>
      <c r="CZ44" s="681">
        <v>34.1</v>
      </c>
      <c r="DA44" s="682"/>
      <c r="DB44" s="682"/>
      <c r="DC44" s="683"/>
      <c r="DD44" s="684">
        <v>5340083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24351707</v>
      </c>
      <c r="CS45" s="697"/>
      <c r="CT45" s="697"/>
      <c r="CU45" s="697"/>
      <c r="CV45" s="697"/>
      <c r="CW45" s="697"/>
      <c r="CX45" s="697"/>
      <c r="CY45" s="698"/>
      <c r="CZ45" s="681">
        <v>31.7</v>
      </c>
      <c r="DA45" s="699"/>
      <c r="DB45" s="699"/>
      <c r="DC45" s="700"/>
      <c r="DD45" s="684">
        <v>4912229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1601258</v>
      </c>
      <c r="CS46" s="679"/>
      <c r="CT46" s="679"/>
      <c r="CU46" s="679"/>
      <c r="CV46" s="679"/>
      <c r="CW46" s="679"/>
      <c r="CX46" s="679"/>
      <c r="CY46" s="680"/>
      <c r="CZ46" s="681">
        <v>2.1</v>
      </c>
      <c r="DA46" s="682"/>
      <c r="DB46" s="682"/>
      <c r="DC46" s="683"/>
      <c r="DD46" s="684">
        <v>399822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8054815</v>
      </c>
      <c r="CS47" s="697"/>
      <c r="CT47" s="697"/>
      <c r="CU47" s="697"/>
      <c r="CV47" s="697"/>
      <c r="CW47" s="697"/>
      <c r="CX47" s="697"/>
      <c r="CY47" s="698"/>
      <c r="CZ47" s="681">
        <v>10.5</v>
      </c>
      <c r="DA47" s="699"/>
      <c r="DB47" s="699"/>
      <c r="DC47" s="700"/>
      <c r="DD47" s="684">
        <v>817958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233</v>
      </c>
      <c r="CS48" s="679"/>
      <c r="CT48" s="679"/>
      <c r="CU48" s="679"/>
      <c r="CV48" s="679"/>
      <c r="CW48" s="679"/>
      <c r="CX48" s="679"/>
      <c r="CY48" s="680"/>
      <c r="CZ48" s="681" t="s">
        <v>173</v>
      </c>
      <c r="DA48" s="682"/>
      <c r="DB48" s="682"/>
      <c r="DC48" s="683"/>
      <c r="DD48" s="684" t="s">
        <v>173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76733077</v>
      </c>
      <c r="CS49" s="663"/>
      <c r="CT49" s="663"/>
      <c r="CU49" s="663"/>
      <c r="CV49" s="663"/>
      <c r="CW49" s="663"/>
      <c r="CX49" s="663"/>
      <c r="CY49" s="664"/>
      <c r="CZ49" s="665">
        <v>100</v>
      </c>
      <c r="DA49" s="666"/>
      <c r="DB49" s="666"/>
      <c r="DC49" s="667"/>
      <c r="DD49" s="668">
        <v>31869231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w8/8Z2hv2G/1IJAhCbBj8jR39a41SNREfC9/4vTyfXrGGenYi6LNL3IFfq66n3RWSU65bWmPJDVRPCZ/8XoX2g==" saltValue="YSai9OqQ5UYMenUGV+kwU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96117</v>
      </c>
      <c r="R7" s="1198"/>
      <c r="S7" s="1198"/>
      <c r="T7" s="1198"/>
      <c r="U7" s="1198"/>
      <c r="V7" s="1198">
        <v>76764</v>
      </c>
      <c r="W7" s="1198"/>
      <c r="X7" s="1198"/>
      <c r="Y7" s="1198"/>
      <c r="Z7" s="1198"/>
      <c r="AA7" s="1198">
        <v>19354</v>
      </c>
      <c r="AB7" s="1198"/>
      <c r="AC7" s="1198"/>
      <c r="AD7" s="1198"/>
      <c r="AE7" s="1199"/>
      <c r="AF7" s="1200">
        <v>4571</v>
      </c>
      <c r="AG7" s="1201"/>
      <c r="AH7" s="1201"/>
      <c r="AI7" s="1201"/>
      <c r="AJ7" s="1202"/>
      <c r="AK7" s="1184" t="s">
        <v>603</v>
      </c>
      <c r="AL7" s="1185"/>
      <c r="AM7" s="1185"/>
      <c r="AN7" s="1185"/>
      <c r="AO7" s="1185"/>
      <c r="AP7" s="1185">
        <v>38851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604</v>
      </c>
      <c r="BT7" s="1189"/>
      <c r="BU7" s="1189"/>
      <c r="BV7" s="1189"/>
      <c r="BW7" s="1189"/>
      <c r="BX7" s="1189"/>
      <c r="BY7" s="1189"/>
      <c r="BZ7" s="1189"/>
      <c r="CA7" s="1189"/>
      <c r="CB7" s="1189"/>
      <c r="CC7" s="1189"/>
      <c r="CD7" s="1189"/>
      <c r="CE7" s="1189"/>
      <c r="CF7" s="1189"/>
      <c r="CG7" s="1190"/>
      <c r="CH7" s="1181">
        <v>6</v>
      </c>
      <c r="CI7" s="1182"/>
      <c r="CJ7" s="1182"/>
      <c r="CK7" s="1182"/>
      <c r="CL7" s="1183"/>
      <c r="CM7" s="1181">
        <v>174</v>
      </c>
      <c r="CN7" s="1182"/>
      <c r="CO7" s="1182"/>
      <c r="CP7" s="1182"/>
      <c r="CQ7" s="1183"/>
      <c r="CR7" s="1181">
        <v>300</v>
      </c>
      <c r="CS7" s="1182"/>
      <c r="CT7" s="1182"/>
      <c r="CU7" s="1182"/>
      <c r="CV7" s="1183"/>
      <c r="CW7" s="1181">
        <v>20</v>
      </c>
      <c r="CX7" s="1182"/>
      <c r="CY7" s="1182"/>
      <c r="CZ7" s="1182"/>
      <c r="DA7" s="1183"/>
      <c r="DB7" s="1181" t="s">
        <v>602</v>
      </c>
      <c r="DC7" s="1182"/>
      <c r="DD7" s="1182"/>
      <c r="DE7" s="1182"/>
      <c r="DF7" s="1183"/>
      <c r="DG7" s="1181" t="s">
        <v>602</v>
      </c>
      <c r="DH7" s="1182"/>
      <c r="DI7" s="1182"/>
      <c r="DJ7" s="1182"/>
      <c r="DK7" s="1183"/>
      <c r="DL7" s="1181" t="s">
        <v>602</v>
      </c>
      <c r="DM7" s="1182"/>
      <c r="DN7" s="1182"/>
      <c r="DO7" s="1182"/>
      <c r="DP7" s="1183"/>
      <c r="DQ7" s="1181" t="s">
        <v>602</v>
      </c>
      <c r="DR7" s="1182"/>
      <c r="DS7" s="1182"/>
      <c r="DT7" s="1182"/>
      <c r="DU7" s="1183"/>
      <c r="DV7" s="1208"/>
      <c r="DW7" s="1209"/>
      <c r="DX7" s="1209"/>
      <c r="DY7" s="1209"/>
      <c r="DZ7" s="1210"/>
      <c r="EA7" s="255"/>
    </row>
    <row r="8" spans="1:131" s="256" customFormat="1" ht="26.25" customHeight="1" x14ac:dyDescent="0.15">
      <c r="A8" s="262">
        <v>2</v>
      </c>
      <c r="B8" s="1130" t="s">
        <v>388</v>
      </c>
      <c r="C8" s="1131"/>
      <c r="D8" s="1131"/>
      <c r="E8" s="1131"/>
      <c r="F8" s="1131"/>
      <c r="G8" s="1131"/>
      <c r="H8" s="1131"/>
      <c r="I8" s="1131"/>
      <c r="J8" s="1131"/>
      <c r="K8" s="1131"/>
      <c r="L8" s="1131"/>
      <c r="M8" s="1131"/>
      <c r="N8" s="1131"/>
      <c r="O8" s="1131"/>
      <c r="P8" s="1132"/>
      <c r="Q8" s="1136">
        <v>1</v>
      </c>
      <c r="R8" s="1137"/>
      <c r="S8" s="1137"/>
      <c r="T8" s="1137"/>
      <c r="U8" s="1137"/>
      <c r="V8" s="1137">
        <v>0</v>
      </c>
      <c r="W8" s="1137"/>
      <c r="X8" s="1137"/>
      <c r="Y8" s="1137"/>
      <c r="Z8" s="1137"/>
      <c r="AA8" s="1137">
        <v>1</v>
      </c>
      <c r="AB8" s="1137"/>
      <c r="AC8" s="1137"/>
      <c r="AD8" s="1137"/>
      <c r="AE8" s="1138"/>
      <c r="AF8" s="1112">
        <v>1</v>
      </c>
      <c r="AG8" s="1113"/>
      <c r="AH8" s="1113"/>
      <c r="AI8" s="1113"/>
      <c r="AJ8" s="1114"/>
      <c r="AK8" s="1179" t="s">
        <v>603</v>
      </c>
      <c r="AL8" s="1180"/>
      <c r="AM8" s="1180"/>
      <c r="AN8" s="1180"/>
      <c r="AO8" s="1180"/>
      <c r="AP8" s="1180" t="s">
        <v>614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605</v>
      </c>
      <c r="BT8" s="1108"/>
      <c r="BU8" s="1108"/>
      <c r="BV8" s="1108"/>
      <c r="BW8" s="1108"/>
      <c r="BX8" s="1108"/>
      <c r="BY8" s="1108"/>
      <c r="BZ8" s="1108"/>
      <c r="CA8" s="1108"/>
      <c r="CB8" s="1108"/>
      <c r="CC8" s="1108"/>
      <c r="CD8" s="1108"/>
      <c r="CE8" s="1108"/>
      <c r="CF8" s="1108"/>
      <c r="CG8" s="1109"/>
      <c r="CH8" s="1082">
        <v>3</v>
      </c>
      <c r="CI8" s="1083"/>
      <c r="CJ8" s="1083"/>
      <c r="CK8" s="1083"/>
      <c r="CL8" s="1084"/>
      <c r="CM8" s="1082">
        <v>22</v>
      </c>
      <c r="CN8" s="1083"/>
      <c r="CO8" s="1083"/>
      <c r="CP8" s="1083"/>
      <c r="CQ8" s="1084"/>
      <c r="CR8" s="1082">
        <v>30</v>
      </c>
      <c r="CS8" s="1083"/>
      <c r="CT8" s="1083"/>
      <c r="CU8" s="1083"/>
      <c r="CV8" s="1084"/>
      <c r="CW8" s="1082" t="s">
        <v>602</v>
      </c>
      <c r="CX8" s="1083"/>
      <c r="CY8" s="1083"/>
      <c r="CZ8" s="1083"/>
      <c r="DA8" s="1084"/>
      <c r="DB8" s="1082" t="s">
        <v>602</v>
      </c>
      <c r="DC8" s="1083"/>
      <c r="DD8" s="1083"/>
      <c r="DE8" s="1083"/>
      <c r="DF8" s="1084"/>
      <c r="DG8" s="1082" t="s">
        <v>602</v>
      </c>
      <c r="DH8" s="1083"/>
      <c r="DI8" s="1083"/>
      <c r="DJ8" s="1083"/>
      <c r="DK8" s="1084"/>
      <c r="DL8" s="1082" t="s">
        <v>602</v>
      </c>
      <c r="DM8" s="1083"/>
      <c r="DN8" s="1083"/>
      <c r="DO8" s="1083"/>
      <c r="DP8" s="1084"/>
      <c r="DQ8" s="1082" t="s">
        <v>602</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f t="shared" ref="Q23:AA23" si="0">SUM(Q7:U8)</f>
        <v>96118</v>
      </c>
      <c r="R23" s="1162"/>
      <c r="S23" s="1162"/>
      <c r="T23" s="1162"/>
      <c r="U23" s="1162"/>
      <c r="V23" s="1162">
        <f t="shared" si="0"/>
        <v>76764</v>
      </c>
      <c r="W23" s="1162"/>
      <c r="X23" s="1162"/>
      <c r="Y23" s="1162"/>
      <c r="Z23" s="1162"/>
      <c r="AA23" s="1162">
        <f t="shared" si="0"/>
        <v>19355</v>
      </c>
      <c r="AB23" s="1162"/>
      <c r="AC23" s="1162"/>
      <c r="AD23" s="1162"/>
      <c r="AE23" s="1163"/>
      <c r="AF23" s="1164">
        <v>4572</v>
      </c>
      <c r="AG23" s="1162"/>
      <c r="AH23" s="1162"/>
      <c r="AI23" s="1162"/>
      <c r="AJ23" s="1165"/>
      <c r="AK23" s="1166"/>
      <c r="AL23" s="1167"/>
      <c r="AM23" s="1167"/>
      <c r="AN23" s="1167"/>
      <c r="AO23" s="1167"/>
      <c r="AP23" s="1162">
        <f>SUM(AP7:AT8)</f>
        <v>38851</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7709</v>
      </c>
      <c r="R28" s="1147"/>
      <c r="S28" s="1147"/>
      <c r="T28" s="1147"/>
      <c r="U28" s="1147"/>
      <c r="V28" s="1147">
        <v>7518</v>
      </c>
      <c r="W28" s="1147"/>
      <c r="X28" s="1147"/>
      <c r="Y28" s="1147"/>
      <c r="Z28" s="1147"/>
      <c r="AA28" s="1147">
        <v>191</v>
      </c>
      <c r="AB28" s="1147"/>
      <c r="AC28" s="1147"/>
      <c r="AD28" s="1147"/>
      <c r="AE28" s="1148"/>
      <c r="AF28" s="1149">
        <v>191</v>
      </c>
      <c r="AG28" s="1147"/>
      <c r="AH28" s="1147"/>
      <c r="AI28" s="1147"/>
      <c r="AJ28" s="1150"/>
      <c r="AK28" s="1151">
        <v>745</v>
      </c>
      <c r="AL28" s="1139"/>
      <c r="AM28" s="1139"/>
      <c r="AN28" s="1139"/>
      <c r="AO28" s="1139"/>
      <c r="AP28" s="1139" t="s">
        <v>603</v>
      </c>
      <c r="AQ28" s="1139"/>
      <c r="AR28" s="1139"/>
      <c r="AS28" s="1139"/>
      <c r="AT28" s="1139"/>
      <c r="AU28" s="1139" t="s">
        <v>603</v>
      </c>
      <c r="AV28" s="1139"/>
      <c r="AW28" s="1139"/>
      <c r="AX28" s="1139"/>
      <c r="AY28" s="1139"/>
      <c r="AZ28" s="1140" t="s">
        <v>603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6999</v>
      </c>
      <c r="R29" s="1137"/>
      <c r="S29" s="1137"/>
      <c r="T29" s="1137"/>
      <c r="U29" s="1137"/>
      <c r="V29" s="1137">
        <v>6932</v>
      </c>
      <c r="W29" s="1137"/>
      <c r="X29" s="1137"/>
      <c r="Y29" s="1137"/>
      <c r="Z29" s="1137"/>
      <c r="AA29" s="1137">
        <v>68</v>
      </c>
      <c r="AB29" s="1137"/>
      <c r="AC29" s="1137"/>
      <c r="AD29" s="1137"/>
      <c r="AE29" s="1138"/>
      <c r="AF29" s="1112">
        <v>68</v>
      </c>
      <c r="AG29" s="1113"/>
      <c r="AH29" s="1113"/>
      <c r="AI29" s="1113"/>
      <c r="AJ29" s="1114"/>
      <c r="AK29" s="1073">
        <v>1087</v>
      </c>
      <c r="AL29" s="1064"/>
      <c r="AM29" s="1064"/>
      <c r="AN29" s="1064"/>
      <c r="AO29" s="1064"/>
      <c r="AP29" s="1064" t="s">
        <v>603</v>
      </c>
      <c r="AQ29" s="1064"/>
      <c r="AR29" s="1064"/>
      <c r="AS29" s="1064"/>
      <c r="AT29" s="1064"/>
      <c r="AU29" s="1064" t="s">
        <v>603</v>
      </c>
      <c r="AV29" s="1064"/>
      <c r="AW29" s="1064"/>
      <c r="AX29" s="1064"/>
      <c r="AY29" s="1064"/>
      <c r="AZ29" s="1135" t="s">
        <v>603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921</v>
      </c>
      <c r="R30" s="1137"/>
      <c r="S30" s="1137"/>
      <c r="T30" s="1137"/>
      <c r="U30" s="1137"/>
      <c r="V30" s="1137">
        <v>917</v>
      </c>
      <c r="W30" s="1137"/>
      <c r="X30" s="1137"/>
      <c r="Y30" s="1137"/>
      <c r="Z30" s="1137"/>
      <c r="AA30" s="1137">
        <v>5</v>
      </c>
      <c r="AB30" s="1137"/>
      <c r="AC30" s="1137"/>
      <c r="AD30" s="1137"/>
      <c r="AE30" s="1138"/>
      <c r="AF30" s="1112">
        <v>5</v>
      </c>
      <c r="AG30" s="1113"/>
      <c r="AH30" s="1113"/>
      <c r="AI30" s="1113"/>
      <c r="AJ30" s="1114"/>
      <c r="AK30" s="1073">
        <v>225</v>
      </c>
      <c r="AL30" s="1064"/>
      <c r="AM30" s="1064"/>
      <c r="AN30" s="1064"/>
      <c r="AO30" s="1064"/>
      <c r="AP30" s="1064" t="s">
        <v>603</v>
      </c>
      <c r="AQ30" s="1064"/>
      <c r="AR30" s="1064"/>
      <c r="AS30" s="1064"/>
      <c r="AT30" s="1064"/>
      <c r="AU30" s="1064" t="s">
        <v>603</v>
      </c>
      <c r="AV30" s="1064"/>
      <c r="AW30" s="1064"/>
      <c r="AX30" s="1064"/>
      <c r="AY30" s="1064"/>
      <c r="AZ30" s="1135" t="s">
        <v>602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1840</v>
      </c>
      <c r="R31" s="1137"/>
      <c r="S31" s="1137"/>
      <c r="T31" s="1137"/>
      <c r="U31" s="1137"/>
      <c r="V31" s="1137">
        <v>1857</v>
      </c>
      <c r="W31" s="1137"/>
      <c r="X31" s="1137"/>
      <c r="Y31" s="1137"/>
      <c r="Z31" s="1137"/>
      <c r="AA31" s="1137">
        <v>-17</v>
      </c>
      <c r="AB31" s="1137"/>
      <c r="AC31" s="1137"/>
      <c r="AD31" s="1137"/>
      <c r="AE31" s="1138"/>
      <c r="AF31" s="1112">
        <v>1267</v>
      </c>
      <c r="AG31" s="1113"/>
      <c r="AH31" s="1113"/>
      <c r="AI31" s="1113"/>
      <c r="AJ31" s="1114"/>
      <c r="AK31" s="1073">
        <v>196</v>
      </c>
      <c r="AL31" s="1064"/>
      <c r="AM31" s="1064"/>
      <c r="AN31" s="1064"/>
      <c r="AO31" s="1064"/>
      <c r="AP31" s="1064">
        <v>8011</v>
      </c>
      <c r="AQ31" s="1064"/>
      <c r="AR31" s="1064"/>
      <c r="AS31" s="1064"/>
      <c r="AT31" s="1064"/>
      <c r="AU31" s="1064">
        <v>856</v>
      </c>
      <c r="AV31" s="1064"/>
      <c r="AW31" s="1064"/>
      <c r="AX31" s="1064"/>
      <c r="AY31" s="1064"/>
      <c r="AZ31" s="1135" t="s">
        <v>602</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333</v>
      </c>
      <c r="R32" s="1137"/>
      <c r="S32" s="1137"/>
      <c r="T32" s="1137"/>
      <c r="U32" s="1137"/>
      <c r="V32" s="1137">
        <v>313</v>
      </c>
      <c r="W32" s="1137"/>
      <c r="X32" s="1137"/>
      <c r="Y32" s="1137"/>
      <c r="Z32" s="1137"/>
      <c r="AA32" s="1137">
        <v>21</v>
      </c>
      <c r="AB32" s="1137"/>
      <c r="AC32" s="1137"/>
      <c r="AD32" s="1137"/>
      <c r="AE32" s="1138"/>
      <c r="AF32" s="1112">
        <v>112</v>
      </c>
      <c r="AG32" s="1113"/>
      <c r="AH32" s="1113"/>
      <c r="AI32" s="1113"/>
      <c r="AJ32" s="1114"/>
      <c r="AK32" s="1073">
        <v>86</v>
      </c>
      <c r="AL32" s="1064"/>
      <c r="AM32" s="1064"/>
      <c r="AN32" s="1064"/>
      <c r="AO32" s="1064"/>
      <c r="AP32" s="1064">
        <v>467</v>
      </c>
      <c r="AQ32" s="1064"/>
      <c r="AR32" s="1064"/>
      <c r="AS32" s="1064"/>
      <c r="AT32" s="1064"/>
      <c r="AU32" s="1064">
        <v>309</v>
      </c>
      <c r="AV32" s="1064"/>
      <c r="AW32" s="1064"/>
      <c r="AX32" s="1064"/>
      <c r="AY32" s="1064"/>
      <c r="AZ32" s="1135" t="s">
        <v>602</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10355</v>
      </c>
      <c r="R33" s="1137"/>
      <c r="S33" s="1137"/>
      <c r="T33" s="1137"/>
      <c r="U33" s="1137"/>
      <c r="V33" s="1137">
        <v>11264</v>
      </c>
      <c r="W33" s="1137"/>
      <c r="X33" s="1137"/>
      <c r="Y33" s="1137"/>
      <c r="Z33" s="1137"/>
      <c r="AA33" s="1137">
        <v>-909</v>
      </c>
      <c r="AB33" s="1137"/>
      <c r="AC33" s="1137"/>
      <c r="AD33" s="1137"/>
      <c r="AE33" s="1138"/>
      <c r="AF33" s="1112">
        <v>504</v>
      </c>
      <c r="AG33" s="1113"/>
      <c r="AH33" s="1113"/>
      <c r="AI33" s="1113"/>
      <c r="AJ33" s="1114"/>
      <c r="AK33" s="1073">
        <v>1638</v>
      </c>
      <c r="AL33" s="1064"/>
      <c r="AM33" s="1064"/>
      <c r="AN33" s="1064"/>
      <c r="AO33" s="1064"/>
      <c r="AP33" s="1064">
        <v>5030</v>
      </c>
      <c r="AQ33" s="1064"/>
      <c r="AR33" s="1064"/>
      <c r="AS33" s="1064"/>
      <c r="AT33" s="1064"/>
      <c r="AU33" s="1064">
        <v>5005</v>
      </c>
      <c r="AV33" s="1064"/>
      <c r="AW33" s="1064"/>
      <c r="AX33" s="1064"/>
      <c r="AY33" s="1064"/>
      <c r="AZ33" s="1135" t="s">
        <v>602</v>
      </c>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411</v>
      </c>
      <c r="C34" s="1131"/>
      <c r="D34" s="1131"/>
      <c r="E34" s="1131"/>
      <c r="F34" s="1131"/>
      <c r="G34" s="1131"/>
      <c r="H34" s="1131"/>
      <c r="I34" s="1131"/>
      <c r="J34" s="1131"/>
      <c r="K34" s="1131"/>
      <c r="L34" s="1131"/>
      <c r="M34" s="1131"/>
      <c r="N34" s="1131"/>
      <c r="O34" s="1131"/>
      <c r="P34" s="1132"/>
      <c r="Q34" s="1136">
        <v>454</v>
      </c>
      <c r="R34" s="1137"/>
      <c r="S34" s="1137"/>
      <c r="T34" s="1137"/>
      <c r="U34" s="1137"/>
      <c r="V34" s="1137">
        <v>454</v>
      </c>
      <c r="W34" s="1137"/>
      <c r="X34" s="1137"/>
      <c r="Y34" s="1137"/>
      <c r="Z34" s="1137"/>
      <c r="AA34" s="1137">
        <v>0</v>
      </c>
      <c r="AB34" s="1137"/>
      <c r="AC34" s="1137"/>
      <c r="AD34" s="1137"/>
      <c r="AE34" s="1138"/>
      <c r="AF34" s="1112">
        <v>0</v>
      </c>
      <c r="AG34" s="1113"/>
      <c r="AH34" s="1113"/>
      <c r="AI34" s="1113"/>
      <c r="AJ34" s="1114"/>
      <c r="AK34" s="1073">
        <v>354</v>
      </c>
      <c r="AL34" s="1064"/>
      <c r="AM34" s="1064"/>
      <c r="AN34" s="1064"/>
      <c r="AO34" s="1064"/>
      <c r="AP34" s="1064">
        <v>776</v>
      </c>
      <c r="AQ34" s="1064"/>
      <c r="AR34" s="1064"/>
      <c r="AS34" s="1064"/>
      <c r="AT34" s="1064"/>
      <c r="AU34" s="1064">
        <v>627</v>
      </c>
      <c r="AV34" s="1064"/>
      <c r="AW34" s="1064"/>
      <c r="AX34" s="1064"/>
      <c r="AY34" s="1064"/>
      <c r="AZ34" s="1135" t="s">
        <v>602</v>
      </c>
      <c r="BA34" s="1135"/>
      <c r="BB34" s="1135"/>
      <c r="BC34" s="1135"/>
      <c r="BD34" s="1135"/>
      <c r="BE34" s="1125" t="s">
        <v>412</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413</v>
      </c>
      <c r="C35" s="1131"/>
      <c r="D35" s="1131"/>
      <c r="E35" s="1131"/>
      <c r="F35" s="1131"/>
      <c r="G35" s="1131"/>
      <c r="H35" s="1131"/>
      <c r="I35" s="1131"/>
      <c r="J35" s="1131"/>
      <c r="K35" s="1131"/>
      <c r="L35" s="1131"/>
      <c r="M35" s="1131"/>
      <c r="N35" s="1131"/>
      <c r="O35" s="1131"/>
      <c r="P35" s="1132"/>
      <c r="Q35" s="1136">
        <v>5</v>
      </c>
      <c r="R35" s="1137"/>
      <c r="S35" s="1137"/>
      <c r="T35" s="1137"/>
      <c r="U35" s="1137"/>
      <c r="V35" s="1137">
        <v>5</v>
      </c>
      <c r="W35" s="1137"/>
      <c r="X35" s="1137"/>
      <c r="Y35" s="1137"/>
      <c r="Z35" s="1137"/>
      <c r="AA35" s="1137">
        <v>0</v>
      </c>
      <c r="AB35" s="1137"/>
      <c r="AC35" s="1137"/>
      <c r="AD35" s="1137"/>
      <c r="AE35" s="1138"/>
      <c r="AF35" s="1112">
        <v>0</v>
      </c>
      <c r="AG35" s="1113"/>
      <c r="AH35" s="1113"/>
      <c r="AI35" s="1113"/>
      <c r="AJ35" s="1114"/>
      <c r="AK35" s="1073">
        <v>4</v>
      </c>
      <c r="AL35" s="1064"/>
      <c r="AM35" s="1064"/>
      <c r="AN35" s="1064"/>
      <c r="AO35" s="1064"/>
      <c r="AP35" s="1064" t="s">
        <v>606</v>
      </c>
      <c r="AQ35" s="1064"/>
      <c r="AR35" s="1064"/>
      <c r="AS35" s="1064"/>
      <c r="AT35" s="1064"/>
      <c r="AU35" s="1064" t="s">
        <v>612</v>
      </c>
      <c r="AV35" s="1064"/>
      <c r="AW35" s="1064"/>
      <c r="AX35" s="1064"/>
      <c r="AY35" s="1064"/>
      <c r="AZ35" s="1135" t="s">
        <v>602</v>
      </c>
      <c r="BA35" s="1135"/>
      <c r="BB35" s="1135"/>
      <c r="BC35" s="1135"/>
      <c r="BD35" s="1135"/>
      <c r="BE35" s="1125" t="s">
        <v>414</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415</v>
      </c>
      <c r="C36" s="1131"/>
      <c r="D36" s="1131"/>
      <c r="E36" s="1131"/>
      <c r="F36" s="1131"/>
      <c r="G36" s="1131"/>
      <c r="H36" s="1131"/>
      <c r="I36" s="1131"/>
      <c r="J36" s="1131"/>
      <c r="K36" s="1131"/>
      <c r="L36" s="1131"/>
      <c r="M36" s="1131"/>
      <c r="N36" s="1131"/>
      <c r="O36" s="1131"/>
      <c r="P36" s="1132"/>
      <c r="Q36" s="1136">
        <v>3801</v>
      </c>
      <c r="R36" s="1137"/>
      <c r="S36" s="1137"/>
      <c r="T36" s="1137"/>
      <c r="U36" s="1137"/>
      <c r="V36" s="1137">
        <v>3126</v>
      </c>
      <c r="W36" s="1137"/>
      <c r="X36" s="1137"/>
      <c r="Y36" s="1137"/>
      <c r="Z36" s="1137"/>
      <c r="AA36" s="1137">
        <v>675</v>
      </c>
      <c r="AB36" s="1137"/>
      <c r="AC36" s="1137"/>
      <c r="AD36" s="1137"/>
      <c r="AE36" s="1138"/>
      <c r="AF36" s="1112" t="s">
        <v>416</v>
      </c>
      <c r="AG36" s="1113"/>
      <c r="AH36" s="1113"/>
      <c r="AI36" s="1113"/>
      <c r="AJ36" s="1114"/>
      <c r="AK36" s="1073">
        <v>1942</v>
      </c>
      <c r="AL36" s="1064"/>
      <c r="AM36" s="1064"/>
      <c r="AN36" s="1064"/>
      <c r="AO36" s="1064"/>
      <c r="AP36" s="1064">
        <v>7045</v>
      </c>
      <c r="AQ36" s="1064"/>
      <c r="AR36" s="1064"/>
      <c r="AS36" s="1064"/>
      <c r="AT36" s="1064"/>
      <c r="AU36" s="1064">
        <v>5939</v>
      </c>
      <c r="AV36" s="1064"/>
      <c r="AW36" s="1064"/>
      <c r="AX36" s="1064"/>
      <c r="AY36" s="1064"/>
      <c r="AZ36" s="1135" t="s">
        <v>602</v>
      </c>
      <c r="BA36" s="1135"/>
      <c r="BB36" s="1135"/>
      <c r="BC36" s="1135"/>
      <c r="BD36" s="1135"/>
      <c r="BE36" s="1125" t="s">
        <v>412</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417</v>
      </c>
      <c r="C37" s="1131"/>
      <c r="D37" s="1131"/>
      <c r="E37" s="1131"/>
      <c r="F37" s="1131"/>
      <c r="G37" s="1131"/>
      <c r="H37" s="1131"/>
      <c r="I37" s="1131"/>
      <c r="J37" s="1131"/>
      <c r="K37" s="1131"/>
      <c r="L37" s="1131"/>
      <c r="M37" s="1131"/>
      <c r="N37" s="1131"/>
      <c r="O37" s="1131"/>
      <c r="P37" s="1132"/>
      <c r="Q37" s="1136">
        <v>76</v>
      </c>
      <c r="R37" s="1137"/>
      <c r="S37" s="1137"/>
      <c r="T37" s="1137"/>
      <c r="U37" s="1137"/>
      <c r="V37" s="1137">
        <v>70</v>
      </c>
      <c r="W37" s="1137"/>
      <c r="X37" s="1137"/>
      <c r="Y37" s="1137"/>
      <c r="Z37" s="1137"/>
      <c r="AA37" s="1137">
        <v>6</v>
      </c>
      <c r="AB37" s="1137"/>
      <c r="AC37" s="1137"/>
      <c r="AD37" s="1137"/>
      <c r="AE37" s="1138"/>
      <c r="AF37" s="1112">
        <v>6</v>
      </c>
      <c r="AG37" s="1113"/>
      <c r="AH37" s="1113"/>
      <c r="AI37" s="1113"/>
      <c r="AJ37" s="1114"/>
      <c r="AK37" s="1073">
        <v>62</v>
      </c>
      <c r="AL37" s="1064"/>
      <c r="AM37" s="1064"/>
      <c r="AN37" s="1064"/>
      <c r="AO37" s="1064"/>
      <c r="AP37" s="1064">
        <v>275</v>
      </c>
      <c r="AQ37" s="1064"/>
      <c r="AR37" s="1064"/>
      <c r="AS37" s="1064"/>
      <c r="AT37" s="1064"/>
      <c r="AU37" s="1064">
        <v>273</v>
      </c>
      <c r="AV37" s="1064"/>
      <c r="AW37" s="1064"/>
      <c r="AX37" s="1064"/>
      <c r="AY37" s="1064"/>
      <c r="AZ37" s="1135" t="s">
        <v>602</v>
      </c>
      <c r="BA37" s="1135"/>
      <c r="BB37" s="1135"/>
      <c r="BC37" s="1135"/>
      <c r="BD37" s="1135"/>
      <c r="BE37" s="1125" t="s">
        <v>412</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418</v>
      </c>
      <c r="C38" s="1131"/>
      <c r="D38" s="1131"/>
      <c r="E38" s="1131"/>
      <c r="F38" s="1131"/>
      <c r="G38" s="1131"/>
      <c r="H38" s="1131"/>
      <c r="I38" s="1131"/>
      <c r="J38" s="1131"/>
      <c r="K38" s="1131"/>
      <c r="L38" s="1131"/>
      <c r="M38" s="1131"/>
      <c r="N38" s="1131"/>
      <c r="O38" s="1131"/>
      <c r="P38" s="1132"/>
      <c r="Q38" s="1136">
        <v>100</v>
      </c>
      <c r="R38" s="1137"/>
      <c r="S38" s="1137"/>
      <c r="T38" s="1137"/>
      <c r="U38" s="1137"/>
      <c r="V38" s="1137">
        <v>97</v>
      </c>
      <c r="W38" s="1137"/>
      <c r="X38" s="1137"/>
      <c r="Y38" s="1137"/>
      <c r="Z38" s="1137"/>
      <c r="AA38" s="1137">
        <v>3</v>
      </c>
      <c r="AB38" s="1137"/>
      <c r="AC38" s="1137"/>
      <c r="AD38" s="1137"/>
      <c r="AE38" s="1138"/>
      <c r="AF38" s="1112">
        <v>3</v>
      </c>
      <c r="AG38" s="1113"/>
      <c r="AH38" s="1113"/>
      <c r="AI38" s="1113"/>
      <c r="AJ38" s="1114"/>
      <c r="AK38" s="1073">
        <v>50</v>
      </c>
      <c r="AL38" s="1064"/>
      <c r="AM38" s="1064"/>
      <c r="AN38" s="1064"/>
      <c r="AO38" s="1064"/>
      <c r="AP38" s="1064">
        <v>297</v>
      </c>
      <c r="AQ38" s="1064"/>
      <c r="AR38" s="1064"/>
      <c r="AS38" s="1064"/>
      <c r="AT38" s="1064"/>
      <c r="AU38" s="1064">
        <v>237</v>
      </c>
      <c r="AV38" s="1064"/>
      <c r="AW38" s="1064"/>
      <c r="AX38" s="1064"/>
      <c r="AY38" s="1064"/>
      <c r="AZ38" s="1135" t="s">
        <v>602</v>
      </c>
      <c r="BA38" s="1135"/>
      <c r="BB38" s="1135"/>
      <c r="BC38" s="1135"/>
      <c r="BD38" s="1135"/>
      <c r="BE38" s="1125" t="s">
        <v>412</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420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2156</v>
      </c>
      <c r="AG63" s="1052"/>
      <c r="AH63" s="1052"/>
      <c r="AI63" s="1052"/>
      <c r="AJ63" s="1123"/>
      <c r="AK63" s="1124"/>
      <c r="AL63" s="1056"/>
      <c r="AM63" s="1056"/>
      <c r="AN63" s="1056"/>
      <c r="AO63" s="1056"/>
      <c r="AP63" s="1052">
        <v>21901</v>
      </c>
      <c r="AQ63" s="1052"/>
      <c r="AR63" s="1052"/>
      <c r="AS63" s="1052"/>
      <c r="AT63" s="1052"/>
      <c r="AU63" s="1052">
        <v>13246</v>
      </c>
      <c r="AV63" s="1052"/>
      <c r="AW63" s="1052"/>
      <c r="AX63" s="1052"/>
      <c r="AY63" s="1052"/>
      <c r="AZ63" s="1118"/>
      <c r="BA63" s="1118"/>
      <c r="BB63" s="1118"/>
      <c r="BC63" s="1118"/>
      <c r="BD63" s="1118"/>
      <c r="BE63" s="1053"/>
      <c r="BF63" s="1053"/>
      <c r="BG63" s="1053"/>
      <c r="BH63" s="1053"/>
      <c r="BI63" s="1054"/>
      <c r="BJ63" s="1119" t="s">
        <v>421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423</v>
      </c>
      <c r="B66" s="1089"/>
      <c r="C66" s="1089"/>
      <c r="D66" s="1089"/>
      <c r="E66" s="1089"/>
      <c r="F66" s="1089"/>
      <c r="G66" s="1089"/>
      <c r="H66" s="1089"/>
      <c r="I66" s="1089"/>
      <c r="J66" s="1089"/>
      <c r="K66" s="1089"/>
      <c r="L66" s="1089"/>
      <c r="M66" s="1089"/>
      <c r="N66" s="1089"/>
      <c r="O66" s="1089"/>
      <c r="P66" s="1090"/>
      <c r="Q66" s="1094" t="s">
        <v>424</v>
      </c>
      <c r="R66" s="1095"/>
      <c r="S66" s="1095"/>
      <c r="T66" s="1095"/>
      <c r="U66" s="1096"/>
      <c r="V66" s="1094" t="s">
        <v>425</v>
      </c>
      <c r="W66" s="1095"/>
      <c r="X66" s="1095"/>
      <c r="Y66" s="1095"/>
      <c r="Z66" s="1096"/>
      <c r="AA66" s="1094" t="s">
        <v>426</v>
      </c>
      <c r="AB66" s="1095"/>
      <c r="AC66" s="1095"/>
      <c r="AD66" s="1095"/>
      <c r="AE66" s="1096"/>
      <c r="AF66" s="1100" t="s">
        <v>427</v>
      </c>
      <c r="AG66" s="1101"/>
      <c r="AH66" s="1101"/>
      <c r="AI66" s="1101"/>
      <c r="AJ66" s="1102"/>
      <c r="AK66" s="1094" t="s">
        <v>399</v>
      </c>
      <c r="AL66" s="1089"/>
      <c r="AM66" s="1089"/>
      <c r="AN66" s="1089"/>
      <c r="AO66" s="1090"/>
      <c r="AP66" s="1094" t="s">
        <v>428</v>
      </c>
      <c r="AQ66" s="1095"/>
      <c r="AR66" s="1095"/>
      <c r="AS66" s="1095"/>
      <c r="AT66" s="1096"/>
      <c r="AU66" s="1094" t="s">
        <v>429</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596</v>
      </c>
      <c r="C68" s="1079"/>
      <c r="D68" s="1079"/>
      <c r="E68" s="1079"/>
      <c r="F68" s="1079"/>
      <c r="G68" s="1079"/>
      <c r="H68" s="1079"/>
      <c r="I68" s="1079"/>
      <c r="J68" s="1079"/>
      <c r="K68" s="1079"/>
      <c r="L68" s="1079"/>
      <c r="M68" s="1079"/>
      <c r="N68" s="1079"/>
      <c r="O68" s="1079"/>
      <c r="P68" s="1080"/>
      <c r="Q68" s="1081">
        <v>11972</v>
      </c>
      <c r="R68" s="1075"/>
      <c r="S68" s="1075"/>
      <c r="T68" s="1075"/>
      <c r="U68" s="1075"/>
      <c r="V68" s="1075">
        <v>11300</v>
      </c>
      <c r="W68" s="1075"/>
      <c r="X68" s="1075"/>
      <c r="Y68" s="1075"/>
      <c r="Z68" s="1075"/>
      <c r="AA68" s="1075">
        <v>671</v>
      </c>
      <c r="AB68" s="1075"/>
      <c r="AC68" s="1075"/>
      <c r="AD68" s="1075"/>
      <c r="AE68" s="1075"/>
      <c r="AF68" s="1075">
        <v>671</v>
      </c>
      <c r="AG68" s="1075"/>
      <c r="AH68" s="1075"/>
      <c r="AI68" s="1075"/>
      <c r="AJ68" s="1075"/>
      <c r="AK68" s="1075" t="s">
        <v>602</v>
      </c>
      <c r="AL68" s="1075"/>
      <c r="AM68" s="1075"/>
      <c r="AN68" s="1075"/>
      <c r="AO68" s="1075"/>
      <c r="AP68" s="1075" t="s">
        <v>602</v>
      </c>
      <c r="AQ68" s="1075"/>
      <c r="AR68" s="1075"/>
      <c r="AS68" s="1075"/>
      <c r="AT68" s="1075"/>
      <c r="AU68" s="1075" t="s">
        <v>602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597</v>
      </c>
      <c r="C69" s="1068"/>
      <c r="D69" s="1068"/>
      <c r="E69" s="1068"/>
      <c r="F69" s="1068"/>
      <c r="G69" s="1068"/>
      <c r="H69" s="1068"/>
      <c r="I69" s="1068"/>
      <c r="J69" s="1068"/>
      <c r="K69" s="1068"/>
      <c r="L69" s="1068"/>
      <c r="M69" s="1068"/>
      <c r="N69" s="1068"/>
      <c r="O69" s="1068"/>
      <c r="P69" s="1069"/>
      <c r="Q69" s="1070">
        <v>954</v>
      </c>
      <c r="R69" s="1064"/>
      <c r="S69" s="1064"/>
      <c r="T69" s="1064"/>
      <c r="U69" s="1064"/>
      <c r="V69" s="1064">
        <v>953</v>
      </c>
      <c r="W69" s="1064"/>
      <c r="X69" s="1064"/>
      <c r="Y69" s="1064"/>
      <c r="Z69" s="1064"/>
      <c r="AA69" s="1064">
        <v>2</v>
      </c>
      <c r="AB69" s="1064"/>
      <c r="AC69" s="1064"/>
      <c r="AD69" s="1064"/>
      <c r="AE69" s="1064"/>
      <c r="AF69" s="1064">
        <v>2</v>
      </c>
      <c r="AG69" s="1064"/>
      <c r="AH69" s="1064"/>
      <c r="AI69" s="1064"/>
      <c r="AJ69" s="1064"/>
      <c r="AK69" s="1064">
        <v>4</v>
      </c>
      <c r="AL69" s="1064"/>
      <c r="AM69" s="1064"/>
      <c r="AN69" s="1064"/>
      <c r="AO69" s="1064"/>
      <c r="AP69" s="1064" t="s">
        <v>602</v>
      </c>
      <c r="AQ69" s="1064"/>
      <c r="AR69" s="1064"/>
      <c r="AS69" s="1064"/>
      <c r="AT69" s="1064"/>
      <c r="AU69" s="1064" t="s">
        <v>602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598</v>
      </c>
      <c r="C70" s="1068"/>
      <c r="D70" s="1068"/>
      <c r="E70" s="1068"/>
      <c r="F70" s="1068"/>
      <c r="G70" s="1068"/>
      <c r="H70" s="1068"/>
      <c r="I70" s="1068"/>
      <c r="J70" s="1068"/>
      <c r="K70" s="1068"/>
      <c r="L70" s="1068"/>
      <c r="M70" s="1068"/>
      <c r="N70" s="1068"/>
      <c r="O70" s="1068"/>
      <c r="P70" s="1069"/>
      <c r="Q70" s="1070">
        <v>2246</v>
      </c>
      <c r="R70" s="1064"/>
      <c r="S70" s="1064"/>
      <c r="T70" s="1064"/>
      <c r="U70" s="1064"/>
      <c r="V70" s="1064">
        <v>2229</v>
      </c>
      <c r="W70" s="1064"/>
      <c r="X70" s="1064"/>
      <c r="Y70" s="1064"/>
      <c r="Z70" s="1064"/>
      <c r="AA70" s="1064">
        <v>16</v>
      </c>
      <c r="AB70" s="1064"/>
      <c r="AC70" s="1064"/>
      <c r="AD70" s="1064"/>
      <c r="AE70" s="1064"/>
      <c r="AF70" s="1064">
        <v>16</v>
      </c>
      <c r="AG70" s="1064"/>
      <c r="AH70" s="1064"/>
      <c r="AI70" s="1064"/>
      <c r="AJ70" s="1064"/>
      <c r="AK70" s="1064">
        <v>29</v>
      </c>
      <c r="AL70" s="1064"/>
      <c r="AM70" s="1064"/>
      <c r="AN70" s="1064"/>
      <c r="AO70" s="1064"/>
      <c r="AP70" s="1064">
        <v>244</v>
      </c>
      <c r="AQ70" s="1064"/>
      <c r="AR70" s="1064"/>
      <c r="AS70" s="1064"/>
      <c r="AT70" s="1064"/>
      <c r="AU70" s="1064">
        <v>204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599</v>
      </c>
      <c r="C71" s="1068"/>
      <c r="D71" s="1068"/>
      <c r="E71" s="1068"/>
      <c r="F71" s="1068"/>
      <c r="G71" s="1068"/>
      <c r="H71" s="1068"/>
      <c r="I71" s="1068"/>
      <c r="J71" s="1068"/>
      <c r="K71" s="1068"/>
      <c r="L71" s="1068"/>
      <c r="M71" s="1068"/>
      <c r="N71" s="1068"/>
      <c r="O71" s="1068"/>
      <c r="P71" s="1069"/>
      <c r="Q71" s="1070">
        <v>140</v>
      </c>
      <c r="R71" s="1064"/>
      <c r="S71" s="1064"/>
      <c r="T71" s="1064"/>
      <c r="U71" s="1064"/>
      <c r="V71" s="1064">
        <v>137</v>
      </c>
      <c r="W71" s="1064"/>
      <c r="X71" s="1064"/>
      <c r="Y71" s="1064"/>
      <c r="Z71" s="1064"/>
      <c r="AA71" s="1064">
        <v>3</v>
      </c>
      <c r="AB71" s="1064"/>
      <c r="AC71" s="1064"/>
      <c r="AD71" s="1064"/>
      <c r="AE71" s="1064"/>
      <c r="AF71" s="1064">
        <v>3</v>
      </c>
      <c r="AG71" s="1064"/>
      <c r="AH71" s="1064"/>
      <c r="AI71" s="1064"/>
      <c r="AJ71" s="1064"/>
      <c r="AK71" s="1064" t="s">
        <v>602</v>
      </c>
      <c r="AL71" s="1064"/>
      <c r="AM71" s="1064"/>
      <c r="AN71" s="1064"/>
      <c r="AO71" s="1064"/>
      <c r="AP71" s="1064" t="s">
        <v>602</v>
      </c>
      <c r="AQ71" s="1064"/>
      <c r="AR71" s="1064"/>
      <c r="AS71" s="1064"/>
      <c r="AT71" s="1064"/>
      <c r="AU71" s="1064" t="s">
        <v>602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600</v>
      </c>
      <c r="C72" s="1068"/>
      <c r="D72" s="1068"/>
      <c r="E72" s="1068"/>
      <c r="F72" s="1068"/>
      <c r="G72" s="1068"/>
      <c r="H72" s="1068"/>
      <c r="I72" s="1068"/>
      <c r="J72" s="1068"/>
      <c r="K72" s="1068"/>
      <c r="L72" s="1068"/>
      <c r="M72" s="1068"/>
      <c r="N72" s="1068"/>
      <c r="O72" s="1068"/>
      <c r="P72" s="1069"/>
      <c r="Q72" s="1070">
        <v>279</v>
      </c>
      <c r="R72" s="1064"/>
      <c r="S72" s="1064"/>
      <c r="T72" s="1064"/>
      <c r="U72" s="1064"/>
      <c r="V72" s="1064">
        <v>217</v>
      </c>
      <c r="W72" s="1064"/>
      <c r="X72" s="1064"/>
      <c r="Y72" s="1064"/>
      <c r="Z72" s="1064"/>
      <c r="AA72" s="1064">
        <v>62</v>
      </c>
      <c r="AB72" s="1064"/>
      <c r="AC72" s="1064"/>
      <c r="AD72" s="1064"/>
      <c r="AE72" s="1064"/>
      <c r="AF72" s="1064">
        <v>62</v>
      </c>
      <c r="AG72" s="1064"/>
      <c r="AH72" s="1064"/>
      <c r="AI72" s="1064"/>
      <c r="AJ72" s="1064"/>
      <c r="AK72" s="1064">
        <v>25</v>
      </c>
      <c r="AL72" s="1064"/>
      <c r="AM72" s="1064"/>
      <c r="AN72" s="1064"/>
      <c r="AO72" s="1064"/>
      <c r="AP72" s="1064" t="s">
        <v>602</v>
      </c>
      <c r="AQ72" s="1064"/>
      <c r="AR72" s="1064"/>
      <c r="AS72" s="1064"/>
      <c r="AT72" s="1064"/>
      <c r="AU72" s="1064" t="s">
        <v>602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601</v>
      </c>
      <c r="C73" s="1068"/>
      <c r="D73" s="1068"/>
      <c r="E73" s="1068"/>
      <c r="F73" s="1068"/>
      <c r="G73" s="1068"/>
      <c r="H73" s="1068"/>
      <c r="I73" s="1068"/>
      <c r="J73" s="1068"/>
      <c r="K73" s="1068"/>
      <c r="L73" s="1068"/>
      <c r="M73" s="1068"/>
      <c r="N73" s="1068"/>
      <c r="O73" s="1068"/>
      <c r="P73" s="1069"/>
      <c r="Q73" s="1070">
        <v>269094</v>
      </c>
      <c r="R73" s="1064"/>
      <c r="S73" s="1064"/>
      <c r="T73" s="1064"/>
      <c r="U73" s="1064"/>
      <c r="V73" s="1064">
        <v>261949</v>
      </c>
      <c r="W73" s="1064"/>
      <c r="X73" s="1064"/>
      <c r="Y73" s="1064"/>
      <c r="Z73" s="1064"/>
      <c r="AA73" s="1064">
        <v>7145</v>
      </c>
      <c r="AB73" s="1064"/>
      <c r="AC73" s="1064"/>
      <c r="AD73" s="1064"/>
      <c r="AE73" s="1064"/>
      <c r="AF73" s="1064">
        <v>7145</v>
      </c>
      <c r="AG73" s="1064"/>
      <c r="AH73" s="1064"/>
      <c r="AI73" s="1064"/>
      <c r="AJ73" s="1064"/>
      <c r="AK73" s="1064">
        <v>9718</v>
      </c>
      <c r="AL73" s="1064"/>
      <c r="AM73" s="1064"/>
      <c r="AN73" s="1064"/>
      <c r="AO73" s="1064"/>
      <c r="AP73" s="1064" t="s">
        <v>602</v>
      </c>
      <c r="AQ73" s="1064"/>
      <c r="AR73" s="1064"/>
      <c r="AS73" s="1064"/>
      <c r="AT73" s="1064"/>
      <c r="AU73" s="1064" t="s">
        <v>602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430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7899</v>
      </c>
      <c r="AG88" s="1052"/>
      <c r="AH88" s="1052"/>
      <c r="AI88" s="1052"/>
      <c r="AJ88" s="1052"/>
      <c r="AK88" s="1056"/>
      <c r="AL88" s="1056"/>
      <c r="AM88" s="1056"/>
      <c r="AN88" s="1056"/>
      <c r="AO88" s="1056"/>
      <c r="AP88" s="1052">
        <v>244</v>
      </c>
      <c r="AQ88" s="1052"/>
      <c r="AR88" s="1052"/>
      <c r="AS88" s="1052"/>
      <c r="AT88" s="1052"/>
      <c r="AU88" s="1052">
        <v>204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431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CR7+CR8</f>
        <v>330</v>
      </c>
      <c r="CS102" s="1044"/>
      <c r="CT102" s="1044"/>
      <c r="CU102" s="1044"/>
      <c r="CV102" s="1045"/>
      <c r="CW102" s="1043">
        <v>20</v>
      </c>
      <c r="CX102" s="1044"/>
      <c r="CY102" s="1044"/>
      <c r="CZ102" s="1044"/>
      <c r="DA102" s="1045"/>
      <c r="DB102" s="1043" t="s">
        <v>613</v>
      </c>
      <c r="DC102" s="1044"/>
      <c r="DD102" s="1044"/>
      <c r="DE102" s="1044"/>
      <c r="DF102" s="1045"/>
      <c r="DG102" s="1043" t="s">
        <v>613</v>
      </c>
      <c r="DH102" s="1044"/>
      <c r="DI102" s="1044"/>
      <c r="DJ102" s="1044"/>
      <c r="DK102" s="1045"/>
      <c r="DL102" s="1043" t="s">
        <v>613</v>
      </c>
      <c r="DM102" s="1044"/>
      <c r="DN102" s="1044"/>
      <c r="DO102" s="1044"/>
      <c r="DP102" s="1045"/>
      <c r="DQ102" s="1043" t="s">
        <v>613</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439</v>
      </c>
      <c r="AB109" s="987"/>
      <c r="AC109" s="987"/>
      <c r="AD109" s="987"/>
      <c r="AE109" s="988"/>
      <c r="AF109" s="989" t="s">
        <v>307</v>
      </c>
      <c r="AG109" s="987"/>
      <c r="AH109" s="987"/>
      <c r="AI109" s="987"/>
      <c r="AJ109" s="988"/>
      <c r="AK109" s="989" t="s">
        <v>306</v>
      </c>
      <c r="AL109" s="987"/>
      <c r="AM109" s="987"/>
      <c r="AN109" s="987"/>
      <c r="AO109" s="988"/>
      <c r="AP109" s="989" t="s">
        <v>440</v>
      </c>
      <c r="AQ109" s="987"/>
      <c r="AR109" s="987"/>
      <c r="AS109" s="987"/>
      <c r="AT109" s="1018"/>
      <c r="AU109" s="986" t="s">
        <v>438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439</v>
      </c>
      <c r="BR109" s="987"/>
      <c r="BS109" s="987"/>
      <c r="BT109" s="987"/>
      <c r="BU109" s="988"/>
      <c r="BV109" s="989" t="s">
        <v>307</v>
      </c>
      <c r="BW109" s="987"/>
      <c r="BX109" s="987"/>
      <c r="BY109" s="987"/>
      <c r="BZ109" s="988"/>
      <c r="CA109" s="989" t="s">
        <v>306</v>
      </c>
      <c r="CB109" s="987"/>
      <c r="CC109" s="987"/>
      <c r="CD109" s="987"/>
      <c r="CE109" s="988"/>
      <c r="CF109" s="1025" t="s">
        <v>440</v>
      </c>
      <c r="CG109" s="1025"/>
      <c r="CH109" s="1025"/>
      <c r="CI109" s="1025"/>
      <c r="CJ109" s="1025"/>
      <c r="CK109" s="989" t="s">
        <v>441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439</v>
      </c>
      <c r="DH109" s="987"/>
      <c r="DI109" s="987"/>
      <c r="DJ109" s="987"/>
      <c r="DK109" s="988"/>
      <c r="DL109" s="989" t="s">
        <v>307</v>
      </c>
      <c r="DM109" s="987"/>
      <c r="DN109" s="987"/>
      <c r="DO109" s="987"/>
      <c r="DP109" s="988"/>
      <c r="DQ109" s="989" t="s">
        <v>306</v>
      </c>
      <c r="DR109" s="987"/>
      <c r="DS109" s="987"/>
      <c r="DT109" s="987"/>
      <c r="DU109" s="988"/>
      <c r="DV109" s="989" t="s">
        <v>440</v>
      </c>
      <c r="DW109" s="987"/>
      <c r="DX109" s="987"/>
      <c r="DY109" s="987"/>
      <c r="DZ109" s="1018"/>
    </row>
    <row r="110" spans="1:131" s="247" customFormat="1" ht="26.25" customHeight="1" x14ac:dyDescent="0.15">
      <c r="A110" s="889" t="s">
        <v>442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3142988</v>
      </c>
      <c r="AB110" s="980"/>
      <c r="AC110" s="980"/>
      <c r="AD110" s="980"/>
      <c r="AE110" s="981"/>
      <c r="AF110" s="982">
        <v>3120815</v>
      </c>
      <c r="AG110" s="980"/>
      <c r="AH110" s="980"/>
      <c r="AI110" s="980"/>
      <c r="AJ110" s="981"/>
      <c r="AK110" s="982">
        <v>3040265</v>
      </c>
      <c r="AL110" s="980"/>
      <c r="AM110" s="980"/>
      <c r="AN110" s="980"/>
      <c r="AO110" s="981"/>
      <c r="AP110" s="983">
        <v>19.7</v>
      </c>
      <c r="AQ110" s="984"/>
      <c r="AR110" s="984"/>
      <c r="AS110" s="984"/>
      <c r="AT110" s="985"/>
      <c r="AU110" s="1019" t="s">
        <v>72</v>
      </c>
      <c r="AV110" s="1020"/>
      <c r="AW110" s="1020"/>
      <c r="AX110" s="1020"/>
      <c r="AY110" s="1020"/>
      <c r="AZ110" s="945" t="s">
        <v>443</v>
      </c>
      <c r="BA110" s="890"/>
      <c r="BB110" s="890"/>
      <c r="BC110" s="890"/>
      <c r="BD110" s="890"/>
      <c r="BE110" s="890"/>
      <c r="BF110" s="890"/>
      <c r="BG110" s="890"/>
      <c r="BH110" s="890"/>
      <c r="BI110" s="890"/>
      <c r="BJ110" s="890"/>
      <c r="BK110" s="890"/>
      <c r="BL110" s="890"/>
      <c r="BM110" s="890"/>
      <c r="BN110" s="890"/>
      <c r="BO110" s="890"/>
      <c r="BP110" s="891"/>
      <c r="BQ110" s="946">
        <v>40106907</v>
      </c>
      <c r="BR110" s="927"/>
      <c r="BS110" s="927"/>
      <c r="BT110" s="927"/>
      <c r="BU110" s="927"/>
      <c r="BV110" s="927">
        <v>39671569</v>
      </c>
      <c r="BW110" s="927"/>
      <c r="BX110" s="927"/>
      <c r="BY110" s="927"/>
      <c r="BZ110" s="927"/>
      <c r="CA110" s="927">
        <v>38850702</v>
      </c>
      <c r="CB110" s="927"/>
      <c r="CC110" s="927"/>
      <c r="CD110" s="927"/>
      <c r="CE110" s="927"/>
      <c r="CF110" s="951">
        <v>252</v>
      </c>
      <c r="CG110" s="952"/>
      <c r="CH110" s="952"/>
      <c r="CI110" s="952"/>
      <c r="CJ110" s="952"/>
      <c r="CK110" s="1015" t="s">
        <v>444</v>
      </c>
      <c r="CL110" s="901"/>
      <c r="CM110" s="976" t="s">
        <v>445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446</v>
      </c>
      <c r="DH110" s="927"/>
      <c r="DI110" s="927"/>
      <c r="DJ110" s="927"/>
      <c r="DK110" s="927"/>
      <c r="DL110" s="927" t="s">
        <v>446</v>
      </c>
      <c r="DM110" s="927"/>
      <c r="DN110" s="927"/>
      <c r="DO110" s="927"/>
      <c r="DP110" s="927"/>
      <c r="DQ110" s="927" t="s">
        <v>446</v>
      </c>
      <c r="DR110" s="927"/>
      <c r="DS110" s="927"/>
      <c r="DT110" s="927"/>
      <c r="DU110" s="927"/>
      <c r="DV110" s="928" t="s">
        <v>447</v>
      </c>
      <c r="DW110" s="928"/>
      <c r="DX110" s="928"/>
      <c r="DY110" s="928"/>
      <c r="DZ110" s="929"/>
    </row>
    <row r="111" spans="1:131" s="247" customFormat="1" ht="26.25" customHeight="1" x14ac:dyDescent="0.15">
      <c r="A111" s="856" t="s">
        <v>448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446</v>
      </c>
      <c r="AB111" s="1008"/>
      <c r="AC111" s="1008"/>
      <c r="AD111" s="1008"/>
      <c r="AE111" s="1009"/>
      <c r="AF111" s="1010" t="s">
        <v>446</v>
      </c>
      <c r="AG111" s="1008"/>
      <c r="AH111" s="1008"/>
      <c r="AI111" s="1008"/>
      <c r="AJ111" s="1009"/>
      <c r="AK111" s="1010" t="s">
        <v>446</v>
      </c>
      <c r="AL111" s="1008"/>
      <c r="AM111" s="1008"/>
      <c r="AN111" s="1008"/>
      <c r="AO111" s="1009"/>
      <c r="AP111" s="1011" t="s">
        <v>446</v>
      </c>
      <c r="AQ111" s="1012"/>
      <c r="AR111" s="1012"/>
      <c r="AS111" s="1012"/>
      <c r="AT111" s="1013"/>
      <c r="AU111" s="1021"/>
      <c r="AV111" s="1022"/>
      <c r="AW111" s="1022"/>
      <c r="AX111" s="1022"/>
      <c r="AY111" s="1022"/>
      <c r="AZ111" s="897" t="s">
        <v>449</v>
      </c>
      <c r="BA111" s="832"/>
      <c r="BB111" s="832"/>
      <c r="BC111" s="832"/>
      <c r="BD111" s="832"/>
      <c r="BE111" s="832"/>
      <c r="BF111" s="832"/>
      <c r="BG111" s="832"/>
      <c r="BH111" s="832"/>
      <c r="BI111" s="832"/>
      <c r="BJ111" s="832"/>
      <c r="BK111" s="832"/>
      <c r="BL111" s="832"/>
      <c r="BM111" s="832"/>
      <c r="BN111" s="832"/>
      <c r="BO111" s="832"/>
      <c r="BP111" s="833"/>
      <c r="BQ111" s="898">
        <v>100000</v>
      </c>
      <c r="BR111" s="899"/>
      <c r="BS111" s="899"/>
      <c r="BT111" s="899"/>
      <c r="BU111" s="899"/>
      <c r="BV111" s="899">
        <v>80000</v>
      </c>
      <c r="BW111" s="899"/>
      <c r="BX111" s="899"/>
      <c r="BY111" s="899"/>
      <c r="BZ111" s="899"/>
      <c r="CA111" s="899">
        <v>60000</v>
      </c>
      <c r="CB111" s="899"/>
      <c r="CC111" s="899"/>
      <c r="CD111" s="899"/>
      <c r="CE111" s="899"/>
      <c r="CF111" s="960">
        <v>0.4</v>
      </c>
      <c r="CG111" s="961"/>
      <c r="CH111" s="961"/>
      <c r="CI111" s="961"/>
      <c r="CJ111" s="961"/>
      <c r="CK111" s="1016"/>
      <c r="CL111" s="903"/>
      <c r="CM111" s="906" t="s">
        <v>450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446</v>
      </c>
      <c r="DH111" s="899"/>
      <c r="DI111" s="899"/>
      <c r="DJ111" s="899"/>
      <c r="DK111" s="899"/>
      <c r="DL111" s="899" t="s">
        <v>446</v>
      </c>
      <c r="DM111" s="899"/>
      <c r="DN111" s="899"/>
      <c r="DO111" s="899"/>
      <c r="DP111" s="899"/>
      <c r="DQ111" s="899" t="s">
        <v>446</v>
      </c>
      <c r="DR111" s="899"/>
      <c r="DS111" s="899"/>
      <c r="DT111" s="899"/>
      <c r="DU111" s="899"/>
      <c r="DV111" s="876" t="s">
        <v>451</v>
      </c>
      <c r="DW111" s="876"/>
      <c r="DX111" s="876"/>
      <c r="DY111" s="876"/>
      <c r="DZ111" s="877"/>
    </row>
    <row r="112" spans="1:131" s="247" customFormat="1" ht="26.25" customHeight="1" x14ac:dyDescent="0.15">
      <c r="A112" s="1001" t="s">
        <v>452</v>
      </c>
      <c r="B112" s="1002"/>
      <c r="C112" s="832" t="s">
        <v>453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447</v>
      </c>
      <c r="AB112" s="862"/>
      <c r="AC112" s="862"/>
      <c r="AD112" s="862"/>
      <c r="AE112" s="863"/>
      <c r="AF112" s="864" t="s">
        <v>447</v>
      </c>
      <c r="AG112" s="862"/>
      <c r="AH112" s="862"/>
      <c r="AI112" s="862"/>
      <c r="AJ112" s="863"/>
      <c r="AK112" s="864" t="s">
        <v>447</v>
      </c>
      <c r="AL112" s="862"/>
      <c r="AM112" s="862"/>
      <c r="AN112" s="862"/>
      <c r="AO112" s="863"/>
      <c r="AP112" s="909" t="s">
        <v>451</v>
      </c>
      <c r="AQ112" s="910"/>
      <c r="AR112" s="910"/>
      <c r="AS112" s="910"/>
      <c r="AT112" s="911"/>
      <c r="AU112" s="1021"/>
      <c r="AV112" s="1022"/>
      <c r="AW112" s="1022"/>
      <c r="AX112" s="1022"/>
      <c r="AY112" s="1022"/>
      <c r="AZ112" s="897" t="s">
        <v>454</v>
      </c>
      <c r="BA112" s="832"/>
      <c r="BB112" s="832"/>
      <c r="BC112" s="832"/>
      <c r="BD112" s="832"/>
      <c r="BE112" s="832"/>
      <c r="BF112" s="832"/>
      <c r="BG112" s="832"/>
      <c r="BH112" s="832"/>
      <c r="BI112" s="832"/>
      <c r="BJ112" s="832"/>
      <c r="BK112" s="832"/>
      <c r="BL112" s="832"/>
      <c r="BM112" s="832"/>
      <c r="BN112" s="832"/>
      <c r="BO112" s="832"/>
      <c r="BP112" s="833"/>
      <c r="BQ112" s="898">
        <v>15533571</v>
      </c>
      <c r="BR112" s="899"/>
      <c r="BS112" s="899"/>
      <c r="BT112" s="899"/>
      <c r="BU112" s="899"/>
      <c r="BV112" s="899">
        <v>14183554</v>
      </c>
      <c r="BW112" s="899"/>
      <c r="BX112" s="899"/>
      <c r="BY112" s="899"/>
      <c r="BZ112" s="899"/>
      <c r="CA112" s="899">
        <v>13246325</v>
      </c>
      <c r="CB112" s="899"/>
      <c r="CC112" s="899"/>
      <c r="CD112" s="899"/>
      <c r="CE112" s="899"/>
      <c r="CF112" s="960">
        <v>85.9</v>
      </c>
      <c r="CG112" s="961"/>
      <c r="CH112" s="961"/>
      <c r="CI112" s="961"/>
      <c r="CJ112" s="961"/>
      <c r="CK112" s="1016"/>
      <c r="CL112" s="903"/>
      <c r="CM112" s="906" t="s">
        <v>455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446</v>
      </c>
      <c r="DH112" s="899"/>
      <c r="DI112" s="899"/>
      <c r="DJ112" s="899"/>
      <c r="DK112" s="899"/>
      <c r="DL112" s="899" t="s">
        <v>447</v>
      </c>
      <c r="DM112" s="899"/>
      <c r="DN112" s="899"/>
      <c r="DO112" s="899"/>
      <c r="DP112" s="899"/>
      <c r="DQ112" s="899" t="s">
        <v>451</v>
      </c>
      <c r="DR112" s="899"/>
      <c r="DS112" s="899"/>
      <c r="DT112" s="899"/>
      <c r="DU112" s="899"/>
      <c r="DV112" s="876" t="s">
        <v>451</v>
      </c>
      <c r="DW112" s="876"/>
      <c r="DX112" s="876"/>
      <c r="DY112" s="876"/>
      <c r="DZ112" s="877"/>
    </row>
    <row r="113" spans="1:130" s="247" customFormat="1" ht="26.25" customHeight="1" x14ac:dyDescent="0.15">
      <c r="A113" s="1003"/>
      <c r="B113" s="1004"/>
      <c r="C113" s="832" t="s">
        <v>456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1316770</v>
      </c>
      <c r="AB113" s="1008"/>
      <c r="AC113" s="1008"/>
      <c r="AD113" s="1008"/>
      <c r="AE113" s="1009"/>
      <c r="AF113" s="1010">
        <v>1388936</v>
      </c>
      <c r="AG113" s="1008"/>
      <c r="AH113" s="1008"/>
      <c r="AI113" s="1008"/>
      <c r="AJ113" s="1009"/>
      <c r="AK113" s="1010">
        <v>1313117</v>
      </c>
      <c r="AL113" s="1008"/>
      <c r="AM113" s="1008"/>
      <c r="AN113" s="1008"/>
      <c r="AO113" s="1009"/>
      <c r="AP113" s="1011">
        <v>8.5</v>
      </c>
      <c r="AQ113" s="1012"/>
      <c r="AR113" s="1012"/>
      <c r="AS113" s="1012"/>
      <c r="AT113" s="1013"/>
      <c r="AU113" s="1021"/>
      <c r="AV113" s="1022"/>
      <c r="AW113" s="1022"/>
      <c r="AX113" s="1022"/>
      <c r="AY113" s="1022"/>
      <c r="AZ113" s="897" t="s">
        <v>457</v>
      </c>
      <c r="BA113" s="832"/>
      <c r="BB113" s="832"/>
      <c r="BC113" s="832"/>
      <c r="BD113" s="832"/>
      <c r="BE113" s="832"/>
      <c r="BF113" s="832"/>
      <c r="BG113" s="832"/>
      <c r="BH113" s="832"/>
      <c r="BI113" s="832"/>
      <c r="BJ113" s="832"/>
      <c r="BK113" s="832"/>
      <c r="BL113" s="832"/>
      <c r="BM113" s="832"/>
      <c r="BN113" s="832"/>
      <c r="BO113" s="832"/>
      <c r="BP113" s="833"/>
      <c r="BQ113" s="898">
        <v>253478</v>
      </c>
      <c r="BR113" s="899"/>
      <c r="BS113" s="899"/>
      <c r="BT113" s="899"/>
      <c r="BU113" s="899"/>
      <c r="BV113" s="899">
        <v>256016</v>
      </c>
      <c r="BW113" s="899"/>
      <c r="BX113" s="899"/>
      <c r="BY113" s="899"/>
      <c r="BZ113" s="899"/>
      <c r="CA113" s="899">
        <v>235928</v>
      </c>
      <c r="CB113" s="899"/>
      <c r="CC113" s="899"/>
      <c r="CD113" s="899"/>
      <c r="CE113" s="899"/>
      <c r="CF113" s="960">
        <v>1.5</v>
      </c>
      <c r="CG113" s="961"/>
      <c r="CH113" s="961"/>
      <c r="CI113" s="961"/>
      <c r="CJ113" s="961"/>
      <c r="CK113" s="1016"/>
      <c r="CL113" s="903"/>
      <c r="CM113" s="906" t="s">
        <v>458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447</v>
      </c>
      <c r="DH113" s="862"/>
      <c r="DI113" s="862"/>
      <c r="DJ113" s="862"/>
      <c r="DK113" s="863"/>
      <c r="DL113" s="864" t="s">
        <v>447</v>
      </c>
      <c r="DM113" s="862"/>
      <c r="DN113" s="862"/>
      <c r="DO113" s="862"/>
      <c r="DP113" s="863"/>
      <c r="DQ113" s="864" t="s">
        <v>446</v>
      </c>
      <c r="DR113" s="862"/>
      <c r="DS113" s="862"/>
      <c r="DT113" s="862"/>
      <c r="DU113" s="863"/>
      <c r="DV113" s="909" t="s">
        <v>451</v>
      </c>
      <c r="DW113" s="910"/>
      <c r="DX113" s="910"/>
      <c r="DY113" s="910"/>
      <c r="DZ113" s="911"/>
    </row>
    <row r="114" spans="1:130" s="247" customFormat="1" ht="26.25" customHeight="1" x14ac:dyDescent="0.15">
      <c r="A114" s="1003"/>
      <c r="B114" s="1004"/>
      <c r="C114" s="832" t="s">
        <v>459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61576</v>
      </c>
      <c r="AB114" s="862"/>
      <c r="AC114" s="862"/>
      <c r="AD114" s="862"/>
      <c r="AE114" s="863"/>
      <c r="AF114" s="864">
        <v>63463</v>
      </c>
      <c r="AG114" s="862"/>
      <c r="AH114" s="862"/>
      <c r="AI114" s="862"/>
      <c r="AJ114" s="863"/>
      <c r="AK114" s="864">
        <v>65430</v>
      </c>
      <c r="AL114" s="862"/>
      <c r="AM114" s="862"/>
      <c r="AN114" s="862"/>
      <c r="AO114" s="863"/>
      <c r="AP114" s="909">
        <v>0.4</v>
      </c>
      <c r="AQ114" s="910"/>
      <c r="AR114" s="910"/>
      <c r="AS114" s="910"/>
      <c r="AT114" s="911"/>
      <c r="AU114" s="1021"/>
      <c r="AV114" s="1022"/>
      <c r="AW114" s="1022"/>
      <c r="AX114" s="1022"/>
      <c r="AY114" s="1022"/>
      <c r="AZ114" s="897" t="s">
        <v>460</v>
      </c>
      <c r="BA114" s="832"/>
      <c r="BB114" s="832"/>
      <c r="BC114" s="832"/>
      <c r="BD114" s="832"/>
      <c r="BE114" s="832"/>
      <c r="BF114" s="832"/>
      <c r="BG114" s="832"/>
      <c r="BH114" s="832"/>
      <c r="BI114" s="832"/>
      <c r="BJ114" s="832"/>
      <c r="BK114" s="832"/>
      <c r="BL114" s="832"/>
      <c r="BM114" s="832"/>
      <c r="BN114" s="832"/>
      <c r="BO114" s="832"/>
      <c r="BP114" s="833"/>
      <c r="BQ114" s="898">
        <v>4780397</v>
      </c>
      <c r="BR114" s="899"/>
      <c r="BS114" s="899"/>
      <c r="BT114" s="899"/>
      <c r="BU114" s="899"/>
      <c r="BV114" s="899">
        <v>4586858</v>
      </c>
      <c r="BW114" s="899"/>
      <c r="BX114" s="899"/>
      <c r="BY114" s="899"/>
      <c r="BZ114" s="899"/>
      <c r="CA114" s="899">
        <v>4704515</v>
      </c>
      <c r="CB114" s="899"/>
      <c r="CC114" s="899"/>
      <c r="CD114" s="899"/>
      <c r="CE114" s="899"/>
      <c r="CF114" s="960">
        <v>30.5</v>
      </c>
      <c r="CG114" s="961"/>
      <c r="CH114" s="961"/>
      <c r="CI114" s="961"/>
      <c r="CJ114" s="961"/>
      <c r="CK114" s="1016"/>
      <c r="CL114" s="903"/>
      <c r="CM114" s="906" t="s">
        <v>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447</v>
      </c>
      <c r="DH114" s="862"/>
      <c r="DI114" s="862"/>
      <c r="DJ114" s="862"/>
      <c r="DK114" s="863"/>
      <c r="DL114" s="864" t="s">
        <v>446</v>
      </c>
      <c r="DM114" s="862"/>
      <c r="DN114" s="862"/>
      <c r="DO114" s="862"/>
      <c r="DP114" s="863"/>
      <c r="DQ114" s="864" t="s">
        <v>447</v>
      </c>
      <c r="DR114" s="862"/>
      <c r="DS114" s="862"/>
      <c r="DT114" s="862"/>
      <c r="DU114" s="863"/>
      <c r="DV114" s="909" t="s">
        <v>446</v>
      </c>
      <c r="DW114" s="910"/>
      <c r="DX114" s="910"/>
      <c r="DY114" s="910"/>
      <c r="DZ114" s="911"/>
    </row>
    <row r="115" spans="1:130" s="247" customFormat="1" ht="26.25" customHeight="1" x14ac:dyDescent="0.15">
      <c r="A115" s="1003"/>
      <c r="B115" s="1004"/>
      <c r="C115" s="832" t="s">
        <v>462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34287</v>
      </c>
      <c r="AB115" s="1008"/>
      <c r="AC115" s="1008"/>
      <c r="AD115" s="1008"/>
      <c r="AE115" s="1009"/>
      <c r="AF115" s="1010">
        <v>464</v>
      </c>
      <c r="AG115" s="1008"/>
      <c r="AH115" s="1008"/>
      <c r="AI115" s="1008"/>
      <c r="AJ115" s="1009"/>
      <c r="AK115" s="1010">
        <v>182</v>
      </c>
      <c r="AL115" s="1008"/>
      <c r="AM115" s="1008"/>
      <c r="AN115" s="1008"/>
      <c r="AO115" s="1009"/>
      <c r="AP115" s="1011">
        <v>0</v>
      </c>
      <c r="AQ115" s="1012"/>
      <c r="AR115" s="1012"/>
      <c r="AS115" s="1012"/>
      <c r="AT115" s="1013"/>
      <c r="AU115" s="1021"/>
      <c r="AV115" s="1022"/>
      <c r="AW115" s="1022"/>
      <c r="AX115" s="1022"/>
      <c r="AY115" s="1022"/>
      <c r="AZ115" s="897" t="s">
        <v>463</v>
      </c>
      <c r="BA115" s="832"/>
      <c r="BB115" s="832"/>
      <c r="BC115" s="832"/>
      <c r="BD115" s="832"/>
      <c r="BE115" s="832"/>
      <c r="BF115" s="832"/>
      <c r="BG115" s="832"/>
      <c r="BH115" s="832"/>
      <c r="BI115" s="832"/>
      <c r="BJ115" s="832"/>
      <c r="BK115" s="832"/>
      <c r="BL115" s="832"/>
      <c r="BM115" s="832"/>
      <c r="BN115" s="832"/>
      <c r="BO115" s="832"/>
      <c r="BP115" s="833"/>
      <c r="BQ115" s="898">
        <v>17239</v>
      </c>
      <c r="BR115" s="899"/>
      <c r="BS115" s="899"/>
      <c r="BT115" s="899"/>
      <c r="BU115" s="899"/>
      <c r="BV115" s="899">
        <v>19128</v>
      </c>
      <c r="BW115" s="899"/>
      <c r="BX115" s="899"/>
      <c r="BY115" s="899"/>
      <c r="BZ115" s="899"/>
      <c r="CA115" s="899">
        <v>17255</v>
      </c>
      <c r="CB115" s="899"/>
      <c r="CC115" s="899"/>
      <c r="CD115" s="899"/>
      <c r="CE115" s="899"/>
      <c r="CF115" s="960">
        <v>0.1</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447</v>
      </c>
      <c r="DH115" s="862"/>
      <c r="DI115" s="862"/>
      <c r="DJ115" s="862"/>
      <c r="DK115" s="863"/>
      <c r="DL115" s="864" t="s">
        <v>451</v>
      </c>
      <c r="DM115" s="862"/>
      <c r="DN115" s="862"/>
      <c r="DO115" s="862"/>
      <c r="DP115" s="863"/>
      <c r="DQ115" s="864" t="s">
        <v>446</v>
      </c>
      <c r="DR115" s="862"/>
      <c r="DS115" s="862"/>
      <c r="DT115" s="862"/>
      <c r="DU115" s="863"/>
      <c r="DV115" s="909" t="s">
        <v>446</v>
      </c>
      <c r="DW115" s="910"/>
      <c r="DX115" s="910"/>
      <c r="DY115" s="910"/>
      <c r="DZ115" s="911"/>
    </row>
    <row r="116" spans="1:130" s="247" customFormat="1" ht="26.25" customHeight="1" x14ac:dyDescent="0.15">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446</v>
      </c>
      <c r="AB116" s="862"/>
      <c r="AC116" s="862"/>
      <c r="AD116" s="862"/>
      <c r="AE116" s="863"/>
      <c r="AF116" s="864" t="s">
        <v>447</v>
      </c>
      <c r="AG116" s="862"/>
      <c r="AH116" s="862"/>
      <c r="AI116" s="862"/>
      <c r="AJ116" s="863"/>
      <c r="AK116" s="864" t="s">
        <v>447</v>
      </c>
      <c r="AL116" s="862"/>
      <c r="AM116" s="862"/>
      <c r="AN116" s="862"/>
      <c r="AO116" s="863"/>
      <c r="AP116" s="909" t="s">
        <v>446</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447</v>
      </c>
      <c r="BR116" s="899"/>
      <c r="BS116" s="899"/>
      <c r="BT116" s="899"/>
      <c r="BU116" s="899"/>
      <c r="BV116" s="899" t="s">
        <v>451</v>
      </c>
      <c r="BW116" s="899"/>
      <c r="BX116" s="899"/>
      <c r="BY116" s="899"/>
      <c r="BZ116" s="899"/>
      <c r="CA116" s="899" t="s">
        <v>451</v>
      </c>
      <c r="CB116" s="899"/>
      <c r="CC116" s="899"/>
      <c r="CD116" s="899"/>
      <c r="CE116" s="899"/>
      <c r="CF116" s="960" t="s">
        <v>447</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451</v>
      </c>
      <c r="DH116" s="862"/>
      <c r="DI116" s="862"/>
      <c r="DJ116" s="862"/>
      <c r="DK116" s="863"/>
      <c r="DL116" s="864" t="s">
        <v>446</v>
      </c>
      <c r="DM116" s="862"/>
      <c r="DN116" s="862"/>
      <c r="DO116" s="862"/>
      <c r="DP116" s="863"/>
      <c r="DQ116" s="864" t="s">
        <v>447</v>
      </c>
      <c r="DR116" s="862"/>
      <c r="DS116" s="862"/>
      <c r="DT116" s="862"/>
      <c r="DU116" s="863"/>
      <c r="DV116" s="909" t="s">
        <v>451</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468</v>
      </c>
      <c r="Z117" s="988"/>
      <c r="AA117" s="993">
        <v>4555621</v>
      </c>
      <c r="AB117" s="994"/>
      <c r="AC117" s="994"/>
      <c r="AD117" s="994"/>
      <c r="AE117" s="995"/>
      <c r="AF117" s="996">
        <v>4573678</v>
      </c>
      <c r="AG117" s="994"/>
      <c r="AH117" s="994"/>
      <c r="AI117" s="994"/>
      <c r="AJ117" s="995"/>
      <c r="AK117" s="996">
        <v>4418994</v>
      </c>
      <c r="AL117" s="994"/>
      <c r="AM117" s="994"/>
      <c r="AN117" s="994"/>
      <c r="AO117" s="995"/>
      <c r="AP117" s="997"/>
      <c r="AQ117" s="998"/>
      <c r="AR117" s="998"/>
      <c r="AS117" s="998"/>
      <c r="AT117" s="999"/>
      <c r="AU117" s="1021"/>
      <c r="AV117" s="1022"/>
      <c r="AW117" s="1022"/>
      <c r="AX117" s="1022"/>
      <c r="AY117" s="1022"/>
      <c r="AZ117" s="948" t="s">
        <v>469</v>
      </c>
      <c r="BA117" s="949"/>
      <c r="BB117" s="949"/>
      <c r="BC117" s="949"/>
      <c r="BD117" s="949"/>
      <c r="BE117" s="949"/>
      <c r="BF117" s="949"/>
      <c r="BG117" s="949"/>
      <c r="BH117" s="949"/>
      <c r="BI117" s="949"/>
      <c r="BJ117" s="949"/>
      <c r="BK117" s="949"/>
      <c r="BL117" s="949"/>
      <c r="BM117" s="949"/>
      <c r="BN117" s="949"/>
      <c r="BO117" s="949"/>
      <c r="BP117" s="950"/>
      <c r="BQ117" s="898" t="s">
        <v>470</v>
      </c>
      <c r="BR117" s="899"/>
      <c r="BS117" s="899"/>
      <c r="BT117" s="899"/>
      <c r="BU117" s="899"/>
      <c r="BV117" s="899" t="s">
        <v>470</v>
      </c>
      <c r="BW117" s="899"/>
      <c r="BX117" s="899"/>
      <c r="BY117" s="899"/>
      <c r="BZ117" s="899"/>
      <c r="CA117" s="899" t="s">
        <v>471</v>
      </c>
      <c r="CB117" s="899"/>
      <c r="CC117" s="899"/>
      <c r="CD117" s="899"/>
      <c r="CE117" s="899"/>
      <c r="CF117" s="960" t="s">
        <v>472</v>
      </c>
      <c r="CG117" s="961"/>
      <c r="CH117" s="961"/>
      <c r="CI117" s="961"/>
      <c r="CJ117" s="961"/>
      <c r="CK117" s="1016"/>
      <c r="CL117" s="903"/>
      <c r="CM117" s="906" t="s">
        <v>473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470</v>
      </c>
      <c r="DH117" s="862"/>
      <c r="DI117" s="862"/>
      <c r="DJ117" s="862"/>
      <c r="DK117" s="863"/>
      <c r="DL117" s="864" t="s">
        <v>470</v>
      </c>
      <c r="DM117" s="862"/>
      <c r="DN117" s="862"/>
      <c r="DO117" s="862"/>
      <c r="DP117" s="863"/>
      <c r="DQ117" s="864" t="s">
        <v>416</v>
      </c>
      <c r="DR117" s="862"/>
      <c r="DS117" s="862"/>
      <c r="DT117" s="862"/>
      <c r="DU117" s="863"/>
      <c r="DV117" s="909" t="s">
        <v>471</v>
      </c>
      <c r="DW117" s="910"/>
      <c r="DX117" s="910"/>
      <c r="DY117" s="910"/>
      <c r="DZ117" s="911"/>
    </row>
    <row r="118" spans="1:130" s="247" customFormat="1" ht="26.25" customHeight="1" x14ac:dyDescent="0.15">
      <c r="A118" s="986" t="s">
        <v>441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439</v>
      </c>
      <c r="AB118" s="987"/>
      <c r="AC118" s="987"/>
      <c r="AD118" s="987"/>
      <c r="AE118" s="988"/>
      <c r="AF118" s="989" t="s">
        <v>307</v>
      </c>
      <c r="AG118" s="987"/>
      <c r="AH118" s="987"/>
      <c r="AI118" s="987"/>
      <c r="AJ118" s="988"/>
      <c r="AK118" s="989" t="s">
        <v>306</v>
      </c>
      <c r="AL118" s="987"/>
      <c r="AM118" s="987"/>
      <c r="AN118" s="987"/>
      <c r="AO118" s="988"/>
      <c r="AP118" s="990" t="s">
        <v>440</v>
      </c>
      <c r="AQ118" s="991"/>
      <c r="AR118" s="991"/>
      <c r="AS118" s="991"/>
      <c r="AT118" s="992"/>
      <c r="AU118" s="1021"/>
      <c r="AV118" s="1022"/>
      <c r="AW118" s="1022"/>
      <c r="AX118" s="1022"/>
      <c r="AY118" s="1022"/>
      <c r="AZ118" s="964" t="s">
        <v>474</v>
      </c>
      <c r="BA118" s="965"/>
      <c r="BB118" s="965"/>
      <c r="BC118" s="965"/>
      <c r="BD118" s="965"/>
      <c r="BE118" s="965"/>
      <c r="BF118" s="965"/>
      <c r="BG118" s="965"/>
      <c r="BH118" s="965"/>
      <c r="BI118" s="965"/>
      <c r="BJ118" s="965"/>
      <c r="BK118" s="965"/>
      <c r="BL118" s="965"/>
      <c r="BM118" s="965"/>
      <c r="BN118" s="965"/>
      <c r="BO118" s="965"/>
      <c r="BP118" s="966"/>
      <c r="BQ118" s="967" t="s">
        <v>472</v>
      </c>
      <c r="BR118" s="930"/>
      <c r="BS118" s="930"/>
      <c r="BT118" s="930"/>
      <c r="BU118" s="930"/>
      <c r="BV118" s="930" t="s">
        <v>471</v>
      </c>
      <c r="BW118" s="930"/>
      <c r="BX118" s="930"/>
      <c r="BY118" s="930"/>
      <c r="BZ118" s="930"/>
      <c r="CA118" s="930" t="s">
        <v>470</v>
      </c>
      <c r="CB118" s="930"/>
      <c r="CC118" s="930"/>
      <c r="CD118" s="930"/>
      <c r="CE118" s="930"/>
      <c r="CF118" s="960" t="s">
        <v>470</v>
      </c>
      <c r="CG118" s="961"/>
      <c r="CH118" s="961"/>
      <c r="CI118" s="961"/>
      <c r="CJ118" s="961"/>
      <c r="CK118" s="1016"/>
      <c r="CL118" s="903"/>
      <c r="CM118" s="906" t="s">
        <v>475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470</v>
      </c>
      <c r="DH118" s="862"/>
      <c r="DI118" s="862"/>
      <c r="DJ118" s="862"/>
      <c r="DK118" s="863"/>
      <c r="DL118" s="864" t="s">
        <v>471</v>
      </c>
      <c r="DM118" s="862"/>
      <c r="DN118" s="862"/>
      <c r="DO118" s="862"/>
      <c r="DP118" s="863"/>
      <c r="DQ118" s="864" t="s">
        <v>416</v>
      </c>
      <c r="DR118" s="862"/>
      <c r="DS118" s="862"/>
      <c r="DT118" s="862"/>
      <c r="DU118" s="863"/>
      <c r="DV118" s="909" t="s">
        <v>476</v>
      </c>
      <c r="DW118" s="910"/>
      <c r="DX118" s="910"/>
      <c r="DY118" s="910"/>
      <c r="DZ118" s="911"/>
    </row>
    <row r="119" spans="1:130" s="247" customFormat="1" ht="26.25" customHeight="1" x14ac:dyDescent="0.15">
      <c r="A119" s="900" t="s">
        <v>444</v>
      </c>
      <c r="B119" s="901"/>
      <c r="C119" s="976" t="s">
        <v>445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472</v>
      </c>
      <c r="AB119" s="980"/>
      <c r="AC119" s="980"/>
      <c r="AD119" s="980"/>
      <c r="AE119" s="981"/>
      <c r="AF119" s="982" t="s">
        <v>477</v>
      </c>
      <c r="AG119" s="980"/>
      <c r="AH119" s="980"/>
      <c r="AI119" s="980"/>
      <c r="AJ119" s="981"/>
      <c r="AK119" s="982" t="s">
        <v>470</v>
      </c>
      <c r="AL119" s="980"/>
      <c r="AM119" s="980"/>
      <c r="AN119" s="980"/>
      <c r="AO119" s="981"/>
      <c r="AP119" s="983" t="s">
        <v>478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479</v>
      </c>
      <c r="BP119" s="963"/>
      <c r="BQ119" s="967">
        <v>60791592</v>
      </c>
      <c r="BR119" s="930"/>
      <c r="BS119" s="930"/>
      <c r="BT119" s="930"/>
      <c r="BU119" s="930"/>
      <c r="BV119" s="930">
        <v>58797125</v>
      </c>
      <c r="BW119" s="930"/>
      <c r="BX119" s="930"/>
      <c r="BY119" s="930"/>
      <c r="BZ119" s="930"/>
      <c r="CA119" s="930">
        <v>57114725</v>
      </c>
      <c r="CB119" s="930"/>
      <c r="CC119" s="930"/>
      <c r="CD119" s="930"/>
      <c r="CE119" s="930"/>
      <c r="CF119" s="828"/>
      <c r="CG119" s="829"/>
      <c r="CH119" s="829"/>
      <c r="CI119" s="829"/>
      <c r="CJ119" s="919"/>
      <c r="CK119" s="1017"/>
      <c r="CL119" s="905"/>
      <c r="CM119" s="923" t="s">
        <v>480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100000</v>
      </c>
      <c r="DH119" s="845"/>
      <c r="DI119" s="845"/>
      <c r="DJ119" s="845"/>
      <c r="DK119" s="846"/>
      <c r="DL119" s="847">
        <v>80000</v>
      </c>
      <c r="DM119" s="845"/>
      <c r="DN119" s="845"/>
      <c r="DO119" s="845"/>
      <c r="DP119" s="846"/>
      <c r="DQ119" s="847">
        <v>60000</v>
      </c>
      <c r="DR119" s="845"/>
      <c r="DS119" s="845"/>
      <c r="DT119" s="845"/>
      <c r="DU119" s="846"/>
      <c r="DV119" s="933">
        <v>0.4</v>
      </c>
      <c r="DW119" s="934"/>
      <c r="DX119" s="934"/>
      <c r="DY119" s="934"/>
      <c r="DZ119" s="935"/>
    </row>
    <row r="120" spans="1:130" s="247" customFormat="1" ht="26.25" customHeight="1" x14ac:dyDescent="0.15">
      <c r="A120" s="902"/>
      <c r="B120" s="903"/>
      <c r="C120" s="906" t="s">
        <v>450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470</v>
      </c>
      <c r="AB120" s="862"/>
      <c r="AC120" s="862"/>
      <c r="AD120" s="862"/>
      <c r="AE120" s="863"/>
      <c r="AF120" s="864" t="s">
        <v>470</v>
      </c>
      <c r="AG120" s="862"/>
      <c r="AH120" s="862"/>
      <c r="AI120" s="862"/>
      <c r="AJ120" s="863"/>
      <c r="AK120" s="864" t="s">
        <v>470</v>
      </c>
      <c r="AL120" s="862"/>
      <c r="AM120" s="862"/>
      <c r="AN120" s="862"/>
      <c r="AO120" s="863"/>
      <c r="AP120" s="909" t="s">
        <v>470</v>
      </c>
      <c r="AQ120" s="910"/>
      <c r="AR120" s="910"/>
      <c r="AS120" s="910"/>
      <c r="AT120" s="911"/>
      <c r="AU120" s="968" t="s">
        <v>481</v>
      </c>
      <c r="AV120" s="969"/>
      <c r="AW120" s="969"/>
      <c r="AX120" s="969"/>
      <c r="AY120" s="970"/>
      <c r="AZ120" s="945" t="s">
        <v>482</v>
      </c>
      <c r="BA120" s="890"/>
      <c r="BB120" s="890"/>
      <c r="BC120" s="890"/>
      <c r="BD120" s="890"/>
      <c r="BE120" s="890"/>
      <c r="BF120" s="890"/>
      <c r="BG120" s="890"/>
      <c r="BH120" s="890"/>
      <c r="BI120" s="890"/>
      <c r="BJ120" s="890"/>
      <c r="BK120" s="890"/>
      <c r="BL120" s="890"/>
      <c r="BM120" s="890"/>
      <c r="BN120" s="890"/>
      <c r="BO120" s="890"/>
      <c r="BP120" s="891"/>
      <c r="BQ120" s="946">
        <v>22148462</v>
      </c>
      <c r="BR120" s="927"/>
      <c r="BS120" s="927"/>
      <c r="BT120" s="927"/>
      <c r="BU120" s="927"/>
      <c r="BV120" s="927">
        <v>26349082</v>
      </c>
      <c r="BW120" s="927"/>
      <c r="BX120" s="927"/>
      <c r="BY120" s="927"/>
      <c r="BZ120" s="927"/>
      <c r="CA120" s="927">
        <v>26454519</v>
      </c>
      <c r="CB120" s="927"/>
      <c r="CC120" s="927"/>
      <c r="CD120" s="927"/>
      <c r="CE120" s="927"/>
      <c r="CF120" s="951">
        <v>171.6</v>
      </c>
      <c r="CG120" s="952"/>
      <c r="CH120" s="952"/>
      <c r="CI120" s="952"/>
      <c r="CJ120" s="952"/>
      <c r="CK120" s="953" t="s">
        <v>483</v>
      </c>
      <c r="CL120" s="937"/>
      <c r="CM120" s="937"/>
      <c r="CN120" s="937"/>
      <c r="CO120" s="938"/>
      <c r="CP120" s="957" t="s">
        <v>484</v>
      </c>
      <c r="CQ120" s="958"/>
      <c r="CR120" s="958"/>
      <c r="CS120" s="958"/>
      <c r="CT120" s="958"/>
      <c r="CU120" s="958"/>
      <c r="CV120" s="958"/>
      <c r="CW120" s="958"/>
      <c r="CX120" s="958"/>
      <c r="CY120" s="958"/>
      <c r="CZ120" s="958"/>
      <c r="DA120" s="958"/>
      <c r="DB120" s="958"/>
      <c r="DC120" s="958"/>
      <c r="DD120" s="958"/>
      <c r="DE120" s="958"/>
      <c r="DF120" s="959"/>
      <c r="DG120" s="946">
        <v>6926757</v>
      </c>
      <c r="DH120" s="927"/>
      <c r="DI120" s="927"/>
      <c r="DJ120" s="927"/>
      <c r="DK120" s="927"/>
      <c r="DL120" s="927">
        <v>6292513</v>
      </c>
      <c r="DM120" s="927"/>
      <c r="DN120" s="927"/>
      <c r="DO120" s="927"/>
      <c r="DP120" s="927"/>
      <c r="DQ120" s="927">
        <v>5938980</v>
      </c>
      <c r="DR120" s="927"/>
      <c r="DS120" s="927"/>
      <c r="DT120" s="927"/>
      <c r="DU120" s="927"/>
      <c r="DV120" s="928">
        <v>38.5</v>
      </c>
      <c r="DW120" s="928"/>
      <c r="DX120" s="928"/>
      <c r="DY120" s="928"/>
      <c r="DZ120" s="929"/>
    </row>
    <row r="121" spans="1:130" s="247" customFormat="1" ht="26.25" customHeight="1" x14ac:dyDescent="0.15">
      <c r="A121" s="902"/>
      <c r="B121" s="903"/>
      <c r="C121" s="948" t="s">
        <v>485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416</v>
      </c>
      <c r="AB121" s="862"/>
      <c r="AC121" s="862"/>
      <c r="AD121" s="862"/>
      <c r="AE121" s="863"/>
      <c r="AF121" s="864" t="s">
        <v>470</v>
      </c>
      <c r="AG121" s="862"/>
      <c r="AH121" s="862"/>
      <c r="AI121" s="862"/>
      <c r="AJ121" s="863"/>
      <c r="AK121" s="864" t="s">
        <v>470</v>
      </c>
      <c r="AL121" s="862"/>
      <c r="AM121" s="862"/>
      <c r="AN121" s="862"/>
      <c r="AO121" s="863"/>
      <c r="AP121" s="909" t="s">
        <v>477</v>
      </c>
      <c r="AQ121" s="910"/>
      <c r="AR121" s="910"/>
      <c r="AS121" s="910"/>
      <c r="AT121" s="911"/>
      <c r="AU121" s="971"/>
      <c r="AV121" s="972"/>
      <c r="AW121" s="972"/>
      <c r="AX121" s="972"/>
      <c r="AY121" s="973"/>
      <c r="AZ121" s="897" t="s">
        <v>486</v>
      </c>
      <c r="BA121" s="832"/>
      <c r="BB121" s="832"/>
      <c r="BC121" s="832"/>
      <c r="BD121" s="832"/>
      <c r="BE121" s="832"/>
      <c r="BF121" s="832"/>
      <c r="BG121" s="832"/>
      <c r="BH121" s="832"/>
      <c r="BI121" s="832"/>
      <c r="BJ121" s="832"/>
      <c r="BK121" s="832"/>
      <c r="BL121" s="832"/>
      <c r="BM121" s="832"/>
      <c r="BN121" s="832"/>
      <c r="BO121" s="832"/>
      <c r="BP121" s="833"/>
      <c r="BQ121" s="898">
        <v>10704534</v>
      </c>
      <c r="BR121" s="899"/>
      <c r="BS121" s="899"/>
      <c r="BT121" s="899"/>
      <c r="BU121" s="899"/>
      <c r="BV121" s="899">
        <v>11475513</v>
      </c>
      <c r="BW121" s="899"/>
      <c r="BX121" s="899"/>
      <c r="BY121" s="899"/>
      <c r="BZ121" s="899"/>
      <c r="CA121" s="899">
        <v>11756428</v>
      </c>
      <c r="CB121" s="899"/>
      <c r="CC121" s="899"/>
      <c r="CD121" s="899"/>
      <c r="CE121" s="899"/>
      <c r="CF121" s="960">
        <v>76.2</v>
      </c>
      <c r="CG121" s="961"/>
      <c r="CH121" s="961"/>
      <c r="CI121" s="961"/>
      <c r="CJ121" s="961"/>
      <c r="CK121" s="954"/>
      <c r="CL121" s="940"/>
      <c r="CM121" s="940"/>
      <c r="CN121" s="940"/>
      <c r="CO121" s="941"/>
      <c r="CP121" s="920" t="s">
        <v>487</v>
      </c>
      <c r="CQ121" s="921"/>
      <c r="CR121" s="921"/>
      <c r="CS121" s="921"/>
      <c r="CT121" s="921"/>
      <c r="CU121" s="921"/>
      <c r="CV121" s="921"/>
      <c r="CW121" s="921"/>
      <c r="CX121" s="921"/>
      <c r="CY121" s="921"/>
      <c r="CZ121" s="921"/>
      <c r="DA121" s="921"/>
      <c r="DB121" s="921"/>
      <c r="DC121" s="921"/>
      <c r="DD121" s="921"/>
      <c r="DE121" s="921"/>
      <c r="DF121" s="922"/>
      <c r="DG121" s="898">
        <v>6128718</v>
      </c>
      <c r="DH121" s="899"/>
      <c r="DI121" s="899"/>
      <c r="DJ121" s="899"/>
      <c r="DK121" s="899"/>
      <c r="DL121" s="899">
        <v>5511299</v>
      </c>
      <c r="DM121" s="899"/>
      <c r="DN121" s="899"/>
      <c r="DO121" s="899"/>
      <c r="DP121" s="899"/>
      <c r="DQ121" s="899">
        <v>5005049</v>
      </c>
      <c r="DR121" s="899"/>
      <c r="DS121" s="899"/>
      <c r="DT121" s="899"/>
      <c r="DU121" s="899"/>
      <c r="DV121" s="876">
        <v>32.5</v>
      </c>
      <c r="DW121" s="876"/>
      <c r="DX121" s="876"/>
      <c r="DY121" s="876"/>
      <c r="DZ121" s="877"/>
    </row>
    <row r="122" spans="1:130" s="247" customFormat="1" ht="26.25" customHeight="1" x14ac:dyDescent="0.15">
      <c r="A122" s="902"/>
      <c r="B122" s="903"/>
      <c r="C122" s="906" t="s">
        <v>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478</v>
      </c>
      <c r="AB122" s="862"/>
      <c r="AC122" s="862"/>
      <c r="AD122" s="862"/>
      <c r="AE122" s="863"/>
      <c r="AF122" s="864" t="s">
        <v>416</v>
      </c>
      <c r="AG122" s="862"/>
      <c r="AH122" s="862"/>
      <c r="AI122" s="862"/>
      <c r="AJ122" s="863"/>
      <c r="AK122" s="864" t="s">
        <v>471</v>
      </c>
      <c r="AL122" s="862"/>
      <c r="AM122" s="862"/>
      <c r="AN122" s="862"/>
      <c r="AO122" s="863"/>
      <c r="AP122" s="909" t="s">
        <v>471</v>
      </c>
      <c r="AQ122" s="910"/>
      <c r="AR122" s="910"/>
      <c r="AS122" s="910"/>
      <c r="AT122" s="911"/>
      <c r="AU122" s="971"/>
      <c r="AV122" s="972"/>
      <c r="AW122" s="972"/>
      <c r="AX122" s="972"/>
      <c r="AY122" s="973"/>
      <c r="AZ122" s="964" t="s">
        <v>488</v>
      </c>
      <c r="BA122" s="965"/>
      <c r="BB122" s="965"/>
      <c r="BC122" s="965"/>
      <c r="BD122" s="965"/>
      <c r="BE122" s="965"/>
      <c r="BF122" s="965"/>
      <c r="BG122" s="965"/>
      <c r="BH122" s="965"/>
      <c r="BI122" s="965"/>
      <c r="BJ122" s="965"/>
      <c r="BK122" s="965"/>
      <c r="BL122" s="965"/>
      <c r="BM122" s="965"/>
      <c r="BN122" s="965"/>
      <c r="BO122" s="965"/>
      <c r="BP122" s="966"/>
      <c r="BQ122" s="967">
        <v>26709217</v>
      </c>
      <c r="BR122" s="930"/>
      <c r="BS122" s="930"/>
      <c r="BT122" s="930"/>
      <c r="BU122" s="930"/>
      <c r="BV122" s="930">
        <v>26857246</v>
      </c>
      <c r="BW122" s="930"/>
      <c r="BX122" s="930"/>
      <c r="BY122" s="930"/>
      <c r="BZ122" s="930"/>
      <c r="CA122" s="930">
        <v>28141826</v>
      </c>
      <c r="CB122" s="930"/>
      <c r="CC122" s="930"/>
      <c r="CD122" s="930"/>
      <c r="CE122" s="930"/>
      <c r="CF122" s="931">
        <v>182.5</v>
      </c>
      <c r="CG122" s="932"/>
      <c r="CH122" s="932"/>
      <c r="CI122" s="932"/>
      <c r="CJ122" s="932"/>
      <c r="CK122" s="954"/>
      <c r="CL122" s="940"/>
      <c r="CM122" s="940"/>
      <c r="CN122" s="940"/>
      <c r="CO122" s="941"/>
      <c r="CP122" s="920" t="s">
        <v>489</v>
      </c>
      <c r="CQ122" s="921"/>
      <c r="CR122" s="921"/>
      <c r="CS122" s="921"/>
      <c r="CT122" s="921"/>
      <c r="CU122" s="921"/>
      <c r="CV122" s="921"/>
      <c r="CW122" s="921"/>
      <c r="CX122" s="921"/>
      <c r="CY122" s="921"/>
      <c r="CZ122" s="921"/>
      <c r="DA122" s="921"/>
      <c r="DB122" s="921"/>
      <c r="DC122" s="921"/>
      <c r="DD122" s="921"/>
      <c r="DE122" s="921"/>
      <c r="DF122" s="922"/>
      <c r="DG122" s="898">
        <v>690498</v>
      </c>
      <c r="DH122" s="899"/>
      <c r="DI122" s="899"/>
      <c r="DJ122" s="899"/>
      <c r="DK122" s="899"/>
      <c r="DL122" s="899">
        <v>802107</v>
      </c>
      <c r="DM122" s="899"/>
      <c r="DN122" s="899"/>
      <c r="DO122" s="899"/>
      <c r="DP122" s="899"/>
      <c r="DQ122" s="899">
        <v>856486</v>
      </c>
      <c r="DR122" s="899"/>
      <c r="DS122" s="899"/>
      <c r="DT122" s="899"/>
      <c r="DU122" s="899"/>
      <c r="DV122" s="876">
        <v>5.6</v>
      </c>
      <c r="DW122" s="876"/>
      <c r="DX122" s="876"/>
      <c r="DY122" s="876"/>
      <c r="DZ122" s="877"/>
    </row>
    <row r="123" spans="1:130" s="247" customFormat="1" ht="26.25" customHeight="1" x14ac:dyDescent="0.15">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477</v>
      </c>
      <c r="AB123" s="862"/>
      <c r="AC123" s="862"/>
      <c r="AD123" s="862"/>
      <c r="AE123" s="863"/>
      <c r="AF123" s="864" t="s">
        <v>470</v>
      </c>
      <c r="AG123" s="862"/>
      <c r="AH123" s="862"/>
      <c r="AI123" s="862"/>
      <c r="AJ123" s="863"/>
      <c r="AK123" s="864" t="s">
        <v>470</v>
      </c>
      <c r="AL123" s="862"/>
      <c r="AM123" s="862"/>
      <c r="AN123" s="862"/>
      <c r="AO123" s="863"/>
      <c r="AP123" s="909" t="s">
        <v>477</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490</v>
      </c>
      <c r="BP123" s="963"/>
      <c r="BQ123" s="917">
        <v>59562213</v>
      </c>
      <c r="BR123" s="918"/>
      <c r="BS123" s="918"/>
      <c r="BT123" s="918"/>
      <c r="BU123" s="918"/>
      <c r="BV123" s="918">
        <v>64681841</v>
      </c>
      <c r="BW123" s="918"/>
      <c r="BX123" s="918"/>
      <c r="BY123" s="918"/>
      <c r="BZ123" s="918"/>
      <c r="CA123" s="918">
        <v>66352773</v>
      </c>
      <c r="CB123" s="918"/>
      <c r="CC123" s="918"/>
      <c r="CD123" s="918"/>
      <c r="CE123" s="918"/>
      <c r="CF123" s="828"/>
      <c r="CG123" s="829"/>
      <c r="CH123" s="829"/>
      <c r="CI123" s="829"/>
      <c r="CJ123" s="919"/>
      <c r="CK123" s="954"/>
      <c r="CL123" s="940"/>
      <c r="CM123" s="940"/>
      <c r="CN123" s="940"/>
      <c r="CO123" s="941"/>
      <c r="CP123" s="920" t="s">
        <v>491</v>
      </c>
      <c r="CQ123" s="921"/>
      <c r="CR123" s="921"/>
      <c r="CS123" s="921"/>
      <c r="CT123" s="921"/>
      <c r="CU123" s="921"/>
      <c r="CV123" s="921"/>
      <c r="CW123" s="921"/>
      <c r="CX123" s="921"/>
      <c r="CY123" s="921"/>
      <c r="CZ123" s="921"/>
      <c r="DA123" s="921"/>
      <c r="DB123" s="921"/>
      <c r="DC123" s="921"/>
      <c r="DD123" s="921"/>
      <c r="DE123" s="921"/>
      <c r="DF123" s="922"/>
      <c r="DG123" s="861">
        <v>956040</v>
      </c>
      <c r="DH123" s="862"/>
      <c r="DI123" s="862"/>
      <c r="DJ123" s="862"/>
      <c r="DK123" s="863"/>
      <c r="DL123" s="864">
        <v>736640</v>
      </c>
      <c r="DM123" s="862"/>
      <c r="DN123" s="862"/>
      <c r="DO123" s="862"/>
      <c r="DP123" s="863"/>
      <c r="DQ123" s="864">
        <v>626671</v>
      </c>
      <c r="DR123" s="862"/>
      <c r="DS123" s="862"/>
      <c r="DT123" s="862"/>
      <c r="DU123" s="863"/>
      <c r="DV123" s="909">
        <v>4.0999999999999996</v>
      </c>
      <c r="DW123" s="910"/>
      <c r="DX123" s="910"/>
      <c r="DY123" s="910"/>
      <c r="DZ123" s="911"/>
    </row>
    <row r="124" spans="1:130" s="247" customFormat="1" ht="26.25" customHeight="1" thickBot="1" x14ac:dyDescent="0.2">
      <c r="A124" s="902"/>
      <c r="B124" s="903"/>
      <c r="C124" s="906" t="s">
        <v>473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477</v>
      </c>
      <c r="AB124" s="862"/>
      <c r="AC124" s="862"/>
      <c r="AD124" s="862"/>
      <c r="AE124" s="863"/>
      <c r="AF124" s="864" t="s">
        <v>472</v>
      </c>
      <c r="AG124" s="862"/>
      <c r="AH124" s="862"/>
      <c r="AI124" s="862"/>
      <c r="AJ124" s="863"/>
      <c r="AK124" s="864" t="s">
        <v>477</v>
      </c>
      <c r="AL124" s="862"/>
      <c r="AM124" s="862"/>
      <c r="AN124" s="862"/>
      <c r="AO124" s="863"/>
      <c r="AP124" s="909" t="s">
        <v>470</v>
      </c>
      <c r="AQ124" s="910"/>
      <c r="AR124" s="910"/>
      <c r="AS124" s="910"/>
      <c r="AT124" s="911"/>
      <c r="AU124" s="912" t="s">
        <v>492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7.9</v>
      </c>
      <c r="BR124" s="916"/>
      <c r="BS124" s="916"/>
      <c r="BT124" s="916"/>
      <c r="BU124" s="916"/>
      <c r="BV124" s="916" t="s">
        <v>477</v>
      </c>
      <c r="BW124" s="916"/>
      <c r="BX124" s="916"/>
      <c r="BY124" s="916"/>
      <c r="BZ124" s="916"/>
      <c r="CA124" s="916" t="s">
        <v>470</v>
      </c>
      <c r="CB124" s="916"/>
      <c r="CC124" s="916"/>
      <c r="CD124" s="916"/>
      <c r="CE124" s="916"/>
      <c r="CF124" s="806"/>
      <c r="CG124" s="807"/>
      <c r="CH124" s="807"/>
      <c r="CI124" s="807"/>
      <c r="CJ124" s="947"/>
      <c r="CK124" s="955"/>
      <c r="CL124" s="955"/>
      <c r="CM124" s="955"/>
      <c r="CN124" s="955"/>
      <c r="CO124" s="956"/>
      <c r="CP124" s="920" t="s">
        <v>493</v>
      </c>
      <c r="CQ124" s="921"/>
      <c r="CR124" s="921"/>
      <c r="CS124" s="921"/>
      <c r="CT124" s="921"/>
      <c r="CU124" s="921"/>
      <c r="CV124" s="921"/>
      <c r="CW124" s="921"/>
      <c r="CX124" s="921"/>
      <c r="CY124" s="921"/>
      <c r="CZ124" s="921"/>
      <c r="DA124" s="921"/>
      <c r="DB124" s="921"/>
      <c r="DC124" s="921"/>
      <c r="DD124" s="921"/>
      <c r="DE124" s="921"/>
      <c r="DF124" s="922"/>
      <c r="DG124" s="844">
        <v>831558</v>
      </c>
      <c r="DH124" s="845"/>
      <c r="DI124" s="845"/>
      <c r="DJ124" s="845"/>
      <c r="DK124" s="846"/>
      <c r="DL124" s="847">
        <v>840995</v>
      </c>
      <c r="DM124" s="845"/>
      <c r="DN124" s="845"/>
      <c r="DO124" s="845"/>
      <c r="DP124" s="846"/>
      <c r="DQ124" s="847">
        <v>819139</v>
      </c>
      <c r="DR124" s="845"/>
      <c r="DS124" s="845"/>
      <c r="DT124" s="845"/>
      <c r="DU124" s="846"/>
      <c r="DV124" s="933">
        <v>5.3</v>
      </c>
      <c r="DW124" s="934"/>
      <c r="DX124" s="934"/>
      <c r="DY124" s="934"/>
      <c r="DZ124" s="935"/>
    </row>
    <row r="125" spans="1:130" s="247" customFormat="1" ht="26.25" customHeight="1" x14ac:dyDescent="0.15">
      <c r="A125" s="902"/>
      <c r="B125" s="903"/>
      <c r="C125" s="906" t="s">
        <v>475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472</v>
      </c>
      <c r="AB125" s="862"/>
      <c r="AC125" s="862"/>
      <c r="AD125" s="862"/>
      <c r="AE125" s="863"/>
      <c r="AF125" s="864" t="s">
        <v>470</v>
      </c>
      <c r="AG125" s="862"/>
      <c r="AH125" s="862"/>
      <c r="AI125" s="862"/>
      <c r="AJ125" s="863"/>
      <c r="AK125" s="864" t="s">
        <v>470</v>
      </c>
      <c r="AL125" s="862"/>
      <c r="AM125" s="862"/>
      <c r="AN125" s="862"/>
      <c r="AO125" s="863"/>
      <c r="AP125" s="909" t="s">
        <v>470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494</v>
      </c>
      <c r="CL125" s="937"/>
      <c r="CM125" s="937"/>
      <c r="CN125" s="937"/>
      <c r="CO125" s="938"/>
      <c r="CP125" s="945" t="s">
        <v>495</v>
      </c>
      <c r="CQ125" s="890"/>
      <c r="CR125" s="890"/>
      <c r="CS125" s="890"/>
      <c r="CT125" s="890"/>
      <c r="CU125" s="890"/>
      <c r="CV125" s="890"/>
      <c r="CW125" s="890"/>
      <c r="CX125" s="890"/>
      <c r="CY125" s="890"/>
      <c r="CZ125" s="890"/>
      <c r="DA125" s="890"/>
      <c r="DB125" s="890"/>
      <c r="DC125" s="890"/>
      <c r="DD125" s="890"/>
      <c r="DE125" s="890"/>
      <c r="DF125" s="891"/>
      <c r="DG125" s="946" t="s">
        <v>470</v>
      </c>
      <c r="DH125" s="927"/>
      <c r="DI125" s="927"/>
      <c r="DJ125" s="927"/>
      <c r="DK125" s="927"/>
      <c r="DL125" s="927" t="s">
        <v>470</v>
      </c>
      <c r="DM125" s="927"/>
      <c r="DN125" s="927"/>
      <c r="DO125" s="927"/>
      <c r="DP125" s="927"/>
      <c r="DQ125" s="927" t="s">
        <v>470</v>
      </c>
      <c r="DR125" s="927"/>
      <c r="DS125" s="927"/>
      <c r="DT125" s="927"/>
      <c r="DU125" s="927"/>
      <c r="DV125" s="928" t="s">
        <v>472</v>
      </c>
      <c r="DW125" s="928"/>
      <c r="DX125" s="928"/>
      <c r="DY125" s="928"/>
      <c r="DZ125" s="929"/>
    </row>
    <row r="126" spans="1:130" s="247" customFormat="1" ht="26.25" customHeight="1" thickBot="1" x14ac:dyDescent="0.2">
      <c r="A126" s="902"/>
      <c r="B126" s="903"/>
      <c r="C126" s="906" t="s">
        <v>480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34072</v>
      </c>
      <c r="AB126" s="862"/>
      <c r="AC126" s="862"/>
      <c r="AD126" s="862"/>
      <c r="AE126" s="863"/>
      <c r="AF126" s="864" t="s">
        <v>470</v>
      </c>
      <c r="AG126" s="862"/>
      <c r="AH126" s="862"/>
      <c r="AI126" s="862"/>
      <c r="AJ126" s="863"/>
      <c r="AK126" s="864" t="s">
        <v>470</v>
      </c>
      <c r="AL126" s="862"/>
      <c r="AM126" s="862"/>
      <c r="AN126" s="862"/>
      <c r="AO126" s="863"/>
      <c r="AP126" s="909" t="s">
        <v>470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496</v>
      </c>
      <c r="CQ126" s="832"/>
      <c r="CR126" s="832"/>
      <c r="CS126" s="832"/>
      <c r="CT126" s="832"/>
      <c r="CU126" s="832"/>
      <c r="CV126" s="832"/>
      <c r="CW126" s="832"/>
      <c r="CX126" s="832"/>
      <c r="CY126" s="832"/>
      <c r="CZ126" s="832"/>
      <c r="DA126" s="832"/>
      <c r="DB126" s="832"/>
      <c r="DC126" s="832"/>
      <c r="DD126" s="832"/>
      <c r="DE126" s="832"/>
      <c r="DF126" s="833"/>
      <c r="DG126" s="898" t="s">
        <v>470</v>
      </c>
      <c r="DH126" s="899"/>
      <c r="DI126" s="899"/>
      <c r="DJ126" s="899"/>
      <c r="DK126" s="899"/>
      <c r="DL126" s="899" t="s">
        <v>472</v>
      </c>
      <c r="DM126" s="899"/>
      <c r="DN126" s="899"/>
      <c r="DO126" s="899"/>
      <c r="DP126" s="899"/>
      <c r="DQ126" s="899" t="s">
        <v>470</v>
      </c>
      <c r="DR126" s="899"/>
      <c r="DS126" s="899"/>
      <c r="DT126" s="899"/>
      <c r="DU126" s="899"/>
      <c r="DV126" s="876" t="s">
        <v>470</v>
      </c>
      <c r="DW126" s="876"/>
      <c r="DX126" s="876"/>
      <c r="DY126" s="876"/>
      <c r="DZ126" s="877"/>
    </row>
    <row r="127" spans="1:130" s="247" customFormat="1" ht="26.25" customHeight="1" x14ac:dyDescent="0.15">
      <c r="A127" s="904"/>
      <c r="B127" s="905"/>
      <c r="C127" s="923" t="s">
        <v>497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215</v>
      </c>
      <c r="AB127" s="862"/>
      <c r="AC127" s="862"/>
      <c r="AD127" s="862"/>
      <c r="AE127" s="863"/>
      <c r="AF127" s="864">
        <v>464</v>
      </c>
      <c r="AG127" s="862"/>
      <c r="AH127" s="862"/>
      <c r="AI127" s="862"/>
      <c r="AJ127" s="863"/>
      <c r="AK127" s="864">
        <v>182</v>
      </c>
      <c r="AL127" s="862"/>
      <c r="AM127" s="862"/>
      <c r="AN127" s="862"/>
      <c r="AO127" s="863"/>
      <c r="AP127" s="909">
        <v>0</v>
      </c>
      <c r="AQ127" s="910"/>
      <c r="AR127" s="910"/>
      <c r="AS127" s="910"/>
      <c r="AT127" s="911"/>
      <c r="AU127" s="283"/>
      <c r="AV127" s="283"/>
      <c r="AW127" s="283"/>
      <c r="AX127" s="926" t="s">
        <v>498</v>
      </c>
      <c r="AY127" s="894"/>
      <c r="AZ127" s="894"/>
      <c r="BA127" s="894"/>
      <c r="BB127" s="894"/>
      <c r="BC127" s="894"/>
      <c r="BD127" s="894"/>
      <c r="BE127" s="895"/>
      <c r="BF127" s="893" t="s">
        <v>499</v>
      </c>
      <c r="BG127" s="894"/>
      <c r="BH127" s="894"/>
      <c r="BI127" s="894"/>
      <c r="BJ127" s="894"/>
      <c r="BK127" s="894"/>
      <c r="BL127" s="895"/>
      <c r="BM127" s="893" t="s">
        <v>500</v>
      </c>
      <c r="BN127" s="894"/>
      <c r="BO127" s="894"/>
      <c r="BP127" s="894"/>
      <c r="BQ127" s="894"/>
      <c r="BR127" s="894"/>
      <c r="BS127" s="895"/>
      <c r="BT127" s="893" t="s">
        <v>501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502</v>
      </c>
      <c r="CQ127" s="832"/>
      <c r="CR127" s="832"/>
      <c r="CS127" s="832"/>
      <c r="CT127" s="832"/>
      <c r="CU127" s="832"/>
      <c r="CV127" s="832"/>
      <c r="CW127" s="832"/>
      <c r="CX127" s="832"/>
      <c r="CY127" s="832"/>
      <c r="CZ127" s="832"/>
      <c r="DA127" s="832"/>
      <c r="DB127" s="832"/>
      <c r="DC127" s="832"/>
      <c r="DD127" s="832"/>
      <c r="DE127" s="832"/>
      <c r="DF127" s="833"/>
      <c r="DG127" s="898" t="s">
        <v>478</v>
      </c>
      <c r="DH127" s="899"/>
      <c r="DI127" s="899"/>
      <c r="DJ127" s="899"/>
      <c r="DK127" s="899"/>
      <c r="DL127" s="899" t="s">
        <v>470</v>
      </c>
      <c r="DM127" s="899"/>
      <c r="DN127" s="899"/>
      <c r="DO127" s="899"/>
      <c r="DP127" s="899"/>
      <c r="DQ127" s="899" t="s">
        <v>470</v>
      </c>
      <c r="DR127" s="899"/>
      <c r="DS127" s="899"/>
      <c r="DT127" s="899"/>
      <c r="DU127" s="899"/>
      <c r="DV127" s="876" t="s">
        <v>470</v>
      </c>
      <c r="DW127" s="876"/>
      <c r="DX127" s="876"/>
      <c r="DY127" s="876"/>
      <c r="DZ127" s="877"/>
    </row>
    <row r="128" spans="1:130" s="247" customFormat="1" ht="26.25" customHeight="1" thickBot="1" x14ac:dyDescent="0.2">
      <c r="A128" s="878" t="s">
        <v>503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504</v>
      </c>
      <c r="X128" s="880"/>
      <c r="Y128" s="880"/>
      <c r="Z128" s="881"/>
      <c r="AA128" s="882">
        <v>403067</v>
      </c>
      <c r="AB128" s="883"/>
      <c r="AC128" s="883"/>
      <c r="AD128" s="883"/>
      <c r="AE128" s="884"/>
      <c r="AF128" s="885">
        <v>528335</v>
      </c>
      <c r="AG128" s="883"/>
      <c r="AH128" s="883"/>
      <c r="AI128" s="883"/>
      <c r="AJ128" s="884"/>
      <c r="AK128" s="885">
        <v>490656</v>
      </c>
      <c r="AL128" s="883"/>
      <c r="AM128" s="883"/>
      <c r="AN128" s="883"/>
      <c r="AO128" s="884"/>
      <c r="AP128" s="886"/>
      <c r="AQ128" s="887"/>
      <c r="AR128" s="887"/>
      <c r="AS128" s="887"/>
      <c r="AT128" s="888"/>
      <c r="AU128" s="283"/>
      <c r="AV128" s="283"/>
      <c r="AW128" s="283"/>
      <c r="AX128" s="889" t="s">
        <v>505</v>
      </c>
      <c r="AY128" s="890"/>
      <c r="AZ128" s="890"/>
      <c r="BA128" s="890"/>
      <c r="BB128" s="890"/>
      <c r="BC128" s="890"/>
      <c r="BD128" s="890"/>
      <c r="BE128" s="891"/>
      <c r="BF128" s="868" t="s">
        <v>470</v>
      </c>
      <c r="BG128" s="869"/>
      <c r="BH128" s="869"/>
      <c r="BI128" s="869"/>
      <c r="BJ128" s="869"/>
      <c r="BK128" s="869"/>
      <c r="BL128" s="892"/>
      <c r="BM128" s="868">
        <v>12.6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506</v>
      </c>
      <c r="CQ128" s="810"/>
      <c r="CR128" s="810"/>
      <c r="CS128" s="810"/>
      <c r="CT128" s="810"/>
      <c r="CU128" s="810"/>
      <c r="CV128" s="810"/>
      <c r="CW128" s="810"/>
      <c r="CX128" s="810"/>
      <c r="CY128" s="810"/>
      <c r="CZ128" s="810"/>
      <c r="DA128" s="810"/>
      <c r="DB128" s="810"/>
      <c r="DC128" s="810"/>
      <c r="DD128" s="810"/>
      <c r="DE128" s="810"/>
      <c r="DF128" s="811"/>
      <c r="DG128" s="872">
        <v>17239</v>
      </c>
      <c r="DH128" s="873"/>
      <c r="DI128" s="873"/>
      <c r="DJ128" s="873"/>
      <c r="DK128" s="873"/>
      <c r="DL128" s="873">
        <v>19128</v>
      </c>
      <c r="DM128" s="873"/>
      <c r="DN128" s="873"/>
      <c r="DO128" s="873"/>
      <c r="DP128" s="873"/>
      <c r="DQ128" s="873">
        <v>17255</v>
      </c>
      <c r="DR128" s="873"/>
      <c r="DS128" s="873"/>
      <c r="DT128" s="873"/>
      <c r="DU128" s="873"/>
      <c r="DV128" s="874">
        <v>0.1</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507</v>
      </c>
      <c r="X129" s="859"/>
      <c r="Y129" s="859"/>
      <c r="Z129" s="860"/>
      <c r="AA129" s="861">
        <v>18158662</v>
      </c>
      <c r="AB129" s="862"/>
      <c r="AC129" s="862"/>
      <c r="AD129" s="862"/>
      <c r="AE129" s="863"/>
      <c r="AF129" s="864">
        <v>18062879</v>
      </c>
      <c r="AG129" s="862"/>
      <c r="AH129" s="862"/>
      <c r="AI129" s="862"/>
      <c r="AJ129" s="863"/>
      <c r="AK129" s="864">
        <v>17904610</v>
      </c>
      <c r="AL129" s="862"/>
      <c r="AM129" s="862"/>
      <c r="AN129" s="862"/>
      <c r="AO129" s="863"/>
      <c r="AP129" s="865"/>
      <c r="AQ129" s="866"/>
      <c r="AR129" s="866"/>
      <c r="AS129" s="866"/>
      <c r="AT129" s="867"/>
      <c r="AU129" s="285"/>
      <c r="AV129" s="285"/>
      <c r="AW129" s="285"/>
      <c r="AX129" s="831" t="s">
        <v>508</v>
      </c>
      <c r="AY129" s="832"/>
      <c r="AZ129" s="832"/>
      <c r="BA129" s="832"/>
      <c r="BB129" s="832"/>
      <c r="BC129" s="832"/>
      <c r="BD129" s="832"/>
      <c r="BE129" s="833"/>
      <c r="BF129" s="851" t="s">
        <v>470</v>
      </c>
      <c r="BG129" s="852"/>
      <c r="BH129" s="852"/>
      <c r="BI129" s="852"/>
      <c r="BJ129" s="852"/>
      <c r="BK129" s="852"/>
      <c r="BL129" s="853"/>
      <c r="BM129" s="851">
        <v>17.600000000000001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510</v>
      </c>
      <c r="X130" s="859"/>
      <c r="Y130" s="859"/>
      <c r="Z130" s="860"/>
      <c r="AA130" s="861">
        <v>2632361</v>
      </c>
      <c r="AB130" s="862"/>
      <c r="AC130" s="862"/>
      <c r="AD130" s="862"/>
      <c r="AE130" s="863"/>
      <c r="AF130" s="864">
        <v>2551505</v>
      </c>
      <c r="AG130" s="862"/>
      <c r="AH130" s="862"/>
      <c r="AI130" s="862"/>
      <c r="AJ130" s="863"/>
      <c r="AK130" s="864">
        <v>2484922</v>
      </c>
      <c r="AL130" s="862"/>
      <c r="AM130" s="862"/>
      <c r="AN130" s="862"/>
      <c r="AO130" s="863"/>
      <c r="AP130" s="865"/>
      <c r="AQ130" s="866"/>
      <c r="AR130" s="866"/>
      <c r="AS130" s="866"/>
      <c r="AT130" s="867"/>
      <c r="AU130" s="285"/>
      <c r="AV130" s="285"/>
      <c r="AW130" s="285"/>
      <c r="AX130" s="831" t="s">
        <v>511</v>
      </c>
      <c r="AY130" s="832"/>
      <c r="AZ130" s="832"/>
      <c r="BA130" s="832"/>
      <c r="BB130" s="832"/>
      <c r="BC130" s="832"/>
      <c r="BD130" s="832"/>
      <c r="BE130" s="833"/>
      <c r="BF130" s="834">
        <v>9.5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512</v>
      </c>
      <c r="X131" s="842"/>
      <c r="Y131" s="842"/>
      <c r="Z131" s="843"/>
      <c r="AA131" s="844">
        <v>15526301</v>
      </c>
      <c r="AB131" s="845"/>
      <c r="AC131" s="845"/>
      <c r="AD131" s="845"/>
      <c r="AE131" s="846"/>
      <c r="AF131" s="847">
        <v>15511374</v>
      </c>
      <c r="AG131" s="845"/>
      <c r="AH131" s="845"/>
      <c r="AI131" s="845"/>
      <c r="AJ131" s="846"/>
      <c r="AK131" s="847">
        <v>15419688</v>
      </c>
      <c r="AL131" s="845"/>
      <c r="AM131" s="845"/>
      <c r="AN131" s="845"/>
      <c r="AO131" s="846"/>
      <c r="AP131" s="848"/>
      <c r="AQ131" s="849"/>
      <c r="AR131" s="849"/>
      <c r="AS131" s="849"/>
      <c r="AT131" s="850"/>
      <c r="AU131" s="285"/>
      <c r="AV131" s="285"/>
      <c r="AW131" s="285"/>
      <c r="AX131" s="809" t="s">
        <v>513</v>
      </c>
      <c r="AY131" s="810"/>
      <c r="AZ131" s="810"/>
      <c r="BA131" s="810"/>
      <c r="BB131" s="810"/>
      <c r="BC131" s="810"/>
      <c r="BD131" s="810"/>
      <c r="BE131" s="811"/>
      <c r="BF131" s="812" t="s">
        <v>470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515</v>
      </c>
      <c r="W132" s="822"/>
      <c r="X132" s="822"/>
      <c r="Y132" s="822"/>
      <c r="Z132" s="823"/>
      <c r="AA132" s="824">
        <v>9.7910828859999999</v>
      </c>
      <c r="AB132" s="825"/>
      <c r="AC132" s="825"/>
      <c r="AD132" s="825"/>
      <c r="AE132" s="826"/>
      <c r="AF132" s="827">
        <v>9.6305975220000004</v>
      </c>
      <c r="AG132" s="825"/>
      <c r="AH132" s="825"/>
      <c r="AI132" s="825"/>
      <c r="AJ132" s="826"/>
      <c r="AK132" s="827">
        <v>9.3608638509999995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516</v>
      </c>
      <c r="W133" s="801"/>
      <c r="X133" s="801"/>
      <c r="Y133" s="801"/>
      <c r="Z133" s="802"/>
      <c r="AA133" s="803">
        <v>11.4</v>
      </c>
      <c r="AB133" s="804"/>
      <c r="AC133" s="804"/>
      <c r="AD133" s="804"/>
      <c r="AE133" s="805"/>
      <c r="AF133" s="803">
        <v>10.3</v>
      </c>
      <c r="AG133" s="804"/>
      <c r="AH133" s="804"/>
      <c r="AI133" s="804"/>
      <c r="AJ133" s="805"/>
      <c r="AK133" s="803">
        <v>9.5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ykj4EmpHGbuKpRP+EBk7HGhHsd7VtUSdlH/gsTFuoEpvZvCsJgUW83aA72l+FE3LH+dlxywaNFeJlJxhg1gjw==" saltValue="cInqNcrjs+RggzlOpVfe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4KZ+LAK/nkZP+Q0FwAZSatEPtLMQLniMO0tjR6KXVAI+/HR2tGGS2xvsCUTXbxN4j4rNXIldcnBnnoe5ry/yCg==" saltValue="xg77+1kpN3UsqA0sLUebi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Su5jVFyeCdVrF62ycVt6uKxmyvJQI5xj69W339XyUH1TpiRpPB61GjphgmHUlAOqOj5ZaCT8uJfb5bbx/AHjg==" saltValue="ieM5vF1eY2H+1+YNusOIG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520</v>
      </c>
      <c r="AP7" s="304"/>
      <c r="AQ7" s="305" t="s">
        <v>521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522</v>
      </c>
      <c r="AQ8" s="311" t="s">
        <v>523</v>
      </c>
      <c r="AR8" s="312" t="s">
        <v>524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525</v>
      </c>
      <c r="AL9" s="1231"/>
      <c r="AM9" s="1231"/>
      <c r="AN9" s="1232"/>
      <c r="AO9" s="313">
        <v>6548659</v>
      </c>
      <c r="AP9" s="313">
        <v>104609</v>
      </c>
      <c r="AQ9" s="314">
        <v>63299</v>
      </c>
      <c r="AR9" s="315">
        <v>65.3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526</v>
      </c>
      <c r="AL10" s="1231"/>
      <c r="AM10" s="1231"/>
      <c r="AN10" s="1232"/>
      <c r="AO10" s="316">
        <v>309161</v>
      </c>
      <c r="AP10" s="316">
        <v>4939</v>
      </c>
      <c r="AQ10" s="317">
        <v>6012</v>
      </c>
      <c r="AR10" s="318">
        <v>-17.8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527</v>
      </c>
      <c r="AL11" s="1231"/>
      <c r="AM11" s="1231"/>
      <c r="AN11" s="1232"/>
      <c r="AO11" s="316">
        <v>1140145</v>
      </c>
      <c r="AP11" s="316">
        <v>18213</v>
      </c>
      <c r="AQ11" s="317">
        <v>6006</v>
      </c>
      <c r="AR11" s="318">
        <v>203.2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528</v>
      </c>
      <c r="AL12" s="1231"/>
      <c r="AM12" s="1231"/>
      <c r="AN12" s="1232"/>
      <c r="AO12" s="316">
        <v>274403</v>
      </c>
      <c r="AP12" s="316">
        <v>4383</v>
      </c>
      <c r="AQ12" s="317">
        <v>1513</v>
      </c>
      <c r="AR12" s="318">
        <v>189.7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529</v>
      </c>
      <c r="AL13" s="1231"/>
      <c r="AM13" s="1231"/>
      <c r="AN13" s="1232"/>
      <c r="AO13" s="316" t="s">
        <v>530</v>
      </c>
      <c r="AP13" s="316" t="s">
        <v>530</v>
      </c>
      <c r="AQ13" s="317">
        <v>6</v>
      </c>
      <c r="AR13" s="318" t="s">
        <v>530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531</v>
      </c>
      <c r="AL14" s="1231"/>
      <c r="AM14" s="1231"/>
      <c r="AN14" s="1232"/>
      <c r="AO14" s="316">
        <v>338213</v>
      </c>
      <c r="AP14" s="316">
        <v>5403</v>
      </c>
      <c r="AQ14" s="317">
        <v>2299</v>
      </c>
      <c r="AR14" s="318">
        <v>135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532</v>
      </c>
      <c r="AL15" s="1231"/>
      <c r="AM15" s="1231"/>
      <c r="AN15" s="1232"/>
      <c r="AO15" s="316">
        <v>167856</v>
      </c>
      <c r="AP15" s="316">
        <v>2681</v>
      </c>
      <c r="AQ15" s="317">
        <v>1728</v>
      </c>
      <c r="AR15" s="318">
        <v>55.2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533</v>
      </c>
      <c r="AL16" s="1234"/>
      <c r="AM16" s="1234"/>
      <c r="AN16" s="1235"/>
      <c r="AO16" s="316">
        <v>-464982</v>
      </c>
      <c r="AP16" s="316">
        <v>-7428</v>
      </c>
      <c r="AQ16" s="317">
        <v>-4986</v>
      </c>
      <c r="AR16" s="318">
        <v>49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8313455</v>
      </c>
      <c r="AP17" s="316">
        <v>132801</v>
      </c>
      <c r="AQ17" s="317">
        <v>75877</v>
      </c>
      <c r="AR17" s="318">
        <v>75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538</v>
      </c>
      <c r="AL21" s="1228"/>
      <c r="AM21" s="1228"/>
      <c r="AN21" s="1229"/>
      <c r="AO21" s="328">
        <v>11.49</v>
      </c>
      <c r="AP21" s="329">
        <v>7.41</v>
      </c>
      <c r="AQ21" s="330">
        <v>4.08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539</v>
      </c>
      <c r="AL22" s="1228"/>
      <c r="AM22" s="1228"/>
      <c r="AN22" s="1229"/>
      <c r="AO22" s="333">
        <v>95.3</v>
      </c>
      <c r="AP22" s="334">
        <v>98.4</v>
      </c>
      <c r="AQ22" s="335">
        <v>-3.1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520</v>
      </c>
      <c r="AP30" s="304"/>
      <c r="AQ30" s="305" t="s">
        <v>521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522</v>
      </c>
      <c r="AQ31" s="311" t="s">
        <v>523</v>
      </c>
      <c r="AR31" s="312" t="s">
        <v>524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543</v>
      </c>
      <c r="AL32" s="1219"/>
      <c r="AM32" s="1219"/>
      <c r="AN32" s="1220"/>
      <c r="AO32" s="343">
        <v>3040265</v>
      </c>
      <c r="AP32" s="343">
        <v>48566</v>
      </c>
      <c r="AQ32" s="344">
        <v>39476</v>
      </c>
      <c r="AR32" s="345">
        <v>23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544</v>
      </c>
      <c r="AL33" s="1219"/>
      <c r="AM33" s="1219"/>
      <c r="AN33" s="1220"/>
      <c r="AO33" s="343" t="s">
        <v>530</v>
      </c>
      <c r="AP33" s="343" t="s">
        <v>530</v>
      </c>
      <c r="AQ33" s="344" t="s">
        <v>530</v>
      </c>
      <c r="AR33" s="345" t="s">
        <v>530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545</v>
      </c>
      <c r="AL34" s="1219"/>
      <c r="AM34" s="1219"/>
      <c r="AN34" s="1220"/>
      <c r="AO34" s="343" t="s">
        <v>530</v>
      </c>
      <c r="AP34" s="343" t="s">
        <v>530</v>
      </c>
      <c r="AQ34" s="344">
        <v>57</v>
      </c>
      <c r="AR34" s="345" t="s">
        <v>530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546</v>
      </c>
      <c r="AL35" s="1219"/>
      <c r="AM35" s="1219"/>
      <c r="AN35" s="1220"/>
      <c r="AO35" s="343">
        <v>1313117</v>
      </c>
      <c r="AP35" s="343">
        <v>20976</v>
      </c>
      <c r="AQ35" s="344">
        <v>13586</v>
      </c>
      <c r="AR35" s="345">
        <v>54.4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547</v>
      </c>
      <c r="AL36" s="1219"/>
      <c r="AM36" s="1219"/>
      <c r="AN36" s="1220"/>
      <c r="AO36" s="343">
        <v>65430</v>
      </c>
      <c r="AP36" s="343">
        <v>1045</v>
      </c>
      <c r="AQ36" s="344">
        <v>1761</v>
      </c>
      <c r="AR36" s="345">
        <v>-40.700000000000003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548</v>
      </c>
      <c r="AL37" s="1219"/>
      <c r="AM37" s="1219"/>
      <c r="AN37" s="1220"/>
      <c r="AO37" s="343">
        <v>182</v>
      </c>
      <c r="AP37" s="343">
        <v>3</v>
      </c>
      <c r="AQ37" s="344">
        <v>609</v>
      </c>
      <c r="AR37" s="345">
        <v>-99.5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549</v>
      </c>
      <c r="AL38" s="1222"/>
      <c r="AM38" s="1222"/>
      <c r="AN38" s="1223"/>
      <c r="AO38" s="346" t="s">
        <v>530</v>
      </c>
      <c r="AP38" s="346" t="s">
        <v>530</v>
      </c>
      <c r="AQ38" s="347">
        <v>1</v>
      </c>
      <c r="AR38" s="335" t="s">
        <v>530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550</v>
      </c>
      <c r="AL39" s="1222"/>
      <c r="AM39" s="1222"/>
      <c r="AN39" s="1223"/>
      <c r="AO39" s="343">
        <v>-490656</v>
      </c>
      <c r="AP39" s="343">
        <v>-7838</v>
      </c>
      <c r="AQ39" s="344">
        <v>-5546</v>
      </c>
      <c r="AR39" s="345">
        <v>41.3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551</v>
      </c>
      <c r="AL40" s="1219"/>
      <c r="AM40" s="1219"/>
      <c r="AN40" s="1220"/>
      <c r="AO40" s="343">
        <v>-2484922</v>
      </c>
      <c r="AP40" s="343">
        <v>-39695</v>
      </c>
      <c r="AQ40" s="344">
        <v>-36890</v>
      </c>
      <c r="AR40" s="345">
        <v>7.6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1443416</v>
      </c>
      <c r="AP41" s="343">
        <v>23057</v>
      </c>
      <c r="AQ41" s="344">
        <v>13053</v>
      </c>
      <c r="AR41" s="345">
        <v>76.599999999999994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520</v>
      </c>
      <c r="AN49" s="1213" t="s">
        <v>555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556</v>
      </c>
      <c r="AO50" s="360" t="s">
        <v>557</v>
      </c>
      <c r="AP50" s="361" t="s">
        <v>558</v>
      </c>
      <c r="AQ50" s="362" t="s">
        <v>559</v>
      </c>
      <c r="AR50" s="363" t="s">
        <v>560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78043094</v>
      </c>
      <c r="AN51" s="365">
        <v>1169483</v>
      </c>
      <c r="AO51" s="366">
        <v>71.8</v>
      </c>
      <c r="AP51" s="367">
        <v>92247</v>
      </c>
      <c r="AQ51" s="368">
        <v>39.200000000000003</v>
      </c>
      <c r="AR51" s="369">
        <v>32.6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1560742</v>
      </c>
      <c r="AN52" s="373">
        <v>23388</v>
      </c>
      <c r="AO52" s="374">
        <v>-33.5</v>
      </c>
      <c r="AP52" s="375">
        <v>37204</v>
      </c>
      <c r="AQ52" s="376">
        <v>16.899999999999999</v>
      </c>
      <c r="AR52" s="377">
        <v>-50.4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95643031</v>
      </c>
      <c r="AN53" s="365">
        <v>1450895</v>
      </c>
      <c r="AO53" s="366">
        <v>24.1</v>
      </c>
      <c r="AP53" s="367">
        <v>57295</v>
      </c>
      <c r="AQ53" s="368">
        <v>-37.9</v>
      </c>
      <c r="AR53" s="369">
        <v>62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2704480</v>
      </c>
      <c r="AN54" s="373">
        <v>41027</v>
      </c>
      <c r="AO54" s="374">
        <v>75.400000000000006</v>
      </c>
      <c r="AP54" s="375">
        <v>32771</v>
      </c>
      <c r="AQ54" s="376">
        <v>-11.9</v>
      </c>
      <c r="AR54" s="377">
        <v>87.3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43782032</v>
      </c>
      <c r="AN55" s="365">
        <v>674119</v>
      </c>
      <c r="AO55" s="366">
        <v>-53.5</v>
      </c>
      <c r="AP55" s="367">
        <v>54110</v>
      </c>
      <c r="AQ55" s="368">
        <v>-5.6</v>
      </c>
      <c r="AR55" s="369">
        <v>-47.9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1865218</v>
      </c>
      <c r="AN56" s="373">
        <v>28719</v>
      </c>
      <c r="AO56" s="374">
        <v>-30</v>
      </c>
      <c r="AP56" s="375">
        <v>30620</v>
      </c>
      <c r="AQ56" s="376">
        <v>-6.6</v>
      </c>
      <c r="AR56" s="377">
        <v>-23.4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33058921</v>
      </c>
      <c r="AN57" s="365">
        <v>517621</v>
      </c>
      <c r="AO57" s="366">
        <v>-23.2</v>
      </c>
      <c r="AP57" s="367">
        <v>54684</v>
      </c>
      <c r="AQ57" s="368">
        <v>1.1000000000000001</v>
      </c>
      <c r="AR57" s="369">
        <v>-24.3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1716920</v>
      </c>
      <c r="AN58" s="373">
        <v>26883</v>
      </c>
      <c r="AO58" s="374">
        <v>-6.4</v>
      </c>
      <c r="AP58" s="375">
        <v>32829</v>
      </c>
      <c r="AQ58" s="376">
        <v>7.2</v>
      </c>
      <c r="AR58" s="377">
        <v>-13.6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26183959</v>
      </c>
      <c r="AN59" s="365">
        <v>418267</v>
      </c>
      <c r="AO59" s="366">
        <v>-19.2</v>
      </c>
      <c r="AP59" s="367">
        <v>62383</v>
      </c>
      <c r="AQ59" s="368">
        <v>14.1</v>
      </c>
      <c r="AR59" s="369">
        <v>-33.299999999999997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1601258</v>
      </c>
      <c r="AN60" s="373">
        <v>25579</v>
      </c>
      <c r="AO60" s="374">
        <v>-4.9000000000000004</v>
      </c>
      <c r="AP60" s="375">
        <v>35325</v>
      </c>
      <c r="AQ60" s="376">
        <v>7.6</v>
      </c>
      <c r="AR60" s="377">
        <v>-12.5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55342207</v>
      </c>
      <c r="AN61" s="380">
        <v>846077</v>
      </c>
      <c r="AO61" s="381">
        <v>0</v>
      </c>
      <c r="AP61" s="382">
        <v>64144</v>
      </c>
      <c r="AQ61" s="383">
        <v>2.2000000000000002</v>
      </c>
      <c r="AR61" s="369">
        <v>-2.2000000000000002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1889724</v>
      </c>
      <c r="AN62" s="373">
        <v>29119</v>
      </c>
      <c r="AO62" s="374">
        <v>0.1</v>
      </c>
      <c r="AP62" s="375">
        <v>33750</v>
      </c>
      <c r="AQ62" s="376">
        <v>2.6</v>
      </c>
      <c r="AR62" s="377">
        <v>-2.5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XWuB6ifXhCOC6+JvQ3EpJ9kXPzGmaZdRpTLVH8YiAQOXe6vigweRTDQXFPCiQdmk35YNzLinSVc1xLcsPkTOw==" saltValue="3bnw0PvrI+aARJIWZs+z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20" spans="125:125" ht="13.5" hidden="1" customHeight="1" x14ac:dyDescent="0.15"/>
    <row r="121" spans="125:125" ht="13.5" hidden="1" customHeight="1" x14ac:dyDescent="0.15">
      <c r="DU121" s="291"/>
    </row>
  </sheetData>
  <sheetProtection algorithmName="SHA-512" hashValue="v0HTqSHkaRBc9D9RgIs1pKuuUktbn4p06nRtL4iIRgEpllP9N5d536x2C1ZjZ1Us1RSY5zVIXYy1Dcwidsqqbg==" saltValue="QeGFstLAO+TfdAvHeP2mN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sheetData>
  <sheetProtection algorithmName="SHA-512" hashValue="Ds2R9NuN0IwWfMR87+XoBcWcoY14OKCcQKIdq+V7ghrbqYjjYC3iHe9Fyj+QqSu38MZ5rP+n64hTJqMBRBX7aA==" saltValue="tAeuWDsDgo/BW8Di1I6F8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6" t="s">
        <v>3</v>
      </c>
      <c r="D47" s="1236"/>
      <c r="E47" s="1237"/>
      <c r="F47" s="11">
        <v>86.45</v>
      </c>
      <c r="G47" s="12">
        <v>102.47</v>
      </c>
      <c r="H47" s="12">
        <v>84.31</v>
      </c>
      <c r="I47" s="12">
        <v>94.18</v>
      </c>
      <c r="J47" s="13">
        <v>82.74</v>
      </c>
    </row>
    <row r="48" spans="2:10" ht="57.75" customHeight="1" x14ac:dyDescent="0.15">
      <c r="B48" s="14"/>
      <c r="C48" s="1238" t="s">
        <v>4</v>
      </c>
      <c r="D48" s="1238"/>
      <c r="E48" s="1239"/>
      <c r="F48" s="15">
        <v>77.06</v>
      </c>
      <c r="G48" s="16">
        <v>32.06</v>
      </c>
      <c r="H48" s="16">
        <v>29.31</v>
      </c>
      <c r="I48" s="16">
        <v>32.200000000000003</v>
      </c>
      <c r="J48" s="17">
        <v>25.53</v>
      </c>
    </row>
    <row r="49" spans="2:10" ht="57.75" customHeight="1" thickBot="1" x14ac:dyDescent="0.2">
      <c r="B49" s="18"/>
      <c r="C49" s="1240" t="s">
        <v>5</v>
      </c>
      <c r="D49" s="1240"/>
      <c r="E49" s="1241"/>
      <c r="F49" s="19">
        <v>2.5499999999999998</v>
      </c>
      <c r="G49" s="20" t="s">
        <v>576</v>
      </c>
      <c r="H49" s="20" t="s">
        <v>577</v>
      </c>
      <c r="I49" s="20" t="s">
        <v>578</v>
      </c>
      <c r="J49" s="21" t="s">
        <v>579</v>
      </c>
    </row>
    <row r="50" spans="2:10" ht="13.5" customHeight="1" x14ac:dyDescent="0.15"/>
  </sheetData>
  <sheetProtection algorithmName="SHA-512" hashValue="+7YRDpouIbwt1v+uCEn9MSrmVOlhhzh+5Z+9wVyDnYUncHYSaZukC05lwIplIagkvMAJIaYtBqTHtNxyTjKi8w==" saltValue="Jdh0S/CPR7kdWeThKeC2Q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2021-03-04T02:30:41Z</cp:lastPrinted>
  <dcterms:created xsi:type="dcterms:W3CDTF">2021-02-05T01:03:44Z</dcterms:created>
  <dcterms:modified xsi:type="dcterms:W3CDTF">2021-11-19T04:37:33Z</dcterms:modified>
  <cp:category/>
</cp:coreProperties>
</file>