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<sst xmlns="http://schemas.openxmlformats.org/spreadsheetml/2006/main" count="1128" uniqueCount="615">
  <si>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</si>
  <si>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</si>
  <si>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</si>
  <si>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</si>
  <si>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</si>
  <si>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</si>
  <si>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</si>
  <si>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</si>
  <si>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</si>
  <si>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</si>
  <si>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</si>
  <si>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</si>
  <si>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</si>
  <si>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</si>
  <si>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</si>
  <si>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</si>
  <si>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</si>
  <si>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</si>
  <si>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</si>
  <si>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</si>
  <si>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</si>
  <si>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</si>
  <si>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</si>
  <si>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</si>
  <si>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</si>
  <si>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</si>
  <si>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</si>
  <si>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</si>
  <si>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</si>
  <si>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</si>
  <si>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</si>
  <si>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</si>
  <si>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</si>
  <si>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</si>
  <si>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</si>
  <si>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</si>
  <si>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</si>
  <si>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</si>
  <si>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</si>
  <si>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</si>
  <si>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</si>
  <si>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</si>
  <si>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</si>
  <si>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</si>
  <si>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</si>
  <si>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</si>
  <si>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</si>
  <si>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</si>
  <si>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</si>
  <si>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</si>
  <si>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</si>
  <si>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</si>
  <si>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</si>
  <si>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</si>
  <si>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</si>
  <si>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</si>
  <si>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</si>
  <si>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</si>
  <si>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</si>
  <si>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</si>
  <si>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</si>
  <si>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</si>
  <si>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</si>
  <si>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</si>
  <si>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</si>
  <si>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</si>
  <si>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</si>
  <si>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</si>
  <si>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</si>
  <si>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</si>
  <si>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</si>
  <si>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</si>
  <si>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</si>
  <si>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</si>
  <si>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</si>
  <si>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</si>
  <si>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</si>
  <si>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</si>
  <si>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</si>
  <si>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</si>
  <si>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</si>
  <si>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</si>
  <si>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</si>
  <si>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</si>
  <si>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</si>
  <si>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</si>
  <si>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</si>
  <si>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</si>
  <si>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</si>
  <si>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</si>
  <si>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</si>
  <si>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</si>
  <si>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</si>
  <si>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</si>
  <si>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</si>
  <si>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</si>
  <si>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</si>
  <si>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</si>
  <si>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</si>
  <si>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</si>
  <si>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</si>
  <si>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</si>
  <si>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</si>
  <si>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</si>
  <si>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</si>
  <si>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</si>
  <si>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</si>
  <si>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</si>
  <si>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</si>
  <si>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</si>
  <si>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</si>
  <si>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</si>
  <si>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</si>
  <si>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</si>
  <si>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</si>
  <si>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</si>
  <si>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</si>
  <si>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</si>
  <si>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</si>
  <si>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</si>
  <si>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</si>
  <si>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</si>
  <si>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</si>
  <si>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</si>
  <si>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</si>
  <si>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</si>
  <si>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</si>
  <si>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</si>
  <si>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</si>
  <si>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</si>
  <si>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</si>
  <si>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</si>
  <si>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</si>
  <si>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</si>
  <si>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</si>
  <si>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</si>
  <si>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</si>
  <si>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</si>
  <si>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</si>
  <si>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</si>
  <si>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</si>
  <si>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</si>
  <si>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</si>
  <si>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</si>
  <si>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</si>
  <si>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</si>
  <si>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</si>
  <si>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</si>
  <si>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</si>
  <si>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</si>
  <si>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</si>
  <si>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</si>
  <si>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</si>
  <si>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</si>
  <si>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</si>
  <si>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</si>
  <si>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</si>
  <si>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</si>
  <si>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</si>
  <si>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</si>
  <si>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</si>
  <si>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</si>
  <si>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</si>
  <si>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</si>
  <si>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</si>
  <si>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</si>
  <si>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</si>
  <si>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</si>
  <si>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</si>
  <si>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</si>
  <si>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</si>
  <si>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</si>
  <si>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</si>
  <si>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</si>
  <si>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</si>
  <si>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</si>
  <si>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</si>
  <si>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</si>
  <si>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</si>
  <si>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</si>
  <si>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</si>
  <si>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</si>
  <si>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</si>
  <si>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</si>
  <si>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</si>
  <si>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</si>
  <si>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</si>
  <si>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</si>
  <si>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</si>
  <si>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</si>
  <si>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</si>
  <si>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</si>
  <si>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</si>
  <si>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</si>
  <si>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</si>
  <si>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</si>
  <si>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</si>
  <si>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</si>
  <si>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</si>
  <si>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</si>
  <si>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</si>
  <si>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</si>
  <si>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</si>
  <si>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</si>
  <si>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</si>
  <si>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</si>
  <si>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</si>
  <si>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</si>
  <si>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</si>
  <si>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</si>
  <si>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</si>
  <si>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</si>
  <si>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</si>
  <si>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</si>
  <si>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</si>
  <si>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</si>
  <si>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</si>
  <si>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宮城県南三陸町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</si>
  <si>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</si>
  <si>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</si>
  <si>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</si>
  <si>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</si>
  <si>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</si>
  <si>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</si>
  <si>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</si>
  <si>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</si>
  <si>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</si>
  <si>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</si>
  <si>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</si>
  <si>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</si>
  <si>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</si>
  <si>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</si>
  <si>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</si>
  <si>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</si>
  <si>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</si>
  <si>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</si>
  <si>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</si>
  <si>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</si>
  <si>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</si>
  <si>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</si>
  <si>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</si>
  <si>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</si>
  <si>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</si>
  <si>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</si>
  <si>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</si>
  <si>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</si>
  <si>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</si>
  <si>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</si>
  <si>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</si>
  <si>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</si>
  <si>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</si>
  <si>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</si>
  <si>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</si>
  <si>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</si>
  <si>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</si>
  <si>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</si>
  <si>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</si>
  <si>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</si>
  <si>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</si>
  <si>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</si>
  <si>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</si>
  <si>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</si>
  <si>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</si>
  <si>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</si>
  <si>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</si>
  <si>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</si>
  <si>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</si>
  <si>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</si>
  <si>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</si>
  <si>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</si>
  <si>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</si>
  <si>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</si>
  <si>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</si>
  <si>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</si>
  <si>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</si>
  <si>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</si>
  <si>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</si>
  <si>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</si>
  <si>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</si>
  <si>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</si>
  <si>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</si>
  <si>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</si>
  <si>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</si>
  <si>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</si>
  <si>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</si>
  <si>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</si>
  <si>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</si>
  <si>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</si>
  <si>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</si>
  <si>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</si>
  <si>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</si>
  <si>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</si>
  <si>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</si>
  <si>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</si>
  <si>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</si>
  <si>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</si>
  <si>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</si>
  <si>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</si>
  <si>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</si>
  <si>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</si>
  <si>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</si>
  <si>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</si>
  <si>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</si>
  <si>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</si>
  <si>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</si>
  <si>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</si>
  <si>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</si>
  <si>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</si>
  <si>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</si>
  <si>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</si>
  <si>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</si>
  <si>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</si>
  <si>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</si>
  <si>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</si>
  <si>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</si>
  <si>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</si>
  <si>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</si>
  <si>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</si>
  <si>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</si>
  <si>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</si>
  <si>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</si>
  <si>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</si>
  <si>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</si>
  <si>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</si>
  <si>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</si>
  <si>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</si>
  <si>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</si>
  <si>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</si>
  <si>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</si>
  <si>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</si>
  <si>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</si>
  <si>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</si>
  <si>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</si>
  <si>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</si>
  <si>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</si>
  <si>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</si>
  <si>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</si>
  <si>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</si>
  <si>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</si>
  <si>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</si>
  <si>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</si>
  <si>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</si>
  <si>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</si>
  <si>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</si>
  <si>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</si>
  <si>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</si>
  <si>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</si>
  <si>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</si>
  <si>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</si>
  <si>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</si>
  <si>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</si>
  <si>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</si>
  <si>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</si>
  <si>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</si>
  <si>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</si>
  <si>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</si>
  <si>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</si>
  <si>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</si>
  <si>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</si>
  <si>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</si>
  <si>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</si>
  <si>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</si>
  <si>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</si>
  <si>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</si>
  <si>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</si>
  <si>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</si>
  <si>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</si>
  <si>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</si>
  <si>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</si>
  <si>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宮城県南三陸町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</si>
  <si>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</si>
  <si>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</si>
  <si>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</si>
  <si>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</si>
  <si>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</si>
  <si>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</si>
  <si>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</si>
  <si>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</si>
  <si>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</si>
  <si>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</si>
  <si>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</si>
  <si>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</si>
  <si>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</si>
  <si>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</si>
  <si>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</si>
  <si>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</si>
  <si>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</si>
  <si>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</si>
  <si>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</si>
  <si>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</si>
  <si>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</si>
  <si>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</si>
  <si>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</si>
  <si>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</si>
  <si>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</si>
  <si>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</si>
  <si>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</si>
  <si>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</si>
  <si>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</si>
  <si>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</si>
  <si>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</si>
  <si>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</si>
  <si>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</si>
  <si>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</si>
  <si>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</si>
  <si>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</si>
  <si>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</si>
  <si>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</si>
  <si>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</si>
  <si>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t>
    <phoneticPr fontId="5"/>
  </si>
  <si>
    <t>法適用企業</t>
    <phoneticPr fontId="5"/>
  </si>
  <si>
    <t>訪問看護ステーション事業会計</t>
    <phoneticPr fontId="5"/>
  </si>
  <si>
    <t>市場事業特別会計</t>
    <phoneticPr fontId="5"/>
  </si>
  <si>
    <t>法非適用企業</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</si>
  <si>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</si>
  <si>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</si>
  <si>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</si>
  <si>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</si>
  <si>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</si>
  <si>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</si>
  <si>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</si>
  <si>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</si>
  <si>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</si>
  <si>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</si>
  <si>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</si>
  <si>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</si>
  <si>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</si>
  <si>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</si>
  <si>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</si>
  <si>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</si>
  <si>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</si>
  <si>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</si>
  <si>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</si>
  <si>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</si>
  <si>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</si>
  <si>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</si>
  <si>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</si>
  <si>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</si>
  <si>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</si>
  <si>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</si>
  <si>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</si>
  <si>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</si>
  <si>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</si>
  <si>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</si>
  <si>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</si>
  <si>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</si>
  <si>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</si>
  <si>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</si>
  <si>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</si>
  <si>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</si>
  <si>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</si>
  <si>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</si>
  <si>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</si>
  <si>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</si>
  <si>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</si>
  <si>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</si>
  <si>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</si>
  <si>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</si>
  <si>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</si>
  <si>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</si>
  <si>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</si>
  <si>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</si>
  <si>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</si>
  <si>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</si>
  <si>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</si>
  <si>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</si>
  <si>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</si>
  <si>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</si>
  <si>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</si>
  <si>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</si>
  <si>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</si>
  <si>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</si>
  <si>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</si>
  <si>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</si>
  <si>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</si>
  <si>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</si>
  <si>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</si>
  <si>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</si>
  <si>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</si>
  <si>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</si>
  <si>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</si>
  <si>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</si>
  <si>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</si>
  <si>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</si>
  <si>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</si>
  <si>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</si>
  <si>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</si>
  <si>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</si>
  <si>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</si>
  <si>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</si>
  <si>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</si>
  <si>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</si>
  <si>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</si>
  <si>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</si>
  <si>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</si>
  <si>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</si>
  <si>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</si>
  <si>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</si>
  <si>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</si>
  <si>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</si>
  <si>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</si>
  <si>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</si>
  <si>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</si>
  <si>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</si>
  <si>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</si>
  <si>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</si>
  <si>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</si>
  <si>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</si>
  <si>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</si>
  <si>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</si>
  <si>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</si>
  <si>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</si>
  <si>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</si>
  <si>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</si>
  <si>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</si>
  <si>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</si>
  <si>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</si>
  <si>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</si>
  <si>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</si>
  <si>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</si>
  <si>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</si>
  <si>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</si>
  <si>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</si>
  <si>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</si>
  <si>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</si>
  <si>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</si>
  <si>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</si>
  <si>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</si>
  <si>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</si>
  <si>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</si>
  <si>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</si>
  <si>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</si>
  <si>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</si>
  <si>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</si>
  <si>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</si>
  <si>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</si>
  <si>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</si>
  <si>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</si>
  <si>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</si>
  <si>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</si>
  <si>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</si>
  <si>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</si>
  <si>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</si>
  <si>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</si>
  <si>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</si>
  <si>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</si>
  <si>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</si>
  <si>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</si>
  <si>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</si>
  <si>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</si>
  <si>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</si>
  <si>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</si>
  <si>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</si>
  <si>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</si>
  <si>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</si>
  <si>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</si>
  <si>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</si>
  <si>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</si>
  <si>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</si>
  <si>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</si>
  <si>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24.26</t>
  </si>
  <si>
    <t>▲ 13.16</t>
  </si>
  <si>
    <t>▲ 63.64</t>
  </si>
  <si>
    <t>▲ 61.61</t>
  </si>
  <si>
    <t>一般会計</t>
  </si>
  <si>
    <t>国民健康保険特別会計</t>
  </si>
  <si>
    <t>水道事業会計</t>
  </si>
  <si>
    <t>介護保険特別会計</t>
  </si>
  <si>
    <t>訪問看護ステーション事業会計</t>
  </si>
  <si>
    <t>後期高齢者医療特別会計</t>
  </si>
  <si>
    <t>市場事業特別会計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</si>
  <si>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</si>
  <si>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</si>
  <si>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</si>
  <si>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</si>
  <si>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</si>
  <si>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</si>
  <si>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</si>
  <si>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</si>
  <si>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</si>
  <si>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</si>
  <si>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</si>
  <si>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</si>
  <si>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</si>
  <si>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</si>
  <si>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</si>
  <si>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</si>
  <si>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</si>
  <si>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</si>
  <si>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</si>
  <si>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</si>
  <si>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</si>
  <si>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</si>
  <si>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</si>
  <si>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</si>
  <si>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</si>
  <si>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</si>
  <si>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</si>
  <si>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復興交付金基金</t>
    <rPh sb="0" eb="2">
      <t>フッコウ</t>
    </rPh>
    <rPh sb="2" eb="5">
      <t>コウフキン</t>
    </rPh>
    <rPh sb="5" eb="7">
      <t>キキン</t>
    </rPh>
    <phoneticPr fontId="18"/>
  </si>
  <si>
    <t>合併振興基金</t>
    <rPh sb="0" eb="2">
      <t>ガッペイ</t>
    </rPh>
    <rPh sb="2" eb="4">
      <t>シンコウ</t>
    </rPh>
    <rPh sb="4" eb="6">
      <t>キキン</t>
    </rPh>
    <phoneticPr fontId="18"/>
  </si>
  <si>
    <t>震災復興基金</t>
    <rPh sb="0" eb="2">
      <t>シンサイ</t>
    </rPh>
    <rPh sb="2" eb="4">
      <t>フッコウ</t>
    </rPh>
    <rPh sb="4" eb="6">
      <t>キキン</t>
    </rPh>
    <phoneticPr fontId="18"/>
  </si>
  <si>
    <t>地域復興基金</t>
    <rPh sb="0" eb="2">
      <t>チイキ</t>
    </rPh>
    <rPh sb="2" eb="4">
      <t>フッコウ</t>
    </rPh>
    <rPh sb="4" eb="6">
      <t>キキン</t>
    </rPh>
    <phoneticPr fontId="18"/>
  </si>
  <si>
    <t>公共施設維持管理基金</t>
    <rPh sb="0" eb="10">
      <t>コウキョウシセツイジカンリキキン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</si>
  <si>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</si>
  <si>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</si>
  <si>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</si>
  <si>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</si>
  <si>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</si>
  <si>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</si>
  <si>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</si>
  <si>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</si>
  <si>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</si>
  <si>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</si>
  <si>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については、平成24年度から0となっている。一般会計等に係る退職手当負担見込額が減少していることや、財政調整基金等の充当可能基金が多額であることが大きな要因となっている。今後、基金残高が減少することが予想されるため、今後も公債費等義務的経費の削減を中心とする行政改革を進め、財政の健全化に努める。
有形固定資産減価償却率については、東日本大震災の復旧・復興事業で新規施設が増加したことにより、低い水準となっている。今後、施設の修繕・更新費用が増大する一方で人口や財政規模が減少する見込みであることから、施設の長寿命化に努めるとともに、統廃合や複合化を検討して公共施設等の総量の圧縮を図る。
</t>
    <rPh sb="155" eb="157">
      <t>ユウケイ</t>
    </rPh>
    <rPh sb="157" eb="159">
      <t>コテイ</t>
    </rPh>
    <rPh sb="159" eb="161">
      <t>シサン</t>
    </rPh>
    <rPh sb="161" eb="163">
      <t>ゲンカ</t>
    </rPh>
    <rPh sb="163" eb="165">
      <t>ショウキャク</t>
    </rPh>
    <rPh sb="165" eb="166">
      <t>リツ</t>
    </rPh>
    <rPh sb="202" eb="203">
      <t>ヒク</t>
    </rPh>
    <rPh sb="204" eb="206">
      <t>スイジュン</t>
    </rPh>
    <rPh sb="213" eb="215">
      <t>コンゴ</t>
    </rPh>
    <rPh sb="216" eb="218">
      <t>シセツ</t>
    </rPh>
    <rPh sb="219" eb="221">
      <t>シュウゼン</t>
    </rPh>
    <rPh sb="222" eb="224">
      <t>コウシン</t>
    </rPh>
    <rPh sb="224" eb="226">
      <t>ヒヨウ</t>
    </rPh>
    <rPh sb="227" eb="229">
      <t>ゾウダイ</t>
    </rPh>
    <rPh sb="231" eb="233">
      <t>イッポウ</t>
    </rPh>
    <rPh sb="234" eb="236">
      <t>ジンコウ</t>
    </rPh>
    <rPh sb="237" eb="239">
      <t>ザイセイ</t>
    </rPh>
    <rPh sb="239" eb="241">
      <t>キボ</t>
    </rPh>
    <rPh sb="242" eb="244">
      <t>ゲンショウ</t>
    </rPh>
    <rPh sb="246" eb="248">
      <t>ミコ</t>
    </rPh>
    <rPh sb="257" eb="259">
      <t>シセツ</t>
    </rPh>
    <rPh sb="260" eb="261">
      <t>チョウ</t>
    </rPh>
    <rPh sb="261" eb="264">
      <t>ジュミョウカ</t>
    </rPh>
    <rPh sb="265" eb="266">
      <t>ツト</t>
    </rPh>
    <rPh sb="273" eb="276">
      <t>トウハイゴウ</t>
    </rPh>
    <rPh sb="277" eb="280">
      <t>フクゴウカ</t>
    </rPh>
    <rPh sb="281" eb="283">
      <t>ケントウ</t>
    </rPh>
    <rPh sb="285" eb="287">
      <t>コウキョウ</t>
    </rPh>
    <rPh sb="287" eb="289">
      <t>シセツ</t>
    </rPh>
    <rPh sb="289" eb="290">
      <t>トウ</t>
    </rPh>
    <rPh sb="291" eb="293">
      <t>ソウリョウ</t>
    </rPh>
    <rPh sb="294" eb="296">
      <t>アッシュク</t>
    </rPh>
    <rPh sb="297" eb="298">
      <t>ハカ</t>
    </rPh>
    <phoneticPr fontId="2"/>
  </si>
  <si>
    <t>実質公債費比率については、地方債の償還完了や標準税収入額の増加に伴い、類似団体内平均値を下回り減少傾向にある。今後、平成28年度に整備が完了した災害公営住宅の元金償還が始まることで、比率が上昇することが考えられる。そのため、事業の緊急性・住民ニーズを的確に把握し、地方債の新規発行の抑制と計画的な財政運営に努める。
将来負担比率については、平成24年度から0となっている。一般会計等に係る退職手当負担見込額が減少していることや、財政調整基金等の充当可能基金が多額であることが大きな要因となっている。今後、基金残高が減少することが予想されるため、今後も公債費等義務的経費の削減を中心とする行政改革を進め、財政の健全化に努める。</t>
    <rPh sb="4" eb="5">
      <t>ヒ</t>
    </rPh>
    <rPh sb="39" eb="40">
      <t>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</si>
</sst>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93741</c:v>
                </c:pt>
                <c:pt idx="2">
                  <c:v>107537</c:v>
                </c:pt>
                <c:pt idx="3">
                  <c:v>113913</c:v>
                </c:pt>
                <c:pt idx="4">
                  <c:v>115050</c:v>
                </c:pt>
              </c:numCache>
            </c:numRef>
          </c:val>
          <c:smooth val="0"/>
          <c:extLst>
            <c:ext xmlns:c16="http://schemas.microsoft.com/office/drawing/2014/chart" uri="{C3380CC4-5D6E-409C-BE32-E72D297353CC}">
              <c16:uniqueId val="{00000000-63C3-49B7-8166-8AD09399AD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1218660</c:v>
                </c:pt>
                <c:pt idx="1">
                  <c:v>1678132</c:v>
                </c:pt>
                <c:pt idx="2">
                  <c:v>1718506</c:v>
                </c:pt>
                <c:pt idx="3">
                  <c:v>892296</c:v>
                </c:pt>
                <c:pt idx="4">
                  <c:v>535267</c:v>
                </c:pt>
              </c:numCache>
            </c:numRef>
          </c:val>
          <c:smooth val="0"/>
          <c:extLst>
            <c:ext xmlns:c16="http://schemas.microsoft.com/office/drawing/2014/chart" uri="{C3380CC4-5D6E-409C-BE32-E72D297353CC}">
              <c16:uniqueId val="{00000001-63C3-49B7-8166-8AD09399AD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42.66</c:v>
                </c:pt>
                <c:pt idx="1">
                  <c:v>31.29</c:v>
                </c:pt>
                <c:pt idx="2">
                  <c:v>41.1</c:v>
                </c:pt>
                <c:pt idx="3">
                  <c:v>23.71</c:v>
                </c:pt>
                <c:pt idx="4">
                  <c:v>30.49</c:v>
                </c:pt>
              </c:numCache>
            </c:numRef>
          </c:val>
          <c:extLst>
            <c:ext xmlns:c16="http://schemas.microsoft.com/office/drawing/2014/chart" uri="{C3380CC4-5D6E-409C-BE32-E72D297353CC}">
              <c16:uniqueId val="{00000000-58F5-43E3-801E-13BD527E4E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112.53</c:v>
                </c:pt>
                <c:pt idx="1">
                  <c:v>152.75</c:v>
                </c:pt>
                <c:pt idx="2">
                  <c:v>151.12</c:v>
                </c:pt>
                <c:pt idx="3">
                  <c:v>130.47</c:v>
                </c:pt>
                <c:pt idx="4">
                  <c:v>75.709999999999994</c:v>
                </c:pt>
              </c:numCache>
            </c:numRef>
          </c:val>
          <c:extLst>
            <c:ext xmlns:c16="http://schemas.microsoft.com/office/drawing/2014/chart" uri="{C3380CC4-5D6E-409C-BE32-E72D297353CC}">
              <c16:uniqueId val="{00000001-58F5-43E3-801E-13BD527E4E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-24.26</c:v>
                </c:pt>
                <c:pt idx="1">
                  <c:v>7.02</c:v>
                </c:pt>
                <c:pt idx="2">
                  <c:v>-13.16</c:v>
                </c:pt>
                <c:pt idx="3">
                  <c:v>-63.64</c:v>
                </c:pt>
                <c:pt idx="4">
                  <c:v>-61.61</c:v>
                </c:pt>
              </c:numCache>
            </c:numRef>
          </c:val>
          <c:smooth val="0"/>
          <c:extLst>
            <c:ext xmlns:c16="http://schemas.microsoft.com/office/drawing/2014/chart" uri="{C3380CC4-5D6E-409C-BE32-E72D297353CC}">
              <c16:uniqueId val="{00000002-58F5-43E3-801E-13BD527E4E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1.79</c:v>
                </c:pt>
                <c:pt idx="4">
                  <c:v>#N/A</c:v>
                </c:pt>
                <c:pt idx="5">
                  <c:v>0</c:v>
                </c:pt>
                <c:pt idx="6">
                  <c:v>#N/A</c:v>
                </c:pt>
                <c:pt idx="7">
                  <c:v>0</c:v>
                </c:pt>
                <c:pt idx="8">
                  <c:v>#N/A</c:v>
                </c:pt>
                <c:pt idx="9">
                  <c:v>0</c:v>
                </c:pt>
              </c:numCache>
            </c:numRef>
          </c:val>
          <c:extLst>
            <c:ext xmlns:c16="http://schemas.microsoft.com/office/drawing/2014/chart" uri="{C3380CC4-5D6E-409C-BE32-E72D297353CC}">
              <c16:uniqueId val="{00000000-DF85-496A-94E3-F2BF3CE215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85-496A-94E3-F2BF3CE21585}"/>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2-DF85-496A-94E3-F2BF3CE21585}"/>
            </c:ext>
          </c:extLst>
        </c:ser>
        <c:ser>
          <c:idx val="3"/>
          <c:order val="3"/>
          <c:tx>
            <c:strRef>
              <c:f>データシート!$A$30</c:f>
              <c:strCache>
                <c:ptCount val="1"/>
                <c:pt idx="0">
                  <c:v>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0.09</c:v>
                </c:pt>
                <c:pt idx="4">
                  <c:v>#N/A</c:v>
                </c:pt>
                <c:pt idx="5">
                  <c:v>7.0000000000000007E-2</c:v>
                </c:pt>
                <c:pt idx="6">
                  <c:v>#N/A</c:v>
                </c:pt>
                <c:pt idx="7">
                  <c:v>0.16</c:v>
                </c:pt>
                <c:pt idx="8">
                  <c:v>#N/A</c:v>
                </c:pt>
                <c:pt idx="9">
                  <c:v>7.0000000000000007E-2</c:v>
                </c:pt>
              </c:numCache>
            </c:numRef>
          </c:val>
          <c:extLst>
            <c:ext xmlns:c16="http://schemas.microsoft.com/office/drawing/2014/chart" uri="{C3380CC4-5D6E-409C-BE32-E72D297353CC}">
              <c16:uniqueId val="{00000003-DF85-496A-94E3-F2BF3CE215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0.08</c:v>
                </c:pt>
                <c:pt idx="4">
                  <c:v>#N/A</c:v>
                </c:pt>
                <c:pt idx="5">
                  <c:v>0.04</c:v>
                </c:pt>
                <c:pt idx="6">
                  <c:v>#N/A</c:v>
                </c:pt>
                <c:pt idx="7">
                  <c:v>0.06</c:v>
                </c:pt>
                <c:pt idx="8">
                  <c:v>#N/A</c:v>
                </c:pt>
                <c:pt idx="9">
                  <c:v>0.11</c:v>
                </c:pt>
              </c:numCache>
            </c:numRef>
          </c:val>
          <c:extLst>
            <c:ext xmlns:c16="http://schemas.microsoft.com/office/drawing/2014/chart" uri="{C3380CC4-5D6E-409C-BE32-E72D297353CC}">
              <c16:uniqueId val="{00000004-DF85-496A-94E3-F2BF3CE21585}"/>
            </c:ext>
          </c:extLst>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0.23</c:v>
                </c:pt>
                <c:pt idx="4">
                  <c:v>#N/A</c:v>
                </c:pt>
                <c:pt idx="5">
                  <c:v>0.28000000000000003</c:v>
                </c:pt>
                <c:pt idx="6">
                  <c:v>#N/A</c:v>
                </c:pt>
                <c:pt idx="7">
                  <c:v>0.32</c:v>
                </c:pt>
                <c:pt idx="8">
                  <c:v>#N/A</c:v>
                </c:pt>
                <c:pt idx="9">
                  <c:v>0.39</c:v>
                </c:pt>
              </c:numCache>
            </c:numRef>
          </c:val>
          <c:extLst>
            <c:ext xmlns:c16="http://schemas.microsoft.com/office/drawing/2014/chart" uri="{C3380CC4-5D6E-409C-BE32-E72D297353CC}">
              <c16:uniqueId val="{00000005-DF85-496A-94E3-F2BF3CE2158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1.94</c:v>
                </c:pt>
                <c:pt idx="4">
                  <c:v>#N/A</c:v>
                </c:pt>
                <c:pt idx="5">
                  <c:v>2.41</c:v>
                </c:pt>
                <c:pt idx="6">
                  <c:v>#N/A</c:v>
                </c:pt>
                <c:pt idx="7">
                  <c:v>1.76</c:v>
                </c:pt>
                <c:pt idx="8">
                  <c:v>#N/A</c:v>
                </c:pt>
                <c:pt idx="9">
                  <c:v>1.71</c:v>
                </c:pt>
              </c:numCache>
            </c:numRef>
          </c:val>
          <c:extLst>
            <c:ext xmlns:c16="http://schemas.microsoft.com/office/drawing/2014/chart" uri="{C3380CC4-5D6E-409C-BE32-E72D297353CC}">
              <c16:uniqueId val="{00000006-DF85-496A-94E3-F2BF3CE2158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1.06</c:v>
                </c:pt>
                <c:pt idx="4">
                  <c:v>#N/A</c:v>
                </c:pt>
                <c:pt idx="5">
                  <c:v>0.95</c:v>
                </c:pt>
                <c:pt idx="6">
                  <c:v>#N/A</c:v>
                </c:pt>
                <c:pt idx="7">
                  <c:v>5.66</c:v>
                </c:pt>
                <c:pt idx="8">
                  <c:v>#N/A</c:v>
                </c:pt>
                <c:pt idx="9">
                  <c:v>2.91</c:v>
                </c:pt>
              </c:numCache>
            </c:numRef>
          </c:val>
          <c:extLst>
            <c:ext xmlns:c16="http://schemas.microsoft.com/office/drawing/2014/chart" uri="{C3380CC4-5D6E-409C-BE32-E72D297353CC}">
              <c16:uniqueId val="{00000007-DF85-496A-94E3-F2BF3CE2158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c:v>
                </c:pt>
                <c:pt idx="2">
                  <c:v>#N/A</c:v>
                </c:pt>
                <c:pt idx="3">
                  <c:v>3.64</c:v>
                </c:pt>
                <c:pt idx="4">
                  <c:v>#N/A</c:v>
                </c:pt>
                <c:pt idx="5">
                  <c:v>3.91</c:v>
                </c:pt>
                <c:pt idx="6">
                  <c:v>#N/A</c:v>
                </c:pt>
                <c:pt idx="7">
                  <c:v>6.61</c:v>
                </c:pt>
                <c:pt idx="8">
                  <c:v>#N/A</c:v>
                </c:pt>
                <c:pt idx="9">
                  <c:v>4.5999999999999996</c:v>
                </c:pt>
              </c:numCache>
            </c:numRef>
          </c:val>
          <c:extLst>
            <c:ext xmlns:c16="http://schemas.microsoft.com/office/drawing/2014/chart" uri="{C3380CC4-5D6E-409C-BE32-E72D297353CC}">
              <c16:uniqueId val="{00000008-DF85-496A-94E3-F2BF3CE215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42.66</c:v>
                </c:pt>
                <c:pt idx="2">
                  <c:v>#N/A</c:v>
                </c:pt>
                <c:pt idx="3">
                  <c:v>31.29</c:v>
                </c:pt>
                <c:pt idx="4">
                  <c:v>#N/A</c:v>
                </c:pt>
                <c:pt idx="5">
                  <c:v>41.1</c:v>
                </c:pt>
                <c:pt idx="6">
                  <c:v>#N/A</c:v>
                </c:pt>
                <c:pt idx="7">
                  <c:v>23.71</c:v>
                </c:pt>
                <c:pt idx="8">
                  <c:v>#N/A</c:v>
                </c:pt>
                <c:pt idx="9">
                  <c:v>30.49</c:v>
                </c:pt>
              </c:numCache>
            </c:numRef>
          </c:val>
          <c:extLst>
            <c:ext xmlns:c16="http://schemas.microsoft.com/office/drawing/2014/chart" uri="{C3380CC4-5D6E-409C-BE32-E72D297353CC}">
              <c16:uniqueId val="{00000009-DF85-496A-94E3-F2BF3CE215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741</c:v>
                </c:pt>
                <c:pt idx="5">
                  <c:v>742</c:v>
                </c:pt>
                <c:pt idx="8">
                  <c:v>737</c:v>
                </c:pt>
                <c:pt idx="11">
                  <c:v>737</c:v>
                </c:pt>
                <c:pt idx="14">
                  <c:v>787</c:v>
                </c:pt>
              </c:numCache>
            </c:numRef>
          </c:val>
          <c:extLst>
            <c:ext xmlns:c16="http://schemas.microsoft.com/office/drawing/2014/chart" uri="{C3380CC4-5D6E-409C-BE32-E72D297353CC}">
              <c16:uniqueId val="{00000000-7C38-4FDF-9E4C-01D852C476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38-4FDF-9E4C-01D852C476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3</c:v>
                </c:pt>
                <c:pt idx="6">
                  <c:v>3</c:v>
                </c:pt>
                <c:pt idx="9">
                  <c:v>2</c:v>
                </c:pt>
                <c:pt idx="12">
                  <c:v>1</c:v>
                </c:pt>
              </c:numCache>
            </c:numRef>
          </c:val>
          <c:extLst>
            <c:ext xmlns:c16="http://schemas.microsoft.com/office/drawing/2014/chart" uri="{C3380CC4-5D6E-409C-BE32-E72D297353CC}">
              <c16:uniqueId val="{00000002-7C38-4FDF-9E4C-01D852C476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9</c:v>
                </c:pt>
                <c:pt idx="9">
                  <c:v>9</c:v>
                </c:pt>
                <c:pt idx="12">
                  <c:v>11</c:v>
                </c:pt>
              </c:numCache>
            </c:numRef>
          </c:val>
          <c:extLst>
            <c:ext xmlns:c16="http://schemas.microsoft.com/office/drawing/2014/chart" uri="{C3380CC4-5D6E-409C-BE32-E72D297353CC}">
              <c16:uniqueId val="{00000003-7C38-4FDF-9E4C-01D852C476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c:v>
                </c:pt>
                <c:pt idx="3">
                  <c:v>163</c:v>
                </c:pt>
                <c:pt idx="6">
                  <c:v>172</c:v>
                </c:pt>
                <c:pt idx="9">
                  <c:v>171</c:v>
                </c:pt>
                <c:pt idx="12">
                  <c:v>175</c:v>
                </c:pt>
              </c:numCache>
            </c:numRef>
          </c:val>
          <c:extLst>
            <c:ext xmlns:c16="http://schemas.microsoft.com/office/drawing/2014/chart" uri="{C3380CC4-5D6E-409C-BE32-E72D297353CC}">
              <c16:uniqueId val="{00000004-7C38-4FDF-9E4C-01D852C476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38-4FDF-9E4C-01D852C476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38-4FDF-9E4C-01D852C476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1072</c:v>
                </c:pt>
                <c:pt idx="3">
                  <c:v>980</c:v>
                </c:pt>
                <c:pt idx="6">
                  <c:v>980</c:v>
                </c:pt>
                <c:pt idx="9">
                  <c:v>808</c:v>
                </c:pt>
                <c:pt idx="12">
                  <c:v>874</c:v>
                </c:pt>
              </c:numCache>
            </c:numRef>
          </c:val>
          <c:extLst>
            <c:ext xmlns:c16="http://schemas.microsoft.com/office/drawing/2014/chart" uri="{C3380CC4-5D6E-409C-BE32-E72D297353CC}">
              <c16:uniqueId val="{00000007-7C38-4FDF-9E4C-01D852C476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487</c:v>
                </c:pt>
                <c:pt idx="2">
                  <c:v>#N/A</c:v>
                </c:pt>
                <c:pt idx="3">
                  <c:v>#N/A</c:v>
                </c:pt>
                <c:pt idx="4">
                  <c:v>413</c:v>
                </c:pt>
                <c:pt idx="5">
                  <c:v>#N/A</c:v>
                </c:pt>
                <c:pt idx="6">
                  <c:v>#N/A</c:v>
                </c:pt>
                <c:pt idx="7">
                  <c:v>427</c:v>
                </c:pt>
                <c:pt idx="8">
                  <c:v>#N/A</c:v>
                </c:pt>
                <c:pt idx="9">
                  <c:v>#N/A</c:v>
                </c:pt>
                <c:pt idx="10">
                  <c:v>253</c:v>
                </c:pt>
                <c:pt idx="11">
                  <c:v>#N/A</c:v>
                </c:pt>
                <c:pt idx="12">
                  <c:v>#N/A</c:v>
                </c:pt>
                <c:pt idx="13">
                  <c:v>274</c:v>
                </c:pt>
                <c:pt idx="14">
                  <c:v>#N/A</c:v>
                </c:pt>
              </c:numCache>
            </c:numRef>
          </c:val>
          <c:smooth val="0"/>
          <c:extLst>
            <c:ext xmlns:c16="http://schemas.microsoft.com/office/drawing/2014/chart" uri="{C3380CC4-5D6E-409C-BE32-E72D297353CC}">
              <c16:uniqueId val="{00000008-7C38-4FDF-9E4C-01D852C476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7452</c:v>
                </c:pt>
                <c:pt idx="5">
                  <c:v>7648</c:v>
                </c:pt>
                <c:pt idx="8">
                  <c:v>7698</c:v>
                </c:pt>
                <c:pt idx="11">
                  <c:v>7930</c:v>
                </c:pt>
                <c:pt idx="14">
                  <c:v>7974</c:v>
                </c:pt>
              </c:numCache>
            </c:numRef>
          </c:val>
          <c:extLst>
            <c:ext xmlns:c16="http://schemas.microsoft.com/office/drawing/2014/chart" uri="{C3380CC4-5D6E-409C-BE32-E72D297353CC}">
              <c16:uniqueId val="{00000000-F513-4957-8772-BBB3E9B5E9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434</c:v>
                </c:pt>
                <c:pt idx="5">
                  <c:v>423</c:v>
                </c:pt>
                <c:pt idx="8">
                  <c:v>418</c:v>
                </c:pt>
                <c:pt idx="11">
                  <c:v>1303</c:v>
                </c:pt>
                <c:pt idx="14">
                  <c:v>2210</c:v>
                </c:pt>
              </c:numCache>
            </c:numRef>
          </c:val>
          <c:extLst>
            <c:ext xmlns:c16="http://schemas.microsoft.com/office/drawing/2014/chart" uri="{C3380CC4-5D6E-409C-BE32-E72D297353CC}">
              <c16:uniqueId val="{00000001-F513-4957-8772-BBB3E9B5E9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9165</c:v>
                </c:pt>
                <c:pt idx="5">
                  <c:v>12047</c:v>
                </c:pt>
                <c:pt idx="8">
                  <c:v>11607</c:v>
                </c:pt>
                <c:pt idx="11">
                  <c:v>10048</c:v>
                </c:pt>
                <c:pt idx="14">
                  <c:v>7957</c:v>
                </c:pt>
              </c:numCache>
            </c:numRef>
          </c:val>
          <c:extLst>
            <c:ext xmlns:c16="http://schemas.microsoft.com/office/drawing/2014/chart" uri="{C3380CC4-5D6E-409C-BE32-E72D297353CC}">
              <c16:uniqueId val="{00000002-F513-4957-8772-BBB3E9B5E9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13-4957-8772-BBB3E9B5E9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13-4957-8772-BBB3E9B5E9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F513-4957-8772-BBB3E9B5E9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796</c:v>
                </c:pt>
                <c:pt idx="3">
                  <c:v>770</c:v>
                </c:pt>
                <c:pt idx="6">
                  <c:v>843</c:v>
                </c:pt>
                <c:pt idx="9">
                  <c:v>730</c:v>
                </c:pt>
                <c:pt idx="12">
                  <c:v>797</c:v>
                </c:pt>
              </c:numCache>
            </c:numRef>
          </c:val>
          <c:extLst>
            <c:ext xmlns:c16="http://schemas.microsoft.com/office/drawing/2014/chart" uri="{C3380CC4-5D6E-409C-BE32-E72D297353CC}">
              <c16:uniqueId val="{00000006-F513-4957-8772-BBB3E9B5E9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71</c:v>
                </c:pt>
                <c:pt idx="3">
                  <c:v>63</c:v>
                </c:pt>
                <c:pt idx="6">
                  <c:v>56</c:v>
                </c:pt>
                <c:pt idx="9">
                  <c:v>59</c:v>
                </c:pt>
                <c:pt idx="12">
                  <c:v>49</c:v>
                </c:pt>
              </c:numCache>
            </c:numRef>
          </c:val>
          <c:extLst>
            <c:ext xmlns:c16="http://schemas.microsoft.com/office/drawing/2014/chart" uri="{C3380CC4-5D6E-409C-BE32-E72D297353CC}">
              <c16:uniqueId val="{00000007-F513-4957-8772-BBB3E9B5E9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2079</c:v>
                </c:pt>
                <c:pt idx="3">
                  <c:v>2034</c:v>
                </c:pt>
                <c:pt idx="6">
                  <c:v>1862</c:v>
                </c:pt>
                <c:pt idx="9">
                  <c:v>1845</c:v>
                </c:pt>
                <c:pt idx="12">
                  <c:v>1728</c:v>
                </c:pt>
              </c:numCache>
            </c:numRef>
          </c:val>
          <c:extLst>
            <c:ext xmlns:c16="http://schemas.microsoft.com/office/drawing/2014/chart" uri="{C3380CC4-5D6E-409C-BE32-E72D297353CC}">
              <c16:uniqueId val="{00000008-F513-4957-8772-BBB3E9B5E9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513-4957-8772-BBB3E9B5E9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9551</c:v>
                </c:pt>
                <c:pt idx="3">
                  <c:v>10357</c:v>
                </c:pt>
                <c:pt idx="6">
                  <c:v>12096</c:v>
                </c:pt>
                <c:pt idx="9">
                  <c:v>12627</c:v>
                </c:pt>
                <c:pt idx="12">
                  <c:v>12742</c:v>
                </c:pt>
              </c:numCache>
            </c:numRef>
          </c:val>
          <c:extLst>
            <c:ext xmlns:c16="http://schemas.microsoft.com/office/drawing/2014/chart" uri="{C3380CC4-5D6E-409C-BE32-E72D297353CC}">
              <c16:uniqueId val="{0000000A-F513-4957-8772-BBB3E9B5E9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13-4957-8772-BBB3E9B5E9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8056</c:v>
                </c:pt>
                <c:pt idx="1">
                  <c:v>6796</c:v>
                </c:pt>
                <c:pt idx="2">
                  <c:v>3917</c:v>
                </c:pt>
              </c:numCache>
            </c:numRef>
          </c:val>
          <c:extLst>
            <c:ext xmlns:c16="http://schemas.microsoft.com/office/drawing/2014/chart" uri="{C3380CC4-5D6E-409C-BE32-E72D297353CC}">
              <c16:uniqueId val="{00000000-3491-426B-8D09-643BDC0D79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3491-426B-8D09-643BDC0D79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33143</c:v>
                </c:pt>
                <c:pt idx="1">
                  <c:v>26509</c:v>
                </c:pt>
                <c:pt idx="2">
                  <c:v>16527</c:v>
                </c:pt>
              </c:numCache>
            </c:numRef>
          </c:val>
          <c:extLst>
            <c:ext xmlns:c16="http://schemas.microsoft.com/office/drawing/2014/chart" uri="{C3380CC4-5D6E-409C-BE32-E72D297353CC}">
              <c16:uniqueId val="{00000002-3491-426B-8D09-643BDC0D79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{79B35C2F-B362-4C3E-B5DB-6510099FE322}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A13-4F89-9E3C-80E670417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{1E3528FC-9E12-4FA9-8194-07088C5BE8E1}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13-4F89-9E3C-80E670417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{D4624756-6245-4E51-A76E-3065E2078A62}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13-4F89-9E3C-80E670417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{3B908372-AF49-4253-A1FE-B5CA6CB4727D}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13-4F89-9E3C-80E670417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{C3C02CB6-E2AE-431C-AFD7-B5A934596DE6}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13-4F89-9E3C-80E6704171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{65A667DA-6384-4E7A-9D8D-66B1CFA3F34B}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A13-4F89-9E3C-80E6704171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{BC718850-5A10-49BB-8262-5B24E31AB302}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A13-4F89-9E3C-80E6704171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{A48ADA94-5EDD-4CC3-BE80-854F2DE9BDAD}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A13-4F89-9E3C-80E6704171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{47BACB66-FB66-47E4-89D7-11D8ABD8B3C2}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A13-4F89-9E3C-80E670417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33.5</c:v>
                </c:pt>
                <c:pt idx="32">
                  <c:v>36.5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13-4F89-9E3C-80E670417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{2452320B-1B05-4541-8675-A7914DB1BF44}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A13-4F89-9E3C-80E670417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{5BA40DE6-3CBA-49B5-ABBE-83F97CBCAC38}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13-4F89-9E3C-80E670417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{3FE95DC2-1839-42F7-B3EC-D78C2FE1A1C6}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13-4F89-9E3C-80E670417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{1A51D6A7-1FC0-4976-AE82-973B781411F7}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13-4F89-9E3C-80E670417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{BA7CD4EB-8F0A-4509-A49F-45129D8D7CBE}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13-4F89-9E3C-80E6704171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{94059F17-BBB3-4343-87C8-D29809BF7BB8}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A13-4F89-9E3C-80E6704171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{76B8FE2C-A43C-4249-B97F-70CB5256E7E0}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A13-4F89-9E3C-80E67041714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{50B97BFF-C64A-49A5-B16C-0EABC55D9D7C}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A13-4F89-9E3C-80E67041714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{6BE97755-226E-48C0-A980-D62822F356F1}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A13-4F89-9E3C-80E670417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61.4</c:v>
                </c:pt>
                <c:pt idx="32">
                  <c:v>61.6</c:v>
                </c:pt>
              </c:numCache>
            </c:numRef>
          </c:xVal>
          <c:yVal>
            <c:numRef>
              <c:f>公会計指標分析・財政指標組合せ分析表!$BP$55:$DC$55</c:f>
              <c:numCache>
                <c:formatCode>#,##0.0;"▲ "#,##0.0</c:formatCode>
                <c:ptCount val="40"/>
                <c:pt idx="24">
                  <c:v>46.8</c:v>
                </c:pt>
                <c:pt idx="32">
                  <c:v>48.4</c:v>
                </c:pt>
              </c:numCache>
            </c:numRef>
          </c:yVal>
          <c:smooth val="0"/>
          <c:extLst>
            <c:ext xmlns:c16="http://schemas.microsoft.com/office/drawing/2014/chart" uri="{C3380CC4-5D6E-409C-BE32-E72D297353CC}">
              <c16:uniqueId val="{00000013-BA13-4F89-9E3C-80E670417144}"/>
            </c:ext>
          </c:extLst>
        </c:ser>
        <c:dLbls>
          <c:showLegendKey val="0"/>
          <c:showVal val="1"/>
          <c:showCatName val="0"/>
          <c:showSerName val="0"/>
          <c:showPercent val="0"/>
          <c:showBubbleSize val="0"/>
        </c:dLbls>
        <c:axId val="46179840"/>
        <c:axId val="46181760"/>
      </c:scatterChart>
      <c:valAx>
        <c:axId val="46179840"/>
        <c:scaling>
          <c:orientation val="minMax"/>
          <c:max val="61.7"/>
          <c:min val="61.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7"/>
          <c:min val="4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{90B0A926-3C02-4C51-A7CA-483352310475}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48F-4073-A986-7B73799DB5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{C8D696D8-6356-4483-A919-8C3B3AC0BA5C}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8F-4073-A986-7B73799DB5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{1B0AF38B-D221-4BC2-A5FF-84526D4E3B2C}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8F-4073-A986-7B73799DB5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{BEB827C6-47DB-4C14-95A1-748B603118E4}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8F-4073-A986-7B73799DB5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{D81D2C00-D599-4BCF-9C08-0ACEDF1091A2}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8F-4073-A986-7B73799DB57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{21C90321-8FEE-48B0-9042-9464045A8BFB}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48F-4073-A986-7B73799DB57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{4CDE45CD-44FB-4775-8A69-F533826C871A}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48F-4073-A986-7B73799DB57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{EC1DD5BD-6DC4-4527-B4DF-60523A3D8F4E}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48F-4073-A986-7B73799DB57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{60CF988F-1F9D-4730-AC4F-48014C42B411}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48F-4073-A986-7B73799DB5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9.8000000000000007</c:v>
                </c:pt>
                <c:pt idx="16">
                  <c:v>9.3000000000000007</c:v>
                </c:pt>
                <c:pt idx="24">
                  <c:v>7.8</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8F-4073-A986-7B73799DB5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{23E69505-178B-4965-8BA5-5141D8086D6A}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48F-4073-A986-7B73799DB5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{7B274110-CDBD-4EA2-B1A4-8FB588004A18}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8F-4073-A986-7B73799DB5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{DF4EF9C4-895A-44E4-9D1C-DDB455592D3E}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8F-4073-A986-7B73799DB5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{003C5024-4E1C-463E-B6B9-4FF0B543A047}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8F-4073-A986-7B73799DB5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{07AA522B-9958-4F67-A634-7278AB8426AE}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8F-4073-A986-7B73799DB57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{C710FA76-43E1-4BCB-ABF0-BEB4A2EF0367}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48F-4073-A986-7B73799DB57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{689EEA26-FDA8-49B3-97B2-857499429FD6}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48F-4073-A986-7B73799DB57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{D338E26C-F3D3-40ED-8E4A-3704D9E47EE2}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48F-4073-A986-7B73799DB57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{9996A162-6E52-4886-A9AD-AE7CDB1639F6}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48F-4073-A986-7B73799DB5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10.8</c:v>
                </c:pt>
                <c:pt idx="16">
                  <c:v>10.199999999999999</c:v>
                </c:pt>
                <c:pt idx="24">
                  <c:v>9.9</c:v>
                </c:pt>
                <c:pt idx="32">
                  <c:v>9.9</c:v>
                </c:pt>
              </c:numCache>
            </c:numRef>
          </c:xVal>
          <c:yVal>
            <c:numRef>
              <c:f>公会計指標分析・財政指標組合せ分析表!$BP$77:$DC$77</c:f>
              <c:numCache>
                <c:formatCode>#,##0.0;"▲ "#,##0.0</c:formatCode>
                <c:ptCount val="40"/>
                <c:pt idx="0">
                  <c:v>49.7</c:v>
                </c:pt>
                <c:pt idx="8">
                  <c:v>58.9</c:v>
                </c:pt>
                <c:pt idx="16">
                  <c:v>51.4</c:v>
                </c:pt>
                <c:pt idx="24">
                  <c:v>46.8</c:v>
                </c:pt>
                <c:pt idx="32">
                  <c:v>48.4</c:v>
                </c:pt>
              </c:numCache>
            </c:numRef>
          </c:yVal>
          <c:smooth val="0"/>
          <c:extLst>
            <c:ext xmlns:c16="http://schemas.microsoft.com/office/drawing/2014/chart" uri="{C3380CC4-5D6E-409C-BE32-E72D297353CC}">
              <c16:uniqueId val="{00000013-948F-4073-A986-7B73799DB577}"/>
            </c:ext>
          </c:extLst>
        </c:ser>
        <c:dLbls>
          <c:showLegendKey val="0"/>
          <c:showVal val="1"/>
          <c:showCatName val="0"/>
          <c:showSerName val="0"/>
          <c:showPercent val="0"/>
          <c:showBubbleSize val="0"/>
        </c:dLbls>
        <c:axId val="84219776"/>
        <c:axId val="84234240"/>
      </c:scatterChart>
      <c:valAx>
        <c:axId val="84219776"/>
        <c:scaling>
          <c:orientation val="minMax"/>
          <c:max val="11.4"/>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年間、実質公債</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単純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開始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東日本大震災の影響による災害公営住宅建設事業で借入れた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多額の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公営住宅建設事業債の償還が始ま</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ことから、新規発行の抑制と計画的な財政運営に努める。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満期一括償還地方債については、</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年度に借入を行ったものがあるが、</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年度において満期一括償還を行い、その後、借入は行っていない。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年間をみると、将来負担額は増加してきているが、将来負担比率については平成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発生しない状況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となっていることについては、財政調整基金等の充当可能基金が大きくなっていることが要因である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東日本大震災の影響による公営住宅建設事業債の残高が多額で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あり、また、消防署復旧事業に係る地方債を借入れたことから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地方債現在高が前年度に比べ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百万増加している。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現状を維持することで将来の財政を圧迫する可能性は低くなるが、充当可能基金の増加は東日本大震災の影響による一時的なものであり、今後は比率が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発生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することが考えられることから、計画的な財政運営に努める。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宮城県南三陸町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百万と大きく減少している。主な要因としては、復興交付金事業の進捗による復興交付金基金の減少である。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東日本大震災の影響で基金残高が多額となっているが、復旧復興事業等に関係するもので一時的なものである。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ここ数年、減少していて今後も復旧復興事業が完了するまでの間は、事業の進捗によって大きく減少していくことが見込まれる。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・東日本大震災復興特別区域法第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項に規定する復興交付金事業等に要する経費に充てるため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復興交付金基金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公共施設の維持管理に要する資金に充てるため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合併に伴う地域ごとの個性ある振興及び住民の一体感醸成のため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百万と大きく減少している。主な要因としては、復興交付金事業の進捗による復興交付金基金の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百万の減少である。このほか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、土地区画整理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被災市街地復興土地区画整理事業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百万充当している。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今後も復旧復興事業が完了するまでの間は、復興交付金事業の進捗によって大きく減少していくことが見込まれる。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百万と大きく減少している。主な要因としては、復旧復興事業の進捗に伴う震災復興特別交付税の過大過小算定によるものである。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東日本大震災の影響で基金残高が多額となっているが、復旧復興事業等に関係するもので一時的なものである。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今後も復旧復興事業が完了するまでの間は、事業の精算等によって大きく減少していくことが見込まれる。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減債基金については、利子による表示単位未満の微増となっている。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現時点では大きく積立てることは予定していないが、今後、公営住宅建設事業債の元金償還が始まることから、状況に応じて積立てを行うなど、計画的な財政運営に努める。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12,807
163.40
32,146,624
28,575,585
1,577,587
5,173,370
12,742,288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a:t>
          </a: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ポイント低く、類似団体内で最も低い数値となっている。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東日本大震災の復旧・復興事業で新規施設が増加したことにより、低い水準となっている。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施設の更新が同時期に集中し、財政負担が増大することが考えられる。公共施設等総合管理計画等に基づき、適切な維持管理と計画的な改修を行うことにより、施設の長寿命化、更新費用の圧縮と平準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3" name="直線コネクタ 72"/>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4"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5" name="直線コネクタ 74"/>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6"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7" name="直線コネクタ 76"/>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78" name="有形固定資産減価償却率平均値テキスト"/>
        <xdr:cNvSpPr txBox="1"/>
      </xdr:nvSpPr>
      <xdr:spPr>
        <a:xfrm>
          <a:off x="4813300" y="5629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9" name="フローチャート: 判断 78"/>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80" name="フローチャート: 判断 79"/>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1" name="フローチャート: 判断 80"/>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2" name="フローチャート: 判断 81"/>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122918</xdr:rowOff>
    </xdr:from>
    <xdr:to>
      <xdr:col>23</xdr:col>
      <xdr:colOff>136525</xdr:colOff>
      <xdr:row>34</xdr:row>
      <xdr:rowOff>53068</xdr:rowOff>
    </xdr:to>
    <xdr:sp macro="" textlink="">
      <xdr:nvSpPr>
        <xdr:cNvPr id="88" name="楕円 87"/>
        <xdr:cNvSpPr/>
      </xdr:nvSpPr>
      <xdr:spPr>
        <a:xfrm>
          <a:off x="47117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37845</xdr:rowOff>
    </xdr:from>
    <xdr:ext cx="405111" cy="259045"/>
    <xdr:sp macro="" textlink="">
      <xdr:nvSpPr>
        <xdr:cNvPr id="89" name="有形固定資産減価償却率該当値テキスト"/>
        <xdr:cNvSpPr txBox="1"/>
      </xdr:nvSpPr>
      <xdr:spPr>
        <a:xfrm>
          <a:off x="4813300"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43997</xdr:rowOff>
    </xdr:from>
    <xdr:to>
      <xdr:col>19</xdr:col>
      <xdr:colOff>187325</xdr:colOff>
      <xdr:row>34</xdr:row>
      <xdr:rowOff>145597</xdr:rowOff>
    </xdr:to>
    <xdr:sp macro="" textlink="">
      <xdr:nvSpPr>
        <xdr:cNvPr id="90" name="楕円 89"/>
        <xdr:cNvSpPr/>
      </xdr:nvSpPr>
      <xdr:spPr>
        <a:xfrm>
          <a:off x="4000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2268</xdr:rowOff>
    </xdr:from>
    <xdr:to>
      <xdr:col>23</xdr:col>
      <xdr:colOff>85725</xdr:colOff>
      <xdr:row>34</xdr:row>
      <xdr:rowOff>94797</xdr:rowOff>
    </xdr:to>
    <xdr:cxnSp macro="">
      <xdr:nvCxnSpPr>
        <xdr:cNvPr id="91" name="直線コネクタ 90"/>
        <xdr:cNvCxnSpPr/>
      </xdr:nvCxnSpPr>
      <xdr:spPr>
        <a:xfrm flipV="1">
          <a:off x="4051300" y="6603093"/>
          <a:ext cx="7112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92"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3" name="n_2ave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4"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136724</xdr:rowOff>
    </xdr:from>
    <xdr:ext cx="405111" cy="259045"/>
    <xdr:sp macro="" textlink="">
      <xdr:nvSpPr>
        <xdr:cNvPr id="95" name="n_1mainValue有形固定資産減価償却率"/>
        <xdr:cNvSpPr txBox="1"/>
      </xdr:nvSpPr>
      <xdr:spPr>
        <a:xfrm>
          <a:off x="3836044" y="673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算出式の分子から控除される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財政調整基金等の充当可能基金が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多額であること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東日本大震災の影響で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が多額となっているが、復旧復興事業等に関係するもので一時的なものである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日本大震災の影響による公営住宅建設事業債の残高が多額で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あり、今後、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のピークを迎えることから、債務償還比率は増えていくことが予想される。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今後は、経常経費の削減や起債の新規発行の抑制により、財政の健全化に努める。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6" name="直線コネクタ 125"/>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7"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8" name="直線コネクタ 127"/>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9"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0" name="直線コネクタ 129"/>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1"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2" name="フローチャート: 判断 131"/>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3" name="フローチャート: 判断 132"/>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108694</xdr:rowOff>
    </xdr:from>
    <xdr:to>
      <xdr:col>76</xdr:col>
      <xdr:colOff>73025</xdr:colOff>
      <xdr:row>33</xdr:row>
      <xdr:rowOff>38844</xdr:rowOff>
    </xdr:to>
    <xdr:sp macro="" textlink="">
      <xdr:nvSpPr>
        <xdr:cNvPr id="139" name="楕円 138"/>
        <xdr:cNvSpPr/>
      </xdr:nvSpPr>
      <xdr:spPr>
        <a:xfrm>
          <a:off x="14744700" y="636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87121</xdr:rowOff>
    </xdr:from>
    <xdr:ext cx="469744" cy="259045"/>
    <xdr:sp macro="" textlink="">
      <xdr:nvSpPr>
        <xdr:cNvPr id="140" name="債務償還比率該当値テキスト"/>
        <xdr:cNvSpPr txBox="1"/>
      </xdr:nvSpPr>
      <xdr:spPr>
        <a:xfrm>
          <a:off x="14846300" y="634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49718</xdr:rowOff>
    </xdr:from>
    <xdr:to>
      <xdr:col>72</xdr:col>
      <xdr:colOff>123825</xdr:colOff>
      <xdr:row>33</xdr:row>
      <xdr:rowOff>151318</xdr:rowOff>
    </xdr:to>
    <xdr:sp macro="" textlink="">
      <xdr:nvSpPr>
        <xdr:cNvPr id="141" name="楕円 140"/>
        <xdr:cNvSpPr/>
      </xdr:nvSpPr>
      <xdr:spPr>
        <a:xfrm>
          <a:off x="14033500" y="647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159494</xdr:rowOff>
    </xdr:from>
    <xdr:to>
      <xdr:col>76</xdr:col>
      <xdr:colOff>22225</xdr:colOff>
      <xdr:row>33</xdr:row>
      <xdr:rowOff>100517</xdr:rowOff>
    </xdr:to>
    <xdr:cxnSp macro="">
      <xdr:nvCxnSpPr>
        <xdr:cNvPr id="142" name="直線コネクタ 141"/>
        <xdr:cNvCxnSpPr/>
      </xdr:nvCxnSpPr>
      <xdr:spPr>
        <a:xfrm flipV="1">
          <a:off x="14084300" y="6417419"/>
          <a:ext cx="711200" cy="1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3"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142444</xdr:rowOff>
    </xdr:from>
    <xdr:ext cx="469744" cy="259045"/>
    <xdr:sp macro="" textlink="">
      <xdr:nvSpPr>
        <xdr:cNvPr id="144" name="n_1mainValue債務償還比率"/>
        <xdr:cNvSpPr txBox="1"/>
      </xdr:nvSpPr>
      <xdr:spPr>
        <a:xfrm>
          <a:off x="13836727" y="657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12,807
163.40
32,146,624
28,575,585
1,577,587
5,173,370
12,742,288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3" name="楕円 72"/>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4" name="【道路】&#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121738</xdr:rowOff>
    </xdr:from>
    <xdr:to>
      <xdr:col>20</xdr:col>
      <xdr:colOff>38100</xdr:colOff>
      <xdr:row>40</xdr:row>
      <xdr:rowOff>51888</xdr:rowOff>
    </xdr:to>
    <xdr:sp macro="" textlink="">
      <xdr:nvSpPr>
        <xdr:cNvPr id="75" name="楕円 74"/>
        <xdr:cNvSpPr/>
      </xdr:nvSpPr>
      <xdr:spPr>
        <a:xfrm>
          <a:off x="3746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40</xdr:row>
      <xdr:rowOff>1088</xdr:rowOff>
    </xdr:to>
    <xdr:cxnSp macro="">
      <xdr:nvCxnSpPr>
        <xdr:cNvPr id="76" name="直線コネクタ 75"/>
        <xdr:cNvCxnSpPr/>
      </xdr:nvCxnSpPr>
      <xdr:spPr>
        <a:xfrm flipV="1">
          <a:off x="3797300" y="679704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7"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78"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9"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43015</xdr:rowOff>
    </xdr:from>
    <xdr:ext cx="405111" cy="259045"/>
    <xdr:sp macro="" textlink="">
      <xdr:nvSpPr>
        <xdr:cNvPr id="80" name="n_1mainValue【道路】&#10;有形固定資産減価償却率"/>
        <xdr:cNvSpPr txBox="1"/>
      </xdr:nvSpPr>
      <xdr:spPr>
        <a:xfrm>
          <a:off x="3582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4" name="直線コネクタ 103"/>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5"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6" name="直線コネクタ 105"/>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07"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08" name="直線コネクタ 107"/>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09"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0" name="フローチャート: 判断 109"/>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1" name="フローチャート: 判断 110"/>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2" name="フローチャート: 判断 111"/>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3" name="フローチャート: 判断 112"/>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54337</xdr:rowOff>
    </xdr:from>
    <xdr:to>
      <xdr:col>55</xdr:col>
      <xdr:colOff>50800</xdr:colOff>
      <xdr:row>39</xdr:row>
      <xdr:rowOff>155937</xdr:rowOff>
    </xdr:to>
    <xdr:sp macro="" textlink="">
      <xdr:nvSpPr>
        <xdr:cNvPr id="119" name="楕円 118"/>
        <xdr:cNvSpPr/>
      </xdr:nvSpPr>
      <xdr:spPr>
        <a:xfrm>
          <a:off x="10426700" y="67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32764</xdr:rowOff>
    </xdr:from>
    <xdr:ext cx="534377" cy="259045"/>
    <xdr:sp macro="" textlink="">
      <xdr:nvSpPr>
        <xdr:cNvPr id="120" name="【道路】&#10;一人当たり延長該当値テキスト"/>
        <xdr:cNvSpPr txBox="1"/>
      </xdr:nvSpPr>
      <xdr:spPr>
        <a:xfrm>
          <a:off x="10515600" y="67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61900</xdr:rowOff>
    </xdr:from>
    <xdr:to>
      <xdr:col>50</xdr:col>
      <xdr:colOff>165100</xdr:colOff>
      <xdr:row>39</xdr:row>
      <xdr:rowOff>163500</xdr:rowOff>
    </xdr:to>
    <xdr:sp macro="" textlink="">
      <xdr:nvSpPr>
        <xdr:cNvPr id="121" name="楕円 120"/>
        <xdr:cNvSpPr/>
      </xdr:nvSpPr>
      <xdr:spPr>
        <a:xfrm>
          <a:off x="9588500" y="67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105137</xdr:rowOff>
    </xdr:from>
    <xdr:to>
      <xdr:col>55</xdr:col>
      <xdr:colOff>0</xdr:colOff>
      <xdr:row>39</xdr:row>
      <xdr:rowOff>112700</xdr:rowOff>
    </xdr:to>
    <xdr:cxnSp macro="">
      <xdr:nvCxnSpPr>
        <xdr:cNvPr id="122" name="直線コネクタ 121"/>
        <xdr:cNvCxnSpPr/>
      </xdr:nvCxnSpPr>
      <xdr:spPr>
        <a:xfrm flipV="1">
          <a:off x="9639300" y="6791687"/>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2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2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2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154627</xdr:rowOff>
    </xdr:from>
    <xdr:ext cx="534377" cy="259045"/>
    <xdr:sp macro="" textlink="">
      <xdr:nvSpPr>
        <xdr:cNvPr id="126" name="n_1mainValue【道路】&#10;一人当たり延長"/>
        <xdr:cNvSpPr txBox="1"/>
      </xdr:nvSpPr>
      <xdr:spPr>
        <a:xfrm>
          <a:off x="9359411" y="68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1" name="直線コネクタ 150"/>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2"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3" name="直線コネクタ 152"/>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54"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55" name="直線コネクタ 154"/>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56"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57" name="フローチャート: 判断 15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58" name="フローチャート: 判断 15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59" name="フローチャート: 判断 158"/>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0" name="フローチャート: 判断 159"/>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66" name="楕円 165"/>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67" name="【橋りょう・トンネ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68" name="楕円 167"/>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9525</xdr:rowOff>
    </xdr:to>
    <xdr:cxnSp macro="">
      <xdr:nvCxnSpPr>
        <xdr:cNvPr id="169" name="直線コネクタ 168"/>
        <xdr:cNvCxnSpPr/>
      </xdr:nvCxnSpPr>
      <xdr:spPr>
        <a:xfrm flipV="1">
          <a:off x="3797300" y="102527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70"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71" name="n_2aveValue【橋りょう・トンネル】&#10;有形固定資産減価償却率"/>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72"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76852</xdr:rowOff>
    </xdr:from>
    <xdr:ext cx="405111" cy="259045"/>
    <xdr:sp macro="" textlink="">
      <xdr:nvSpPr>
        <xdr:cNvPr id="173" name="n_1main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4" name="直線コネクタ 18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5" name="テキスト ボックス 18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6" name="直線コネクタ 18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7" name="テキスト ボックス 18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8" name="直線コネクタ 18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9" name="テキスト ボックス 18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0" name="直線コネクタ 18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1" name="テキスト ボックス 19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2" name="直線コネクタ 19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3" name="テキスト ボックス 19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4" name="直線コネクタ 19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5" name="テキスト ボックス 19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199" name="直線コネクタ 198"/>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0"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01" name="直線コネクタ 200"/>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02"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03" name="直線コネクタ 202"/>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04"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05" name="フローチャート: 判断 204"/>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06" name="フローチャート: 判断 205"/>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07" name="フローチャート: 判断 206"/>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08" name="フローチャート: 判断 207"/>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71134</xdr:rowOff>
    </xdr:from>
    <xdr:to>
      <xdr:col>55</xdr:col>
      <xdr:colOff>50800</xdr:colOff>
      <xdr:row>64</xdr:row>
      <xdr:rowOff>1284</xdr:rowOff>
    </xdr:to>
    <xdr:sp macro="" textlink="">
      <xdr:nvSpPr>
        <xdr:cNvPr id="214" name="楕円 213"/>
        <xdr:cNvSpPr/>
      </xdr:nvSpPr>
      <xdr:spPr>
        <a:xfrm>
          <a:off x="10426700" y="108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49561</xdr:rowOff>
    </xdr:from>
    <xdr:ext cx="599010" cy="259045"/>
    <xdr:sp macro="" textlink="">
      <xdr:nvSpPr>
        <xdr:cNvPr id="215" name="【橋りょう・トンネル】&#10;一人当たり有形固定資産（償却資産）額該当値テキスト"/>
        <xdr:cNvSpPr txBox="1"/>
      </xdr:nvSpPr>
      <xdr:spPr>
        <a:xfrm>
          <a:off x="10515600" y="108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74175</xdr:rowOff>
    </xdr:from>
    <xdr:to>
      <xdr:col>50</xdr:col>
      <xdr:colOff>165100</xdr:colOff>
      <xdr:row>64</xdr:row>
      <xdr:rowOff>4325</xdr:rowOff>
    </xdr:to>
    <xdr:sp macro="" textlink="">
      <xdr:nvSpPr>
        <xdr:cNvPr id="216" name="楕円 215"/>
        <xdr:cNvSpPr/>
      </xdr:nvSpPr>
      <xdr:spPr>
        <a:xfrm>
          <a:off x="9588500" y="108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121934</xdr:rowOff>
    </xdr:from>
    <xdr:to>
      <xdr:col>55</xdr:col>
      <xdr:colOff>0</xdr:colOff>
      <xdr:row>63</xdr:row>
      <xdr:rowOff>124975</xdr:rowOff>
    </xdr:to>
    <xdr:cxnSp macro="">
      <xdr:nvCxnSpPr>
        <xdr:cNvPr id="217" name="直線コネクタ 216"/>
        <xdr:cNvCxnSpPr/>
      </xdr:nvCxnSpPr>
      <xdr:spPr>
        <a:xfrm flipV="1">
          <a:off x="9639300" y="10923284"/>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18"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19"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20"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166902</xdr:rowOff>
    </xdr:from>
    <xdr:ext cx="599010" cy="259045"/>
    <xdr:sp macro="" textlink="">
      <xdr:nvSpPr>
        <xdr:cNvPr id="221" name="n_1mainValue【橋りょう・トンネル】&#10;一人当たり有形固定資産（償却資産）額"/>
        <xdr:cNvSpPr txBox="1"/>
      </xdr:nvSpPr>
      <xdr:spPr>
        <a:xfrm>
          <a:off x="9327095" y="1096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47" name="直線コネクタ 246"/>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48"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49" name="直線コネクタ 248"/>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50"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51" name="直線コネクタ 250"/>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98351</xdr:rowOff>
    </xdr:from>
    <xdr:ext cx="405111" cy="259045"/>
    <xdr:sp macro="" textlink="">
      <xdr:nvSpPr>
        <xdr:cNvPr id="252" name="【公営住宅】&#10;有形固定資産減価償却率平均値テキスト"/>
        <xdr:cNvSpPr txBox="1"/>
      </xdr:nvSpPr>
      <xdr:spPr>
        <a:xfrm>
          <a:off x="4673600" y="13642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53" name="フローチャート: 判断 252"/>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54" name="フローチャート: 判断 253"/>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55" name="フローチャート: 判断 254"/>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56" name="フローチャート: 判断 255"/>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142421</xdr:rowOff>
    </xdr:from>
    <xdr:to>
      <xdr:col>24</xdr:col>
      <xdr:colOff>114300</xdr:colOff>
      <xdr:row>86</xdr:row>
      <xdr:rowOff>72571</xdr:rowOff>
    </xdr:to>
    <xdr:sp macro="" textlink="">
      <xdr:nvSpPr>
        <xdr:cNvPr id="262" name="楕円 261"/>
        <xdr:cNvSpPr/>
      </xdr:nvSpPr>
      <xdr:spPr>
        <a:xfrm>
          <a:off x="4584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57348</xdr:rowOff>
    </xdr:from>
    <xdr:ext cx="340478" cy="259045"/>
    <xdr:sp macro="" textlink="">
      <xdr:nvSpPr>
        <xdr:cNvPr id="263" name="【公営住宅】&#10;有形固定資産減価償却率該当値テキスト"/>
        <xdr:cNvSpPr txBox="1"/>
      </xdr:nvSpPr>
      <xdr:spPr>
        <a:xfrm>
          <a:off x="4673600" y="14630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13426</xdr:rowOff>
    </xdr:from>
    <xdr:to>
      <xdr:col>20</xdr:col>
      <xdr:colOff>38100</xdr:colOff>
      <xdr:row>86</xdr:row>
      <xdr:rowOff>115026</xdr:rowOff>
    </xdr:to>
    <xdr:sp macro="" textlink="">
      <xdr:nvSpPr>
        <xdr:cNvPr id="264" name="楕円 263"/>
        <xdr:cNvSpPr/>
      </xdr:nvSpPr>
      <xdr:spPr>
        <a:xfrm>
          <a:off x="3746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21771</xdr:rowOff>
    </xdr:from>
    <xdr:to>
      <xdr:col>24</xdr:col>
      <xdr:colOff>63500</xdr:colOff>
      <xdr:row>86</xdr:row>
      <xdr:rowOff>64226</xdr:rowOff>
    </xdr:to>
    <xdr:cxnSp macro="">
      <xdr:nvCxnSpPr>
        <xdr:cNvPr id="265" name="直線コネクタ 264"/>
        <xdr:cNvCxnSpPr/>
      </xdr:nvCxnSpPr>
      <xdr:spPr>
        <a:xfrm flipV="1">
          <a:off x="3797300" y="1476647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66"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67" name="n_2ave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68"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106153</xdr:rowOff>
    </xdr:from>
    <xdr:ext cx="340478" cy="259045"/>
    <xdr:sp macro="" textlink="">
      <xdr:nvSpPr>
        <xdr:cNvPr id="269" name="n_1mainValue【公営住宅】&#10;有形固定資産減価償却率"/>
        <xdr:cNvSpPr txBox="1"/>
      </xdr:nvSpPr>
      <xdr:spPr>
        <a:xfrm>
          <a:off x="3614361" y="14850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295" name="直線コネクタ 29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9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97" name="直線コネクタ 29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29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299" name="直線コネクタ 29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00"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01" name="フローチャート: 判断 30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02" name="フローチャート: 判断 30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03" name="フローチャート: 判断 30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04" name="フローチャート: 判断 30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53921</xdr:rowOff>
    </xdr:from>
    <xdr:to>
      <xdr:col>55</xdr:col>
      <xdr:colOff>50800</xdr:colOff>
      <xdr:row>82</xdr:row>
      <xdr:rowOff>155521</xdr:rowOff>
    </xdr:to>
    <xdr:sp macro="" textlink="">
      <xdr:nvSpPr>
        <xdr:cNvPr id="310" name="楕円 309"/>
        <xdr:cNvSpPr/>
      </xdr:nvSpPr>
      <xdr:spPr>
        <a:xfrm>
          <a:off x="10426700" y="141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76798</xdr:rowOff>
    </xdr:from>
    <xdr:ext cx="469744" cy="259045"/>
    <xdr:sp macro="" textlink="">
      <xdr:nvSpPr>
        <xdr:cNvPr id="311" name="【公営住宅】&#10;一人当たり面積該当値テキスト"/>
        <xdr:cNvSpPr txBox="1"/>
      </xdr:nvSpPr>
      <xdr:spPr>
        <a:xfrm>
          <a:off x="10515600" y="1396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66656</xdr:rowOff>
    </xdr:from>
    <xdr:to>
      <xdr:col>50</xdr:col>
      <xdr:colOff>165100</xdr:colOff>
      <xdr:row>82</xdr:row>
      <xdr:rowOff>168256</xdr:rowOff>
    </xdr:to>
    <xdr:sp macro="" textlink="">
      <xdr:nvSpPr>
        <xdr:cNvPr id="312" name="楕円 311"/>
        <xdr:cNvSpPr/>
      </xdr:nvSpPr>
      <xdr:spPr>
        <a:xfrm>
          <a:off x="9588500" y="141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104721</xdr:rowOff>
    </xdr:from>
    <xdr:to>
      <xdr:col>55</xdr:col>
      <xdr:colOff>0</xdr:colOff>
      <xdr:row>82</xdr:row>
      <xdr:rowOff>117456</xdr:rowOff>
    </xdr:to>
    <xdr:cxnSp macro="">
      <xdr:nvCxnSpPr>
        <xdr:cNvPr id="313" name="直線コネクタ 312"/>
        <xdr:cNvCxnSpPr/>
      </xdr:nvCxnSpPr>
      <xdr:spPr>
        <a:xfrm flipV="1">
          <a:off x="9639300" y="14163621"/>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14" name="n_1aveValue【公営住宅】&#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15"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16"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13333</xdr:rowOff>
    </xdr:from>
    <xdr:ext cx="469744" cy="259045"/>
    <xdr:sp macro="" textlink="">
      <xdr:nvSpPr>
        <xdr:cNvPr id="317" name="n_1mainValue【公営住宅】&#10;一人当たり面積"/>
        <xdr:cNvSpPr txBox="1"/>
      </xdr:nvSpPr>
      <xdr:spPr>
        <a:xfrm>
          <a:off x="9391727" y="139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59" name="直線コネクタ 358"/>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60"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61" name="直線コネクタ 360"/>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76035</xdr:rowOff>
    </xdr:from>
    <xdr:ext cx="405111" cy="259045"/>
    <xdr:sp macro="" textlink="">
      <xdr:nvSpPr>
        <xdr:cNvPr id="364" name="【認定こども園・幼稚園・保育所】&#10;有形固定資産減価償却率平均値テキスト"/>
        <xdr:cNvSpPr txBox="1"/>
      </xdr:nvSpPr>
      <xdr:spPr>
        <a:xfrm>
          <a:off x="16357600" y="624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365" name="フローチャート: 判断 364"/>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66" name="フローチャート: 判断 365"/>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67" name="フローチャート: 判断 366"/>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368" name="フローチャート: 判断 367"/>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142966</xdr:rowOff>
    </xdr:from>
    <xdr:to>
      <xdr:col>85</xdr:col>
      <xdr:colOff>177800</xdr:colOff>
      <xdr:row>41</xdr:row>
      <xdr:rowOff>73116</xdr:rowOff>
    </xdr:to>
    <xdr:sp macro="" textlink="">
      <xdr:nvSpPr>
        <xdr:cNvPr id="374" name="楕円 373"/>
        <xdr:cNvSpPr/>
      </xdr:nvSpPr>
      <xdr:spPr>
        <a:xfrm>
          <a:off x="162687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57893</xdr:rowOff>
    </xdr:from>
    <xdr:ext cx="405111" cy="259045"/>
    <xdr:sp macro="" textlink="">
      <xdr:nvSpPr>
        <xdr:cNvPr id="375" name="【認定こども園・幼稚園・保育所】&#10;有形固定資産減価償却率該当値テキスト"/>
        <xdr:cNvSpPr txBox="1"/>
      </xdr:nvSpPr>
      <xdr:spPr>
        <a:xfrm>
          <a:off x="16357600" y="691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74385</xdr:rowOff>
    </xdr:from>
    <xdr:to>
      <xdr:col>81</xdr:col>
      <xdr:colOff>101600</xdr:colOff>
      <xdr:row>41</xdr:row>
      <xdr:rowOff>4535</xdr:rowOff>
    </xdr:to>
    <xdr:sp macro="" textlink="">
      <xdr:nvSpPr>
        <xdr:cNvPr id="376" name="楕円 375"/>
        <xdr:cNvSpPr/>
      </xdr:nvSpPr>
      <xdr:spPr>
        <a:xfrm>
          <a:off x="15430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125185</xdr:rowOff>
    </xdr:from>
    <xdr:to>
      <xdr:col>85</xdr:col>
      <xdr:colOff>127000</xdr:colOff>
      <xdr:row>41</xdr:row>
      <xdr:rowOff>22316</xdr:rowOff>
    </xdr:to>
    <xdr:cxnSp macro="">
      <xdr:nvCxnSpPr>
        <xdr:cNvPr id="377" name="直線コネクタ 376"/>
        <xdr:cNvCxnSpPr/>
      </xdr:nvCxnSpPr>
      <xdr:spPr>
        <a:xfrm>
          <a:off x="15481300" y="698318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378" name="n_1ave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379" name="n_2ave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380"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167112</xdr:rowOff>
    </xdr:from>
    <xdr:ext cx="405111" cy="259045"/>
    <xdr:sp macro="" textlink="">
      <xdr:nvSpPr>
        <xdr:cNvPr id="381" name="n_1mainValue【認定こども園・幼稚園・保育所】&#10;有形固定資産減価償却率"/>
        <xdr:cNvSpPr txBox="1"/>
      </xdr:nvSpPr>
      <xdr:spPr>
        <a:xfrm>
          <a:off x="152660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03" name="直線コネクタ 402"/>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04"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05" name="直線コネクタ 404"/>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06"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07" name="直線コネクタ 406"/>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13987</xdr:rowOff>
    </xdr:from>
    <xdr:ext cx="469744" cy="259045"/>
    <xdr:sp macro="" textlink="">
      <xdr:nvSpPr>
        <xdr:cNvPr id="408" name="【認定こども園・幼稚園・保育所】&#10;一人当たり面積平均値テキスト"/>
        <xdr:cNvSpPr txBox="1"/>
      </xdr:nvSpPr>
      <xdr:spPr>
        <a:xfrm>
          <a:off x="22199600" y="635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09" name="フローチャート: 判断 408"/>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10" name="フローチャート: 判断 409"/>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11" name="フローチャート: 判断 410"/>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12" name="フローチャート: 判断 411"/>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18" name="楕円 417"/>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170705</xdr:rowOff>
    </xdr:from>
    <xdr:ext cx="469744" cy="259045"/>
    <xdr:sp macro="" textlink="">
      <xdr:nvSpPr>
        <xdr:cNvPr id="419" name="【認定こども園・幼稚園・保育所】&#10;一人当たり面積該当値テキスト"/>
        <xdr:cNvSpPr txBox="1"/>
      </xdr:nvSpPr>
      <xdr:spPr>
        <a:xfrm>
          <a:off x="22199600"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52832</xdr:rowOff>
    </xdr:from>
    <xdr:to>
      <xdr:col>112</xdr:col>
      <xdr:colOff>38100</xdr:colOff>
      <xdr:row>37</xdr:row>
      <xdr:rowOff>154432</xdr:rowOff>
    </xdr:to>
    <xdr:sp macro="" textlink="">
      <xdr:nvSpPr>
        <xdr:cNvPr id="420" name="楕円 419"/>
        <xdr:cNvSpPr/>
      </xdr:nvSpPr>
      <xdr:spPr>
        <a:xfrm>
          <a:off x="21272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103632</xdr:rowOff>
    </xdr:from>
    <xdr:to>
      <xdr:col>116</xdr:col>
      <xdr:colOff>63500</xdr:colOff>
      <xdr:row>38</xdr:row>
      <xdr:rowOff>71628</xdr:rowOff>
    </xdr:to>
    <xdr:cxnSp macro="">
      <xdr:nvCxnSpPr>
        <xdr:cNvPr id="421" name="直線コネクタ 420"/>
        <xdr:cNvCxnSpPr/>
      </xdr:nvCxnSpPr>
      <xdr:spPr>
        <a:xfrm>
          <a:off x="21323300" y="6447282"/>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22"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23"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24"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170959</xdr:rowOff>
    </xdr:from>
    <xdr:ext cx="469744" cy="259045"/>
    <xdr:sp macro="" textlink="">
      <xdr:nvSpPr>
        <xdr:cNvPr id="425" name="n_1mainValue【認定こども園・幼稚園・保育所】&#10;一人当たり面積"/>
        <xdr:cNvSpPr txBox="1"/>
      </xdr:nvSpPr>
      <xdr:spPr>
        <a:xfrm>
          <a:off x="210757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452" name="直線コネクタ 45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5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54" name="直線コネクタ 45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6" name="直線コネクタ 45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57"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58" name="フローチャート: 判断 45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59" name="フローチャート: 判断 45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60" name="フローチャート: 判断 45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61" name="フローチャート: 判断 46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xdr:rowOff>
    </xdr:from>
    <xdr:to>
      <xdr:col>85</xdr:col>
      <xdr:colOff>177800</xdr:colOff>
      <xdr:row>62</xdr:row>
      <xdr:rowOff>106317</xdr:rowOff>
    </xdr:to>
    <xdr:sp macro="" textlink="">
      <xdr:nvSpPr>
        <xdr:cNvPr id="467" name="楕円 466"/>
        <xdr:cNvSpPr/>
      </xdr:nvSpPr>
      <xdr:spPr>
        <a:xfrm>
          <a:off x="16268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154594</xdr:rowOff>
    </xdr:from>
    <xdr:ext cx="405111" cy="259045"/>
    <xdr:sp macro="" textlink="">
      <xdr:nvSpPr>
        <xdr:cNvPr id="468" name="【学校施設】&#10;有形固定資産減価償却率該当値テキスト"/>
        <xdr:cNvSpPr txBox="1"/>
      </xdr:nvSpPr>
      <xdr:spPr>
        <a:xfrm>
          <a:off x="16357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14515</xdr:rowOff>
    </xdr:from>
    <xdr:to>
      <xdr:col>81</xdr:col>
      <xdr:colOff>101600</xdr:colOff>
      <xdr:row>62</xdr:row>
      <xdr:rowOff>116115</xdr:rowOff>
    </xdr:to>
    <xdr:sp macro="" textlink="">
      <xdr:nvSpPr>
        <xdr:cNvPr id="469" name="楕円 468"/>
        <xdr:cNvSpPr/>
      </xdr:nvSpPr>
      <xdr:spPr>
        <a:xfrm>
          <a:off x="1543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55517</xdr:rowOff>
    </xdr:from>
    <xdr:to>
      <xdr:col>85</xdr:col>
      <xdr:colOff>127000</xdr:colOff>
      <xdr:row>62</xdr:row>
      <xdr:rowOff>65315</xdr:rowOff>
    </xdr:to>
    <xdr:cxnSp macro="">
      <xdr:nvCxnSpPr>
        <xdr:cNvPr id="470" name="直線コネクタ 469"/>
        <xdr:cNvCxnSpPr/>
      </xdr:nvCxnSpPr>
      <xdr:spPr>
        <a:xfrm flipV="1">
          <a:off x="15481300" y="106854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71"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72"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73"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107242</xdr:rowOff>
    </xdr:from>
    <xdr:ext cx="405111" cy="259045"/>
    <xdr:sp macro="" textlink="">
      <xdr:nvSpPr>
        <xdr:cNvPr id="474" name="n_1mainValue【学校施設】&#10;有形固定資産減価償却率"/>
        <xdr:cNvSpPr txBox="1"/>
      </xdr:nvSpPr>
      <xdr:spPr>
        <a:xfrm>
          <a:off x="15266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00" name="直線コネクタ 499"/>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01"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02" name="直線コネクタ 501"/>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03"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04" name="直線コネクタ 503"/>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05"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06" name="フローチャート: 判断 505"/>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07" name="フローチャート: 判断 506"/>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08" name="フローチャート: 判断 507"/>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09" name="フローチャート: 判断 508"/>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104158</xdr:rowOff>
    </xdr:from>
    <xdr:to>
      <xdr:col>116</xdr:col>
      <xdr:colOff>114300</xdr:colOff>
      <xdr:row>62</xdr:row>
      <xdr:rowOff>34308</xdr:rowOff>
    </xdr:to>
    <xdr:sp macro="" textlink="">
      <xdr:nvSpPr>
        <xdr:cNvPr id="515" name="楕円 514"/>
        <xdr:cNvSpPr/>
      </xdr:nvSpPr>
      <xdr:spPr>
        <a:xfrm>
          <a:off x="22110700" y="105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127035</xdr:rowOff>
    </xdr:from>
    <xdr:ext cx="469744" cy="259045"/>
    <xdr:sp macro="" textlink="">
      <xdr:nvSpPr>
        <xdr:cNvPr id="516" name="【学校施設】&#10;一人当たり面積該当値テキスト"/>
        <xdr:cNvSpPr txBox="1"/>
      </xdr:nvSpPr>
      <xdr:spPr>
        <a:xfrm>
          <a:off x="22199600" y="104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131101</xdr:rowOff>
    </xdr:from>
    <xdr:to>
      <xdr:col>112</xdr:col>
      <xdr:colOff>38100</xdr:colOff>
      <xdr:row>62</xdr:row>
      <xdr:rowOff>61251</xdr:rowOff>
    </xdr:to>
    <xdr:sp macro="" textlink="">
      <xdr:nvSpPr>
        <xdr:cNvPr id="517" name="楕円 516"/>
        <xdr:cNvSpPr/>
      </xdr:nvSpPr>
      <xdr:spPr>
        <a:xfrm>
          <a:off x="21272500" y="105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154958</xdr:rowOff>
    </xdr:from>
    <xdr:to>
      <xdr:col>116</xdr:col>
      <xdr:colOff>63500</xdr:colOff>
      <xdr:row>62</xdr:row>
      <xdr:rowOff>10451</xdr:rowOff>
    </xdr:to>
    <xdr:cxnSp macro="">
      <xdr:nvCxnSpPr>
        <xdr:cNvPr id="518" name="直線コネクタ 517"/>
        <xdr:cNvCxnSpPr/>
      </xdr:nvCxnSpPr>
      <xdr:spPr>
        <a:xfrm flipV="1">
          <a:off x="21323300" y="10613408"/>
          <a:ext cx="8382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19"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20"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21"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52378</xdr:rowOff>
    </xdr:from>
    <xdr:ext cx="469744" cy="259045"/>
    <xdr:sp macro="" textlink="">
      <xdr:nvSpPr>
        <xdr:cNvPr id="522" name="n_1mainValue【学校施設】&#10;一人当たり面積"/>
        <xdr:cNvSpPr txBox="1"/>
      </xdr:nvSpPr>
      <xdr:spPr>
        <a:xfrm>
          <a:off x="21075727" y="106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9" name="テキスト ボックス 5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1" name="テキスト ボックス 5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9" name="テキスト ボックス 5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563" name="直線コネクタ 56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56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565" name="直線コネクタ 56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13988</xdr:rowOff>
    </xdr:from>
    <xdr:ext cx="405111" cy="259045"/>
    <xdr:sp macro="" textlink="">
      <xdr:nvSpPr>
        <xdr:cNvPr id="568" name="【公民館】&#10;有形固定資産減価償却率平均値テキスト"/>
        <xdr:cNvSpPr txBox="1"/>
      </xdr:nvSpPr>
      <xdr:spPr>
        <a:xfrm>
          <a:off x="16357600" y="1767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569" name="フローチャート: 判断 56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70" name="フローチャート: 判断 56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71" name="フローチャート: 判断 57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572" name="フローチャート: 判断 57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29211</xdr:rowOff>
    </xdr:from>
    <xdr:to>
      <xdr:col>85</xdr:col>
      <xdr:colOff>177800</xdr:colOff>
      <xdr:row>108</xdr:row>
      <xdr:rowOff>130811</xdr:rowOff>
    </xdr:to>
    <xdr:sp macro="" textlink="">
      <xdr:nvSpPr>
        <xdr:cNvPr id="578" name="楕円 577"/>
        <xdr:cNvSpPr/>
      </xdr:nvSpPr>
      <xdr:spPr>
        <a:xfrm>
          <a:off x="162687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115588</xdr:rowOff>
    </xdr:from>
    <xdr:ext cx="405111" cy="259045"/>
    <xdr:sp macro="" textlink="">
      <xdr:nvSpPr>
        <xdr:cNvPr id="579" name="【公民館】&#10;有形固定資産減価償却率該当値テキスト"/>
        <xdr:cNvSpPr txBox="1"/>
      </xdr:nvSpPr>
      <xdr:spPr>
        <a:xfrm>
          <a:off x="16357600" y="1846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50164</xdr:rowOff>
    </xdr:from>
    <xdr:to>
      <xdr:col>81</xdr:col>
      <xdr:colOff>101600</xdr:colOff>
      <xdr:row>108</xdr:row>
      <xdr:rowOff>151764</xdr:rowOff>
    </xdr:to>
    <xdr:sp macro="" textlink="">
      <xdr:nvSpPr>
        <xdr:cNvPr id="580" name="楕円 579"/>
        <xdr:cNvSpPr/>
      </xdr:nvSpPr>
      <xdr:spPr>
        <a:xfrm>
          <a:off x="15430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80011</xdr:rowOff>
    </xdr:from>
    <xdr:to>
      <xdr:col>85</xdr:col>
      <xdr:colOff>127000</xdr:colOff>
      <xdr:row>108</xdr:row>
      <xdr:rowOff>100964</xdr:rowOff>
    </xdr:to>
    <xdr:cxnSp macro="">
      <xdr:nvCxnSpPr>
        <xdr:cNvPr id="581" name="直線コネクタ 580"/>
        <xdr:cNvCxnSpPr/>
      </xdr:nvCxnSpPr>
      <xdr:spPr>
        <a:xfrm flipV="1">
          <a:off x="15481300" y="185966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582" name="n_1ave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583"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584"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142891</xdr:rowOff>
    </xdr:from>
    <xdr:ext cx="405111" cy="259045"/>
    <xdr:sp macro="" textlink="">
      <xdr:nvSpPr>
        <xdr:cNvPr id="585" name="n_1mainValue【公民館】&#10;有形固定資産減価償却率"/>
        <xdr:cNvSpPr txBox="1"/>
      </xdr:nvSpPr>
      <xdr:spPr>
        <a:xfrm>
          <a:off x="15266044"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07" name="直線コネクタ 606"/>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08"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09" name="直線コネクタ 608"/>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10"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11" name="直線コネクタ 610"/>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12"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13" name="フローチャート: 判断 61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14" name="フローチャート: 判断 613"/>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15" name="フローチャート: 判断 614"/>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16" name="フローチャート: 判断 615"/>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117754</xdr:rowOff>
    </xdr:from>
    <xdr:to>
      <xdr:col>116</xdr:col>
      <xdr:colOff>114300</xdr:colOff>
      <xdr:row>107</xdr:row>
      <xdr:rowOff>47904</xdr:rowOff>
    </xdr:to>
    <xdr:sp macro="" textlink="">
      <xdr:nvSpPr>
        <xdr:cNvPr id="622" name="楕円 621"/>
        <xdr:cNvSpPr/>
      </xdr:nvSpPr>
      <xdr:spPr>
        <a:xfrm>
          <a:off x="22110700" y="182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96181</xdr:rowOff>
    </xdr:from>
    <xdr:ext cx="469744" cy="259045"/>
    <xdr:sp macro="" textlink="">
      <xdr:nvSpPr>
        <xdr:cNvPr id="623" name="【公民館】&#10;一人当たり面積該当値テキスト"/>
        <xdr:cNvSpPr txBox="1"/>
      </xdr:nvSpPr>
      <xdr:spPr>
        <a:xfrm>
          <a:off x="22199600" y="182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122326</xdr:rowOff>
    </xdr:from>
    <xdr:to>
      <xdr:col>112</xdr:col>
      <xdr:colOff>38100</xdr:colOff>
      <xdr:row>107</xdr:row>
      <xdr:rowOff>52476</xdr:rowOff>
    </xdr:to>
    <xdr:sp macro="" textlink="">
      <xdr:nvSpPr>
        <xdr:cNvPr id="624" name="楕円 623"/>
        <xdr:cNvSpPr/>
      </xdr:nvSpPr>
      <xdr:spPr>
        <a:xfrm>
          <a:off x="21272500" y="182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168554</xdr:rowOff>
    </xdr:from>
    <xdr:to>
      <xdr:col>116</xdr:col>
      <xdr:colOff>63500</xdr:colOff>
      <xdr:row>107</xdr:row>
      <xdr:rowOff>1676</xdr:rowOff>
    </xdr:to>
    <xdr:cxnSp macro="">
      <xdr:nvCxnSpPr>
        <xdr:cNvPr id="625" name="直線コネクタ 624"/>
        <xdr:cNvCxnSpPr/>
      </xdr:nvCxnSpPr>
      <xdr:spPr>
        <a:xfrm flipV="1">
          <a:off x="21323300" y="183422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626"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627"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628"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43603</xdr:rowOff>
    </xdr:from>
    <xdr:ext cx="469744" cy="259045"/>
    <xdr:sp macro="" textlink="">
      <xdr:nvSpPr>
        <xdr:cNvPr id="629" name="n_1mainValue【公民館】&#10;一人当たり面積"/>
        <xdr:cNvSpPr txBox="1"/>
      </xdr:nvSpPr>
      <xdr:spPr>
        <a:xfrm>
          <a:off x="21075727" y="183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公営住宅については、東日本大震災の復興・復興事業で</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戸以上の災害公営住宅を整備したため、類似団体内平均値を大きく下回る数値となっている。一人あたり面積は、人口減少も相まって類似団体内平均値を</a:t>
          </a:r>
          <a:r>
            <a:rPr kumimoji="1" lang="en-US" altLang="ja-JP" sz="1300">
              <a:latin typeface="ＭＳ Ｐゴシック" panose="020B0600070205080204" pitchFamily="50" charset="-128"/>
              <a:ea typeface="ＭＳ Ｐゴシック" panose="020B0600070205080204" pitchFamily="50" charset="-128"/>
            </a:rPr>
            <a:t>0.659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一方で橋りょうは建設から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年以上経過したものが多く、類似団体内平均値を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ポイント上回る減価償却率となっている。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今後、公共施設の老朽化に伴い、施設の修繕や更新費用の増加が見込まれる。適切な維持管理と計画的な改修を行い、施設の長寿命化、更新費用の圧縮と平準化に努める。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12,807
163.40
32,146,624
28,575,585
1,577,587
5,173,370
12,742,288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2" name="【図書館】&#10;有形固定資産減価償却率平均値テキスト"/>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2" name="楕円 71"/>
        <xdr:cNvSpPr/>
      </xdr:nvSpPr>
      <xdr:spPr>
        <a:xfrm>
          <a:off x="4584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167112</xdr:rowOff>
    </xdr:from>
    <xdr:ext cx="405111" cy="259045"/>
    <xdr:sp macro="" textlink="">
      <xdr:nvSpPr>
        <xdr:cNvPr id="73" name="【図書館】&#10;有形固定資産減価償却率該当値テキスト"/>
        <xdr:cNvSpPr txBox="1"/>
      </xdr:nvSpPr>
      <xdr:spPr>
        <a:xfrm>
          <a:off x="4673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49893</xdr:rowOff>
    </xdr:from>
    <xdr:to>
      <xdr:col>20</xdr:col>
      <xdr:colOff>38100</xdr:colOff>
      <xdr:row>41</xdr:row>
      <xdr:rowOff>151493</xdr:rowOff>
    </xdr:to>
    <xdr:sp macro="" textlink="">
      <xdr:nvSpPr>
        <xdr:cNvPr id="74" name="楕円 73"/>
        <xdr:cNvSpPr/>
      </xdr:nvSpPr>
      <xdr:spPr>
        <a:xfrm>
          <a:off x="3746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68035</xdr:rowOff>
    </xdr:from>
    <xdr:to>
      <xdr:col>24</xdr:col>
      <xdr:colOff>63500</xdr:colOff>
      <xdr:row>41</xdr:row>
      <xdr:rowOff>100693</xdr:rowOff>
    </xdr:to>
    <xdr:cxnSp macro="">
      <xdr:nvCxnSpPr>
        <xdr:cNvPr id="75" name="直線コネクタ 74"/>
        <xdr:cNvCxnSpPr/>
      </xdr:nvCxnSpPr>
      <xdr:spPr>
        <a:xfrm flipV="1">
          <a:off x="3797300" y="7097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84744</xdr:rowOff>
    </xdr:from>
    <xdr:ext cx="405111" cy="259045"/>
    <xdr:sp macro="" textlink="">
      <xdr:nvSpPr>
        <xdr:cNvPr id="76" name="n_1aveValue【図書館】&#10;有形固定資産減価償却率"/>
        <xdr:cNvSpPr txBox="1"/>
      </xdr:nvSpPr>
      <xdr:spPr>
        <a:xfrm>
          <a:off x="3582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99440</xdr:rowOff>
    </xdr:from>
    <xdr:ext cx="405111" cy="259045"/>
    <xdr:sp macro="" textlink="">
      <xdr:nvSpPr>
        <xdr:cNvPr id="77" name="n_2aveValue【図書館】&#10;有形固定資産減価償却率"/>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125566</xdr:rowOff>
    </xdr:from>
    <xdr:ext cx="405111" cy="259045"/>
    <xdr:sp macro="" textlink="">
      <xdr:nvSpPr>
        <xdr:cNvPr id="78" name="n_3aveValue【図書館】&#10;有形固定資産減価償却率"/>
        <xdr:cNvSpPr txBox="1"/>
      </xdr:nvSpPr>
      <xdr:spPr>
        <a:xfrm>
          <a:off x="1816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142620</xdr:rowOff>
    </xdr:from>
    <xdr:ext cx="405111" cy="259045"/>
    <xdr:sp macro="" textlink="">
      <xdr:nvSpPr>
        <xdr:cNvPr id="79" name="n_1mainValue【図書館】&#10;有形固定資産減価償却率"/>
        <xdr:cNvSpPr txBox="1"/>
      </xdr:nvSpPr>
      <xdr:spPr>
        <a:xfrm>
          <a:off x="3582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5" name="テキスト ボックス 9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99" name="直線コネクタ 98"/>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0"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1" name="直線コネクタ 100"/>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2"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3" name="直線コネクタ 102"/>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104"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05" name="フローチャート: 判断 104"/>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06" name="フローチャート: 判断 105"/>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07" name="フローチャート: 判断 106"/>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08" name="フローチャート: 判断 107"/>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42545</xdr:rowOff>
    </xdr:from>
    <xdr:to>
      <xdr:col>55</xdr:col>
      <xdr:colOff>50800</xdr:colOff>
      <xdr:row>40</xdr:row>
      <xdr:rowOff>144145</xdr:rowOff>
    </xdr:to>
    <xdr:sp macro="" textlink="">
      <xdr:nvSpPr>
        <xdr:cNvPr id="114" name="楕円 113"/>
        <xdr:cNvSpPr/>
      </xdr:nvSpPr>
      <xdr:spPr>
        <a:xfrm>
          <a:off x="10426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128922</xdr:rowOff>
    </xdr:from>
    <xdr:ext cx="469744" cy="259045"/>
    <xdr:sp macro="" textlink="">
      <xdr:nvSpPr>
        <xdr:cNvPr id="115" name="【図書館】&#10;一人当たり面積該当値テキスト"/>
        <xdr:cNvSpPr txBox="1"/>
      </xdr:nvSpPr>
      <xdr:spPr>
        <a:xfrm>
          <a:off x="10515600" y="68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16" name="楕円 115"/>
        <xdr:cNvSpPr/>
      </xdr:nvSpPr>
      <xdr:spPr>
        <a:xfrm>
          <a:off x="9588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93345</xdr:rowOff>
    </xdr:from>
    <xdr:to>
      <xdr:col>55</xdr:col>
      <xdr:colOff>0</xdr:colOff>
      <xdr:row>40</xdr:row>
      <xdr:rowOff>93345</xdr:rowOff>
    </xdr:to>
    <xdr:cxnSp macro="">
      <xdr:nvCxnSpPr>
        <xdr:cNvPr id="117" name="直線コネクタ 116"/>
        <xdr:cNvCxnSpPr/>
      </xdr:nvCxnSpPr>
      <xdr:spPr>
        <a:xfrm>
          <a:off x="9639300" y="695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46372</xdr:rowOff>
    </xdr:from>
    <xdr:ext cx="469744" cy="259045"/>
    <xdr:sp macro="" textlink="">
      <xdr:nvSpPr>
        <xdr:cNvPr id="118"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1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20"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21" name="n_1mainValue【図書館】&#10;一人当たり面積"/>
        <xdr:cNvSpPr txBox="1"/>
      </xdr:nvSpPr>
      <xdr:spPr>
        <a:xfrm>
          <a:off x="93917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47" name="直線コネクタ 146"/>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48"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49" name="直線コネクタ 14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50"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51" name="直線コネクタ 150"/>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74947</xdr:rowOff>
    </xdr:from>
    <xdr:ext cx="405111" cy="259045"/>
    <xdr:sp macro="" textlink="">
      <xdr:nvSpPr>
        <xdr:cNvPr id="152" name="【体育館・プール】&#10;有形固定資産減価償却率平均値テキスト"/>
        <xdr:cNvSpPr txBox="1"/>
      </xdr:nvSpPr>
      <xdr:spPr>
        <a:xfrm>
          <a:off x="4673600" y="984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53" name="フローチャート: 判断 152"/>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54" name="フローチャート: 判断 153"/>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55" name="フローチャート: 判断 154"/>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56" name="フローチャート: 判断 155"/>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62" name="楕円 161"/>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63" name="【体育館・プー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64" name="楕円 163"/>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160020</xdr:rowOff>
    </xdr:to>
    <xdr:cxnSp macro="">
      <xdr:nvCxnSpPr>
        <xdr:cNvPr id="165" name="直線コネクタ 164"/>
        <xdr:cNvCxnSpPr/>
      </xdr:nvCxnSpPr>
      <xdr:spPr>
        <a:xfrm flipV="1">
          <a:off x="3797300" y="10412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64061</xdr:rowOff>
    </xdr:from>
    <xdr:ext cx="405111" cy="259045"/>
    <xdr:sp macro="" textlink="">
      <xdr:nvSpPr>
        <xdr:cNvPr id="166"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67" name="n_2aveValue【体育館・プー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168"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69"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93" name="直線コネクタ 192"/>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4"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5" name="直線コネクタ 194"/>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96"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97" name="直線コネクタ 196"/>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198"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99" name="フローチャート: 判断 198"/>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00" name="フローチャート: 判断 199"/>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01" name="フローチャート: 判断 200"/>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02" name="フローチャート: 判断 201"/>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xdr:rowOff>
    </xdr:from>
    <xdr:to>
      <xdr:col>55</xdr:col>
      <xdr:colOff>50800</xdr:colOff>
      <xdr:row>62</xdr:row>
      <xdr:rowOff>112522</xdr:rowOff>
    </xdr:to>
    <xdr:sp macro="" textlink="">
      <xdr:nvSpPr>
        <xdr:cNvPr id="208" name="楕円 207"/>
        <xdr:cNvSpPr/>
      </xdr:nvSpPr>
      <xdr:spPr>
        <a:xfrm>
          <a:off x="104267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160799</xdr:rowOff>
    </xdr:from>
    <xdr:ext cx="469744" cy="259045"/>
    <xdr:sp macro="" textlink="">
      <xdr:nvSpPr>
        <xdr:cNvPr id="209" name="【体育館・プール】&#10;一人当たり面積該当値テキスト"/>
        <xdr:cNvSpPr txBox="1"/>
      </xdr:nvSpPr>
      <xdr:spPr>
        <a:xfrm>
          <a:off x="10515600"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xdr:rowOff>
    </xdr:from>
    <xdr:to>
      <xdr:col>50</xdr:col>
      <xdr:colOff>165100</xdr:colOff>
      <xdr:row>62</xdr:row>
      <xdr:rowOff>118618</xdr:rowOff>
    </xdr:to>
    <xdr:sp macro="" textlink="">
      <xdr:nvSpPr>
        <xdr:cNvPr id="210" name="楕円 209"/>
        <xdr:cNvSpPr/>
      </xdr:nvSpPr>
      <xdr:spPr>
        <a:xfrm>
          <a:off x="9588500" y="106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61722</xdr:rowOff>
    </xdr:from>
    <xdr:to>
      <xdr:col>55</xdr:col>
      <xdr:colOff>0</xdr:colOff>
      <xdr:row>62</xdr:row>
      <xdr:rowOff>67818</xdr:rowOff>
    </xdr:to>
    <xdr:cxnSp macro="">
      <xdr:nvCxnSpPr>
        <xdr:cNvPr id="211" name="直線コネクタ 210"/>
        <xdr:cNvCxnSpPr/>
      </xdr:nvCxnSpPr>
      <xdr:spPr>
        <a:xfrm flipV="1">
          <a:off x="9639300" y="1069162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113809</xdr:rowOff>
    </xdr:from>
    <xdr:ext cx="469744" cy="259045"/>
    <xdr:sp macro="" textlink="">
      <xdr:nvSpPr>
        <xdr:cNvPr id="212"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13"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14"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109745</xdr:rowOff>
    </xdr:from>
    <xdr:ext cx="469744" cy="259045"/>
    <xdr:sp macro="" textlink="">
      <xdr:nvSpPr>
        <xdr:cNvPr id="215" name="n_1mainValue【体育館・プール】&#10;一人当たり面積"/>
        <xdr:cNvSpPr txBox="1"/>
      </xdr:nvSpPr>
      <xdr:spPr>
        <a:xfrm>
          <a:off x="9391727" y="1073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38" name="直線コネクタ 237"/>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39"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40" name="直線コネクタ 239"/>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2" name="直線コネクタ 24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243" name="【福祉施設】&#10;有形固定資産減価償却率平均値テキスト"/>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44" name="フローチャート: 判断 243"/>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45" name="フローチャート: 判断 244"/>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46" name="フローチャート: 判断 245"/>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47" name="フローチャート: 判断 246"/>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170180</xdr:rowOff>
    </xdr:from>
    <xdr:to>
      <xdr:col>24</xdr:col>
      <xdr:colOff>114300</xdr:colOff>
      <xdr:row>86</xdr:row>
      <xdr:rowOff>100330</xdr:rowOff>
    </xdr:to>
    <xdr:sp macro="" textlink="">
      <xdr:nvSpPr>
        <xdr:cNvPr id="253" name="楕円 252"/>
        <xdr:cNvSpPr/>
      </xdr:nvSpPr>
      <xdr:spPr>
        <a:xfrm>
          <a:off x="4584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85107</xdr:rowOff>
    </xdr:from>
    <xdr:ext cx="405111" cy="259045"/>
    <xdr:sp macro="" textlink="">
      <xdr:nvSpPr>
        <xdr:cNvPr id="254" name="【福祉施設】&#10;有形固定資産減価償却率該当値テキスト"/>
        <xdr:cNvSpPr txBox="1"/>
      </xdr:nvSpPr>
      <xdr:spPr>
        <a:xfrm>
          <a:off x="4673600" y="1465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65024</xdr:rowOff>
    </xdr:from>
    <xdr:to>
      <xdr:col>20</xdr:col>
      <xdr:colOff>38100</xdr:colOff>
      <xdr:row>86</xdr:row>
      <xdr:rowOff>166624</xdr:rowOff>
    </xdr:to>
    <xdr:sp macro="" textlink="">
      <xdr:nvSpPr>
        <xdr:cNvPr id="255" name="楕円 254"/>
        <xdr:cNvSpPr/>
      </xdr:nvSpPr>
      <xdr:spPr>
        <a:xfrm>
          <a:off x="37465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49530</xdr:rowOff>
    </xdr:from>
    <xdr:to>
      <xdr:col>24</xdr:col>
      <xdr:colOff>63500</xdr:colOff>
      <xdr:row>86</xdr:row>
      <xdr:rowOff>115824</xdr:rowOff>
    </xdr:to>
    <xdr:cxnSp macro="">
      <xdr:nvCxnSpPr>
        <xdr:cNvPr id="256" name="直線コネクタ 255"/>
        <xdr:cNvCxnSpPr/>
      </xdr:nvCxnSpPr>
      <xdr:spPr>
        <a:xfrm flipV="1">
          <a:off x="3797300" y="1479423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50564</xdr:rowOff>
    </xdr:from>
    <xdr:ext cx="405111" cy="259045"/>
    <xdr:sp macro="" textlink="">
      <xdr:nvSpPr>
        <xdr:cNvPr id="257"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135145</xdr:rowOff>
    </xdr:from>
    <xdr:ext cx="405111" cy="259045"/>
    <xdr:sp macro="" textlink="">
      <xdr:nvSpPr>
        <xdr:cNvPr id="258"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123714</xdr:rowOff>
    </xdr:from>
    <xdr:ext cx="405111" cy="259045"/>
    <xdr:sp macro="" textlink="">
      <xdr:nvSpPr>
        <xdr:cNvPr id="259"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157751</xdr:rowOff>
    </xdr:from>
    <xdr:ext cx="405111" cy="259045"/>
    <xdr:sp macro="" textlink="">
      <xdr:nvSpPr>
        <xdr:cNvPr id="260" name="n_1mainValue【福祉施設】&#10;有形固定資産減価償却率"/>
        <xdr:cNvSpPr txBox="1"/>
      </xdr:nvSpPr>
      <xdr:spPr>
        <a:xfrm>
          <a:off x="3582044" y="1490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2" name="テキスト ボックス 28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86" name="直線コネクタ 28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8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88" name="直線コネクタ 28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8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90" name="直線コネクタ 28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291"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92" name="フローチャート: 判断 29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93" name="フローチャート: 判断 29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294" name="フローチャート: 判断 293"/>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295" name="フローチャート: 判断 294"/>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106499</xdr:rowOff>
    </xdr:from>
    <xdr:to>
      <xdr:col>55</xdr:col>
      <xdr:colOff>50800</xdr:colOff>
      <xdr:row>86</xdr:row>
      <xdr:rowOff>36649</xdr:rowOff>
    </xdr:to>
    <xdr:sp macro="" textlink="">
      <xdr:nvSpPr>
        <xdr:cNvPr id="301" name="楕円 300"/>
        <xdr:cNvSpPr/>
      </xdr:nvSpPr>
      <xdr:spPr>
        <a:xfrm>
          <a:off x="10426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84926</xdr:rowOff>
    </xdr:from>
    <xdr:ext cx="469744" cy="259045"/>
    <xdr:sp macro="" textlink="">
      <xdr:nvSpPr>
        <xdr:cNvPr id="302" name="【福祉施設】&#10;一人当たり面積該当値テキスト"/>
        <xdr:cNvSpPr txBox="1"/>
      </xdr:nvSpPr>
      <xdr:spPr>
        <a:xfrm>
          <a:off x="10515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03" name="楕円 302"/>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85</xdr:row>
      <xdr:rowOff>160564</xdr:rowOff>
    </xdr:to>
    <xdr:cxnSp macro="">
      <xdr:nvCxnSpPr>
        <xdr:cNvPr id="304" name="直線コネクタ 303"/>
        <xdr:cNvCxnSpPr/>
      </xdr:nvCxnSpPr>
      <xdr:spPr>
        <a:xfrm flipV="1">
          <a:off x="9639300" y="1473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115225</xdr:rowOff>
    </xdr:from>
    <xdr:ext cx="469744" cy="259045"/>
    <xdr:sp macro="" textlink="">
      <xdr:nvSpPr>
        <xdr:cNvPr id="305"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144615</xdr:rowOff>
    </xdr:from>
    <xdr:ext cx="469744" cy="259045"/>
    <xdr:sp macro="" textlink="">
      <xdr:nvSpPr>
        <xdr:cNvPr id="306"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07"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08" name="n_1mainValue【福祉施設】&#10;一人当たり面積"/>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5" name="テキスト ボックス 3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6" name="直線コネクタ 3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7" name="テキスト ボックス 3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8" name="直線コネクタ 3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9" name="テキスト ボックス 3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0" name="直線コネクタ 3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1" name="テキスト ボックス 3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2" name="直線コネクタ 3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3" name="テキスト ボックス 3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4" name="直線コネクタ 3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5" name="テキスト ボックス 3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7" name="テキスト ボックス 3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349" name="直線コネクタ 348"/>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50"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51" name="直線コネクタ 350"/>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52"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53" name="直線コネクタ 352"/>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354"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55" name="フローチャート: 判断 354"/>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56" name="フローチャート: 判断 355"/>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57" name="フローチャート: 判断 356"/>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58" name="フローチャート: 判断 357"/>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364" name="楕円 363"/>
        <xdr:cNvSpPr/>
      </xdr:nvSpPr>
      <xdr:spPr>
        <a:xfrm>
          <a:off x="16268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113047</xdr:rowOff>
    </xdr:from>
    <xdr:ext cx="405111" cy="259045"/>
    <xdr:sp macro="" textlink="">
      <xdr:nvSpPr>
        <xdr:cNvPr id="365" name="【一般廃棄物処理施設】&#10;有形固定資産減価償却率該当値テキスト"/>
        <xdr:cNvSpPr txBox="1"/>
      </xdr:nvSpPr>
      <xdr:spPr>
        <a:xfrm>
          <a:off x="16357600"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113030</xdr:rowOff>
    </xdr:from>
    <xdr:to>
      <xdr:col>81</xdr:col>
      <xdr:colOff>101600</xdr:colOff>
      <xdr:row>36</xdr:row>
      <xdr:rowOff>43180</xdr:rowOff>
    </xdr:to>
    <xdr:sp macro="" textlink="">
      <xdr:nvSpPr>
        <xdr:cNvPr id="366" name="楕円 365"/>
        <xdr:cNvSpPr/>
      </xdr:nvSpPr>
      <xdr:spPr>
        <a:xfrm>
          <a:off x="15430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140970</xdr:rowOff>
    </xdr:from>
    <xdr:to>
      <xdr:col>85</xdr:col>
      <xdr:colOff>127000</xdr:colOff>
      <xdr:row>35</xdr:row>
      <xdr:rowOff>163830</xdr:rowOff>
    </xdr:to>
    <xdr:cxnSp macro="">
      <xdr:nvCxnSpPr>
        <xdr:cNvPr id="367" name="直線コネクタ 366"/>
        <xdr:cNvCxnSpPr/>
      </xdr:nvCxnSpPr>
      <xdr:spPr>
        <a:xfrm flipV="1">
          <a:off x="15481300" y="6141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368" name="n_1aveValue【一般廃棄物処理施設】&#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69"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70"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59707</xdr:rowOff>
    </xdr:from>
    <xdr:ext cx="405111" cy="259045"/>
    <xdr:sp macro="" textlink="">
      <xdr:nvSpPr>
        <xdr:cNvPr id="371" name="n_1mainValue【一般廃棄物処理施設】&#10;有形固定資産減価償却率"/>
        <xdr:cNvSpPr txBox="1"/>
      </xdr:nvSpPr>
      <xdr:spPr>
        <a:xfrm>
          <a:off x="15266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2" name="直線コネクタ 38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3" name="テキスト ボックス 38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4" name="直線コネクタ 38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5" name="テキスト ボックス 38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6" name="直線コネクタ 38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7" name="テキスト ボックス 38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8" name="直線コネクタ 38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9" name="テキスト ボックス 38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1" name="テキスト ボックス 3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93" name="直線コネクタ 392"/>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94"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95" name="直線コネクタ 394"/>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96"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97" name="直線コネクタ 396"/>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4623</xdr:rowOff>
    </xdr:from>
    <xdr:ext cx="599010" cy="259045"/>
    <xdr:sp macro="" textlink="">
      <xdr:nvSpPr>
        <xdr:cNvPr id="398" name="【一般廃棄物処理施設】&#10;一人当たり有形固定資産（償却資産）額平均値テキスト"/>
        <xdr:cNvSpPr txBox="1"/>
      </xdr:nvSpPr>
      <xdr:spPr>
        <a:xfrm>
          <a:off x="22199600" y="6348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99" name="フローチャート: 判断 398"/>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400" name="フローチャート: 判断 399"/>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401" name="フローチャート: 判断 400"/>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402" name="フローチャート: 判断 401"/>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4977</xdr:rowOff>
    </xdr:from>
    <xdr:to>
      <xdr:col>116</xdr:col>
      <xdr:colOff>114300</xdr:colOff>
      <xdr:row>40</xdr:row>
      <xdr:rowOff>106577</xdr:rowOff>
    </xdr:to>
    <xdr:sp macro="" textlink="">
      <xdr:nvSpPr>
        <xdr:cNvPr id="408" name="楕円 407"/>
        <xdr:cNvSpPr/>
      </xdr:nvSpPr>
      <xdr:spPr>
        <a:xfrm>
          <a:off x="22110700" y="68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154854</xdr:rowOff>
    </xdr:from>
    <xdr:ext cx="534377" cy="259045"/>
    <xdr:sp macro="" textlink="">
      <xdr:nvSpPr>
        <xdr:cNvPr id="409" name="【一般廃棄物処理施設】&#10;一人当たり有形固定資産（償却資産）額該当値テキスト"/>
        <xdr:cNvSpPr txBox="1"/>
      </xdr:nvSpPr>
      <xdr:spPr>
        <a:xfrm>
          <a:off x="22199600" y="68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9179</xdr:rowOff>
    </xdr:from>
    <xdr:to>
      <xdr:col>112</xdr:col>
      <xdr:colOff>38100</xdr:colOff>
      <xdr:row>40</xdr:row>
      <xdr:rowOff>110779</xdr:rowOff>
    </xdr:to>
    <xdr:sp macro="" textlink="">
      <xdr:nvSpPr>
        <xdr:cNvPr id="410" name="楕円 409"/>
        <xdr:cNvSpPr/>
      </xdr:nvSpPr>
      <xdr:spPr>
        <a:xfrm>
          <a:off x="21272500" y="68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55777</xdr:rowOff>
    </xdr:from>
    <xdr:to>
      <xdr:col>116</xdr:col>
      <xdr:colOff>63500</xdr:colOff>
      <xdr:row>40</xdr:row>
      <xdr:rowOff>59979</xdr:rowOff>
    </xdr:to>
    <xdr:cxnSp macro="">
      <xdr:nvCxnSpPr>
        <xdr:cNvPr id="411" name="直線コネクタ 410"/>
        <xdr:cNvCxnSpPr/>
      </xdr:nvCxnSpPr>
      <xdr:spPr>
        <a:xfrm flipV="1">
          <a:off x="21323300" y="6913777"/>
          <a:ext cx="8382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133199</xdr:rowOff>
    </xdr:from>
    <xdr:ext cx="599010" cy="259045"/>
    <xdr:sp macro="" textlink="">
      <xdr:nvSpPr>
        <xdr:cNvPr id="412"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22063</xdr:rowOff>
    </xdr:from>
    <xdr:ext cx="599010" cy="259045"/>
    <xdr:sp macro="" textlink="">
      <xdr:nvSpPr>
        <xdr:cNvPr id="413"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114083</xdr:rowOff>
    </xdr:from>
    <xdr:ext cx="534377" cy="259045"/>
    <xdr:sp macro="" textlink="">
      <xdr:nvSpPr>
        <xdr:cNvPr id="414"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101906</xdr:rowOff>
    </xdr:from>
    <xdr:ext cx="534377" cy="259045"/>
    <xdr:sp macro="" textlink="">
      <xdr:nvSpPr>
        <xdr:cNvPr id="415" name="n_1mainValue【一般廃棄物処理施設】&#10;一人当たり有形固定資産（償却資産）額"/>
        <xdr:cNvSpPr txBox="1"/>
      </xdr:nvSpPr>
      <xdr:spPr>
        <a:xfrm>
          <a:off x="21043411" y="69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6" name="テキスト ボックス 4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8" name="テキスト ボックス 42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6" name="テキスト ボックス 43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440" name="直線コネクタ 439"/>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1"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2" name="直線コネクタ 441"/>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43"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44" name="直線コネクタ 443"/>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48277</xdr:rowOff>
    </xdr:from>
    <xdr:ext cx="405111" cy="259045"/>
    <xdr:sp macro="" textlink="">
      <xdr:nvSpPr>
        <xdr:cNvPr id="445" name="【保健センター・保健所】&#10;有形固定資産減価償却率平均値テキスト"/>
        <xdr:cNvSpPr txBox="1"/>
      </xdr:nvSpPr>
      <xdr:spPr>
        <a:xfrm>
          <a:off x="16357600" y="1033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46" name="フローチャート: 判断 445"/>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47" name="フローチャート: 判断 446"/>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448" name="フローチャート: 判断 447"/>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49" name="フローチャート: 判断 448"/>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455" name="楕円 454"/>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161307</xdr:rowOff>
    </xdr:from>
    <xdr:ext cx="405111" cy="259045"/>
    <xdr:sp macro="" textlink="">
      <xdr:nvSpPr>
        <xdr:cNvPr id="456" name="【保健センター・保健所】&#10;有形固定資産減価償却率該当値テキスト"/>
        <xdr:cNvSpPr txBox="1"/>
      </xdr:nvSpPr>
      <xdr:spPr>
        <a:xfrm>
          <a:off x="16357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149225</xdr:rowOff>
    </xdr:from>
    <xdr:to>
      <xdr:col>81</xdr:col>
      <xdr:colOff>101600</xdr:colOff>
      <xdr:row>64</xdr:row>
      <xdr:rowOff>79375</xdr:rowOff>
    </xdr:to>
    <xdr:sp macro="" textlink="">
      <xdr:nvSpPr>
        <xdr:cNvPr id="457" name="楕円 456"/>
        <xdr:cNvSpPr/>
      </xdr:nvSpPr>
      <xdr:spPr>
        <a:xfrm>
          <a:off x="15430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125730</xdr:rowOff>
    </xdr:from>
    <xdr:to>
      <xdr:col>85</xdr:col>
      <xdr:colOff>127000</xdr:colOff>
      <xdr:row>64</xdr:row>
      <xdr:rowOff>28575</xdr:rowOff>
    </xdr:to>
    <xdr:cxnSp macro="">
      <xdr:nvCxnSpPr>
        <xdr:cNvPr id="458" name="直線コネクタ 457"/>
        <xdr:cNvCxnSpPr/>
      </xdr:nvCxnSpPr>
      <xdr:spPr>
        <a:xfrm flipV="1">
          <a:off x="15481300" y="109270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143527</xdr:rowOff>
    </xdr:from>
    <xdr:ext cx="405111" cy="259045"/>
    <xdr:sp macro="" textlink="">
      <xdr:nvSpPr>
        <xdr:cNvPr id="459" name="n_1aveValue【保健センター・保健所】&#10;有形固定資産減価償却率"/>
        <xdr:cNvSpPr txBox="1"/>
      </xdr:nvSpPr>
      <xdr:spPr>
        <a:xfrm>
          <a:off x="152660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17797</xdr:rowOff>
    </xdr:from>
    <xdr:ext cx="405111" cy="259045"/>
    <xdr:sp macro="" textlink="">
      <xdr:nvSpPr>
        <xdr:cNvPr id="460" name="n_2aveValue【保健センター・保健所】&#10;有形固定資産減価償却率"/>
        <xdr:cNvSpPr txBox="1"/>
      </xdr:nvSpPr>
      <xdr:spPr>
        <a:xfrm>
          <a:off x="143897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90187</xdr:rowOff>
    </xdr:from>
    <xdr:ext cx="405111" cy="259045"/>
    <xdr:sp macro="" textlink="">
      <xdr:nvSpPr>
        <xdr:cNvPr id="461" name="n_3aveValue【保健センター・保健所】&#10;有形固定資産減価償却率"/>
        <xdr:cNvSpPr txBox="1"/>
      </xdr:nvSpPr>
      <xdr:spPr>
        <a:xfrm>
          <a:off x="13500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70502</xdr:rowOff>
    </xdr:from>
    <xdr:ext cx="405111" cy="259045"/>
    <xdr:sp macro="" textlink="">
      <xdr:nvSpPr>
        <xdr:cNvPr id="462" name="n_1mainValue【保健センター・保健所】&#10;有形固定資産減価償却率"/>
        <xdr:cNvSpPr txBox="1"/>
      </xdr:nvSpPr>
      <xdr:spPr>
        <a:xfrm>
          <a:off x="152660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484" name="直線コネクタ 483"/>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485"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486" name="直線コネクタ 485"/>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487"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488" name="直線コネクタ 487"/>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489"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490" name="フローチャート: 判断 489"/>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491" name="フローチャート: 判断 490"/>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492" name="フローチャート: 判断 491"/>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493" name="フローチャート: 判断 492"/>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36068</xdr:rowOff>
    </xdr:from>
    <xdr:to>
      <xdr:col>116</xdr:col>
      <xdr:colOff>114300</xdr:colOff>
      <xdr:row>63</xdr:row>
      <xdr:rowOff>137668</xdr:rowOff>
    </xdr:to>
    <xdr:sp macro="" textlink="">
      <xdr:nvSpPr>
        <xdr:cNvPr id="499" name="楕円 498"/>
        <xdr:cNvSpPr/>
      </xdr:nvSpPr>
      <xdr:spPr>
        <a:xfrm>
          <a:off x="221107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122445</xdr:rowOff>
    </xdr:from>
    <xdr:ext cx="469744" cy="259045"/>
    <xdr:sp macro="" textlink="">
      <xdr:nvSpPr>
        <xdr:cNvPr id="500" name="【保健センター・保健所】&#10;一人当たり面積該当値テキスト"/>
        <xdr:cNvSpPr txBox="1"/>
      </xdr:nvSpPr>
      <xdr:spPr>
        <a:xfrm>
          <a:off x="22199600" y="1075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36068</xdr:rowOff>
    </xdr:from>
    <xdr:to>
      <xdr:col>112</xdr:col>
      <xdr:colOff>38100</xdr:colOff>
      <xdr:row>63</xdr:row>
      <xdr:rowOff>137668</xdr:rowOff>
    </xdr:to>
    <xdr:sp macro="" textlink="">
      <xdr:nvSpPr>
        <xdr:cNvPr id="501" name="楕円 500"/>
        <xdr:cNvSpPr/>
      </xdr:nvSpPr>
      <xdr:spPr>
        <a:xfrm>
          <a:off x="21272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86868</xdr:rowOff>
    </xdr:from>
    <xdr:to>
      <xdr:col>116</xdr:col>
      <xdr:colOff>63500</xdr:colOff>
      <xdr:row>63</xdr:row>
      <xdr:rowOff>86868</xdr:rowOff>
    </xdr:to>
    <xdr:cxnSp macro="">
      <xdr:nvCxnSpPr>
        <xdr:cNvPr id="502" name="直線コネクタ 501"/>
        <xdr:cNvCxnSpPr/>
      </xdr:nvCxnSpPr>
      <xdr:spPr>
        <a:xfrm>
          <a:off x="21323300" y="1088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131335</xdr:rowOff>
    </xdr:from>
    <xdr:ext cx="469744" cy="259045"/>
    <xdr:sp macro="" textlink="">
      <xdr:nvSpPr>
        <xdr:cNvPr id="503"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110761</xdr:rowOff>
    </xdr:from>
    <xdr:ext cx="469744" cy="259045"/>
    <xdr:sp macro="" textlink="">
      <xdr:nvSpPr>
        <xdr:cNvPr id="504"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138193</xdr:rowOff>
    </xdr:from>
    <xdr:ext cx="469744" cy="259045"/>
    <xdr:sp macro="" textlink="">
      <xdr:nvSpPr>
        <xdr:cNvPr id="505"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128795</xdr:rowOff>
    </xdr:from>
    <xdr:ext cx="469744" cy="259045"/>
    <xdr:sp macro="" textlink="">
      <xdr:nvSpPr>
        <xdr:cNvPr id="506" name="n_1mainValue【保健センター・保健所】&#10;一人当たり面積"/>
        <xdr:cNvSpPr txBox="1"/>
      </xdr:nvSpPr>
      <xdr:spPr>
        <a:xfrm>
          <a:off x="21075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7" name="テキスト ボックス 5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8" name="直線コネクタ 5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9" name="テキスト ボックス 5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0" name="直線コネクタ 5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1" name="テキスト ボックス 5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2" name="直線コネクタ 5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3" name="テキスト ボックス 5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4" name="直線コネクタ 5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5" name="テキスト ボックス 5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6" name="直線コネクタ 5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7" name="テキスト ボックス 52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9" name="テキスト ボックス 5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31" name="直線コネクタ 530"/>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32"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33" name="直線コネクタ 532"/>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5" name="直線コネクタ 53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36" name="【消防施設】&#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37" name="フローチャート: 判断 53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38" name="フローチャート: 判断 537"/>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39" name="フローチャート: 判断 538"/>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540" name="フローチャート: 判断 539"/>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546" name="楕円 545"/>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547" name="【消防施設】&#10;有形固定資産減価償却率該当値テキスト"/>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548" name="楕円 547"/>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60961</xdr:rowOff>
    </xdr:to>
    <xdr:cxnSp macro="">
      <xdr:nvCxnSpPr>
        <xdr:cNvPr id="549" name="直線コネクタ 548"/>
        <xdr:cNvCxnSpPr/>
      </xdr:nvCxnSpPr>
      <xdr:spPr>
        <a:xfrm>
          <a:off x="15481300" y="14279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99713</xdr:rowOff>
    </xdr:from>
    <xdr:ext cx="405111" cy="259045"/>
    <xdr:sp macro="" textlink="">
      <xdr:nvSpPr>
        <xdr:cNvPr id="550"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51"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27322</xdr:rowOff>
    </xdr:from>
    <xdr:ext cx="405111" cy="259045"/>
    <xdr:sp macro="" textlink="">
      <xdr:nvSpPr>
        <xdr:cNvPr id="552"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553" name="n_1main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4" name="直線コネクタ 5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5" name="テキスト ボックス 5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6" name="直線コネクタ 5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7" name="テキスト ボックス 5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8" name="直線コネクタ 5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9" name="テキスト ボックス 5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0" name="直線コネクタ 5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1" name="テキスト ボックス 5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2" name="直線コネクタ 5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3" name="テキスト ボックス 5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4" name="直線コネクタ 5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5" name="テキスト ボックス 5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79" name="直線コネクタ 578"/>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80"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81" name="直線コネクタ 580"/>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82"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83" name="直線コネクタ 582"/>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584" name="【消防施設】&#10;一人当たり面積平均値テキスト"/>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85" name="フローチャート: 判断 584"/>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86" name="フローチャート: 判断 585"/>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587" name="フローチャート: 判断 586"/>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588" name="フローチャート: 判断 587"/>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49349</xdr:rowOff>
    </xdr:from>
    <xdr:to>
      <xdr:col>116</xdr:col>
      <xdr:colOff>114300</xdr:colOff>
      <xdr:row>84</xdr:row>
      <xdr:rowOff>150949</xdr:rowOff>
    </xdr:to>
    <xdr:sp macro="" textlink="">
      <xdr:nvSpPr>
        <xdr:cNvPr id="594" name="楕円 593"/>
        <xdr:cNvSpPr/>
      </xdr:nvSpPr>
      <xdr:spPr>
        <a:xfrm>
          <a:off x="22110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27776</xdr:rowOff>
    </xdr:from>
    <xdr:ext cx="469744" cy="259045"/>
    <xdr:sp macro="" textlink="">
      <xdr:nvSpPr>
        <xdr:cNvPr id="595" name="【消防施設】&#10;一人当たり面積該当値テキスト"/>
        <xdr:cNvSpPr txBox="1"/>
      </xdr:nvSpPr>
      <xdr:spPr>
        <a:xfrm>
          <a:off x="22199600"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144055</xdr:rowOff>
    </xdr:from>
    <xdr:to>
      <xdr:col>112</xdr:col>
      <xdr:colOff>38100</xdr:colOff>
      <xdr:row>85</xdr:row>
      <xdr:rowOff>74205</xdr:rowOff>
    </xdr:to>
    <xdr:sp macro="" textlink="">
      <xdr:nvSpPr>
        <xdr:cNvPr id="596" name="楕円 595"/>
        <xdr:cNvSpPr/>
      </xdr:nvSpPr>
      <xdr:spPr>
        <a:xfrm>
          <a:off x="21272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100149</xdr:rowOff>
    </xdr:from>
    <xdr:to>
      <xdr:col>116</xdr:col>
      <xdr:colOff>63500</xdr:colOff>
      <xdr:row>85</xdr:row>
      <xdr:rowOff>23405</xdr:rowOff>
    </xdr:to>
    <xdr:cxnSp macro="">
      <xdr:nvCxnSpPr>
        <xdr:cNvPr id="597" name="直線コネクタ 596"/>
        <xdr:cNvCxnSpPr/>
      </xdr:nvCxnSpPr>
      <xdr:spPr>
        <a:xfrm flipV="1">
          <a:off x="21323300" y="14501949"/>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76035</xdr:rowOff>
    </xdr:from>
    <xdr:ext cx="469744" cy="259045"/>
    <xdr:sp macro="" textlink="">
      <xdr:nvSpPr>
        <xdr:cNvPr id="598"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27050</xdr:rowOff>
    </xdr:from>
    <xdr:ext cx="469744" cy="259045"/>
    <xdr:sp macro="" textlink="">
      <xdr:nvSpPr>
        <xdr:cNvPr id="599"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600"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65332</xdr:rowOff>
    </xdr:from>
    <xdr:ext cx="469744" cy="259045"/>
    <xdr:sp macro="" textlink="">
      <xdr:nvSpPr>
        <xdr:cNvPr id="601" name="n_1mainValue【消防施設】&#10;一人当たり面積"/>
        <xdr:cNvSpPr txBox="1"/>
      </xdr:nvSpPr>
      <xdr:spPr>
        <a:xfrm>
          <a:off x="210757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3" name="テキスト ボックス 6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3" name="テキスト ボックス 6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27" name="直線コネクタ 626"/>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28"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29" name="直線コネクタ 628"/>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3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31" name="直線コネクタ 63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98896</xdr:rowOff>
    </xdr:from>
    <xdr:ext cx="405111" cy="259045"/>
    <xdr:sp macro="" textlink="">
      <xdr:nvSpPr>
        <xdr:cNvPr id="632" name="【庁舎】&#10;有形固定資産減価償却率平均値テキスト"/>
        <xdr:cNvSpPr txBox="1"/>
      </xdr:nvSpPr>
      <xdr:spPr>
        <a:xfrm>
          <a:off x="16357600" y="1758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33" name="フローチャート: 判断 632"/>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34" name="フローチャート: 判断 633"/>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35" name="フローチャート: 判断 634"/>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636" name="フローチャート: 判断 635"/>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642" name="楕円 641"/>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340478" cy="259045"/>
    <xdr:sp macro="" textlink="">
      <xdr:nvSpPr>
        <xdr:cNvPr id="643" name="【庁舎】&#10;有形固定資産減価償却率該当値テキスト"/>
        <xdr:cNvSpPr txBox="1"/>
      </xdr:nvSpPr>
      <xdr:spPr>
        <a:xfrm>
          <a:off x="16357600" y="18556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133169</xdr:rowOff>
    </xdr:from>
    <xdr:to>
      <xdr:col>81</xdr:col>
      <xdr:colOff>101600</xdr:colOff>
      <xdr:row>109</xdr:row>
      <xdr:rowOff>63319</xdr:rowOff>
    </xdr:to>
    <xdr:sp macro="" textlink="">
      <xdr:nvSpPr>
        <xdr:cNvPr id="644" name="楕円 643"/>
        <xdr:cNvSpPr/>
      </xdr:nvSpPr>
      <xdr:spPr>
        <a:xfrm>
          <a:off x="15430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4355</xdr:rowOff>
    </xdr:from>
    <xdr:to>
      <xdr:col>85</xdr:col>
      <xdr:colOff>127000</xdr:colOff>
      <xdr:row>109</xdr:row>
      <xdr:rowOff>12519</xdr:rowOff>
    </xdr:to>
    <xdr:cxnSp macro="">
      <xdr:nvCxnSpPr>
        <xdr:cNvPr id="645" name="直線コネクタ 644"/>
        <xdr:cNvCxnSpPr/>
      </xdr:nvCxnSpPr>
      <xdr:spPr>
        <a:xfrm flipV="1">
          <a:off x="15481300" y="1869240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9633</xdr:rowOff>
    </xdr:from>
    <xdr:ext cx="405111" cy="259045"/>
    <xdr:sp macro="" textlink="">
      <xdr:nvSpPr>
        <xdr:cNvPr id="646" name="n_1ave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647" name="n_2aveValue【庁舎】&#10;有形固定資産減価償却率"/>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1469</xdr:rowOff>
    </xdr:from>
    <xdr:ext cx="405111" cy="259045"/>
    <xdr:sp macro="" textlink="">
      <xdr:nvSpPr>
        <xdr:cNvPr id="648" name="n_3aveValue【庁舎】&#10;有形固定資産減価償却率"/>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54446</xdr:rowOff>
    </xdr:from>
    <xdr:ext cx="340478" cy="259045"/>
    <xdr:sp macro="" textlink="">
      <xdr:nvSpPr>
        <xdr:cNvPr id="649" name="n_1mainValue【庁舎】&#10;有形固定資産減価償却率"/>
        <xdr:cNvSpPr txBox="1"/>
      </xdr:nvSpPr>
      <xdr:spPr>
        <a:xfrm>
          <a:off x="15298361" y="18742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0" name="テキスト ボックス 6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6" name="テキスト ボックス 6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8" name="テキスト ボックス 6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0" name="テキスト ボックス 6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2" name="テキスト ボックス 6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74" name="直線コネクタ 673"/>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75"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76" name="直線コネクタ 675"/>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77"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78" name="直線コネクタ 677"/>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79"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80" name="フローチャート: 判断 679"/>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81" name="フローチャート: 判断 680"/>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682" name="フローチャート: 判断 681"/>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683" name="フローチャート: 判断 682"/>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689" name="楕円 688"/>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690" name="【庁舎】&#10;一人当たり面積該当値テキスト"/>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69214</xdr:rowOff>
    </xdr:from>
    <xdr:to>
      <xdr:col>112</xdr:col>
      <xdr:colOff>38100</xdr:colOff>
      <xdr:row>106</xdr:row>
      <xdr:rowOff>170814</xdr:rowOff>
    </xdr:to>
    <xdr:sp macro="" textlink="">
      <xdr:nvSpPr>
        <xdr:cNvPr id="691" name="楕円 690"/>
        <xdr:cNvSpPr/>
      </xdr:nvSpPr>
      <xdr:spPr>
        <a:xfrm>
          <a:off x="21272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120014</xdr:rowOff>
    </xdr:to>
    <xdr:cxnSp macro="">
      <xdr:nvCxnSpPr>
        <xdr:cNvPr id="692" name="直線コネクタ 691"/>
        <xdr:cNvCxnSpPr/>
      </xdr:nvCxnSpPr>
      <xdr:spPr>
        <a:xfrm flipV="1">
          <a:off x="21323300" y="182803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693"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694"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695"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161941</xdr:rowOff>
    </xdr:from>
    <xdr:ext cx="469744" cy="259045"/>
    <xdr:sp macro="" textlink="">
      <xdr:nvSpPr>
        <xdr:cNvPr id="696" name="n_1mainValue【庁舎】&#10;一人当たり面積"/>
        <xdr:cNvSpPr txBox="1"/>
      </xdr:nvSpPr>
      <xdr:spPr>
        <a:xfrm>
          <a:off x="210757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保健センター、保健所、庁舎については、東日本大震災で被災した施設を建替したことにより、類似団体内で最も低い減価償却率となっている。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適切な維持管理と計画的な改修を行い、施設の長寿命化</a:t>
          </a:r>
          <a:r>
            <a:rPr kumimoji="1" lang="ja-JP" altLang="en-US" sz="1300">
              <a:latin typeface="ＭＳ Ｐゴシック" panose="020B0600070205080204" pitchFamily="50" charset="-128"/>
              <a:ea typeface="ＭＳ Ｐゴシック" panose="020B0600070205080204" pitchFamily="50" charset="-128"/>
            </a:rPr>
            <a:t>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一方で廃棄物処理施設は、クリーンセンターが建設後３０年以上経過していることで、類似団体内平均値を</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ポイント上回る減価償却率となっている。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今後、大規模改修、新設が必要となる施設については、利用状況等を勘案しながら、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施設の統廃合や機能を集約する複合化を検討し、</a:t>
          </a:r>
          <a:r>
            <a:rPr kumimoji="1" lang="ja-JP" altLang="en-US" sz="1300">
              <a:latin typeface="ＭＳ Ｐゴシック" panose="020B0600070205080204" pitchFamily="50" charset="-128"/>
              <a:ea typeface="ＭＳ Ｐゴシック" panose="020B0600070205080204" pitchFamily="50" charset="-128"/>
            </a:rPr>
            <a:t>将来に渡って維持管理、更新が可能な施設整備を図る。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12,807
163.40
32,146,624
28,575,585
1,577,587
5,173,370
12,742,288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H31.3.31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％）に加え、町内に大きな企業が少ないこと等により、財政基盤が弱く、類似団体平均と同程度であるが低い水準となっている。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必要な事業を峻別し、投資的経費を抑制する等、歳出の徹底的な見直しを実施し、行政の効率化に努めることにより財政の健全化を図る。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162378</xdr:rowOff>
    </xdr:to>
    <xdr:cxnSp macro="">
      <xdr:nvCxnSpPr>
        <xdr:cNvPr id="71" name="直線コネクタ 70"/>
        <xdr:cNvCxnSpPr/>
      </xdr:nvCxnSpPr>
      <xdr:spPr>
        <a:xfrm flipV="1">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59872</xdr:rowOff>
    </xdr:to>
    <xdr:cxnSp macro="">
      <xdr:nvCxnSpPr>
        <xdr:cNvPr id="77" name="直線コネクタ 76"/>
        <xdr:cNvCxnSpPr/>
      </xdr:nvCxnSpPr>
      <xdr:spPr>
        <a:xfrm flipV="1">
          <a:off x="2336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3" name="テキスト ボックス 92"/>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5" name="テキスト ボックス 94"/>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、地方税が前年度と比較し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百万増加しているが、普通交付税が合併算定替の縮減等により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歳出においては、復興事業等による地方債の元金償還が始まったことから、元金が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百万増加している。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ポイント増加しており、類似団体平均と比べると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震災前と同程度の水準ではあるが、事務事業の見直しを進め、経常経費の削減を図る。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63</xdr:row>
      <xdr:rowOff>57996</xdr:rowOff>
    </xdr:to>
    <xdr:cxnSp macro="">
      <xdr:nvCxnSpPr>
        <xdr:cNvPr id="134" name="直線コネクタ 133"/>
        <xdr:cNvCxnSpPr/>
      </xdr:nvCxnSpPr>
      <xdr:spPr>
        <a:xfrm>
          <a:off x="4114800" y="10634133"/>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62</xdr:row>
      <xdr:rowOff>4233</xdr:rowOff>
    </xdr:to>
    <xdr:cxnSp macro="">
      <xdr:nvCxnSpPr>
        <xdr:cNvPr id="137" name="直線コネクタ 136"/>
        <xdr:cNvCxnSpPr/>
      </xdr:nvCxnSpPr>
      <xdr:spPr>
        <a:xfrm>
          <a:off x="3225800" y="104169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65617</xdr:rowOff>
    </xdr:from>
    <xdr:to>
      <xdr:col>15</xdr:col>
      <xdr:colOff>82550</xdr:colOff>
      <xdr:row>60</xdr:row>
      <xdr:rowOff>129963</xdr:rowOff>
    </xdr:to>
    <xdr:cxnSp macro="">
      <xdr:nvCxnSpPr>
        <xdr:cNvPr id="140" name="直線コネクタ 139"/>
        <xdr:cNvCxnSpPr/>
      </xdr:nvCxnSpPr>
      <xdr:spPr>
        <a:xfrm>
          <a:off x="2336800" y="103526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2" name="テキスト ボックス 141"/>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61</xdr:row>
      <xdr:rowOff>143510</xdr:rowOff>
    </xdr:to>
    <xdr:cxnSp macro="">
      <xdr:nvCxnSpPr>
        <xdr:cNvPr id="143" name="直線コネクタ 142"/>
        <xdr:cNvCxnSpPr/>
      </xdr:nvCxnSpPr>
      <xdr:spPr>
        <a:xfrm flipV="1">
          <a:off x="1447800" y="103526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5" name="テキスト ボックス 144"/>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46" name="フローチャート: 判断 145"/>
        <xdr:cNvSpPr/>
      </xdr:nvSpPr>
      <xdr:spPr>
        <a:xfrm>
          <a:off x="1397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47" name="テキスト ボックス 146"/>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3" name="楕円 152"/>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4"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5" name="楕円 154"/>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6" name="テキスト ボックス 155"/>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79163</xdr:rowOff>
    </xdr:from>
    <xdr:to>
      <xdr:col>15</xdr:col>
      <xdr:colOff>133350</xdr:colOff>
      <xdr:row>61</xdr:row>
      <xdr:rowOff>9313</xdr:rowOff>
    </xdr:to>
    <xdr:sp macro="" textlink="">
      <xdr:nvSpPr>
        <xdr:cNvPr id="157" name="楕円 156"/>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19490</xdr:rowOff>
    </xdr:from>
    <xdr:ext cx="762000" cy="259045"/>
    <xdr:sp macro="" textlink="">
      <xdr:nvSpPr>
        <xdr:cNvPr id="158" name="テキスト ボックス 157"/>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14817</xdr:rowOff>
    </xdr:from>
    <xdr:to>
      <xdr:col>11</xdr:col>
      <xdr:colOff>82550</xdr:colOff>
      <xdr:row>60</xdr:row>
      <xdr:rowOff>116417</xdr:rowOff>
    </xdr:to>
    <xdr:sp macro="" textlink="">
      <xdr:nvSpPr>
        <xdr:cNvPr id="159" name="楕円 158"/>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126594</xdr:rowOff>
    </xdr:from>
    <xdr:ext cx="762000" cy="259045"/>
    <xdr:sp macro="" textlink="">
      <xdr:nvSpPr>
        <xdr:cNvPr id="160" name="テキスト ボックス 159"/>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1" name="楕円 160"/>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2" name="テキスト ボックス 16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25,545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派遣職員の減少等により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物件費についても復興事業の進捗により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来年度以降も東日本大震災による影響で類似団体と比較すると高い水準となることが予想される。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143424</xdr:rowOff>
    </xdr:from>
    <xdr:to>
      <xdr:col>23</xdr:col>
      <xdr:colOff>133350</xdr:colOff>
      <xdr:row>86</xdr:row>
      <xdr:rowOff>74707</xdr:rowOff>
    </xdr:to>
    <xdr:cxnSp macro="">
      <xdr:nvCxnSpPr>
        <xdr:cNvPr id="197" name="直線コネクタ 196"/>
        <xdr:cNvCxnSpPr/>
      </xdr:nvCxnSpPr>
      <xdr:spPr>
        <a:xfrm flipV="1">
          <a:off x="4114800" y="14716674"/>
          <a:ext cx="8382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58423</xdr:rowOff>
    </xdr:from>
    <xdr:to>
      <xdr:col>19</xdr:col>
      <xdr:colOff>133350</xdr:colOff>
      <xdr:row>86</xdr:row>
      <xdr:rowOff>74707</xdr:rowOff>
    </xdr:to>
    <xdr:cxnSp macro="">
      <xdr:nvCxnSpPr>
        <xdr:cNvPr id="200" name="直線コネクタ 199"/>
        <xdr:cNvCxnSpPr/>
      </xdr:nvCxnSpPr>
      <xdr:spPr>
        <a:xfrm>
          <a:off x="3225800" y="14803123"/>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58423</xdr:rowOff>
    </xdr:from>
    <xdr:to>
      <xdr:col>15</xdr:col>
      <xdr:colOff>82550</xdr:colOff>
      <xdr:row>86</xdr:row>
      <xdr:rowOff>118664</xdr:rowOff>
    </xdr:to>
    <xdr:cxnSp macro="">
      <xdr:nvCxnSpPr>
        <xdr:cNvPr id="203" name="直線コネクタ 202"/>
        <xdr:cNvCxnSpPr/>
      </xdr:nvCxnSpPr>
      <xdr:spPr>
        <a:xfrm flipV="1">
          <a:off x="2336800" y="14803123"/>
          <a:ext cx="88900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118664</xdr:rowOff>
    </xdr:from>
    <xdr:to>
      <xdr:col>11</xdr:col>
      <xdr:colOff>31750</xdr:colOff>
      <xdr:row>88</xdr:row>
      <xdr:rowOff>19774</xdr:rowOff>
    </xdr:to>
    <xdr:cxnSp macro="">
      <xdr:nvCxnSpPr>
        <xdr:cNvPr id="206" name="直線コネクタ 205"/>
        <xdr:cNvCxnSpPr/>
      </xdr:nvCxnSpPr>
      <xdr:spPr>
        <a:xfrm flipV="1">
          <a:off x="1447800" y="14863364"/>
          <a:ext cx="889000" cy="2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160274</xdr:rowOff>
    </xdr:from>
    <xdr:to>
      <xdr:col>7</xdr:col>
      <xdr:colOff>31750</xdr:colOff>
      <xdr:row>82</xdr:row>
      <xdr:rowOff>90424</xdr:rowOff>
    </xdr:to>
    <xdr:sp macro="" textlink="">
      <xdr:nvSpPr>
        <xdr:cNvPr id="209" name="フローチャート: 判断 208"/>
        <xdr:cNvSpPr/>
      </xdr:nvSpPr>
      <xdr:spPr>
        <a:xfrm>
          <a:off x="1397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100601</xdr:rowOff>
    </xdr:from>
    <xdr:ext cx="762000" cy="259045"/>
    <xdr:sp macro="" textlink="">
      <xdr:nvSpPr>
        <xdr:cNvPr id="210" name="テキスト ボックス 209"/>
        <xdr:cNvSpPr txBox="1"/>
      </xdr:nvSpPr>
      <xdr:spPr>
        <a:xfrm>
          <a:off x="1066800" y="1381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92624</xdr:rowOff>
    </xdr:from>
    <xdr:to>
      <xdr:col>23</xdr:col>
      <xdr:colOff>184150</xdr:colOff>
      <xdr:row>86</xdr:row>
      <xdr:rowOff>22774</xdr:rowOff>
    </xdr:to>
    <xdr:sp macro="" textlink="">
      <xdr:nvSpPr>
        <xdr:cNvPr id="216" name="楕円 215"/>
        <xdr:cNvSpPr/>
      </xdr:nvSpPr>
      <xdr:spPr>
        <a:xfrm>
          <a:off x="4902200" y="146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64701</xdr:rowOff>
    </xdr:from>
    <xdr:ext cx="762000" cy="259045"/>
    <xdr:sp macro="" textlink="">
      <xdr:nvSpPr>
        <xdr:cNvPr id="217" name="人件費・物件費等の状況該当値テキスト"/>
        <xdr:cNvSpPr txBox="1"/>
      </xdr:nvSpPr>
      <xdr:spPr>
        <a:xfrm>
          <a:off x="5041900" y="1463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23907</xdr:rowOff>
    </xdr:from>
    <xdr:to>
      <xdr:col>19</xdr:col>
      <xdr:colOff>184150</xdr:colOff>
      <xdr:row>86</xdr:row>
      <xdr:rowOff>125507</xdr:rowOff>
    </xdr:to>
    <xdr:sp macro="" textlink="">
      <xdr:nvSpPr>
        <xdr:cNvPr id="218" name="楕円 217"/>
        <xdr:cNvSpPr/>
      </xdr:nvSpPr>
      <xdr:spPr>
        <a:xfrm>
          <a:off x="4064000" y="147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110284</xdr:rowOff>
    </xdr:from>
    <xdr:ext cx="736600" cy="259045"/>
    <xdr:sp macro="" textlink="">
      <xdr:nvSpPr>
        <xdr:cNvPr id="219" name="テキスト ボックス 218"/>
        <xdr:cNvSpPr txBox="1"/>
      </xdr:nvSpPr>
      <xdr:spPr>
        <a:xfrm>
          <a:off x="3733800" y="1485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7623</xdr:rowOff>
    </xdr:from>
    <xdr:to>
      <xdr:col>15</xdr:col>
      <xdr:colOff>133350</xdr:colOff>
      <xdr:row>86</xdr:row>
      <xdr:rowOff>109223</xdr:rowOff>
    </xdr:to>
    <xdr:sp macro="" textlink="">
      <xdr:nvSpPr>
        <xdr:cNvPr id="220" name="楕円 219"/>
        <xdr:cNvSpPr/>
      </xdr:nvSpPr>
      <xdr:spPr>
        <a:xfrm>
          <a:off x="3175000" y="147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94000</xdr:rowOff>
    </xdr:from>
    <xdr:ext cx="762000" cy="259045"/>
    <xdr:sp macro="" textlink="">
      <xdr:nvSpPr>
        <xdr:cNvPr id="221" name="テキスト ボックス 220"/>
        <xdr:cNvSpPr txBox="1"/>
      </xdr:nvSpPr>
      <xdr:spPr>
        <a:xfrm>
          <a:off x="2844800" y="1483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67864</xdr:rowOff>
    </xdr:from>
    <xdr:to>
      <xdr:col>11</xdr:col>
      <xdr:colOff>82550</xdr:colOff>
      <xdr:row>86</xdr:row>
      <xdr:rowOff>169464</xdr:rowOff>
    </xdr:to>
    <xdr:sp macro="" textlink="">
      <xdr:nvSpPr>
        <xdr:cNvPr id="222" name="楕円 221"/>
        <xdr:cNvSpPr/>
      </xdr:nvSpPr>
      <xdr:spPr>
        <a:xfrm>
          <a:off x="2286000" y="14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154241</xdr:rowOff>
    </xdr:from>
    <xdr:ext cx="762000" cy="259045"/>
    <xdr:sp macro="" textlink="">
      <xdr:nvSpPr>
        <xdr:cNvPr id="223" name="テキスト ボックス 222"/>
        <xdr:cNvSpPr txBox="1"/>
      </xdr:nvSpPr>
      <xdr:spPr>
        <a:xfrm>
          <a:off x="1955800" y="1489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140424</xdr:rowOff>
    </xdr:from>
    <xdr:to>
      <xdr:col>7</xdr:col>
      <xdr:colOff>31750</xdr:colOff>
      <xdr:row>88</xdr:row>
      <xdr:rowOff>70574</xdr:rowOff>
    </xdr:to>
    <xdr:sp macro="" textlink="">
      <xdr:nvSpPr>
        <xdr:cNvPr id="224" name="楕円 223"/>
        <xdr:cNvSpPr/>
      </xdr:nvSpPr>
      <xdr:spPr>
        <a:xfrm>
          <a:off x="1397000" y="150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55351</xdr:rowOff>
    </xdr:from>
    <xdr:ext cx="762000" cy="259045"/>
    <xdr:sp macro="" textlink="">
      <xdr:nvSpPr>
        <xdr:cNvPr id="225" name="テキスト ボックス 224"/>
        <xdr:cNvSpPr txBox="1"/>
      </xdr:nvSpPr>
      <xdr:spPr>
        <a:xfrm>
          <a:off x="1066800" y="151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従来から人事院勧告への準拠（国家公務員準拠）を基本としており、類似団体や全国町村平均と比較しても低い水準にある。今後とも引き続き給与の適正化を図る。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82</xdr:row>
      <xdr:rowOff>115207</xdr:rowOff>
    </xdr:to>
    <xdr:cxnSp macro="">
      <xdr:nvCxnSpPr>
        <xdr:cNvPr id="261" name="直線コネクタ 260"/>
        <xdr:cNvCxnSpPr/>
      </xdr:nvCxnSpPr>
      <xdr:spPr>
        <a:xfrm flipV="1">
          <a:off x="16179800" y="1396727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115207</xdr:rowOff>
    </xdr:to>
    <xdr:cxnSp macro="">
      <xdr:nvCxnSpPr>
        <xdr:cNvPr id="264" name="直線コネクタ 263"/>
        <xdr:cNvCxnSpPr/>
      </xdr:nvCxnSpPr>
      <xdr:spPr>
        <a:xfrm>
          <a:off x="15290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63500</xdr:rowOff>
    </xdr:to>
    <xdr:cxnSp macro="">
      <xdr:nvCxnSpPr>
        <xdr:cNvPr id="267" name="直線コネクタ 266"/>
        <xdr:cNvCxnSpPr/>
      </xdr:nvCxnSpPr>
      <xdr:spPr>
        <a:xfrm>
          <a:off x="14401800" y="140879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82</xdr:row>
      <xdr:rowOff>29029</xdr:rowOff>
    </xdr:to>
    <xdr:cxnSp macro="">
      <xdr:nvCxnSpPr>
        <xdr:cNvPr id="270" name="直線コネクタ 269"/>
        <xdr:cNvCxnSpPr/>
      </xdr:nvCxnSpPr>
      <xdr:spPr>
        <a:xfrm>
          <a:off x="13512800" y="139500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80" name="楕円 279"/>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121756</xdr:rowOff>
    </xdr:from>
    <xdr:ext cx="762000" cy="259045"/>
    <xdr:sp macro="" textlink="">
      <xdr:nvSpPr>
        <xdr:cNvPr id="281" name="給与水準   （国との比較）該当値テキスト"/>
        <xdr:cNvSpPr txBox="1"/>
      </xdr:nvSpPr>
      <xdr:spPr>
        <a:xfrm>
          <a:off x="1710690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2" name="楕円 281"/>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3" name="テキスト ボックス 282"/>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6" name="楕円 285"/>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7" name="テキスト ボックス 286"/>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8" name="楕円 287"/>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9" name="テキスト ボックス 288"/>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東日本大震災の影響による人口減少と復興事業への職員採用が大きな要因である。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ポイント程度上回る数値となっているが、今後も復興事業が続くため、事業計画に見合った職員数を確保・調整し、住民サービスを低下させないよう努める。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140891</xdr:rowOff>
    </xdr:from>
    <xdr:to>
      <xdr:col>81</xdr:col>
      <xdr:colOff>44450</xdr:colOff>
      <xdr:row>65</xdr:row>
      <xdr:rowOff>169545</xdr:rowOff>
    </xdr:to>
    <xdr:cxnSp macro="">
      <xdr:nvCxnSpPr>
        <xdr:cNvPr id="328" name="直線コネクタ 327"/>
        <xdr:cNvCxnSpPr/>
      </xdr:nvCxnSpPr>
      <xdr:spPr>
        <a:xfrm flipV="1">
          <a:off x="16179800" y="11285141"/>
          <a:ext cx="8382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125809</xdr:rowOff>
    </xdr:from>
    <xdr:to>
      <xdr:col>77</xdr:col>
      <xdr:colOff>44450</xdr:colOff>
      <xdr:row>65</xdr:row>
      <xdr:rowOff>169545</xdr:rowOff>
    </xdr:to>
    <xdr:cxnSp macro="">
      <xdr:nvCxnSpPr>
        <xdr:cNvPr id="331" name="直線コネクタ 330"/>
        <xdr:cNvCxnSpPr/>
      </xdr:nvCxnSpPr>
      <xdr:spPr>
        <a:xfrm>
          <a:off x="15290800" y="11270059"/>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125809</xdr:rowOff>
    </xdr:from>
    <xdr:to>
      <xdr:col>72</xdr:col>
      <xdr:colOff>203200</xdr:colOff>
      <xdr:row>65</xdr:row>
      <xdr:rowOff>168037</xdr:rowOff>
    </xdr:to>
    <xdr:cxnSp macro="">
      <xdr:nvCxnSpPr>
        <xdr:cNvPr id="334" name="直線コネクタ 333"/>
        <xdr:cNvCxnSpPr/>
      </xdr:nvCxnSpPr>
      <xdr:spPr>
        <a:xfrm flipV="1">
          <a:off x="14401800" y="11270059"/>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168037</xdr:rowOff>
    </xdr:from>
    <xdr:to>
      <xdr:col>68</xdr:col>
      <xdr:colOff>152400</xdr:colOff>
      <xdr:row>66</xdr:row>
      <xdr:rowOff>1112</xdr:rowOff>
    </xdr:to>
    <xdr:cxnSp macro="">
      <xdr:nvCxnSpPr>
        <xdr:cNvPr id="337" name="直線コネクタ 336"/>
        <xdr:cNvCxnSpPr/>
      </xdr:nvCxnSpPr>
      <xdr:spPr>
        <a:xfrm flipV="1">
          <a:off x="13512800" y="1131228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83662</xdr:rowOff>
    </xdr:from>
    <xdr:to>
      <xdr:col>64</xdr:col>
      <xdr:colOff>152400</xdr:colOff>
      <xdr:row>62</xdr:row>
      <xdr:rowOff>13812</xdr:rowOff>
    </xdr:to>
    <xdr:sp macro="" textlink="">
      <xdr:nvSpPr>
        <xdr:cNvPr id="340" name="フローチャート: 判断 339"/>
        <xdr:cNvSpPr/>
      </xdr:nvSpPr>
      <xdr:spPr>
        <a:xfrm>
          <a:off x="13462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23989</xdr:rowOff>
    </xdr:from>
    <xdr:ext cx="762000" cy="259045"/>
    <xdr:sp macro="" textlink="">
      <xdr:nvSpPr>
        <xdr:cNvPr id="341" name="テキスト ボックス 340"/>
        <xdr:cNvSpPr txBox="1"/>
      </xdr:nvSpPr>
      <xdr:spPr>
        <a:xfrm>
          <a:off x="13131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90091</xdr:rowOff>
    </xdr:from>
    <xdr:to>
      <xdr:col>81</xdr:col>
      <xdr:colOff>95250</xdr:colOff>
      <xdr:row>66</xdr:row>
      <xdr:rowOff>20241</xdr:rowOff>
    </xdr:to>
    <xdr:sp macro="" textlink="">
      <xdr:nvSpPr>
        <xdr:cNvPr id="347" name="楕円 346"/>
        <xdr:cNvSpPr/>
      </xdr:nvSpPr>
      <xdr:spPr>
        <a:xfrm>
          <a:off x="16967200" y="112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62168</xdr:rowOff>
    </xdr:from>
    <xdr:ext cx="762000" cy="259045"/>
    <xdr:sp macro="" textlink="">
      <xdr:nvSpPr>
        <xdr:cNvPr id="348" name="定員管理の状況該当値テキスト"/>
        <xdr:cNvSpPr txBox="1"/>
      </xdr:nvSpPr>
      <xdr:spPr>
        <a:xfrm>
          <a:off x="17106900" y="112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118745</xdr:rowOff>
    </xdr:from>
    <xdr:to>
      <xdr:col>77</xdr:col>
      <xdr:colOff>95250</xdr:colOff>
      <xdr:row>66</xdr:row>
      <xdr:rowOff>48895</xdr:rowOff>
    </xdr:to>
    <xdr:sp macro="" textlink="">
      <xdr:nvSpPr>
        <xdr:cNvPr id="349" name="楕円 348"/>
        <xdr:cNvSpPr/>
      </xdr:nvSpPr>
      <xdr:spPr>
        <a:xfrm>
          <a:off x="16129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33672</xdr:rowOff>
    </xdr:from>
    <xdr:ext cx="736600" cy="259045"/>
    <xdr:sp macro="" textlink="">
      <xdr:nvSpPr>
        <xdr:cNvPr id="350" name="テキスト ボックス 349"/>
        <xdr:cNvSpPr txBox="1"/>
      </xdr:nvSpPr>
      <xdr:spPr>
        <a:xfrm>
          <a:off x="15798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75009</xdr:rowOff>
    </xdr:from>
    <xdr:to>
      <xdr:col>73</xdr:col>
      <xdr:colOff>44450</xdr:colOff>
      <xdr:row>66</xdr:row>
      <xdr:rowOff>5159</xdr:rowOff>
    </xdr:to>
    <xdr:sp macro="" textlink="">
      <xdr:nvSpPr>
        <xdr:cNvPr id="351" name="楕円 350"/>
        <xdr:cNvSpPr/>
      </xdr:nvSpPr>
      <xdr:spPr>
        <a:xfrm>
          <a:off x="15240000" y="112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161386</xdr:rowOff>
    </xdr:from>
    <xdr:ext cx="762000" cy="259045"/>
    <xdr:sp macro="" textlink="">
      <xdr:nvSpPr>
        <xdr:cNvPr id="352" name="テキスト ボックス 351"/>
        <xdr:cNvSpPr txBox="1"/>
      </xdr:nvSpPr>
      <xdr:spPr>
        <a:xfrm>
          <a:off x="14909800" y="1130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117237</xdr:rowOff>
    </xdr:from>
    <xdr:to>
      <xdr:col>68</xdr:col>
      <xdr:colOff>203200</xdr:colOff>
      <xdr:row>66</xdr:row>
      <xdr:rowOff>47387</xdr:rowOff>
    </xdr:to>
    <xdr:sp macro="" textlink="">
      <xdr:nvSpPr>
        <xdr:cNvPr id="353" name="楕円 352"/>
        <xdr:cNvSpPr/>
      </xdr:nvSpPr>
      <xdr:spPr>
        <a:xfrm>
          <a:off x="14351000" y="112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32164</xdr:rowOff>
    </xdr:from>
    <xdr:ext cx="762000" cy="259045"/>
    <xdr:sp macro="" textlink="">
      <xdr:nvSpPr>
        <xdr:cNvPr id="354" name="テキスト ボックス 353"/>
        <xdr:cNvSpPr txBox="1"/>
      </xdr:nvSpPr>
      <xdr:spPr>
        <a:xfrm>
          <a:off x="14020800" y="1134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121762</xdr:rowOff>
    </xdr:from>
    <xdr:to>
      <xdr:col>64</xdr:col>
      <xdr:colOff>152400</xdr:colOff>
      <xdr:row>66</xdr:row>
      <xdr:rowOff>51912</xdr:rowOff>
    </xdr:to>
    <xdr:sp macro="" textlink="">
      <xdr:nvSpPr>
        <xdr:cNvPr id="355" name="楕円 354"/>
        <xdr:cNvSpPr/>
      </xdr:nvSpPr>
      <xdr:spPr>
        <a:xfrm>
          <a:off x="13462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36689</xdr:rowOff>
    </xdr:from>
    <xdr:ext cx="762000" cy="259045"/>
    <xdr:sp macro="" textlink="">
      <xdr:nvSpPr>
        <xdr:cNvPr id="356" name="テキスト ボックス 355"/>
        <xdr:cNvSpPr txBox="1"/>
      </xdr:nvSpPr>
      <xdr:spPr>
        <a:xfrm>
          <a:off x="13131800" y="1135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ヶ年平均となったことにより、元利償還金が減少したことが主な要因である。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今後、東日本大震災の影響により借り入れた公営住宅事業債の償還開始によって、比率が大きくなることが予想される。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137583</xdr:rowOff>
    </xdr:to>
    <xdr:cxnSp macro="">
      <xdr:nvCxnSpPr>
        <xdr:cNvPr id="391" name="直線コネクタ 390"/>
        <xdr:cNvCxnSpPr/>
      </xdr:nvCxnSpPr>
      <xdr:spPr>
        <a:xfrm flipV="1">
          <a:off x="16179800" y="67034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167217</xdr:rowOff>
    </xdr:to>
    <xdr:cxnSp macro="">
      <xdr:nvCxnSpPr>
        <xdr:cNvPr id="394" name="直線コネクタ 393"/>
        <xdr:cNvCxnSpPr/>
      </xdr:nvCxnSpPr>
      <xdr:spPr>
        <a:xfrm flipV="1">
          <a:off x="15290800" y="68241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62795</xdr:rowOff>
    </xdr:to>
    <xdr:cxnSp macro="">
      <xdr:nvCxnSpPr>
        <xdr:cNvPr id="397" name="直線コネクタ 396"/>
        <xdr:cNvCxnSpPr/>
      </xdr:nvCxnSpPr>
      <xdr:spPr>
        <a:xfrm flipV="1">
          <a:off x="14401800" y="70252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42</xdr:row>
      <xdr:rowOff>79022</xdr:rowOff>
    </xdr:to>
    <xdr:cxnSp macro="">
      <xdr:nvCxnSpPr>
        <xdr:cNvPr id="400" name="直線コネクタ 399"/>
        <xdr:cNvCxnSpPr/>
      </xdr:nvCxnSpPr>
      <xdr:spPr>
        <a:xfrm flipV="1">
          <a:off x="13512800" y="70922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03" name="フローチャート: 判断 40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404" name="テキスト ボックス 40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10" name="楕円 409"/>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11"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12" name="楕円 41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3" name="テキスト ボックス 41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4" name="楕円 41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15" name="テキスト ボックス 414"/>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16" name="楕円 415"/>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17" name="テキスト ボックス 416"/>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18" name="楕円 417"/>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419" name="テキスト ボックス 418"/>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年度から将来負担比率が発生しない状況となっている。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主な要因は、地方債の償還額等に充当可能な</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基金の残高が増加したことに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復興事業等の完了に伴う清算により、基金残高が減少することが予想されることから、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3"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4" name="フローチャート: 判断 453"/>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5" name="フローチャート: 判断 454"/>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6" name="テキスト ボックス 455"/>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7" name="フローチャート: 判断 456"/>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8" name="テキスト ボックス 457"/>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0" name="テキスト ボックス 459"/>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147870</xdr:rowOff>
    </xdr:from>
    <xdr:to>
      <xdr:col>64</xdr:col>
      <xdr:colOff>152400</xdr:colOff>
      <xdr:row>16</xdr:row>
      <xdr:rowOff>78020</xdr:rowOff>
    </xdr:to>
    <xdr:sp macro="" textlink="">
      <xdr:nvSpPr>
        <xdr:cNvPr id="461" name="フローチャート: 判断 460"/>
        <xdr:cNvSpPr/>
      </xdr:nvSpPr>
      <xdr:spPr>
        <a:xfrm>
          <a:off x="13462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88197</xdr:rowOff>
    </xdr:from>
    <xdr:ext cx="762000" cy="259045"/>
    <xdr:sp macro="" textlink="">
      <xdr:nvSpPr>
        <xdr:cNvPr id="462" name="テキスト ボックス 461"/>
        <xdr:cNvSpPr txBox="1"/>
      </xdr:nvSpPr>
      <xdr:spPr>
        <a:xfrm>
          <a:off x="13131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12,807
163.40
32,146,624
28,575,585
1,577,587
5,173,370
12,742,288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適正な職員数にすることに努め、低水準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45357</xdr:rowOff>
    </xdr:from>
    <xdr:to>
      <xdr:col>24</xdr:col>
      <xdr:colOff>25400</xdr:colOff>
      <xdr:row>40</xdr:row>
      <xdr:rowOff>45357</xdr:rowOff>
    </xdr:to>
    <xdr:cxnSp macro="">
      <xdr:nvCxnSpPr>
        <xdr:cNvPr id="68" name="直線コネクタ 67"/>
        <xdr:cNvCxnSpPr/>
      </xdr:nvCxnSpPr>
      <xdr:spPr>
        <a:xfrm>
          <a:off x="3987800" y="6903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40</xdr:row>
      <xdr:rowOff>45357</xdr:rowOff>
    </xdr:to>
    <xdr:cxnSp macro="">
      <xdr:nvCxnSpPr>
        <xdr:cNvPr id="71" name="直線コネクタ 70"/>
        <xdr:cNvCxnSpPr/>
      </xdr:nvCxnSpPr>
      <xdr:spPr>
        <a:xfrm>
          <a:off x="3098800" y="6772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86178</xdr:rowOff>
    </xdr:from>
    <xdr:to>
      <xdr:col>15</xdr:col>
      <xdr:colOff>98425</xdr:colOff>
      <xdr:row>39</xdr:row>
      <xdr:rowOff>97065</xdr:rowOff>
    </xdr:to>
    <xdr:cxnSp macro="">
      <xdr:nvCxnSpPr>
        <xdr:cNvPr id="74" name="直線コネクタ 73"/>
        <xdr:cNvCxnSpPr/>
      </xdr:nvCxnSpPr>
      <xdr:spPr>
        <a:xfrm flipV="1">
          <a:off x="2209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39</xdr:row>
      <xdr:rowOff>97065</xdr:rowOff>
    </xdr:to>
    <xdr:cxnSp macro="">
      <xdr:nvCxnSpPr>
        <xdr:cNvPr id="77" name="直線コネクタ 76"/>
        <xdr:cNvCxnSpPr/>
      </xdr:nvCxnSpPr>
      <xdr:spPr>
        <a:xfrm>
          <a:off x="1320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80" name="フローチャート: 判断 79"/>
        <xdr:cNvSpPr/>
      </xdr:nvSpPr>
      <xdr:spPr>
        <a:xfrm>
          <a:off x="1270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60070</xdr:rowOff>
    </xdr:from>
    <xdr:ext cx="762000" cy="259045"/>
    <xdr:sp macro="" textlink="">
      <xdr:nvSpPr>
        <xdr:cNvPr id="81" name="テキスト ボックス 80"/>
        <xdr:cNvSpPr txBox="1"/>
      </xdr:nvSpPr>
      <xdr:spPr>
        <a:xfrm>
          <a:off x="939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166007</xdr:rowOff>
    </xdr:from>
    <xdr:to>
      <xdr:col>20</xdr:col>
      <xdr:colOff>38100</xdr:colOff>
      <xdr:row>40</xdr:row>
      <xdr:rowOff>96157</xdr:rowOff>
    </xdr:to>
    <xdr:sp macro="" textlink="">
      <xdr:nvSpPr>
        <xdr:cNvPr id="89" name="楕円 88"/>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80934</xdr:rowOff>
    </xdr:from>
    <xdr:ext cx="736600" cy="259045"/>
    <xdr:sp macro="" textlink="">
      <xdr:nvSpPr>
        <xdr:cNvPr id="90" name="テキスト ボックス 89"/>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35378</xdr:rowOff>
    </xdr:from>
    <xdr:to>
      <xdr:col>15</xdr:col>
      <xdr:colOff>149225</xdr:colOff>
      <xdr:row>39</xdr:row>
      <xdr:rowOff>136978</xdr:rowOff>
    </xdr:to>
    <xdr:sp macro="" textlink="">
      <xdr:nvSpPr>
        <xdr:cNvPr id="91" name="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95" name="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ポイント高くなり、類似団体平均と比較すると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計画策定業務の委託や公共施設等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復旧復興によ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る維持管理経費等が増加し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16510</xdr:rowOff>
    </xdr:to>
    <xdr:cxnSp macro="">
      <xdr:nvCxnSpPr>
        <xdr:cNvPr id="129" name="直線コネクタ 128"/>
        <xdr:cNvCxnSpPr/>
      </xdr:nvCxnSpPr>
      <xdr:spPr>
        <a:xfrm>
          <a:off x="15671800" y="31369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50800</xdr:rowOff>
    </xdr:to>
    <xdr:cxnSp macro="">
      <xdr:nvCxnSpPr>
        <xdr:cNvPr id="132" name="直線コネクタ 131"/>
        <xdr:cNvCxnSpPr/>
      </xdr:nvCxnSpPr>
      <xdr:spPr>
        <a:xfrm>
          <a:off x="14782800" y="2992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77470</xdr:rowOff>
    </xdr:to>
    <xdr:cxnSp macro="">
      <xdr:nvCxnSpPr>
        <xdr:cNvPr id="135" name="直線コネクタ 134"/>
        <xdr:cNvCxnSpPr/>
      </xdr:nvCxnSpPr>
      <xdr:spPr>
        <a:xfrm>
          <a:off x="13893800" y="298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8" name="直線コネクタ 137"/>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8" name="楕円 147"/>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9"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2" name="楕円 151"/>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3" name="テキスト ボックス 152"/>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ポイント低く、低水準であるが、子ども医療費助成制度を以前に拡充したこと、事業所の開所によるサービス利用の増加などにより前年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人口は減少しているもののサービスを受けられる環境が整ってきていることから、今後も同程度で推移することが見込まれる。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31750</xdr:rowOff>
    </xdr:to>
    <xdr:cxnSp macro="">
      <xdr:nvCxnSpPr>
        <xdr:cNvPr id="190" name="直線コネクタ 189"/>
        <xdr:cNvCxnSpPr/>
      </xdr:nvCxnSpPr>
      <xdr:spPr>
        <a:xfrm>
          <a:off x="3987800" y="9518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55</xdr:row>
      <xdr:rowOff>88900</xdr:rowOff>
    </xdr:to>
    <xdr:cxnSp macro="">
      <xdr:nvCxnSpPr>
        <xdr:cNvPr id="193" name="直線コネクタ 192"/>
        <xdr:cNvCxnSpPr/>
      </xdr:nvCxnSpPr>
      <xdr:spPr>
        <a:xfrm>
          <a:off x="3098800" y="9251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88900</xdr:rowOff>
    </xdr:to>
    <xdr:cxnSp macro="">
      <xdr:nvCxnSpPr>
        <xdr:cNvPr id="196" name="直線コネクタ 195"/>
        <xdr:cNvCxnSpPr/>
      </xdr:nvCxnSpPr>
      <xdr:spPr>
        <a:xfrm flipV="1">
          <a:off x="2209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88900</xdr:rowOff>
    </xdr:to>
    <xdr:cxnSp macro="">
      <xdr:nvCxnSpPr>
        <xdr:cNvPr id="199" name="直線コネクタ 198"/>
        <xdr:cNvCxnSpPr/>
      </xdr:nvCxnSpPr>
      <xdr:spPr>
        <a:xfrm>
          <a:off x="1320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0"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11" name="楕円 210"/>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2" name="テキスト ボックス 211"/>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3" name="楕円 212"/>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4" name="テキスト ボックス 213"/>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7" name="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公営企業会計への繰出金等が依然として多いことから、今後も注視していく必要がある。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各事業とも経費を削減するとともに独立採算の原則に基づいた事業運営に努める。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140716</xdr:rowOff>
    </xdr:to>
    <xdr:cxnSp macro="">
      <xdr:nvCxnSpPr>
        <xdr:cNvPr id="248" name="直線コネクタ 247"/>
        <xdr:cNvCxnSpPr/>
      </xdr:nvCxnSpPr>
      <xdr:spPr>
        <a:xfrm flipV="1">
          <a:off x="15671800" y="9691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140716</xdr:rowOff>
    </xdr:to>
    <xdr:cxnSp macro="">
      <xdr:nvCxnSpPr>
        <xdr:cNvPr id="251" name="直線コネクタ 250"/>
        <xdr:cNvCxnSpPr/>
      </xdr:nvCxnSpPr>
      <xdr:spPr>
        <a:xfrm>
          <a:off x="14782800" y="9682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108712</xdr:rowOff>
    </xdr:to>
    <xdr:cxnSp macro="">
      <xdr:nvCxnSpPr>
        <xdr:cNvPr id="254" name="直線コネクタ 253"/>
        <xdr:cNvCxnSpPr/>
      </xdr:nvCxnSpPr>
      <xdr:spPr>
        <a:xfrm flipV="1">
          <a:off x="13893800" y="9682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57</xdr:row>
      <xdr:rowOff>14986</xdr:rowOff>
    </xdr:to>
    <xdr:cxnSp macro="">
      <xdr:nvCxnSpPr>
        <xdr:cNvPr id="257" name="直線コネクタ 256"/>
        <xdr:cNvCxnSpPr/>
      </xdr:nvCxnSpPr>
      <xdr:spPr>
        <a:xfrm flipV="1">
          <a:off x="13004800" y="9709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0" name="フローチャート: 判断 259"/>
        <xdr:cNvSpPr/>
      </xdr:nvSpPr>
      <xdr:spPr>
        <a:xfrm>
          <a:off x="12954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61" name="テキスト ボックス 260"/>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7" name="楕円 266"/>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56151</xdr:rowOff>
    </xdr:from>
    <xdr:ext cx="762000" cy="259045"/>
    <xdr:sp macro="" textlink="">
      <xdr:nvSpPr>
        <xdr:cNvPr id="268"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9" name="楕円 268"/>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70" name="テキスト ボックス 269"/>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1" name="楕円 270"/>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2" name="テキスト ボックス 271"/>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73" name="楕円 272"/>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169689</xdr:rowOff>
    </xdr:from>
    <xdr:ext cx="762000" cy="259045"/>
    <xdr:sp macro="" textlink="">
      <xdr:nvSpPr>
        <xdr:cNvPr id="274" name="テキスト ボックス 273"/>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75" name="楕円 274"/>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75963</xdr:rowOff>
    </xdr:from>
    <xdr:ext cx="762000" cy="259045"/>
    <xdr:sp macro="" textlink="">
      <xdr:nvSpPr>
        <xdr:cNvPr id="276" name="テキスト ボックス 275"/>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一部事務組合及び病院事業会計等に対する補助金等が大きく、歳出抑制の効果を表すのは困難であるが、類似団体平均が高くなっていることから昨年度と同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161290</xdr:rowOff>
    </xdr:to>
    <xdr:cxnSp macro="">
      <xdr:nvCxnSpPr>
        <xdr:cNvPr id="309" name="直線コネクタ 308"/>
        <xdr:cNvCxnSpPr/>
      </xdr:nvCxnSpPr>
      <xdr:spPr>
        <a:xfrm>
          <a:off x="15671800" y="6443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37</xdr:row>
      <xdr:rowOff>100330</xdr:rowOff>
    </xdr:to>
    <xdr:cxnSp macro="">
      <xdr:nvCxnSpPr>
        <xdr:cNvPr id="312" name="直線コネクタ 311"/>
        <xdr:cNvCxnSpPr/>
      </xdr:nvCxnSpPr>
      <xdr:spPr>
        <a:xfrm>
          <a:off x="14782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77470</xdr:rowOff>
    </xdr:to>
    <xdr:cxnSp macro="">
      <xdr:nvCxnSpPr>
        <xdr:cNvPr id="315" name="直線コネクタ 314"/>
        <xdr:cNvCxnSpPr/>
      </xdr:nvCxnSpPr>
      <xdr:spPr>
        <a:xfrm>
          <a:off x="13893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142240</xdr:rowOff>
    </xdr:to>
    <xdr:cxnSp macro="">
      <xdr:nvCxnSpPr>
        <xdr:cNvPr id="318" name="直線コネクタ 317"/>
        <xdr:cNvCxnSpPr/>
      </xdr:nvCxnSpPr>
      <xdr:spPr>
        <a:xfrm>
          <a:off x="13004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0" name="楕円 329"/>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31" name="テキスト ボックス 330"/>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26670</xdr:rowOff>
    </xdr:from>
    <xdr:to>
      <xdr:col>74</xdr:col>
      <xdr:colOff>31750</xdr:colOff>
      <xdr:row>37</xdr:row>
      <xdr:rowOff>128270</xdr:rowOff>
    </xdr:to>
    <xdr:sp macro="" textlink="">
      <xdr:nvSpPr>
        <xdr:cNvPr id="332" name="楕円 331"/>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33" name="テキスト ボックス 332"/>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4" name="楕円 333"/>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35" name="テキスト ボックス 334"/>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元金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開始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東日本大震災の影響による災害公営住宅建設事業に多額の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債を充てているため、今後数値が高くなることを見込んでいる。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他の事業においては起債依存型の事業実施とならないよう財政運営に努める。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138430</xdr:rowOff>
    </xdr:to>
    <xdr:cxnSp macro="">
      <xdr:nvCxnSpPr>
        <xdr:cNvPr id="366" name="直線コネクタ 365"/>
        <xdr:cNvCxnSpPr/>
      </xdr:nvCxnSpPr>
      <xdr:spPr>
        <a:xfrm>
          <a:off x="3987800" y="12957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76</xdr:row>
      <xdr:rowOff>121286</xdr:rowOff>
    </xdr:to>
    <xdr:cxnSp macro="">
      <xdr:nvCxnSpPr>
        <xdr:cNvPr id="369" name="直線コネクタ 368"/>
        <xdr:cNvCxnSpPr/>
      </xdr:nvCxnSpPr>
      <xdr:spPr>
        <a:xfrm flipV="1">
          <a:off x="3098800" y="1295717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121286</xdr:rowOff>
    </xdr:to>
    <xdr:cxnSp macro="">
      <xdr:nvCxnSpPr>
        <xdr:cNvPr id="372" name="直線コネクタ 371"/>
        <xdr:cNvCxnSpPr/>
      </xdr:nvCxnSpPr>
      <xdr:spPr>
        <a:xfrm>
          <a:off x="2209800" y="13122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58420</xdr:rowOff>
    </xdr:to>
    <xdr:cxnSp macro="">
      <xdr:nvCxnSpPr>
        <xdr:cNvPr id="375" name="直線コネクタ 374"/>
        <xdr:cNvCxnSpPr/>
      </xdr:nvCxnSpPr>
      <xdr:spPr>
        <a:xfrm flipV="1">
          <a:off x="1320800" y="131229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150495</xdr:rowOff>
    </xdr:from>
    <xdr:to>
      <xdr:col>6</xdr:col>
      <xdr:colOff>171450</xdr:colOff>
      <xdr:row>77</xdr:row>
      <xdr:rowOff>80645</xdr:rowOff>
    </xdr:to>
    <xdr:sp macro="" textlink="">
      <xdr:nvSpPr>
        <xdr:cNvPr id="378" name="フローチャート: 判断 377"/>
        <xdr:cNvSpPr/>
      </xdr:nvSpPr>
      <xdr:spPr>
        <a:xfrm>
          <a:off x="1270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90822</xdr:rowOff>
    </xdr:from>
    <xdr:ext cx="762000" cy="259045"/>
    <xdr:sp macro="" textlink="">
      <xdr:nvSpPr>
        <xdr:cNvPr id="379" name="テキスト ボックス 378"/>
        <xdr:cNvSpPr txBox="1"/>
      </xdr:nvSpPr>
      <xdr:spPr>
        <a:xfrm>
          <a:off x="939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5" name="楕円 384"/>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6"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47625</xdr:rowOff>
    </xdr:from>
    <xdr:to>
      <xdr:col>20</xdr:col>
      <xdr:colOff>38100</xdr:colOff>
      <xdr:row>75</xdr:row>
      <xdr:rowOff>149225</xdr:rowOff>
    </xdr:to>
    <xdr:sp macro="" textlink="">
      <xdr:nvSpPr>
        <xdr:cNvPr id="387" name="楕円 386"/>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159402</xdr:rowOff>
    </xdr:from>
    <xdr:ext cx="736600" cy="259045"/>
    <xdr:sp macro="" textlink="">
      <xdr:nvSpPr>
        <xdr:cNvPr id="388" name="テキスト ボックス 387"/>
        <xdr:cNvSpPr txBox="1"/>
      </xdr:nvSpPr>
      <xdr:spPr>
        <a:xfrm>
          <a:off x="3606800" y="1267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70486</xdr:rowOff>
    </xdr:from>
    <xdr:to>
      <xdr:col>15</xdr:col>
      <xdr:colOff>149225</xdr:colOff>
      <xdr:row>77</xdr:row>
      <xdr:rowOff>636</xdr:rowOff>
    </xdr:to>
    <xdr:sp macro="" textlink="">
      <xdr:nvSpPr>
        <xdr:cNvPr id="389" name="楕円 388"/>
        <xdr:cNvSpPr/>
      </xdr:nvSpPr>
      <xdr:spPr>
        <a:xfrm>
          <a:off x="3048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10812</xdr:rowOff>
    </xdr:from>
    <xdr:ext cx="762000" cy="259045"/>
    <xdr:sp macro="" textlink="">
      <xdr:nvSpPr>
        <xdr:cNvPr id="390" name="テキスト ボックス 389"/>
        <xdr:cNvSpPr txBox="1"/>
      </xdr:nvSpPr>
      <xdr:spPr>
        <a:xfrm>
          <a:off x="2717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91" name="楕円 390"/>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92" name="テキスト ボックス 391"/>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93" name="楕円 392"/>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94" name="テキスト ボックス 393"/>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復旧復興事業が完了した公共施設等の維持管理経費が増加している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ことにより、公債費以外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人件費、補助費等、その他（繰出金）をそれぞれ改善に努め、全体としても類似団体平均よりも低水準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となるよう努める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97282</xdr:rowOff>
    </xdr:to>
    <xdr:cxnSp macro="">
      <xdr:nvCxnSpPr>
        <xdr:cNvPr id="425" name="直線コネクタ 424"/>
        <xdr:cNvCxnSpPr/>
      </xdr:nvCxnSpPr>
      <xdr:spPr>
        <a:xfrm>
          <a:off x="15671800" y="132029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77</xdr:row>
      <xdr:rowOff>1270</xdr:rowOff>
    </xdr:to>
    <xdr:cxnSp macro="">
      <xdr:nvCxnSpPr>
        <xdr:cNvPr id="428" name="直線コネクタ 427"/>
        <xdr:cNvCxnSpPr/>
      </xdr:nvCxnSpPr>
      <xdr:spPr>
        <a:xfrm>
          <a:off x="14782800" y="1292402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65278</xdr:rowOff>
    </xdr:to>
    <xdr:cxnSp macro="">
      <xdr:nvCxnSpPr>
        <xdr:cNvPr id="431" name="直線コネクタ 430"/>
        <xdr:cNvCxnSpPr/>
      </xdr:nvCxnSpPr>
      <xdr:spPr>
        <a:xfrm>
          <a:off x="13893800" y="12910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83566</xdr:rowOff>
    </xdr:to>
    <xdr:cxnSp macro="">
      <xdr:nvCxnSpPr>
        <xdr:cNvPr id="434" name="直線コネクタ 433"/>
        <xdr:cNvCxnSpPr/>
      </xdr:nvCxnSpPr>
      <xdr:spPr>
        <a:xfrm flipV="1">
          <a:off x="13004800" y="12910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7" name="フローチャート: 判断 436"/>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38" name="テキスト ボックス 437"/>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4" name="楕円 443"/>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5"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6" name="楕円 445"/>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7" name="テキスト ボックス 446"/>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48" name="楕円 447"/>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9" name="テキスト ボックス 448"/>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50" name="楕円 449"/>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51" name="テキスト ボックス 450"/>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2" name="楕円 451"/>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119142</xdr:rowOff>
    </xdr:from>
    <xdr:ext cx="762000" cy="259045"/>
    <xdr:sp macro="" textlink="">
      <xdr:nvSpPr>
        <xdr:cNvPr id="453" name="テキスト ボックス 452"/>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78863</xdr:rowOff>
    </xdr:from>
    <xdr:to>
      <xdr:col>29</xdr:col>
      <xdr:colOff>127000</xdr:colOff>
      <xdr:row>14</xdr:row>
      <xdr:rowOff>83871</xdr:rowOff>
    </xdr:to>
    <xdr:cxnSp macro="">
      <xdr:nvCxnSpPr>
        <xdr:cNvPr id="52" name="直線コネクタ 51"/>
        <xdr:cNvCxnSpPr/>
      </xdr:nvCxnSpPr>
      <xdr:spPr bwMode="auto">
        <a:xfrm flipV="1">
          <a:off x="5003800" y="2526788"/>
          <a:ext cx="647700" cy="5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64266</xdr:rowOff>
    </xdr:from>
    <xdr:to>
      <xdr:col>26</xdr:col>
      <xdr:colOff>50800</xdr:colOff>
      <xdr:row>14</xdr:row>
      <xdr:rowOff>83871</xdr:rowOff>
    </xdr:to>
    <xdr:cxnSp macro="">
      <xdr:nvCxnSpPr>
        <xdr:cNvPr id="55" name="直線コネクタ 54"/>
        <xdr:cNvCxnSpPr/>
      </xdr:nvCxnSpPr>
      <xdr:spPr bwMode="auto">
        <a:xfrm>
          <a:off x="4305300" y="2512191"/>
          <a:ext cx="698500" cy="1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54392</xdr:rowOff>
    </xdr:from>
    <xdr:to>
      <xdr:col>22</xdr:col>
      <xdr:colOff>114300</xdr:colOff>
      <xdr:row>14</xdr:row>
      <xdr:rowOff>64266</xdr:rowOff>
    </xdr:to>
    <xdr:cxnSp macro="">
      <xdr:nvCxnSpPr>
        <xdr:cNvPr id="58" name="直線コネクタ 57"/>
        <xdr:cNvCxnSpPr/>
      </xdr:nvCxnSpPr>
      <xdr:spPr bwMode="auto">
        <a:xfrm>
          <a:off x="3606800" y="2502317"/>
          <a:ext cx="698500" cy="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54392</xdr:rowOff>
    </xdr:from>
    <xdr:to>
      <xdr:col>18</xdr:col>
      <xdr:colOff>177800</xdr:colOff>
      <xdr:row>14</xdr:row>
      <xdr:rowOff>74868</xdr:rowOff>
    </xdr:to>
    <xdr:cxnSp macro="">
      <xdr:nvCxnSpPr>
        <xdr:cNvPr id="61" name="直線コネクタ 60"/>
        <xdr:cNvCxnSpPr/>
      </xdr:nvCxnSpPr>
      <xdr:spPr bwMode="auto">
        <a:xfrm flipV="1">
          <a:off x="2908300" y="2502317"/>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28063</xdr:rowOff>
    </xdr:from>
    <xdr:to>
      <xdr:col>29</xdr:col>
      <xdr:colOff>177800</xdr:colOff>
      <xdr:row>14</xdr:row>
      <xdr:rowOff>129663</xdr:rowOff>
    </xdr:to>
    <xdr:sp macro="" textlink="">
      <xdr:nvSpPr>
        <xdr:cNvPr id="71" name="楕円 70"/>
        <xdr:cNvSpPr/>
      </xdr:nvSpPr>
      <xdr:spPr bwMode="auto">
        <a:xfrm>
          <a:off x="5600700" y="247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44590</xdr:rowOff>
    </xdr:from>
    <xdr:ext cx="762000" cy="259045"/>
    <xdr:sp macro="" textlink="">
      <xdr:nvSpPr>
        <xdr:cNvPr id="72" name="人口1人当たり決算額の推移該当値テキスト130"/>
        <xdr:cNvSpPr txBox="1"/>
      </xdr:nvSpPr>
      <xdr:spPr>
        <a:xfrm>
          <a:off x="5740400" y="23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33071</xdr:rowOff>
    </xdr:from>
    <xdr:to>
      <xdr:col>26</xdr:col>
      <xdr:colOff>101600</xdr:colOff>
      <xdr:row>14</xdr:row>
      <xdr:rowOff>134671</xdr:rowOff>
    </xdr:to>
    <xdr:sp macro="" textlink="">
      <xdr:nvSpPr>
        <xdr:cNvPr id="73" name="楕円 72"/>
        <xdr:cNvSpPr/>
      </xdr:nvSpPr>
      <xdr:spPr bwMode="auto">
        <a:xfrm>
          <a:off x="4953000" y="248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144848</xdr:rowOff>
    </xdr:from>
    <xdr:ext cx="736600" cy="259045"/>
    <xdr:sp macro="" textlink="">
      <xdr:nvSpPr>
        <xdr:cNvPr id="74" name="テキスト ボックス 73"/>
        <xdr:cNvSpPr txBox="1"/>
      </xdr:nvSpPr>
      <xdr:spPr>
        <a:xfrm>
          <a:off x="4622800" y="224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13466</xdr:rowOff>
    </xdr:from>
    <xdr:to>
      <xdr:col>22</xdr:col>
      <xdr:colOff>165100</xdr:colOff>
      <xdr:row>14</xdr:row>
      <xdr:rowOff>115066</xdr:rowOff>
    </xdr:to>
    <xdr:sp macro="" textlink="">
      <xdr:nvSpPr>
        <xdr:cNvPr id="75" name="楕円 74"/>
        <xdr:cNvSpPr/>
      </xdr:nvSpPr>
      <xdr:spPr bwMode="auto">
        <a:xfrm>
          <a:off x="4254500" y="246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125243</xdr:rowOff>
    </xdr:from>
    <xdr:ext cx="762000" cy="259045"/>
    <xdr:sp macro="" textlink="">
      <xdr:nvSpPr>
        <xdr:cNvPr id="76" name="テキスト ボックス 75"/>
        <xdr:cNvSpPr txBox="1"/>
      </xdr:nvSpPr>
      <xdr:spPr>
        <a:xfrm>
          <a:off x="3924300" y="223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3592</xdr:rowOff>
    </xdr:from>
    <xdr:to>
      <xdr:col>19</xdr:col>
      <xdr:colOff>38100</xdr:colOff>
      <xdr:row>14</xdr:row>
      <xdr:rowOff>105192</xdr:rowOff>
    </xdr:to>
    <xdr:sp macro="" textlink="">
      <xdr:nvSpPr>
        <xdr:cNvPr id="77" name="楕円 76"/>
        <xdr:cNvSpPr/>
      </xdr:nvSpPr>
      <xdr:spPr bwMode="auto">
        <a:xfrm>
          <a:off x="3556000" y="24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115369</xdr:rowOff>
    </xdr:from>
    <xdr:ext cx="762000" cy="259045"/>
    <xdr:sp macro="" textlink="">
      <xdr:nvSpPr>
        <xdr:cNvPr id="78" name="テキスト ボックス 77"/>
        <xdr:cNvSpPr txBox="1"/>
      </xdr:nvSpPr>
      <xdr:spPr>
        <a:xfrm>
          <a:off x="3225800" y="22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24068</xdr:rowOff>
    </xdr:from>
    <xdr:to>
      <xdr:col>15</xdr:col>
      <xdr:colOff>101600</xdr:colOff>
      <xdr:row>14</xdr:row>
      <xdr:rowOff>125668</xdr:rowOff>
    </xdr:to>
    <xdr:sp macro="" textlink="">
      <xdr:nvSpPr>
        <xdr:cNvPr id="79" name="楕円 78"/>
        <xdr:cNvSpPr/>
      </xdr:nvSpPr>
      <xdr:spPr bwMode="auto">
        <a:xfrm>
          <a:off x="2857500" y="247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135845</xdr:rowOff>
    </xdr:from>
    <xdr:ext cx="762000" cy="259045"/>
    <xdr:sp macro="" textlink="">
      <xdr:nvSpPr>
        <xdr:cNvPr id="80" name="テキスト ボックス 79"/>
        <xdr:cNvSpPr txBox="1"/>
      </xdr:nvSpPr>
      <xdr:spPr>
        <a:xfrm>
          <a:off x="2527300" y="22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31674</xdr:rowOff>
    </xdr:from>
    <xdr:to>
      <xdr:col>29</xdr:col>
      <xdr:colOff>127000</xdr:colOff>
      <xdr:row>37</xdr:row>
      <xdr:rowOff>68821</xdr:rowOff>
    </xdr:to>
    <xdr:cxnSp macro="">
      <xdr:nvCxnSpPr>
        <xdr:cNvPr id="114" name="直線コネクタ 113"/>
        <xdr:cNvCxnSpPr/>
      </xdr:nvCxnSpPr>
      <xdr:spPr bwMode="auto">
        <a:xfrm flipV="1">
          <a:off x="5003800" y="7156374"/>
          <a:ext cx="6477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2946</xdr:rowOff>
    </xdr:from>
    <xdr:to>
      <xdr:col>26</xdr:col>
      <xdr:colOff>50800</xdr:colOff>
      <xdr:row>37</xdr:row>
      <xdr:rowOff>68821</xdr:rowOff>
    </xdr:to>
    <xdr:cxnSp macro="">
      <xdr:nvCxnSpPr>
        <xdr:cNvPr id="117" name="直線コネクタ 116"/>
        <xdr:cNvCxnSpPr/>
      </xdr:nvCxnSpPr>
      <xdr:spPr bwMode="auto">
        <a:xfrm>
          <a:off x="4305300" y="6956196"/>
          <a:ext cx="698500" cy="23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2946</xdr:rowOff>
    </xdr:from>
    <xdr:to>
      <xdr:col>22</xdr:col>
      <xdr:colOff>114300</xdr:colOff>
      <xdr:row>36</xdr:row>
      <xdr:rowOff>33655</xdr:rowOff>
    </xdr:to>
    <xdr:cxnSp macro="">
      <xdr:nvCxnSpPr>
        <xdr:cNvPr id="120" name="直線コネクタ 119"/>
        <xdr:cNvCxnSpPr/>
      </xdr:nvCxnSpPr>
      <xdr:spPr bwMode="auto">
        <a:xfrm flipV="1">
          <a:off x="3606800" y="6956196"/>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292411</xdr:rowOff>
    </xdr:from>
    <xdr:to>
      <xdr:col>18</xdr:col>
      <xdr:colOff>177800</xdr:colOff>
      <xdr:row>36</xdr:row>
      <xdr:rowOff>33655</xdr:rowOff>
    </xdr:to>
    <xdr:cxnSp macro="">
      <xdr:nvCxnSpPr>
        <xdr:cNvPr id="123" name="直線コネクタ 122"/>
        <xdr:cNvCxnSpPr/>
      </xdr:nvCxnSpPr>
      <xdr:spPr bwMode="auto">
        <a:xfrm>
          <a:off x="2908300" y="6902761"/>
          <a:ext cx="698500" cy="8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270643</xdr:rowOff>
    </xdr:from>
    <xdr:to>
      <xdr:col>15</xdr:col>
      <xdr:colOff>101600</xdr:colOff>
      <xdr:row>36</xdr:row>
      <xdr:rowOff>29343</xdr:rowOff>
    </xdr:to>
    <xdr:sp macro="" textlink="">
      <xdr:nvSpPr>
        <xdr:cNvPr id="126" name="フローチャート: 判断 125"/>
        <xdr:cNvSpPr/>
      </xdr:nvSpPr>
      <xdr:spPr bwMode="auto">
        <a:xfrm>
          <a:off x="2857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14120</xdr:rowOff>
    </xdr:from>
    <xdr:ext cx="762000" cy="259045"/>
    <xdr:sp macro="" textlink="">
      <xdr:nvSpPr>
        <xdr:cNvPr id="127" name="テキスト ボックス 126"/>
        <xdr:cNvSpPr txBox="1"/>
      </xdr:nvSpPr>
      <xdr:spPr>
        <a:xfrm>
          <a:off x="25273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152324</xdr:rowOff>
    </xdr:from>
    <xdr:to>
      <xdr:col>29</xdr:col>
      <xdr:colOff>177800</xdr:colOff>
      <xdr:row>37</xdr:row>
      <xdr:rowOff>82474</xdr:rowOff>
    </xdr:to>
    <xdr:sp macro="" textlink="">
      <xdr:nvSpPr>
        <xdr:cNvPr id="133" name="楕円 132"/>
        <xdr:cNvSpPr/>
      </xdr:nvSpPr>
      <xdr:spPr bwMode="auto">
        <a:xfrm>
          <a:off x="56007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124401</xdr:rowOff>
    </xdr:from>
    <xdr:ext cx="762000" cy="259045"/>
    <xdr:sp macro="" textlink="">
      <xdr:nvSpPr>
        <xdr:cNvPr id="134" name="人口1人当たり決算額の推移該当値テキスト445"/>
        <xdr:cNvSpPr txBox="1"/>
      </xdr:nvSpPr>
      <xdr:spPr>
        <a:xfrm>
          <a:off x="5740400" y="70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18021</xdr:rowOff>
    </xdr:from>
    <xdr:to>
      <xdr:col>26</xdr:col>
      <xdr:colOff>101600</xdr:colOff>
      <xdr:row>37</xdr:row>
      <xdr:rowOff>119621</xdr:rowOff>
    </xdr:to>
    <xdr:sp macro="" textlink="">
      <xdr:nvSpPr>
        <xdr:cNvPr id="135" name="楕円 134"/>
        <xdr:cNvSpPr/>
      </xdr:nvSpPr>
      <xdr:spPr bwMode="auto">
        <a:xfrm>
          <a:off x="4953000" y="714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104398</xdr:rowOff>
    </xdr:from>
    <xdr:ext cx="736600" cy="259045"/>
    <xdr:sp macro="" textlink="">
      <xdr:nvSpPr>
        <xdr:cNvPr id="136" name="テキスト ボックス 135"/>
        <xdr:cNvSpPr txBox="1"/>
      </xdr:nvSpPr>
      <xdr:spPr>
        <a:xfrm>
          <a:off x="4622800" y="722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295046</xdr:rowOff>
    </xdr:from>
    <xdr:to>
      <xdr:col>22</xdr:col>
      <xdr:colOff>165100</xdr:colOff>
      <xdr:row>36</xdr:row>
      <xdr:rowOff>53746</xdr:rowOff>
    </xdr:to>
    <xdr:sp macro="" textlink="">
      <xdr:nvSpPr>
        <xdr:cNvPr id="137" name="楕円 136"/>
        <xdr:cNvSpPr/>
      </xdr:nvSpPr>
      <xdr:spPr bwMode="auto">
        <a:xfrm>
          <a:off x="4254500" y="690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38523</xdr:rowOff>
    </xdr:from>
    <xdr:ext cx="762000" cy="259045"/>
    <xdr:sp macro="" textlink="">
      <xdr:nvSpPr>
        <xdr:cNvPr id="138" name="テキスト ボックス 137"/>
        <xdr:cNvSpPr txBox="1"/>
      </xdr:nvSpPr>
      <xdr:spPr>
        <a:xfrm>
          <a:off x="3924300" y="699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325755</xdr:rowOff>
    </xdr:from>
    <xdr:to>
      <xdr:col>19</xdr:col>
      <xdr:colOff>38100</xdr:colOff>
      <xdr:row>36</xdr:row>
      <xdr:rowOff>84455</xdr:rowOff>
    </xdr:to>
    <xdr:sp macro="" textlink="">
      <xdr:nvSpPr>
        <xdr:cNvPr id="139" name="楕円 138"/>
        <xdr:cNvSpPr/>
      </xdr:nvSpPr>
      <xdr:spPr bwMode="auto">
        <a:xfrm>
          <a:off x="35560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69232</xdr:rowOff>
    </xdr:from>
    <xdr:ext cx="762000" cy="259045"/>
    <xdr:sp macro="" textlink="">
      <xdr:nvSpPr>
        <xdr:cNvPr id="140" name="テキスト ボックス 139"/>
        <xdr:cNvSpPr txBox="1"/>
      </xdr:nvSpPr>
      <xdr:spPr>
        <a:xfrm>
          <a:off x="322580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241611</xdr:rowOff>
    </xdr:from>
    <xdr:to>
      <xdr:col>15</xdr:col>
      <xdr:colOff>101600</xdr:colOff>
      <xdr:row>36</xdr:row>
      <xdr:rowOff>311</xdr:rowOff>
    </xdr:to>
    <xdr:sp macro="" textlink="">
      <xdr:nvSpPr>
        <xdr:cNvPr id="141" name="楕円 140"/>
        <xdr:cNvSpPr/>
      </xdr:nvSpPr>
      <xdr:spPr bwMode="auto">
        <a:xfrm>
          <a:off x="28575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10488</xdr:rowOff>
    </xdr:from>
    <xdr:ext cx="762000" cy="259045"/>
    <xdr:sp macro="" textlink="">
      <xdr:nvSpPr>
        <xdr:cNvPr id="142" name="テキスト ボックス 141"/>
        <xdr:cNvSpPr txBox="1"/>
      </xdr:nvSpPr>
      <xdr:spPr>
        <a:xfrm>
          <a:off x="2527300" y="66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12,807
163.40
32,146,624
28,575,585
1,577,587
5,173,370
12,742,288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83040</xdr:rowOff>
    </xdr:from>
    <xdr:to>
      <xdr:col>24</xdr:col>
      <xdr:colOff>63500</xdr:colOff>
      <xdr:row>33</xdr:row>
      <xdr:rowOff>121755</xdr:rowOff>
    </xdr:to>
    <xdr:cxnSp macro="">
      <xdr:nvCxnSpPr>
        <xdr:cNvPr id="63" name="直線コネクタ 62"/>
        <xdr:cNvCxnSpPr/>
      </xdr:nvCxnSpPr>
      <xdr:spPr>
        <a:xfrm>
          <a:off x="3797300" y="5740890"/>
          <a:ext cx="8382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44929</xdr:rowOff>
    </xdr:from>
    <xdr:to>
      <xdr:col>19</xdr:col>
      <xdr:colOff>177800</xdr:colOff>
      <xdr:row>33</xdr:row>
      <xdr:rowOff>83040</xdr:rowOff>
    </xdr:to>
    <xdr:cxnSp macro="">
      <xdr:nvCxnSpPr>
        <xdr:cNvPr id="66" name="直線コネクタ 65"/>
        <xdr:cNvCxnSpPr/>
      </xdr:nvCxnSpPr>
      <xdr:spPr>
        <a:xfrm>
          <a:off x="2908300" y="5702779"/>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39149</xdr:rowOff>
    </xdr:from>
    <xdr:to>
      <xdr:col>15</xdr:col>
      <xdr:colOff>50800</xdr:colOff>
      <xdr:row>33</xdr:row>
      <xdr:rowOff>44929</xdr:rowOff>
    </xdr:to>
    <xdr:cxnSp macro="">
      <xdr:nvCxnSpPr>
        <xdr:cNvPr id="69" name="直線コネクタ 68"/>
        <xdr:cNvCxnSpPr/>
      </xdr:nvCxnSpPr>
      <xdr:spPr>
        <a:xfrm>
          <a:off x="2019300" y="5696999"/>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39149</xdr:rowOff>
    </xdr:from>
    <xdr:to>
      <xdr:col>10</xdr:col>
      <xdr:colOff>114300</xdr:colOff>
      <xdr:row>33</xdr:row>
      <xdr:rowOff>160584</xdr:rowOff>
    </xdr:to>
    <xdr:cxnSp macro="">
      <xdr:nvCxnSpPr>
        <xdr:cNvPr id="72" name="直線コネクタ 71"/>
        <xdr:cNvCxnSpPr/>
      </xdr:nvCxnSpPr>
      <xdr:spPr>
        <a:xfrm flipV="1">
          <a:off x="1130300" y="5696999"/>
          <a:ext cx="889000" cy="1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70955</xdr:rowOff>
    </xdr:from>
    <xdr:to>
      <xdr:col>24</xdr:col>
      <xdr:colOff>114300</xdr:colOff>
      <xdr:row>34</xdr:row>
      <xdr:rowOff>1105</xdr:rowOff>
    </xdr:to>
    <xdr:sp macro="" textlink="">
      <xdr:nvSpPr>
        <xdr:cNvPr id="82" name="楕円 81"/>
        <xdr:cNvSpPr/>
      </xdr:nvSpPr>
      <xdr:spPr>
        <a:xfrm>
          <a:off x="4584700" y="57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93832</xdr:rowOff>
    </xdr:from>
    <xdr:ext cx="599010" cy="259045"/>
    <xdr:sp macro="" textlink="">
      <xdr:nvSpPr>
        <xdr:cNvPr id="83" name="人件費該当値テキスト"/>
        <xdr:cNvSpPr txBox="1"/>
      </xdr:nvSpPr>
      <xdr:spPr>
        <a:xfrm>
          <a:off x="4686300" y="558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32240</xdr:rowOff>
    </xdr:from>
    <xdr:to>
      <xdr:col>20</xdr:col>
      <xdr:colOff>38100</xdr:colOff>
      <xdr:row>33</xdr:row>
      <xdr:rowOff>133840</xdr:rowOff>
    </xdr:to>
    <xdr:sp macro="" textlink="">
      <xdr:nvSpPr>
        <xdr:cNvPr id="84" name="楕円 83"/>
        <xdr:cNvSpPr/>
      </xdr:nvSpPr>
      <xdr:spPr>
        <a:xfrm>
          <a:off x="3746500" y="5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150367</xdr:rowOff>
    </xdr:from>
    <xdr:ext cx="599010" cy="259045"/>
    <xdr:sp macro="" textlink="">
      <xdr:nvSpPr>
        <xdr:cNvPr id="85" name="テキスト ボックス 84"/>
        <xdr:cNvSpPr txBox="1"/>
      </xdr:nvSpPr>
      <xdr:spPr>
        <a:xfrm>
          <a:off x="3497795" y="546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165579</xdr:rowOff>
    </xdr:from>
    <xdr:to>
      <xdr:col>15</xdr:col>
      <xdr:colOff>101600</xdr:colOff>
      <xdr:row>33</xdr:row>
      <xdr:rowOff>95729</xdr:rowOff>
    </xdr:to>
    <xdr:sp macro="" textlink="">
      <xdr:nvSpPr>
        <xdr:cNvPr id="86" name="楕円 85"/>
        <xdr:cNvSpPr/>
      </xdr:nvSpPr>
      <xdr:spPr>
        <a:xfrm>
          <a:off x="2857500" y="56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112256</xdr:rowOff>
    </xdr:from>
    <xdr:ext cx="599010" cy="259045"/>
    <xdr:sp macro="" textlink="">
      <xdr:nvSpPr>
        <xdr:cNvPr id="87" name="テキスト ボックス 86"/>
        <xdr:cNvSpPr txBox="1"/>
      </xdr:nvSpPr>
      <xdr:spPr>
        <a:xfrm>
          <a:off x="2608795" y="542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159799</xdr:rowOff>
    </xdr:from>
    <xdr:to>
      <xdr:col>10</xdr:col>
      <xdr:colOff>165100</xdr:colOff>
      <xdr:row>33</xdr:row>
      <xdr:rowOff>89949</xdr:rowOff>
    </xdr:to>
    <xdr:sp macro="" textlink="">
      <xdr:nvSpPr>
        <xdr:cNvPr id="88" name="楕円 87"/>
        <xdr:cNvSpPr/>
      </xdr:nvSpPr>
      <xdr:spPr>
        <a:xfrm>
          <a:off x="1968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106476</xdr:rowOff>
    </xdr:from>
    <xdr:ext cx="599010" cy="259045"/>
    <xdr:sp macro="" textlink="">
      <xdr:nvSpPr>
        <xdr:cNvPr id="89" name="テキスト ボックス 88"/>
        <xdr:cNvSpPr txBox="1"/>
      </xdr:nvSpPr>
      <xdr:spPr>
        <a:xfrm>
          <a:off x="1719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109784</xdr:rowOff>
    </xdr:from>
    <xdr:to>
      <xdr:col>6</xdr:col>
      <xdr:colOff>38100</xdr:colOff>
      <xdr:row>34</xdr:row>
      <xdr:rowOff>39934</xdr:rowOff>
    </xdr:to>
    <xdr:sp macro="" textlink="">
      <xdr:nvSpPr>
        <xdr:cNvPr id="90" name="楕円 89"/>
        <xdr:cNvSpPr/>
      </xdr:nvSpPr>
      <xdr:spPr>
        <a:xfrm>
          <a:off x="1079500" y="57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56461</xdr:rowOff>
    </xdr:from>
    <xdr:ext cx="599010" cy="259045"/>
    <xdr:sp macro="" textlink="">
      <xdr:nvSpPr>
        <xdr:cNvPr id="91" name="テキスト ボックス 90"/>
        <xdr:cNvSpPr txBox="1"/>
      </xdr:nvSpPr>
      <xdr:spPr>
        <a:xfrm>
          <a:off x="830795" y="55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43155</xdr:rowOff>
    </xdr:from>
    <xdr:to>
      <xdr:col>24</xdr:col>
      <xdr:colOff>63500</xdr:colOff>
      <xdr:row>54</xdr:row>
      <xdr:rowOff>134069</xdr:rowOff>
    </xdr:to>
    <xdr:cxnSp macro="">
      <xdr:nvCxnSpPr>
        <xdr:cNvPr id="120" name="直線コネクタ 119"/>
        <xdr:cNvCxnSpPr/>
      </xdr:nvCxnSpPr>
      <xdr:spPr>
        <a:xfrm>
          <a:off x="3797300" y="9301455"/>
          <a:ext cx="838200" cy="9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43155</xdr:rowOff>
    </xdr:from>
    <xdr:to>
      <xdr:col>19</xdr:col>
      <xdr:colOff>177800</xdr:colOff>
      <xdr:row>54</xdr:row>
      <xdr:rowOff>59396</xdr:rowOff>
    </xdr:to>
    <xdr:cxnSp macro="">
      <xdr:nvCxnSpPr>
        <xdr:cNvPr id="123" name="直線コネクタ 122"/>
        <xdr:cNvCxnSpPr/>
      </xdr:nvCxnSpPr>
      <xdr:spPr>
        <a:xfrm flipV="1">
          <a:off x="2908300" y="9301455"/>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11692</xdr:rowOff>
    </xdr:from>
    <xdr:to>
      <xdr:col>15</xdr:col>
      <xdr:colOff>50800</xdr:colOff>
      <xdr:row>54</xdr:row>
      <xdr:rowOff>59396</xdr:rowOff>
    </xdr:to>
    <xdr:cxnSp macro="">
      <xdr:nvCxnSpPr>
        <xdr:cNvPr id="126" name="直線コネクタ 125"/>
        <xdr:cNvCxnSpPr/>
      </xdr:nvCxnSpPr>
      <xdr:spPr>
        <a:xfrm>
          <a:off x="2019300" y="9269992"/>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110252</xdr:rowOff>
    </xdr:from>
    <xdr:to>
      <xdr:col>10</xdr:col>
      <xdr:colOff>114300</xdr:colOff>
      <xdr:row>54</xdr:row>
      <xdr:rowOff>11692</xdr:rowOff>
    </xdr:to>
    <xdr:cxnSp macro="">
      <xdr:nvCxnSpPr>
        <xdr:cNvPr id="129" name="直線コネクタ 128"/>
        <xdr:cNvCxnSpPr/>
      </xdr:nvCxnSpPr>
      <xdr:spPr>
        <a:xfrm>
          <a:off x="1130300" y="9025652"/>
          <a:ext cx="889000" cy="2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83269</xdr:rowOff>
    </xdr:from>
    <xdr:to>
      <xdr:col>24</xdr:col>
      <xdr:colOff>114300</xdr:colOff>
      <xdr:row>55</xdr:row>
      <xdr:rowOff>13419</xdr:rowOff>
    </xdr:to>
    <xdr:sp macro="" textlink="">
      <xdr:nvSpPr>
        <xdr:cNvPr id="139" name="楕円 138"/>
        <xdr:cNvSpPr/>
      </xdr:nvSpPr>
      <xdr:spPr>
        <a:xfrm>
          <a:off x="4584700" y="93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106146</xdr:rowOff>
    </xdr:from>
    <xdr:ext cx="599010" cy="259045"/>
    <xdr:sp macro="" textlink="">
      <xdr:nvSpPr>
        <xdr:cNvPr id="140" name="物件費該当値テキスト"/>
        <xdr:cNvSpPr txBox="1"/>
      </xdr:nvSpPr>
      <xdr:spPr>
        <a:xfrm>
          <a:off x="4686300" y="919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163805</xdr:rowOff>
    </xdr:from>
    <xdr:to>
      <xdr:col>20</xdr:col>
      <xdr:colOff>38100</xdr:colOff>
      <xdr:row>54</xdr:row>
      <xdr:rowOff>93955</xdr:rowOff>
    </xdr:to>
    <xdr:sp macro="" textlink="">
      <xdr:nvSpPr>
        <xdr:cNvPr id="141" name="楕円 140"/>
        <xdr:cNvSpPr/>
      </xdr:nvSpPr>
      <xdr:spPr>
        <a:xfrm>
          <a:off x="3746500" y="92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110482</xdr:rowOff>
    </xdr:from>
    <xdr:ext cx="599010" cy="259045"/>
    <xdr:sp macro="" textlink="">
      <xdr:nvSpPr>
        <xdr:cNvPr id="142" name="テキスト ボックス 141"/>
        <xdr:cNvSpPr txBox="1"/>
      </xdr:nvSpPr>
      <xdr:spPr>
        <a:xfrm>
          <a:off x="3497795" y="902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8596</xdr:rowOff>
    </xdr:from>
    <xdr:to>
      <xdr:col>15</xdr:col>
      <xdr:colOff>101600</xdr:colOff>
      <xdr:row>54</xdr:row>
      <xdr:rowOff>110196</xdr:rowOff>
    </xdr:to>
    <xdr:sp macro="" textlink="">
      <xdr:nvSpPr>
        <xdr:cNvPr id="143" name="楕円 142"/>
        <xdr:cNvSpPr/>
      </xdr:nvSpPr>
      <xdr:spPr>
        <a:xfrm>
          <a:off x="2857500" y="92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126723</xdr:rowOff>
    </xdr:from>
    <xdr:ext cx="599010" cy="259045"/>
    <xdr:sp macro="" textlink="">
      <xdr:nvSpPr>
        <xdr:cNvPr id="144" name="テキスト ボックス 143"/>
        <xdr:cNvSpPr txBox="1"/>
      </xdr:nvSpPr>
      <xdr:spPr>
        <a:xfrm>
          <a:off x="2608795" y="904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132342</xdr:rowOff>
    </xdr:from>
    <xdr:to>
      <xdr:col>10</xdr:col>
      <xdr:colOff>165100</xdr:colOff>
      <xdr:row>54</xdr:row>
      <xdr:rowOff>62492</xdr:rowOff>
    </xdr:to>
    <xdr:sp macro="" textlink="">
      <xdr:nvSpPr>
        <xdr:cNvPr id="145" name="楕円 144"/>
        <xdr:cNvSpPr/>
      </xdr:nvSpPr>
      <xdr:spPr>
        <a:xfrm>
          <a:off x="1968500" y="92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79019</xdr:rowOff>
    </xdr:from>
    <xdr:ext cx="599010" cy="259045"/>
    <xdr:sp macro="" textlink="">
      <xdr:nvSpPr>
        <xdr:cNvPr id="146" name="テキスト ボックス 145"/>
        <xdr:cNvSpPr txBox="1"/>
      </xdr:nvSpPr>
      <xdr:spPr>
        <a:xfrm>
          <a:off x="1719795" y="89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59452</xdr:rowOff>
    </xdr:from>
    <xdr:to>
      <xdr:col>6</xdr:col>
      <xdr:colOff>38100</xdr:colOff>
      <xdr:row>52</xdr:row>
      <xdr:rowOff>161052</xdr:rowOff>
    </xdr:to>
    <xdr:sp macro="" textlink="">
      <xdr:nvSpPr>
        <xdr:cNvPr id="147" name="楕円 146"/>
        <xdr:cNvSpPr/>
      </xdr:nvSpPr>
      <xdr:spPr>
        <a:xfrm>
          <a:off x="1079500" y="89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6129</xdr:rowOff>
    </xdr:from>
    <xdr:ext cx="599010" cy="259045"/>
    <xdr:sp macro="" textlink="">
      <xdr:nvSpPr>
        <xdr:cNvPr id="148" name="テキスト ボックス 147"/>
        <xdr:cNvSpPr txBox="1"/>
      </xdr:nvSpPr>
      <xdr:spPr>
        <a:xfrm>
          <a:off x="830795" y="87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97943</xdr:rowOff>
    </xdr:from>
    <xdr:to>
      <xdr:col>24</xdr:col>
      <xdr:colOff>63500</xdr:colOff>
      <xdr:row>77</xdr:row>
      <xdr:rowOff>119735</xdr:rowOff>
    </xdr:to>
    <xdr:cxnSp macro="">
      <xdr:nvCxnSpPr>
        <xdr:cNvPr id="177" name="直線コネクタ 176"/>
        <xdr:cNvCxnSpPr/>
      </xdr:nvCxnSpPr>
      <xdr:spPr>
        <a:xfrm>
          <a:off x="3797300" y="13299593"/>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97943</xdr:rowOff>
    </xdr:from>
    <xdr:to>
      <xdr:col>19</xdr:col>
      <xdr:colOff>177800</xdr:colOff>
      <xdr:row>78</xdr:row>
      <xdr:rowOff>71425</xdr:rowOff>
    </xdr:to>
    <xdr:cxnSp macro="">
      <xdr:nvCxnSpPr>
        <xdr:cNvPr id="180" name="直線コネクタ 179"/>
        <xdr:cNvCxnSpPr/>
      </xdr:nvCxnSpPr>
      <xdr:spPr>
        <a:xfrm flipV="1">
          <a:off x="2908300" y="13299593"/>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154102</xdr:rowOff>
    </xdr:from>
    <xdr:to>
      <xdr:col>15</xdr:col>
      <xdr:colOff>50800</xdr:colOff>
      <xdr:row>78</xdr:row>
      <xdr:rowOff>71425</xdr:rowOff>
    </xdr:to>
    <xdr:cxnSp macro="">
      <xdr:nvCxnSpPr>
        <xdr:cNvPr id="183" name="直線コネクタ 182"/>
        <xdr:cNvCxnSpPr/>
      </xdr:nvCxnSpPr>
      <xdr:spPr>
        <a:xfrm>
          <a:off x="2019300" y="1335575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52299</xdr:rowOff>
    </xdr:from>
    <xdr:to>
      <xdr:col>10</xdr:col>
      <xdr:colOff>114300</xdr:colOff>
      <xdr:row>77</xdr:row>
      <xdr:rowOff>154102</xdr:rowOff>
    </xdr:to>
    <xdr:cxnSp macro="">
      <xdr:nvCxnSpPr>
        <xdr:cNvPr id="186" name="直線コネクタ 185"/>
        <xdr:cNvCxnSpPr/>
      </xdr:nvCxnSpPr>
      <xdr:spPr>
        <a:xfrm>
          <a:off x="1130300" y="13253949"/>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170129</xdr:rowOff>
    </xdr:from>
    <xdr:to>
      <xdr:col>6</xdr:col>
      <xdr:colOff>38100</xdr:colOff>
      <xdr:row>77</xdr:row>
      <xdr:rowOff>100279</xdr:rowOff>
    </xdr:to>
    <xdr:sp macro="" textlink="">
      <xdr:nvSpPr>
        <xdr:cNvPr id="189" name="フローチャート: 判断 188"/>
        <xdr:cNvSpPr/>
      </xdr:nvSpPr>
      <xdr:spPr>
        <a:xfrm>
          <a:off x="1079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116806</xdr:rowOff>
    </xdr:from>
    <xdr:ext cx="469744" cy="259045"/>
    <xdr:sp macro="" textlink="">
      <xdr:nvSpPr>
        <xdr:cNvPr id="190" name="テキスト ボックス 189"/>
        <xdr:cNvSpPr txBox="1"/>
      </xdr:nvSpPr>
      <xdr:spPr>
        <a:xfrm>
          <a:off x="895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68935</xdr:rowOff>
    </xdr:from>
    <xdr:to>
      <xdr:col>24</xdr:col>
      <xdr:colOff>114300</xdr:colOff>
      <xdr:row>77</xdr:row>
      <xdr:rowOff>170535</xdr:rowOff>
    </xdr:to>
    <xdr:sp macro="" textlink="">
      <xdr:nvSpPr>
        <xdr:cNvPr id="196" name="楕円 195"/>
        <xdr:cNvSpPr/>
      </xdr:nvSpPr>
      <xdr:spPr>
        <a:xfrm>
          <a:off x="45847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47362</xdr:rowOff>
    </xdr:from>
    <xdr:ext cx="469744" cy="259045"/>
    <xdr:sp macro="" textlink="">
      <xdr:nvSpPr>
        <xdr:cNvPr id="197" name="維持補修費該当値テキスト"/>
        <xdr:cNvSpPr txBox="1"/>
      </xdr:nvSpPr>
      <xdr:spPr>
        <a:xfrm>
          <a:off x="4686300" y="132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47143</xdr:rowOff>
    </xdr:from>
    <xdr:to>
      <xdr:col>20</xdr:col>
      <xdr:colOff>38100</xdr:colOff>
      <xdr:row>77</xdr:row>
      <xdr:rowOff>148743</xdr:rowOff>
    </xdr:to>
    <xdr:sp macro="" textlink="">
      <xdr:nvSpPr>
        <xdr:cNvPr id="198" name="楕円 197"/>
        <xdr:cNvSpPr/>
      </xdr:nvSpPr>
      <xdr:spPr>
        <a:xfrm>
          <a:off x="37465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139870</xdr:rowOff>
    </xdr:from>
    <xdr:ext cx="469744" cy="259045"/>
    <xdr:sp macro="" textlink="">
      <xdr:nvSpPr>
        <xdr:cNvPr id="199" name="テキスト ボックス 198"/>
        <xdr:cNvSpPr txBox="1"/>
      </xdr:nvSpPr>
      <xdr:spPr>
        <a:xfrm>
          <a:off x="3562428" y="133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20625</xdr:rowOff>
    </xdr:from>
    <xdr:to>
      <xdr:col>15</xdr:col>
      <xdr:colOff>101600</xdr:colOff>
      <xdr:row>78</xdr:row>
      <xdr:rowOff>122225</xdr:rowOff>
    </xdr:to>
    <xdr:sp macro="" textlink="">
      <xdr:nvSpPr>
        <xdr:cNvPr id="200" name="楕円 199"/>
        <xdr:cNvSpPr/>
      </xdr:nvSpPr>
      <xdr:spPr>
        <a:xfrm>
          <a:off x="2857500" y="133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113352</xdr:rowOff>
    </xdr:from>
    <xdr:ext cx="469744" cy="259045"/>
    <xdr:sp macro="" textlink="">
      <xdr:nvSpPr>
        <xdr:cNvPr id="201" name="テキスト ボックス 200"/>
        <xdr:cNvSpPr txBox="1"/>
      </xdr:nvSpPr>
      <xdr:spPr>
        <a:xfrm>
          <a:off x="2673428" y="1348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103302</xdr:rowOff>
    </xdr:from>
    <xdr:to>
      <xdr:col>10</xdr:col>
      <xdr:colOff>165100</xdr:colOff>
      <xdr:row>78</xdr:row>
      <xdr:rowOff>33452</xdr:rowOff>
    </xdr:to>
    <xdr:sp macro="" textlink="">
      <xdr:nvSpPr>
        <xdr:cNvPr id="202" name="楕円 201"/>
        <xdr:cNvSpPr/>
      </xdr:nvSpPr>
      <xdr:spPr>
        <a:xfrm>
          <a:off x="1968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203" name="テキスト ボックス 202"/>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xdr:rowOff>
    </xdr:from>
    <xdr:to>
      <xdr:col>6</xdr:col>
      <xdr:colOff>38100</xdr:colOff>
      <xdr:row>77</xdr:row>
      <xdr:rowOff>103099</xdr:rowOff>
    </xdr:to>
    <xdr:sp macro="" textlink="">
      <xdr:nvSpPr>
        <xdr:cNvPr id="204" name="楕円 203"/>
        <xdr:cNvSpPr/>
      </xdr:nvSpPr>
      <xdr:spPr>
        <a:xfrm>
          <a:off x="1079500" y="132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94226</xdr:rowOff>
    </xdr:from>
    <xdr:ext cx="469744" cy="259045"/>
    <xdr:sp macro="" textlink="">
      <xdr:nvSpPr>
        <xdr:cNvPr id="205" name="テキスト ボックス 204"/>
        <xdr:cNvSpPr txBox="1"/>
      </xdr:nvSpPr>
      <xdr:spPr>
        <a:xfrm>
          <a:off x="895428" y="132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164516</xdr:rowOff>
    </xdr:from>
    <xdr:to>
      <xdr:col>24</xdr:col>
      <xdr:colOff>63500</xdr:colOff>
      <xdr:row>97</xdr:row>
      <xdr:rowOff>27242</xdr:rowOff>
    </xdr:to>
    <xdr:cxnSp macro="">
      <xdr:nvCxnSpPr>
        <xdr:cNvPr id="235" name="直線コネクタ 234"/>
        <xdr:cNvCxnSpPr/>
      </xdr:nvCxnSpPr>
      <xdr:spPr>
        <a:xfrm>
          <a:off x="3797300" y="16623716"/>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164516</xdr:rowOff>
    </xdr:from>
    <xdr:to>
      <xdr:col>19</xdr:col>
      <xdr:colOff>177800</xdr:colOff>
      <xdr:row>97</xdr:row>
      <xdr:rowOff>97637</xdr:rowOff>
    </xdr:to>
    <xdr:cxnSp macro="">
      <xdr:nvCxnSpPr>
        <xdr:cNvPr id="238" name="直線コネクタ 237"/>
        <xdr:cNvCxnSpPr/>
      </xdr:nvCxnSpPr>
      <xdr:spPr>
        <a:xfrm flipV="1">
          <a:off x="2908300" y="16623716"/>
          <a:ext cx="8890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97637</xdr:rowOff>
    </xdr:from>
    <xdr:to>
      <xdr:col>15</xdr:col>
      <xdr:colOff>50800</xdr:colOff>
      <xdr:row>97</xdr:row>
      <xdr:rowOff>157366</xdr:rowOff>
    </xdr:to>
    <xdr:cxnSp macro="">
      <xdr:nvCxnSpPr>
        <xdr:cNvPr id="241" name="直線コネクタ 240"/>
        <xdr:cNvCxnSpPr/>
      </xdr:nvCxnSpPr>
      <xdr:spPr>
        <a:xfrm flipV="1">
          <a:off x="2019300" y="16728287"/>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157366</xdr:rowOff>
    </xdr:from>
    <xdr:to>
      <xdr:col>10</xdr:col>
      <xdr:colOff>114300</xdr:colOff>
      <xdr:row>98</xdr:row>
      <xdr:rowOff>17298</xdr:rowOff>
    </xdr:to>
    <xdr:cxnSp macro="">
      <xdr:nvCxnSpPr>
        <xdr:cNvPr id="244" name="直線コネクタ 243"/>
        <xdr:cNvCxnSpPr/>
      </xdr:nvCxnSpPr>
      <xdr:spPr>
        <a:xfrm flipV="1">
          <a:off x="1130300" y="16788016"/>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170562</xdr:rowOff>
    </xdr:from>
    <xdr:to>
      <xdr:col>6</xdr:col>
      <xdr:colOff>38100</xdr:colOff>
      <xdr:row>96</xdr:row>
      <xdr:rowOff>100712</xdr:rowOff>
    </xdr:to>
    <xdr:sp macro="" textlink="">
      <xdr:nvSpPr>
        <xdr:cNvPr id="247" name="フローチャート: 判断 246"/>
        <xdr:cNvSpPr/>
      </xdr:nvSpPr>
      <xdr:spPr>
        <a:xfrm>
          <a:off x="1079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117239</xdr:rowOff>
    </xdr:from>
    <xdr:ext cx="534377" cy="259045"/>
    <xdr:sp macro="" textlink="">
      <xdr:nvSpPr>
        <xdr:cNvPr id="248" name="テキスト ボックス 247"/>
        <xdr:cNvSpPr txBox="1"/>
      </xdr:nvSpPr>
      <xdr:spPr>
        <a:xfrm>
          <a:off x="863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147892</xdr:rowOff>
    </xdr:from>
    <xdr:to>
      <xdr:col>24</xdr:col>
      <xdr:colOff>114300</xdr:colOff>
      <xdr:row>97</xdr:row>
      <xdr:rowOff>78042</xdr:rowOff>
    </xdr:to>
    <xdr:sp macro="" textlink="">
      <xdr:nvSpPr>
        <xdr:cNvPr id="254" name="楕円 253"/>
        <xdr:cNvSpPr/>
      </xdr:nvSpPr>
      <xdr:spPr>
        <a:xfrm>
          <a:off x="4584700" y="166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126319</xdr:rowOff>
    </xdr:from>
    <xdr:ext cx="534377" cy="259045"/>
    <xdr:sp macro="" textlink="">
      <xdr:nvSpPr>
        <xdr:cNvPr id="255" name="扶助費該当値テキスト"/>
        <xdr:cNvSpPr txBox="1"/>
      </xdr:nvSpPr>
      <xdr:spPr>
        <a:xfrm>
          <a:off x="4686300" y="165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113716</xdr:rowOff>
    </xdr:from>
    <xdr:to>
      <xdr:col>20</xdr:col>
      <xdr:colOff>38100</xdr:colOff>
      <xdr:row>97</xdr:row>
      <xdr:rowOff>43866</xdr:rowOff>
    </xdr:to>
    <xdr:sp macro="" textlink="">
      <xdr:nvSpPr>
        <xdr:cNvPr id="256" name="楕円 255"/>
        <xdr:cNvSpPr/>
      </xdr:nvSpPr>
      <xdr:spPr>
        <a:xfrm>
          <a:off x="3746500" y="165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34993</xdr:rowOff>
    </xdr:from>
    <xdr:ext cx="534377" cy="259045"/>
    <xdr:sp macro="" textlink="">
      <xdr:nvSpPr>
        <xdr:cNvPr id="257" name="テキスト ボックス 256"/>
        <xdr:cNvSpPr txBox="1"/>
      </xdr:nvSpPr>
      <xdr:spPr>
        <a:xfrm>
          <a:off x="3530111" y="166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46837</xdr:rowOff>
    </xdr:from>
    <xdr:to>
      <xdr:col>15</xdr:col>
      <xdr:colOff>101600</xdr:colOff>
      <xdr:row>97</xdr:row>
      <xdr:rowOff>148437</xdr:rowOff>
    </xdr:to>
    <xdr:sp macro="" textlink="">
      <xdr:nvSpPr>
        <xdr:cNvPr id="258" name="楕円 257"/>
        <xdr:cNvSpPr/>
      </xdr:nvSpPr>
      <xdr:spPr>
        <a:xfrm>
          <a:off x="2857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139564</xdr:rowOff>
    </xdr:from>
    <xdr:ext cx="534377" cy="259045"/>
    <xdr:sp macro="" textlink="">
      <xdr:nvSpPr>
        <xdr:cNvPr id="259" name="テキスト ボックス 258"/>
        <xdr:cNvSpPr txBox="1"/>
      </xdr:nvSpPr>
      <xdr:spPr>
        <a:xfrm>
          <a:off x="2641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106566</xdr:rowOff>
    </xdr:from>
    <xdr:to>
      <xdr:col>10</xdr:col>
      <xdr:colOff>165100</xdr:colOff>
      <xdr:row>98</xdr:row>
      <xdr:rowOff>36716</xdr:rowOff>
    </xdr:to>
    <xdr:sp macro="" textlink="">
      <xdr:nvSpPr>
        <xdr:cNvPr id="260" name="楕円 259"/>
        <xdr:cNvSpPr/>
      </xdr:nvSpPr>
      <xdr:spPr>
        <a:xfrm>
          <a:off x="1968500" y="167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27843</xdr:rowOff>
    </xdr:from>
    <xdr:ext cx="534377" cy="259045"/>
    <xdr:sp macro="" textlink="">
      <xdr:nvSpPr>
        <xdr:cNvPr id="261" name="テキスト ボックス 260"/>
        <xdr:cNvSpPr txBox="1"/>
      </xdr:nvSpPr>
      <xdr:spPr>
        <a:xfrm>
          <a:off x="1752111" y="168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137948</xdr:rowOff>
    </xdr:from>
    <xdr:to>
      <xdr:col>6</xdr:col>
      <xdr:colOff>38100</xdr:colOff>
      <xdr:row>98</xdr:row>
      <xdr:rowOff>68098</xdr:rowOff>
    </xdr:to>
    <xdr:sp macro="" textlink="">
      <xdr:nvSpPr>
        <xdr:cNvPr id="262" name="楕円 261"/>
        <xdr:cNvSpPr/>
      </xdr:nvSpPr>
      <xdr:spPr>
        <a:xfrm>
          <a:off x="1079500" y="167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59225</xdr:rowOff>
    </xdr:from>
    <xdr:ext cx="534377" cy="259045"/>
    <xdr:sp macro="" textlink="">
      <xdr:nvSpPr>
        <xdr:cNvPr id="263" name="テキスト ボックス 262"/>
        <xdr:cNvSpPr txBox="1"/>
      </xdr:nvSpPr>
      <xdr:spPr>
        <a:xfrm>
          <a:off x="863111" y="168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85917</xdr:rowOff>
    </xdr:from>
    <xdr:to>
      <xdr:col>55</xdr:col>
      <xdr:colOff>0</xdr:colOff>
      <xdr:row>35</xdr:row>
      <xdr:rowOff>116943</xdr:rowOff>
    </xdr:to>
    <xdr:cxnSp macro="">
      <xdr:nvCxnSpPr>
        <xdr:cNvPr id="290" name="直線コネクタ 289"/>
        <xdr:cNvCxnSpPr/>
      </xdr:nvCxnSpPr>
      <xdr:spPr>
        <a:xfrm flipV="1">
          <a:off x="9639300" y="5229417"/>
          <a:ext cx="838200" cy="88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165420</xdr:rowOff>
    </xdr:from>
    <xdr:to>
      <xdr:col>50</xdr:col>
      <xdr:colOff>114300</xdr:colOff>
      <xdr:row>35</xdr:row>
      <xdr:rowOff>116943</xdr:rowOff>
    </xdr:to>
    <xdr:cxnSp macro="">
      <xdr:nvCxnSpPr>
        <xdr:cNvPr id="293" name="直線コネクタ 292"/>
        <xdr:cNvCxnSpPr/>
      </xdr:nvCxnSpPr>
      <xdr:spPr>
        <a:xfrm>
          <a:off x="8750300" y="5823270"/>
          <a:ext cx="889000" cy="29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52164</xdr:rowOff>
    </xdr:from>
    <xdr:ext cx="599010" cy="259045"/>
    <xdr:sp macro="" textlink="">
      <xdr:nvSpPr>
        <xdr:cNvPr id="295" name="テキスト ボックス 294"/>
        <xdr:cNvSpPr txBox="1"/>
      </xdr:nvSpPr>
      <xdr:spPr>
        <a:xfrm>
          <a:off x="9339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165420</xdr:rowOff>
    </xdr:from>
    <xdr:to>
      <xdr:col>45</xdr:col>
      <xdr:colOff>177800</xdr:colOff>
      <xdr:row>35</xdr:row>
      <xdr:rowOff>115144</xdr:rowOff>
    </xdr:to>
    <xdr:cxnSp macro="">
      <xdr:nvCxnSpPr>
        <xdr:cNvPr id="296" name="直線コネクタ 295"/>
        <xdr:cNvCxnSpPr/>
      </xdr:nvCxnSpPr>
      <xdr:spPr>
        <a:xfrm flipV="1">
          <a:off x="7861300" y="5823270"/>
          <a:ext cx="889000" cy="29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115144</xdr:rowOff>
    </xdr:from>
    <xdr:to>
      <xdr:col>41</xdr:col>
      <xdr:colOff>50800</xdr:colOff>
      <xdr:row>36</xdr:row>
      <xdr:rowOff>43962</xdr:rowOff>
    </xdr:to>
    <xdr:cxnSp macro="">
      <xdr:nvCxnSpPr>
        <xdr:cNvPr id="299" name="直線コネクタ 298"/>
        <xdr:cNvCxnSpPr/>
      </xdr:nvCxnSpPr>
      <xdr:spPr>
        <a:xfrm flipV="1">
          <a:off x="6972300" y="6115894"/>
          <a:ext cx="889000" cy="10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77331</xdr:rowOff>
    </xdr:from>
    <xdr:to>
      <xdr:col>36</xdr:col>
      <xdr:colOff>165100</xdr:colOff>
      <xdr:row>38</xdr:row>
      <xdr:rowOff>7480</xdr:rowOff>
    </xdr:to>
    <xdr:sp macro="" textlink="">
      <xdr:nvSpPr>
        <xdr:cNvPr id="302" name="フローチャート: 判断 301"/>
        <xdr:cNvSpPr/>
      </xdr:nvSpPr>
      <xdr:spPr>
        <a:xfrm>
          <a:off x="6921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170058</xdr:rowOff>
    </xdr:from>
    <xdr:ext cx="534377" cy="259045"/>
    <xdr:sp macro="" textlink="">
      <xdr:nvSpPr>
        <xdr:cNvPr id="303" name="テキスト ボックス 302"/>
        <xdr:cNvSpPr txBox="1"/>
      </xdr:nvSpPr>
      <xdr:spPr>
        <a:xfrm>
          <a:off x="6705111" y="65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35117</xdr:rowOff>
    </xdr:from>
    <xdr:to>
      <xdr:col>55</xdr:col>
      <xdr:colOff>50800</xdr:colOff>
      <xdr:row>30</xdr:row>
      <xdr:rowOff>136717</xdr:rowOff>
    </xdr:to>
    <xdr:sp macro="" textlink="">
      <xdr:nvSpPr>
        <xdr:cNvPr id="309" name="楕円 308"/>
        <xdr:cNvSpPr/>
      </xdr:nvSpPr>
      <xdr:spPr>
        <a:xfrm>
          <a:off x="10426700" y="51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121494</xdr:rowOff>
    </xdr:from>
    <xdr:ext cx="599010" cy="259045"/>
    <xdr:sp macro="" textlink="">
      <xdr:nvSpPr>
        <xdr:cNvPr id="310" name="補助費等該当値テキスト"/>
        <xdr:cNvSpPr txBox="1"/>
      </xdr:nvSpPr>
      <xdr:spPr>
        <a:xfrm>
          <a:off x="10528300" y="509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66143</xdr:rowOff>
    </xdr:from>
    <xdr:to>
      <xdr:col>50</xdr:col>
      <xdr:colOff>165100</xdr:colOff>
      <xdr:row>35</xdr:row>
      <xdr:rowOff>167743</xdr:rowOff>
    </xdr:to>
    <xdr:sp macro="" textlink="">
      <xdr:nvSpPr>
        <xdr:cNvPr id="311" name="楕円 310"/>
        <xdr:cNvSpPr/>
      </xdr:nvSpPr>
      <xdr:spPr>
        <a:xfrm>
          <a:off x="9588500" y="60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12820</xdr:rowOff>
    </xdr:from>
    <xdr:ext cx="599010" cy="259045"/>
    <xdr:sp macro="" textlink="">
      <xdr:nvSpPr>
        <xdr:cNvPr id="312" name="テキスト ボックス 311"/>
        <xdr:cNvSpPr txBox="1"/>
      </xdr:nvSpPr>
      <xdr:spPr>
        <a:xfrm>
          <a:off x="9339795" y="58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114620</xdr:rowOff>
    </xdr:from>
    <xdr:to>
      <xdr:col>46</xdr:col>
      <xdr:colOff>38100</xdr:colOff>
      <xdr:row>34</xdr:row>
      <xdr:rowOff>44770</xdr:rowOff>
    </xdr:to>
    <xdr:sp macro="" textlink="">
      <xdr:nvSpPr>
        <xdr:cNvPr id="313" name="楕円 312"/>
        <xdr:cNvSpPr/>
      </xdr:nvSpPr>
      <xdr:spPr>
        <a:xfrm>
          <a:off x="8699500" y="57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61297</xdr:rowOff>
    </xdr:from>
    <xdr:ext cx="599010" cy="259045"/>
    <xdr:sp macro="" textlink="">
      <xdr:nvSpPr>
        <xdr:cNvPr id="314" name="テキスト ボックス 313"/>
        <xdr:cNvSpPr txBox="1"/>
      </xdr:nvSpPr>
      <xdr:spPr>
        <a:xfrm>
          <a:off x="8450795" y="554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64344</xdr:rowOff>
    </xdr:from>
    <xdr:to>
      <xdr:col>41</xdr:col>
      <xdr:colOff>101600</xdr:colOff>
      <xdr:row>35</xdr:row>
      <xdr:rowOff>165944</xdr:rowOff>
    </xdr:to>
    <xdr:sp macro="" textlink="">
      <xdr:nvSpPr>
        <xdr:cNvPr id="315" name="楕円 314"/>
        <xdr:cNvSpPr/>
      </xdr:nvSpPr>
      <xdr:spPr>
        <a:xfrm>
          <a:off x="7810500" y="60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11021</xdr:rowOff>
    </xdr:from>
    <xdr:ext cx="599010" cy="259045"/>
    <xdr:sp macro="" textlink="">
      <xdr:nvSpPr>
        <xdr:cNvPr id="316" name="テキスト ボックス 315"/>
        <xdr:cNvSpPr txBox="1"/>
      </xdr:nvSpPr>
      <xdr:spPr>
        <a:xfrm>
          <a:off x="7561795" y="58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164612</xdr:rowOff>
    </xdr:from>
    <xdr:to>
      <xdr:col>36</xdr:col>
      <xdr:colOff>165100</xdr:colOff>
      <xdr:row>36</xdr:row>
      <xdr:rowOff>94762</xdr:rowOff>
    </xdr:to>
    <xdr:sp macro="" textlink="">
      <xdr:nvSpPr>
        <xdr:cNvPr id="317" name="楕円 316"/>
        <xdr:cNvSpPr/>
      </xdr:nvSpPr>
      <xdr:spPr>
        <a:xfrm>
          <a:off x="6921500" y="61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111289</xdr:rowOff>
    </xdr:from>
    <xdr:ext cx="599010" cy="259045"/>
    <xdr:sp macro="" textlink="">
      <xdr:nvSpPr>
        <xdr:cNvPr id="318" name="テキスト ボックス 317"/>
        <xdr:cNvSpPr txBox="1"/>
      </xdr:nvSpPr>
      <xdr:spPr>
        <a:xfrm>
          <a:off x="6672795" y="59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150926</xdr:rowOff>
    </xdr:from>
    <xdr:to>
      <xdr:col>54</xdr:col>
      <xdr:colOff>189865</xdr:colOff>
      <xdr:row>59</xdr:row>
      <xdr:rowOff>28456</xdr:rowOff>
    </xdr:to>
    <xdr:cxnSp macro="">
      <xdr:nvCxnSpPr>
        <xdr:cNvPr id="342" name="直線コネクタ 341"/>
        <xdr:cNvCxnSpPr/>
      </xdr:nvCxnSpPr>
      <xdr:spPr>
        <a:xfrm flipV="1">
          <a:off x="10475595" y="9752126"/>
          <a:ext cx="1270" cy="391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32283</xdr:rowOff>
    </xdr:from>
    <xdr:ext cx="534377" cy="259045"/>
    <xdr:sp macro="" textlink="">
      <xdr:nvSpPr>
        <xdr:cNvPr id="343" name="普通建設事業費最小値テキスト"/>
        <xdr:cNvSpPr txBox="1"/>
      </xdr:nvSpPr>
      <xdr:spPr>
        <a:xfrm>
          <a:off x="10528300" y="101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28456</xdr:rowOff>
    </xdr:from>
    <xdr:to>
      <xdr:col>55</xdr:col>
      <xdr:colOff>88900</xdr:colOff>
      <xdr:row>59</xdr:row>
      <xdr:rowOff>28456</xdr:rowOff>
    </xdr:to>
    <xdr:cxnSp macro="">
      <xdr:nvCxnSpPr>
        <xdr:cNvPr id="344" name="直線コネクタ 343"/>
        <xdr:cNvCxnSpPr/>
      </xdr:nvCxnSpPr>
      <xdr:spPr>
        <a:xfrm>
          <a:off x="10388600" y="101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97603</xdr:rowOff>
    </xdr:from>
    <xdr:ext cx="599010" cy="259045"/>
    <xdr:sp macro="" textlink="">
      <xdr:nvSpPr>
        <xdr:cNvPr id="345" name="普通建設事業費最大値テキスト"/>
        <xdr:cNvSpPr txBox="1"/>
      </xdr:nvSpPr>
      <xdr:spPr>
        <a:xfrm>
          <a:off x="10528300" y="952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150926</xdr:rowOff>
    </xdr:from>
    <xdr:to>
      <xdr:col>55</xdr:col>
      <xdr:colOff>88900</xdr:colOff>
      <xdr:row>56</xdr:row>
      <xdr:rowOff>150926</xdr:rowOff>
    </xdr:to>
    <xdr:cxnSp macro="">
      <xdr:nvCxnSpPr>
        <xdr:cNvPr id="346" name="直線コネクタ 345"/>
        <xdr:cNvCxnSpPr/>
      </xdr:nvCxnSpPr>
      <xdr:spPr>
        <a:xfrm>
          <a:off x="10388600" y="975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50320</xdr:rowOff>
    </xdr:from>
    <xdr:to>
      <xdr:col>55</xdr:col>
      <xdr:colOff>0</xdr:colOff>
      <xdr:row>56</xdr:row>
      <xdr:rowOff>150926</xdr:rowOff>
    </xdr:to>
    <xdr:cxnSp macro="">
      <xdr:nvCxnSpPr>
        <xdr:cNvPr id="347" name="直線コネクタ 346"/>
        <xdr:cNvCxnSpPr/>
      </xdr:nvCxnSpPr>
      <xdr:spPr>
        <a:xfrm>
          <a:off x="9639300" y="9480070"/>
          <a:ext cx="838200" cy="27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55859</xdr:rowOff>
    </xdr:from>
    <xdr:ext cx="599010" cy="259045"/>
    <xdr:sp macro="" textlink="">
      <xdr:nvSpPr>
        <xdr:cNvPr id="348" name="普通建設事業費平均値テキスト"/>
        <xdr:cNvSpPr txBox="1"/>
      </xdr:nvSpPr>
      <xdr:spPr>
        <a:xfrm>
          <a:off x="10528300" y="999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77432</xdr:rowOff>
    </xdr:from>
    <xdr:to>
      <xdr:col>55</xdr:col>
      <xdr:colOff>50800</xdr:colOff>
      <xdr:row>59</xdr:row>
      <xdr:rowOff>7582</xdr:rowOff>
    </xdr:to>
    <xdr:sp macro="" textlink="">
      <xdr:nvSpPr>
        <xdr:cNvPr id="349" name="フローチャート: 判断 348"/>
        <xdr:cNvSpPr/>
      </xdr:nvSpPr>
      <xdr:spPr>
        <a:xfrm>
          <a:off x="10426700" y="1002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106549</xdr:rowOff>
    </xdr:from>
    <xdr:to>
      <xdr:col>50</xdr:col>
      <xdr:colOff>114300</xdr:colOff>
      <xdr:row>55</xdr:row>
      <xdr:rowOff>50320</xdr:rowOff>
    </xdr:to>
    <xdr:cxnSp macro="">
      <xdr:nvCxnSpPr>
        <xdr:cNvPr id="350" name="直線コネクタ 349"/>
        <xdr:cNvCxnSpPr/>
      </xdr:nvCxnSpPr>
      <xdr:spPr>
        <a:xfrm>
          <a:off x="8750300" y="8850499"/>
          <a:ext cx="889000" cy="6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78298</xdr:rowOff>
    </xdr:from>
    <xdr:to>
      <xdr:col>50</xdr:col>
      <xdr:colOff>165100</xdr:colOff>
      <xdr:row>59</xdr:row>
      <xdr:rowOff>8448</xdr:rowOff>
    </xdr:to>
    <xdr:sp macro="" textlink="">
      <xdr:nvSpPr>
        <xdr:cNvPr id="351" name="フローチャート: 判断 350"/>
        <xdr:cNvSpPr/>
      </xdr:nvSpPr>
      <xdr:spPr>
        <a:xfrm>
          <a:off x="9588500" y="100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171025</xdr:rowOff>
    </xdr:from>
    <xdr:ext cx="599010" cy="259045"/>
    <xdr:sp macro="" textlink="">
      <xdr:nvSpPr>
        <xdr:cNvPr id="352" name="テキスト ボックス 351"/>
        <xdr:cNvSpPr txBox="1"/>
      </xdr:nvSpPr>
      <xdr:spPr>
        <a:xfrm>
          <a:off x="9339795" y="101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106549</xdr:rowOff>
    </xdr:from>
    <xdr:to>
      <xdr:col>45</xdr:col>
      <xdr:colOff>177800</xdr:colOff>
      <xdr:row>51</xdr:row>
      <xdr:rowOff>137313</xdr:rowOff>
    </xdr:to>
    <xdr:cxnSp macro="">
      <xdr:nvCxnSpPr>
        <xdr:cNvPr id="353" name="直線コネクタ 352"/>
        <xdr:cNvCxnSpPr/>
      </xdr:nvCxnSpPr>
      <xdr:spPr>
        <a:xfrm flipV="1">
          <a:off x="7861300" y="8850499"/>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83157</xdr:rowOff>
    </xdr:from>
    <xdr:to>
      <xdr:col>46</xdr:col>
      <xdr:colOff>38100</xdr:colOff>
      <xdr:row>59</xdr:row>
      <xdr:rowOff>13307</xdr:rowOff>
    </xdr:to>
    <xdr:sp macro="" textlink="">
      <xdr:nvSpPr>
        <xdr:cNvPr id="354" name="フローチャート: 判断 353"/>
        <xdr:cNvSpPr/>
      </xdr:nvSpPr>
      <xdr:spPr>
        <a:xfrm>
          <a:off x="86995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4434</xdr:rowOff>
    </xdr:from>
    <xdr:ext cx="599010" cy="259045"/>
    <xdr:sp macro="" textlink="">
      <xdr:nvSpPr>
        <xdr:cNvPr id="355" name="テキスト ボックス 354"/>
        <xdr:cNvSpPr txBox="1"/>
      </xdr:nvSpPr>
      <xdr:spPr>
        <a:xfrm>
          <a:off x="8450795" y="1011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137313</xdr:rowOff>
    </xdr:from>
    <xdr:to>
      <xdr:col>41</xdr:col>
      <xdr:colOff>50800</xdr:colOff>
      <xdr:row>53</xdr:row>
      <xdr:rowOff>144531</xdr:rowOff>
    </xdr:to>
    <xdr:cxnSp macro="">
      <xdr:nvCxnSpPr>
        <xdr:cNvPr id="356" name="直線コネクタ 355"/>
        <xdr:cNvCxnSpPr/>
      </xdr:nvCxnSpPr>
      <xdr:spPr>
        <a:xfrm flipV="1">
          <a:off x="6972300" y="8881263"/>
          <a:ext cx="889000" cy="3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93669</xdr:rowOff>
    </xdr:from>
    <xdr:to>
      <xdr:col>41</xdr:col>
      <xdr:colOff>101600</xdr:colOff>
      <xdr:row>59</xdr:row>
      <xdr:rowOff>23819</xdr:rowOff>
    </xdr:to>
    <xdr:sp macro="" textlink="">
      <xdr:nvSpPr>
        <xdr:cNvPr id="357" name="フローチャート: 判断 356"/>
        <xdr:cNvSpPr/>
      </xdr:nvSpPr>
      <xdr:spPr>
        <a:xfrm>
          <a:off x="7810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14946</xdr:rowOff>
    </xdr:from>
    <xdr:ext cx="534377" cy="259045"/>
    <xdr:sp macro="" textlink="">
      <xdr:nvSpPr>
        <xdr:cNvPr id="358" name="テキスト ボックス 357"/>
        <xdr:cNvSpPr txBox="1"/>
      </xdr:nvSpPr>
      <xdr:spPr>
        <a:xfrm>
          <a:off x="7594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87610</xdr:rowOff>
    </xdr:from>
    <xdr:to>
      <xdr:col>36</xdr:col>
      <xdr:colOff>165100</xdr:colOff>
      <xdr:row>59</xdr:row>
      <xdr:rowOff>17760</xdr:rowOff>
    </xdr:to>
    <xdr:sp macro="" textlink="">
      <xdr:nvSpPr>
        <xdr:cNvPr id="359" name="フローチャート: 判断 358"/>
        <xdr:cNvSpPr/>
      </xdr:nvSpPr>
      <xdr:spPr>
        <a:xfrm>
          <a:off x="6921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8887</xdr:rowOff>
    </xdr:from>
    <xdr:ext cx="599010" cy="259045"/>
    <xdr:sp macro="" textlink="">
      <xdr:nvSpPr>
        <xdr:cNvPr id="360" name="テキスト ボックス 359"/>
        <xdr:cNvSpPr txBox="1"/>
      </xdr:nvSpPr>
      <xdr:spPr>
        <a:xfrm>
          <a:off x="6672795" y="101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100126</xdr:rowOff>
    </xdr:from>
    <xdr:to>
      <xdr:col>55</xdr:col>
      <xdr:colOff>50800</xdr:colOff>
      <xdr:row>57</xdr:row>
      <xdr:rowOff>30276</xdr:rowOff>
    </xdr:to>
    <xdr:sp macro="" textlink="">
      <xdr:nvSpPr>
        <xdr:cNvPr id="366" name="楕円 365"/>
        <xdr:cNvSpPr/>
      </xdr:nvSpPr>
      <xdr:spPr>
        <a:xfrm>
          <a:off x="10426700" y="97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53153</xdr:rowOff>
    </xdr:from>
    <xdr:ext cx="599010" cy="259045"/>
    <xdr:sp macro="" textlink="">
      <xdr:nvSpPr>
        <xdr:cNvPr id="367" name="普通建設事業費該当値テキスト"/>
        <xdr:cNvSpPr txBox="1"/>
      </xdr:nvSpPr>
      <xdr:spPr>
        <a:xfrm>
          <a:off x="10528300" y="96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170970</xdr:rowOff>
    </xdr:from>
    <xdr:to>
      <xdr:col>50</xdr:col>
      <xdr:colOff>165100</xdr:colOff>
      <xdr:row>55</xdr:row>
      <xdr:rowOff>101120</xdr:rowOff>
    </xdr:to>
    <xdr:sp macro="" textlink="">
      <xdr:nvSpPr>
        <xdr:cNvPr id="368" name="楕円 367"/>
        <xdr:cNvSpPr/>
      </xdr:nvSpPr>
      <xdr:spPr>
        <a:xfrm>
          <a:off x="9588500" y="94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117647</xdr:rowOff>
    </xdr:from>
    <xdr:ext cx="599010" cy="259045"/>
    <xdr:sp macro="" textlink="">
      <xdr:nvSpPr>
        <xdr:cNvPr id="369" name="テキスト ボックス 368"/>
        <xdr:cNvSpPr txBox="1"/>
      </xdr:nvSpPr>
      <xdr:spPr>
        <a:xfrm>
          <a:off x="9339795" y="920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55749</xdr:rowOff>
    </xdr:from>
    <xdr:to>
      <xdr:col>46</xdr:col>
      <xdr:colOff>38100</xdr:colOff>
      <xdr:row>51</xdr:row>
      <xdr:rowOff>157349</xdr:rowOff>
    </xdr:to>
    <xdr:sp macro="" textlink="">
      <xdr:nvSpPr>
        <xdr:cNvPr id="370" name="楕円 369"/>
        <xdr:cNvSpPr/>
      </xdr:nvSpPr>
      <xdr:spPr>
        <a:xfrm>
          <a:off x="8699500" y="8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2426</xdr:rowOff>
    </xdr:from>
    <xdr:ext cx="690189" cy="259045"/>
    <xdr:sp macro="" textlink="">
      <xdr:nvSpPr>
        <xdr:cNvPr id="371" name="テキスト ボックス 370"/>
        <xdr:cNvSpPr txBox="1"/>
      </xdr:nvSpPr>
      <xdr:spPr>
        <a:xfrm>
          <a:off x="8405205" y="8574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86513</xdr:rowOff>
    </xdr:from>
    <xdr:to>
      <xdr:col>41</xdr:col>
      <xdr:colOff>101600</xdr:colOff>
      <xdr:row>52</xdr:row>
      <xdr:rowOff>16663</xdr:rowOff>
    </xdr:to>
    <xdr:sp macro="" textlink="">
      <xdr:nvSpPr>
        <xdr:cNvPr id="372" name="楕円 371"/>
        <xdr:cNvSpPr/>
      </xdr:nvSpPr>
      <xdr:spPr>
        <a:xfrm>
          <a:off x="7810500" y="8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33190</xdr:rowOff>
    </xdr:from>
    <xdr:ext cx="690189" cy="259045"/>
    <xdr:sp macro="" textlink="">
      <xdr:nvSpPr>
        <xdr:cNvPr id="373" name="テキスト ボックス 372"/>
        <xdr:cNvSpPr txBox="1"/>
      </xdr:nvSpPr>
      <xdr:spPr>
        <a:xfrm>
          <a:off x="7516205" y="8605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93731</xdr:rowOff>
    </xdr:from>
    <xdr:to>
      <xdr:col>36</xdr:col>
      <xdr:colOff>165100</xdr:colOff>
      <xdr:row>54</xdr:row>
      <xdr:rowOff>23881</xdr:rowOff>
    </xdr:to>
    <xdr:sp macro="" textlink="">
      <xdr:nvSpPr>
        <xdr:cNvPr id="374" name="楕円 373"/>
        <xdr:cNvSpPr/>
      </xdr:nvSpPr>
      <xdr:spPr>
        <a:xfrm>
          <a:off x="6921500" y="91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40408</xdr:rowOff>
    </xdr:from>
    <xdr:ext cx="690189" cy="259045"/>
    <xdr:sp macro="" textlink="">
      <xdr:nvSpPr>
        <xdr:cNvPr id="375" name="テキスト ボックス 374"/>
        <xdr:cNvSpPr txBox="1"/>
      </xdr:nvSpPr>
      <xdr:spPr>
        <a:xfrm>
          <a:off x="6627205" y="8955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83916</xdr:rowOff>
    </xdr:from>
    <xdr:to>
      <xdr:col>54</xdr:col>
      <xdr:colOff>189865</xdr:colOff>
      <xdr:row>78</xdr:row>
      <xdr:rowOff>139700</xdr:rowOff>
    </xdr:to>
    <xdr:cxnSp macro="">
      <xdr:nvCxnSpPr>
        <xdr:cNvPr id="397" name="直線コネクタ 396"/>
        <xdr:cNvCxnSpPr/>
      </xdr:nvCxnSpPr>
      <xdr:spPr>
        <a:xfrm flipV="1">
          <a:off x="10475595" y="13114116"/>
          <a:ext cx="1270" cy="39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165541</xdr:rowOff>
    </xdr:from>
    <xdr:ext cx="249299" cy="259045"/>
    <xdr:sp macro="" textlink="">
      <xdr:nvSpPr>
        <xdr:cNvPr id="398" name="普通建設事業費 （ うち新規整備　）最小値テキスト"/>
        <xdr:cNvSpPr txBox="1"/>
      </xdr:nvSpPr>
      <xdr:spPr>
        <a:xfrm>
          <a:off x="10528300" y="13538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30592</xdr:rowOff>
    </xdr:from>
    <xdr:ext cx="599010" cy="259045"/>
    <xdr:sp macro="" textlink="">
      <xdr:nvSpPr>
        <xdr:cNvPr id="400" name="普通建設事業費 （ うち新規整備　）最大値テキスト"/>
        <xdr:cNvSpPr txBox="1"/>
      </xdr:nvSpPr>
      <xdr:spPr>
        <a:xfrm>
          <a:off x="10528300" y="128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83916</xdr:rowOff>
    </xdr:from>
    <xdr:to>
      <xdr:col>55</xdr:col>
      <xdr:colOff>88900</xdr:colOff>
      <xdr:row>76</xdr:row>
      <xdr:rowOff>83916</xdr:rowOff>
    </xdr:to>
    <xdr:cxnSp macro="">
      <xdr:nvCxnSpPr>
        <xdr:cNvPr id="401" name="直線コネクタ 400"/>
        <xdr:cNvCxnSpPr/>
      </xdr:nvCxnSpPr>
      <xdr:spPr>
        <a:xfrm>
          <a:off x="10388600" y="1311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69962</xdr:rowOff>
    </xdr:from>
    <xdr:to>
      <xdr:col>55</xdr:col>
      <xdr:colOff>0</xdr:colOff>
      <xdr:row>76</xdr:row>
      <xdr:rowOff>83916</xdr:rowOff>
    </xdr:to>
    <xdr:cxnSp macro="">
      <xdr:nvCxnSpPr>
        <xdr:cNvPr id="402" name="直線コネクタ 401"/>
        <xdr:cNvCxnSpPr/>
      </xdr:nvCxnSpPr>
      <xdr:spPr>
        <a:xfrm>
          <a:off x="9639300" y="12928712"/>
          <a:ext cx="838200" cy="1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38541</xdr:rowOff>
    </xdr:from>
    <xdr:ext cx="534377" cy="259045"/>
    <xdr:sp macro="" textlink="">
      <xdr:nvSpPr>
        <xdr:cNvPr id="403" name="普通建設事業費 （ うち新規整備　）平均値テキスト"/>
        <xdr:cNvSpPr txBox="1"/>
      </xdr:nvSpPr>
      <xdr:spPr>
        <a:xfrm>
          <a:off x="10528300" y="1341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60114</xdr:rowOff>
    </xdr:from>
    <xdr:to>
      <xdr:col>55</xdr:col>
      <xdr:colOff>50800</xdr:colOff>
      <xdr:row>78</xdr:row>
      <xdr:rowOff>161714</xdr:rowOff>
    </xdr:to>
    <xdr:sp macro="" textlink="">
      <xdr:nvSpPr>
        <xdr:cNvPr id="404" name="フローチャート: 判断 403"/>
        <xdr:cNvSpPr/>
      </xdr:nvSpPr>
      <xdr:spPr>
        <a:xfrm>
          <a:off x="10426700" y="1343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25874</xdr:rowOff>
    </xdr:from>
    <xdr:to>
      <xdr:col>50</xdr:col>
      <xdr:colOff>114300</xdr:colOff>
      <xdr:row>75</xdr:row>
      <xdr:rowOff>69962</xdr:rowOff>
    </xdr:to>
    <xdr:cxnSp macro="">
      <xdr:nvCxnSpPr>
        <xdr:cNvPr id="405" name="直線コネクタ 404"/>
        <xdr:cNvCxnSpPr/>
      </xdr:nvCxnSpPr>
      <xdr:spPr>
        <a:xfrm>
          <a:off x="8750300" y="12027374"/>
          <a:ext cx="889000" cy="9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60899</xdr:rowOff>
    </xdr:from>
    <xdr:to>
      <xdr:col>50</xdr:col>
      <xdr:colOff>165100</xdr:colOff>
      <xdr:row>78</xdr:row>
      <xdr:rowOff>162499</xdr:rowOff>
    </xdr:to>
    <xdr:sp macro="" textlink="">
      <xdr:nvSpPr>
        <xdr:cNvPr id="406" name="フローチャート: 判断 405"/>
        <xdr:cNvSpPr/>
      </xdr:nvSpPr>
      <xdr:spPr>
        <a:xfrm>
          <a:off x="9588500" y="1343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153626</xdr:rowOff>
    </xdr:from>
    <xdr:ext cx="534377" cy="259045"/>
    <xdr:sp macro="" textlink="">
      <xdr:nvSpPr>
        <xdr:cNvPr id="407" name="テキスト ボックス 406"/>
        <xdr:cNvSpPr txBox="1"/>
      </xdr:nvSpPr>
      <xdr:spPr>
        <a:xfrm>
          <a:off x="9372111" y="135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25874</xdr:rowOff>
    </xdr:from>
    <xdr:to>
      <xdr:col>45</xdr:col>
      <xdr:colOff>177800</xdr:colOff>
      <xdr:row>71</xdr:row>
      <xdr:rowOff>31062</xdr:rowOff>
    </xdr:to>
    <xdr:cxnSp macro="">
      <xdr:nvCxnSpPr>
        <xdr:cNvPr id="408" name="直線コネクタ 407"/>
        <xdr:cNvCxnSpPr/>
      </xdr:nvCxnSpPr>
      <xdr:spPr>
        <a:xfrm flipV="1">
          <a:off x="7861300" y="12027374"/>
          <a:ext cx="889000" cy="1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56806</xdr:rowOff>
    </xdr:from>
    <xdr:to>
      <xdr:col>46</xdr:col>
      <xdr:colOff>38100</xdr:colOff>
      <xdr:row>78</xdr:row>
      <xdr:rowOff>158406</xdr:rowOff>
    </xdr:to>
    <xdr:sp macro="" textlink="">
      <xdr:nvSpPr>
        <xdr:cNvPr id="409" name="フローチャート: 判断 408"/>
        <xdr:cNvSpPr/>
      </xdr:nvSpPr>
      <xdr:spPr>
        <a:xfrm>
          <a:off x="86995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149533</xdr:rowOff>
    </xdr:from>
    <xdr:ext cx="534377" cy="259045"/>
    <xdr:sp macro="" textlink="">
      <xdr:nvSpPr>
        <xdr:cNvPr id="410" name="テキスト ボックス 409"/>
        <xdr:cNvSpPr txBox="1"/>
      </xdr:nvSpPr>
      <xdr:spPr>
        <a:xfrm>
          <a:off x="8483111" y="135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31062</xdr:rowOff>
    </xdr:from>
    <xdr:to>
      <xdr:col>41</xdr:col>
      <xdr:colOff>50800</xdr:colOff>
      <xdr:row>75</xdr:row>
      <xdr:rowOff>1707</xdr:rowOff>
    </xdr:to>
    <xdr:cxnSp macro="">
      <xdr:nvCxnSpPr>
        <xdr:cNvPr id="411" name="直線コネクタ 410"/>
        <xdr:cNvCxnSpPr/>
      </xdr:nvCxnSpPr>
      <xdr:spPr>
        <a:xfrm flipV="1">
          <a:off x="6972300" y="12204012"/>
          <a:ext cx="889000" cy="6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53727</xdr:rowOff>
    </xdr:from>
    <xdr:to>
      <xdr:col>41</xdr:col>
      <xdr:colOff>101600</xdr:colOff>
      <xdr:row>78</xdr:row>
      <xdr:rowOff>155327</xdr:rowOff>
    </xdr:to>
    <xdr:sp macro="" textlink="">
      <xdr:nvSpPr>
        <xdr:cNvPr id="412" name="フローチャート: 判断 411"/>
        <xdr:cNvSpPr/>
      </xdr:nvSpPr>
      <xdr:spPr>
        <a:xfrm>
          <a:off x="7810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146454</xdr:rowOff>
    </xdr:from>
    <xdr:ext cx="534377" cy="259045"/>
    <xdr:sp macro="" textlink="">
      <xdr:nvSpPr>
        <xdr:cNvPr id="413" name="テキスト ボックス 412"/>
        <xdr:cNvSpPr txBox="1"/>
      </xdr:nvSpPr>
      <xdr:spPr>
        <a:xfrm>
          <a:off x="7594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52174</xdr:rowOff>
    </xdr:from>
    <xdr:to>
      <xdr:col>36</xdr:col>
      <xdr:colOff>165100</xdr:colOff>
      <xdr:row>78</xdr:row>
      <xdr:rowOff>153774</xdr:rowOff>
    </xdr:to>
    <xdr:sp macro="" textlink="">
      <xdr:nvSpPr>
        <xdr:cNvPr id="414" name="フローチャート: 判断 413"/>
        <xdr:cNvSpPr/>
      </xdr:nvSpPr>
      <xdr:spPr>
        <a:xfrm>
          <a:off x="6921500" y="1342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144901</xdr:rowOff>
    </xdr:from>
    <xdr:ext cx="534377" cy="259045"/>
    <xdr:sp macro="" textlink="">
      <xdr:nvSpPr>
        <xdr:cNvPr id="415" name="テキスト ボックス 414"/>
        <xdr:cNvSpPr txBox="1"/>
      </xdr:nvSpPr>
      <xdr:spPr>
        <a:xfrm>
          <a:off x="6705111" y="135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33116</xdr:rowOff>
    </xdr:from>
    <xdr:to>
      <xdr:col>55</xdr:col>
      <xdr:colOff>50800</xdr:colOff>
      <xdr:row>76</xdr:row>
      <xdr:rowOff>134716</xdr:rowOff>
    </xdr:to>
    <xdr:sp macro="" textlink="">
      <xdr:nvSpPr>
        <xdr:cNvPr id="421" name="楕円 420"/>
        <xdr:cNvSpPr/>
      </xdr:nvSpPr>
      <xdr:spPr>
        <a:xfrm>
          <a:off x="10426700" y="1306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157593</xdr:rowOff>
    </xdr:from>
    <xdr:ext cx="599010" cy="259045"/>
    <xdr:sp macro="" textlink="">
      <xdr:nvSpPr>
        <xdr:cNvPr id="422" name="普通建設事業費 （ うち新規整備　）該当値テキスト"/>
        <xdr:cNvSpPr txBox="1"/>
      </xdr:nvSpPr>
      <xdr:spPr>
        <a:xfrm>
          <a:off x="10528300" y="1301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19162</xdr:rowOff>
    </xdr:from>
    <xdr:to>
      <xdr:col>50</xdr:col>
      <xdr:colOff>165100</xdr:colOff>
      <xdr:row>75</xdr:row>
      <xdr:rowOff>120762</xdr:rowOff>
    </xdr:to>
    <xdr:sp macro="" textlink="">
      <xdr:nvSpPr>
        <xdr:cNvPr id="423" name="楕円 422"/>
        <xdr:cNvSpPr/>
      </xdr:nvSpPr>
      <xdr:spPr>
        <a:xfrm>
          <a:off x="9588500" y="128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137289</xdr:rowOff>
    </xdr:from>
    <xdr:ext cx="599010" cy="259045"/>
    <xdr:sp macro="" textlink="">
      <xdr:nvSpPr>
        <xdr:cNvPr id="424" name="テキスト ボックス 423"/>
        <xdr:cNvSpPr txBox="1"/>
      </xdr:nvSpPr>
      <xdr:spPr>
        <a:xfrm>
          <a:off x="9339795" y="126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146524</xdr:rowOff>
    </xdr:from>
    <xdr:to>
      <xdr:col>46</xdr:col>
      <xdr:colOff>38100</xdr:colOff>
      <xdr:row>70</xdr:row>
      <xdr:rowOff>76674</xdr:rowOff>
    </xdr:to>
    <xdr:sp macro="" textlink="">
      <xdr:nvSpPr>
        <xdr:cNvPr id="425" name="楕円 424"/>
        <xdr:cNvSpPr/>
      </xdr:nvSpPr>
      <xdr:spPr>
        <a:xfrm>
          <a:off x="8699500" y="119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68</xdr:row>
      <xdr:rowOff>93201</xdr:rowOff>
    </xdr:from>
    <xdr:ext cx="690189" cy="259045"/>
    <xdr:sp macro="" textlink="">
      <xdr:nvSpPr>
        <xdr:cNvPr id="426" name="テキスト ボックス 425"/>
        <xdr:cNvSpPr txBox="1"/>
      </xdr:nvSpPr>
      <xdr:spPr>
        <a:xfrm>
          <a:off x="8405205" y="11751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151712</xdr:rowOff>
    </xdr:from>
    <xdr:to>
      <xdr:col>41</xdr:col>
      <xdr:colOff>101600</xdr:colOff>
      <xdr:row>71</xdr:row>
      <xdr:rowOff>81862</xdr:rowOff>
    </xdr:to>
    <xdr:sp macro="" textlink="">
      <xdr:nvSpPr>
        <xdr:cNvPr id="427" name="楕円 426"/>
        <xdr:cNvSpPr/>
      </xdr:nvSpPr>
      <xdr:spPr>
        <a:xfrm>
          <a:off x="7810500" y="121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98389</xdr:rowOff>
    </xdr:from>
    <xdr:ext cx="690189" cy="259045"/>
    <xdr:sp macro="" textlink="">
      <xdr:nvSpPr>
        <xdr:cNvPr id="428" name="テキスト ボックス 427"/>
        <xdr:cNvSpPr txBox="1"/>
      </xdr:nvSpPr>
      <xdr:spPr>
        <a:xfrm>
          <a:off x="7516205" y="11928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122357</xdr:rowOff>
    </xdr:from>
    <xdr:to>
      <xdr:col>36</xdr:col>
      <xdr:colOff>165100</xdr:colOff>
      <xdr:row>75</xdr:row>
      <xdr:rowOff>52507</xdr:rowOff>
    </xdr:to>
    <xdr:sp macro="" textlink="">
      <xdr:nvSpPr>
        <xdr:cNvPr id="429" name="楕円 428"/>
        <xdr:cNvSpPr/>
      </xdr:nvSpPr>
      <xdr:spPr>
        <a:xfrm>
          <a:off x="6921500" y="128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69034</xdr:rowOff>
    </xdr:from>
    <xdr:ext cx="599010" cy="259045"/>
    <xdr:sp macro="" textlink="">
      <xdr:nvSpPr>
        <xdr:cNvPr id="430" name="テキスト ボックス 429"/>
        <xdr:cNvSpPr txBox="1"/>
      </xdr:nvSpPr>
      <xdr:spPr>
        <a:xfrm>
          <a:off x="6672795" y="125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4" name="直線コネクタ 453"/>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5"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6" name="直線コネクタ 455"/>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7"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58" name="直線コネクタ 457"/>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70038</xdr:rowOff>
    </xdr:from>
    <xdr:to>
      <xdr:col>55</xdr:col>
      <xdr:colOff>0</xdr:colOff>
      <xdr:row>97</xdr:row>
      <xdr:rowOff>102293</xdr:rowOff>
    </xdr:to>
    <xdr:cxnSp macro="">
      <xdr:nvCxnSpPr>
        <xdr:cNvPr id="459" name="直線コネクタ 458"/>
        <xdr:cNvCxnSpPr/>
      </xdr:nvCxnSpPr>
      <xdr:spPr>
        <a:xfrm flipV="1">
          <a:off x="9639300" y="16700688"/>
          <a:ext cx="8382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0"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1" name="フローチャート: 判断 460"/>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102293</xdr:rowOff>
    </xdr:from>
    <xdr:to>
      <xdr:col>50</xdr:col>
      <xdr:colOff>114300</xdr:colOff>
      <xdr:row>97</xdr:row>
      <xdr:rowOff>153888</xdr:rowOff>
    </xdr:to>
    <xdr:cxnSp macro="">
      <xdr:nvCxnSpPr>
        <xdr:cNvPr id="462" name="直線コネクタ 461"/>
        <xdr:cNvCxnSpPr/>
      </xdr:nvCxnSpPr>
      <xdr:spPr>
        <a:xfrm flipV="1">
          <a:off x="8750300" y="16732943"/>
          <a:ext cx="889000" cy="5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3" name="フローチャート: 判断 462"/>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4" name="テキスト ボックス 463"/>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35916</xdr:rowOff>
    </xdr:from>
    <xdr:to>
      <xdr:col>45</xdr:col>
      <xdr:colOff>177800</xdr:colOff>
      <xdr:row>97</xdr:row>
      <xdr:rowOff>153888</xdr:rowOff>
    </xdr:to>
    <xdr:cxnSp macro="">
      <xdr:nvCxnSpPr>
        <xdr:cNvPr id="465" name="直線コネクタ 464"/>
        <xdr:cNvCxnSpPr/>
      </xdr:nvCxnSpPr>
      <xdr:spPr>
        <a:xfrm>
          <a:off x="7861300" y="16666566"/>
          <a:ext cx="889000" cy="1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6" name="フローチャート: 判断 465"/>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7" name="テキスト ボックス 466"/>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35916</xdr:rowOff>
    </xdr:from>
    <xdr:to>
      <xdr:col>41</xdr:col>
      <xdr:colOff>50800</xdr:colOff>
      <xdr:row>98</xdr:row>
      <xdr:rowOff>93455</xdr:rowOff>
    </xdr:to>
    <xdr:cxnSp macro="">
      <xdr:nvCxnSpPr>
        <xdr:cNvPr id="468" name="直線コネクタ 467"/>
        <xdr:cNvCxnSpPr/>
      </xdr:nvCxnSpPr>
      <xdr:spPr>
        <a:xfrm flipV="1">
          <a:off x="6972300" y="16666566"/>
          <a:ext cx="889000" cy="2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69" name="フローチャート: 判断 468"/>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0" name="テキスト ボックス 469"/>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17690</xdr:rowOff>
    </xdr:from>
    <xdr:to>
      <xdr:col>36</xdr:col>
      <xdr:colOff>165100</xdr:colOff>
      <xdr:row>97</xdr:row>
      <xdr:rowOff>119290</xdr:rowOff>
    </xdr:to>
    <xdr:sp macro="" textlink="">
      <xdr:nvSpPr>
        <xdr:cNvPr id="471" name="フローチャート: 判断 470"/>
        <xdr:cNvSpPr/>
      </xdr:nvSpPr>
      <xdr:spPr>
        <a:xfrm>
          <a:off x="6921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135817</xdr:rowOff>
    </xdr:from>
    <xdr:ext cx="534377" cy="259045"/>
    <xdr:sp macro="" textlink="">
      <xdr:nvSpPr>
        <xdr:cNvPr id="472" name="テキスト ボックス 471"/>
        <xdr:cNvSpPr txBox="1"/>
      </xdr:nvSpPr>
      <xdr:spPr>
        <a:xfrm>
          <a:off x="6705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19238</xdr:rowOff>
    </xdr:from>
    <xdr:to>
      <xdr:col>55</xdr:col>
      <xdr:colOff>50800</xdr:colOff>
      <xdr:row>97</xdr:row>
      <xdr:rowOff>120838</xdr:rowOff>
    </xdr:to>
    <xdr:sp macro="" textlink="">
      <xdr:nvSpPr>
        <xdr:cNvPr id="478" name="楕円 477"/>
        <xdr:cNvSpPr/>
      </xdr:nvSpPr>
      <xdr:spPr>
        <a:xfrm>
          <a:off x="10426700" y="166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169115</xdr:rowOff>
    </xdr:from>
    <xdr:ext cx="534377" cy="259045"/>
    <xdr:sp macro="" textlink="">
      <xdr:nvSpPr>
        <xdr:cNvPr id="479" name="普通建設事業費 （ うち更新整備　）該当値テキスト"/>
        <xdr:cNvSpPr txBox="1"/>
      </xdr:nvSpPr>
      <xdr:spPr>
        <a:xfrm>
          <a:off x="10528300" y="166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51493</xdr:rowOff>
    </xdr:from>
    <xdr:to>
      <xdr:col>50</xdr:col>
      <xdr:colOff>165100</xdr:colOff>
      <xdr:row>97</xdr:row>
      <xdr:rowOff>153093</xdr:rowOff>
    </xdr:to>
    <xdr:sp macro="" textlink="">
      <xdr:nvSpPr>
        <xdr:cNvPr id="480" name="楕円 479"/>
        <xdr:cNvSpPr/>
      </xdr:nvSpPr>
      <xdr:spPr>
        <a:xfrm>
          <a:off x="9588500" y="166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144220</xdr:rowOff>
    </xdr:from>
    <xdr:ext cx="534377" cy="259045"/>
    <xdr:sp macro="" textlink="">
      <xdr:nvSpPr>
        <xdr:cNvPr id="481" name="テキスト ボックス 480"/>
        <xdr:cNvSpPr txBox="1"/>
      </xdr:nvSpPr>
      <xdr:spPr>
        <a:xfrm>
          <a:off x="9372111" y="1677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103088</xdr:rowOff>
    </xdr:from>
    <xdr:to>
      <xdr:col>46</xdr:col>
      <xdr:colOff>38100</xdr:colOff>
      <xdr:row>98</xdr:row>
      <xdr:rowOff>33238</xdr:rowOff>
    </xdr:to>
    <xdr:sp macro="" textlink="">
      <xdr:nvSpPr>
        <xdr:cNvPr id="482" name="楕円 481"/>
        <xdr:cNvSpPr/>
      </xdr:nvSpPr>
      <xdr:spPr>
        <a:xfrm>
          <a:off x="8699500" y="167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24365</xdr:rowOff>
    </xdr:from>
    <xdr:ext cx="534377" cy="259045"/>
    <xdr:sp macro="" textlink="">
      <xdr:nvSpPr>
        <xdr:cNvPr id="483" name="テキスト ボックス 482"/>
        <xdr:cNvSpPr txBox="1"/>
      </xdr:nvSpPr>
      <xdr:spPr>
        <a:xfrm>
          <a:off x="8483111" y="168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156566</xdr:rowOff>
    </xdr:from>
    <xdr:to>
      <xdr:col>41</xdr:col>
      <xdr:colOff>101600</xdr:colOff>
      <xdr:row>97</xdr:row>
      <xdr:rowOff>86716</xdr:rowOff>
    </xdr:to>
    <xdr:sp macro="" textlink="">
      <xdr:nvSpPr>
        <xdr:cNvPr id="484" name="楕円 483"/>
        <xdr:cNvSpPr/>
      </xdr:nvSpPr>
      <xdr:spPr>
        <a:xfrm>
          <a:off x="78105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103243</xdr:rowOff>
    </xdr:from>
    <xdr:ext cx="534377" cy="259045"/>
    <xdr:sp macro="" textlink="">
      <xdr:nvSpPr>
        <xdr:cNvPr id="485" name="テキスト ボックス 484"/>
        <xdr:cNvSpPr txBox="1"/>
      </xdr:nvSpPr>
      <xdr:spPr>
        <a:xfrm>
          <a:off x="7594111" y="16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42655</xdr:rowOff>
    </xdr:from>
    <xdr:to>
      <xdr:col>36</xdr:col>
      <xdr:colOff>165100</xdr:colOff>
      <xdr:row>98</xdr:row>
      <xdr:rowOff>144255</xdr:rowOff>
    </xdr:to>
    <xdr:sp macro="" textlink="">
      <xdr:nvSpPr>
        <xdr:cNvPr id="486" name="楕円 485"/>
        <xdr:cNvSpPr/>
      </xdr:nvSpPr>
      <xdr:spPr>
        <a:xfrm>
          <a:off x="6921500" y="168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135382</xdr:rowOff>
    </xdr:from>
    <xdr:ext cx="534377" cy="259045"/>
    <xdr:sp macro="" textlink="">
      <xdr:nvSpPr>
        <xdr:cNvPr id="487" name="テキスト ボックス 486"/>
        <xdr:cNvSpPr txBox="1"/>
      </xdr:nvSpPr>
      <xdr:spPr>
        <a:xfrm>
          <a:off x="6705111" y="169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157181</xdr:rowOff>
    </xdr:from>
    <xdr:to>
      <xdr:col>85</xdr:col>
      <xdr:colOff>126364</xdr:colOff>
      <xdr:row>39</xdr:row>
      <xdr:rowOff>98878</xdr:rowOff>
    </xdr:to>
    <xdr:cxnSp macro="">
      <xdr:nvCxnSpPr>
        <xdr:cNvPr id="513" name="直線コネクタ 512"/>
        <xdr:cNvCxnSpPr/>
      </xdr:nvCxnSpPr>
      <xdr:spPr>
        <a:xfrm flipV="1">
          <a:off x="16317595" y="5472131"/>
          <a:ext cx="1269" cy="131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120606</xdr:rowOff>
    </xdr:from>
    <xdr:ext cx="249299" cy="259045"/>
    <xdr:sp macro="" textlink="">
      <xdr:nvSpPr>
        <xdr:cNvPr id="514" name="災害復旧事業費最小値テキスト"/>
        <xdr:cNvSpPr txBox="1"/>
      </xdr:nvSpPr>
      <xdr:spPr>
        <a:xfrm>
          <a:off x="16370300" y="68071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103858</xdr:rowOff>
    </xdr:from>
    <xdr:ext cx="599010" cy="259045"/>
    <xdr:sp macro="" textlink="">
      <xdr:nvSpPr>
        <xdr:cNvPr id="516" name="災害復旧事業費最大値テキスト"/>
        <xdr:cNvSpPr txBox="1"/>
      </xdr:nvSpPr>
      <xdr:spPr>
        <a:xfrm>
          <a:off x="16370300" y="524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157181</xdr:rowOff>
    </xdr:from>
    <xdr:to>
      <xdr:col>86</xdr:col>
      <xdr:colOff>25400</xdr:colOff>
      <xdr:row>31</xdr:row>
      <xdr:rowOff>157181</xdr:rowOff>
    </xdr:to>
    <xdr:cxnSp macro="">
      <xdr:nvCxnSpPr>
        <xdr:cNvPr id="517" name="直線コネクタ 516"/>
        <xdr:cNvCxnSpPr/>
      </xdr:nvCxnSpPr>
      <xdr:spPr>
        <a:xfrm>
          <a:off x="16230600" y="547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85479</xdr:rowOff>
    </xdr:from>
    <xdr:to>
      <xdr:col>85</xdr:col>
      <xdr:colOff>127000</xdr:colOff>
      <xdr:row>31</xdr:row>
      <xdr:rowOff>157181</xdr:rowOff>
    </xdr:to>
    <xdr:cxnSp macro="">
      <xdr:nvCxnSpPr>
        <xdr:cNvPr id="518" name="直線コネクタ 517"/>
        <xdr:cNvCxnSpPr/>
      </xdr:nvCxnSpPr>
      <xdr:spPr>
        <a:xfrm>
          <a:off x="15481300" y="5228979"/>
          <a:ext cx="838200" cy="2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165057</xdr:rowOff>
    </xdr:from>
    <xdr:ext cx="534377" cy="259045"/>
    <xdr:sp macro="" textlink="">
      <xdr:nvSpPr>
        <xdr:cNvPr id="519" name="災害復旧事業費平均値テキスト"/>
        <xdr:cNvSpPr txBox="1"/>
      </xdr:nvSpPr>
      <xdr:spPr>
        <a:xfrm>
          <a:off x="16370300" y="6680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15180</xdr:rowOff>
    </xdr:from>
    <xdr:to>
      <xdr:col>85</xdr:col>
      <xdr:colOff>177800</xdr:colOff>
      <xdr:row>39</xdr:row>
      <xdr:rowOff>116780</xdr:rowOff>
    </xdr:to>
    <xdr:sp macro="" textlink="">
      <xdr:nvSpPr>
        <xdr:cNvPr id="520" name="フローチャート: 判断 519"/>
        <xdr:cNvSpPr/>
      </xdr:nvSpPr>
      <xdr:spPr>
        <a:xfrm>
          <a:off x="16268700" y="67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85479</xdr:rowOff>
    </xdr:from>
    <xdr:to>
      <xdr:col>81</xdr:col>
      <xdr:colOff>50800</xdr:colOff>
      <xdr:row>35</xdr:row>
      <xdr:rowOff>166430</xdr:rowOff>
    </xdr:to>
    <xdr:cxnSp macro="">
      <xdr:nvCxnSpPr>
        <xdr:cNvPr id="521" name="直線コネクタ 520"/>
        <xdr:cNvCxnSpPr/>
      </xdr:nvCxnSpPr>
      <xdr:spPr>
        <a:xfrm flipV="1">
          <a:off x="14592300" y="5228979"/>
          <a:ext cx="889000" cy="9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169224</xdr:rowOff>
    </xdr:from>
    <xdr:to>
      <xdr:col>81</xdr:col>
      <xdr:colOff>101600</xdr:colOff>
      <xdr:row>39</xdr:row>
      <xdr:rowOff>99374</xdr:rowOff>
    </xdr:to>
    <xdr:sp macro="" textlink="">
      <xdr:nvSpPr>
        <xdr:cNvPr id="522" name="フローチャート: 判断 521"/>
        <xdr:cNvSpPr/>
      </xdr:nvSpPr>
      <xdr:spPr>
        <a:xfrm>
          <a:off x="154305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90501</xdr:rowOff>
    </xdr:from>
    <xdr:ext cx="534377" cy="259045"/>
    <xdr:sp macro="" textlink="">
      <xdr:nvSpPr>
        <xdr:cNvPr id="523" name="テキスト ボックス 522"/>
        <xdr:cNvSpPr txBox="1"/>
      </xdr:nvSpPr>
      <xdr:spPr>
        <a:xfrm>
          <a:off x="15214111" y="67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161345</xdr:rowOff>
    </xdr:from>
    <xdr:to>
      <xdr:col>76</xdr:col>
      <xdr:colOff>114300</xdr:colOff>
      <xdr:row>35</xdr:row>
      <xdr:rowOff>166430</xdr:rowOff>
    </xdr:to>
    <xdr:cxnSp macro="">
      <xdr:nvCxnSpPr>
        <xdr:cNvPr id="524" name="直線コネクタ 523"/>
        <xdr:cNvCxnSpPr/>
      </xdr:nvCxnSpPr>
      <xdr:spPr>
        <a:xfrm>
          <a:off x="13703300" y="5647745"/>
          <a:ext cx="889000" cy="5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16101</xdr:rowOff>
    </xdr:from>
    <xdr:to>
      <xdr:col>76</xdr:col>
      <xdr:colOff>165100</xdr:colOff>
      <xdr:row>39</xdr:row>
      <xdr:rowOff>117701</xdr:rowOff>
    </xdr:to>
    <xdr:sp macro="" textlink="">
      <xdr:nvSpPr>
        <xdr:cNvPr id="525" name="フローチャート: 判断 524"/>
        <xdr:cNvSpPr/>
      </xdr:nvSpPr>
      <xdr:spPr>
        <a:xfrm>
          <a:off x="14541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108828</xdr:rowOff>
    </xdr:from>
    <xdr:ext cx="469744" cy="259045"/>
    <xdr:sp macro="" textlink="">
      <xdr:nvSpPr>
        <xdr:cNvPr id="526" name="テキスト ボックス 525"/>
        <xdr:cNvSpPr txBox="1"/>
      </xdr:nvSpPr>
      <xdr:spPr>
        <a:xfrm>
          <a:off x="14357428" y="67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161345</xdr:rowOff>
    </xdr:from>
    <xdr:to>
      <xdr:col>71</xdr:col>
      <xdr:colOff>177800</xdr:colOff>
      <xdr:row>36</xdr:row>
      <xdr:rowOff>108365</xdr:rowOff>
    </xdr:to>
    <xdr:cxnSp macro="">
      <xdr:nvCxnSpPr>
        <xdr:cNvPr id="527" name="直線コネクタ 526"/>
        <xdr:cNvCxnSpPr/>
      </xdr:nvCxnSpPr>
      <xdr:spPr>
        <a:xfrm flipV="1">
          <a:off x="12814300" y="5647745"/>
          <a:ext cx="889000" cy="6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29042</xdr:rowOff>
    </xdr:from>
    <xdr:to>
      <xdr:col>72</xdr:col>
      <xdr:colOff>38100</xdr:colOff>
      <xdr:row>39</xdr:row>
      <xdr:rowOff>130642</xdr:rowOff>
    </xdr:to>
    <xdr:sp macro="" textlink="">
      <xdr:nvSpPr>
        <xdr:cNvPr id="528" name="フローチャート: 判断 527"/>
        <xdr:cNvSpPr/>
      </xdr:nvSpPr>
      <xdr:spPr>
        <a:xfrm>
          <a:off x="13652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121769</xdr:rowOff>
    </xdr:from>
    <xdr:ext cx="469744" cy="259045"/>
    <xdr:sp macro="" textlink="">
      <xdr:nvSpPr>
        <xdr:cNvPr id="529" name="テキスト ボックス 528"/>
        <xdr:cNvSpPr txBox="1"/>
      </xdr:nvSpPr>
      <xdr:spPr>
        <a:xfrm>
          <a:off x="13468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23102</xdr:rowOff>
    </xdr:from>
    <xdr:to>
      <xdr:col>67</xdr:col>
      <xdr:colOff>101600</xdr:colOff>
      <xdr:row>39</xdr:row>
      <xdr:rowOff>124702</xdr:rowOff>
    </xdr:to>
    <xdr:sp macro="" textlink="">
      <xdr:nvSpPr>
        <xdr:cNvPr id="530" name="フローチャート: 判断 529"/>
        <xdr:cNvSpPr/>
      </xdr:nvSpPr>
      <xdr:spPr>
        <a:xfrm>
          <a:off x="12763500" y="670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115829</xdr:rowOff>
    </xdr:from>
    <xdr:ext cx="469744" cy="259045"/>
    <xdr:sp macro="" textlink="">
      <xdr:nvSpPr>
        <xdr:cNvPr id="531" name="テキスト ボックス 530"/>
        <xdr:cNvSpPr txBox="1"/>
      </xdr:nvSpPr>
      <xdr:spPr>
        <a:xfrm>
          <a:off x="12579428" y="680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106381</xdr:rowOff>
    </xdr:from>
    <xdr:to>
      <xdr:col>85</xdr:col>
      <xdr:colOff>177800</xdr:colOff>
      <xdr:row>32</xdr:row>
      <xdr:rowOff>36531</xdr:rowOff>
    </xdr:to>
    <xdr:sp macro="" textlink="">
      <xdr:nvSpPr>
        <xdr:cNvPr id="537" name="楕円 536"/>
        <xdr:cNvSpPr/>
      </xdr:nvSpPr>
      <xdr:spPr>
        <a:xfrm>
          <a:off x="16268700" y="54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59408</xdr:rowOff>
    </xdr:from>
    <xdr:ext cx="599010" cy="259045"/>
    <xdr:sp macro="" textlink="">
      <xdr:nvSpPr>
        <xdr:cNvPr id="538" name="災害復旧事業費該当値テキスト"/>
        <xdr:cNvSpPr txBox="1"/>
      </xdr:nvSpPr>
      <xdr:spPr>
        <a:xfrm>
          <a:off x="16370300" y="537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34679</xdr:rowOff>
    </xdr:from>
    <xdr:to>
      <xdr:col>81</xdr:col>
      <xdr:colOff>101600</xdr:colOff>
      <xdr:row>30</xdr:row>
      <xdr:rowOff>136279</xdr:rowOff>
    </xdr:to>
    <xdr:sp macro="" textlink="">
      <xdr:nvSpPr>
        <xdr:cNvPr id="539" name="楕円 538"/>
        <xdr:cNvSpPr/>
      </xdr:nvSpPr>
      <xdr:spPr>
        <a:xfrm>
          <a:off x="15430500" y="51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152806</xdr:rowOff>
    </xdr:from>
    <xdr:ext cx="599010" cy="259045"/>
    <xdr:sp macro="" textlink="">
      <xdr:nvSpPr>
        <xdr:cNvPr id="540" name="テキスト ボックス 539"/>
        <xdr:cNvSpPr txBox="1"/>
      </xdr:nvSpPr>
      <xdr:spPr>
        <a:xfrm>
          <a:off x="15181795" y="495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115630</xdr:rowOff>
    </xdr:from>
    <xdr:to>
      <xdr:col>76</xdr:col>
      <xdr:colOff>165100</xdr:colOff>
      <xdr:row>36</xdr:row>
      <xdr:rowOff>45780</xdr:rowOff>
    </xdr:to>
    <xdr:sp macro="" textlink="">
      <xdr:nvSpPr>
        <xdr:cNvPr id="541" name="楕円 540"/>
        <xdr:cNvSpPr/>
      </xdr:nvSpPr>
      <xdr:spPr>
        <a:xfrm>
          <a:off x="14541500" y="61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62307</xdr:rowOff>
    </xdr:from>
    <xdr:ext cx="599010" cy="259045"/>
    <xdr:sp macro="" textlink="">
      <xdr:nvSpPr>
        <xdr:cNvPr id="542" name="テキスト ボックス 541"/>
        <xdr:cNvSpPr txBox="1"/>
      </xdr:nvSpPr>
      <xdr:spPr>
        <a:xfrm>
          <a:off x="14292795" y="589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110545</xdr:rowOff>
    </xdr:from>
    <xdr:to>
      <xdr:col>72</xdr:col>
      <xdr:colOff>38100</xdr:colOff>
      <xdr:row>33</xdr:row>
      <xdr:rowOff>40695</xdr:rowOff>
    </xdr:to>
    <xdr:sp macro="" textlink="">
      <xdr:nvSpPr>
        <xdr:cNvPr id="543" name="楕円 542"/>
        <xdr:cNvSpPr/>
      </xdr:nvSpPr>
      <xdr:spPr>
        <a:xfrm>
          <a:off x="13652500" y="55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57222</xdr:rowOff>
    </xdr:from>
    <xdr:ext cx="599010" cy="259045"/>
    <xdr:sp macro="" textlink="">
      <xdr:nvSpPr>
        <xdr:cNvPr id="544" name="テキスト ボックス 543"/>
        <xdr:cNvSpPr txBox="1"/>
      </xdr:nvSpPr>
      <xdr:spPr>
        <a:xfrm>
          <a:off x="13403795" y="53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57565</xdr:rowOff>
    </xdr:from>
    <xdr:to>
      <xdr:col>67</xdr:col>
      <xdr:colOff>101600</xdr:colOff>
      <xdr:row>36</xdr:row>
      <xdr:rowOff>159165</xdr:rowOff>
    </xdr:to>
    <xdr:sp macro="" textlink="">
      <xdr:nvSpPr>
        <xdr:cNvPr id="545" name="楕円 544"/>
        <xdr:cNvSpPr/>
      </xdr:nvSpPr>
      <xdr:spPr>
        <a:xfrm>
          <a:off x="12763500" y="6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4242</xdr:rowOff>
    </xdr:from>
    <xdr:ext cx="599010" cy="259045"/>
    <xdr:sp macro="" textlink="">
      <xdr:nvSpPr>
        <xdr:cNvPr id="546" name="テキスト ボックス 545"/>
        <xdr:cNvSpPr txBox="1"/>
      </xdr:nvSpPr>
      <xdr:spPr>
        <a:xfrm>
          <a:off x="12514795" y="600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46149</xdr:rowOff>
    </xdr:from>
    <xdr:to>
      <xdr:col>85</xdr:col>
      <xdr:colOff>127000</xdr:colOff>
      <xdr:row>76</xdr:row>
      <xdr:rowOff>92951</xdr:rowOff>
    </xdr:to>
    <xdr:cxnSp macro="">
      <xdr:nvCxnSpPr>
        <xdr:cNvPr id="624" name="直線コネクタ 623"/>
        <xdr:cNvCxnSpPr/>
      </xdr:nvCxnSpPr>
      <xdr:spPr>
        <a:xfrm flipV="1">
          <a:off x="15481300" y="13076349"/>
          <a:ext cx="838200" cy="4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6731</xdr:rowOff>
    </xdr:from>
    <xdr:to>
      <xdr:col>81</xdr:col>
      <xdr:colOff>50800</xdr:colOff>
      <xdr:row>76</xdr:row>
      <xdr:rowOff>92951</xdr:rowOff>
    </xdr:to>
    <xdr:cxnSp macro="">
      <xdr:nvCxnSpPr>
        <xdr:cNvPr id="627" name="直線コネクタ 626"/>
        <xdr:cNvCxnSpPr/>
      </xdr:nvCxnSpPr>
      <xdr:spPr>
        <a:xfrm>
          <a:off x="14592300" y="13036931"/>
          <a:ext cx="889000" cy="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6731</xdr:rowOff>
    </xdr:from>
    <xdr:to>
      <xdr:col>76</xdr:col>
      <xdr:colOff>114300</xdr:colOff>
      <xdr:row>76</xdr:row>
      <xdr:rowOff>17901</xdr:rowOff>
    </xdr:to>
    <xdr:cxnSp macro="">
      <xdr:nvCxnSpPr>
        <xdr:cNvPr id="630" name="直線コネクタ 629"/>
        <xdr:cNvCxnSpPr/>
      </xdr:nvCxnSpPr>
      <xdr:spPr>
        <a:xfrm flipV="1">
          <a:off x="13703300" y="1303693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153964</xdr:rowOff>
    </xdr:from>
    <xdr:to>
      <xdr:col>71</xdr:col>
      <xdr:colOff>177800</xdr:colOff>
      <xdr:row>76</xdr:row>
      <xdr:rowOff>17901</xdr:rowOff>
    </xdr:to>
    <xdr:cxnSp macro="">
      <xdr:nvCxnSpPr>
        <xdr:cNvPr id="633" name="直線コネクタ 632"/>
        <xdr:cNvCxnSpPr/>
      </xdr:nvCxnSpPr>
      <xdr:spPr>
        <a:xfrm>
          <a:off x="12814300" y="1301271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59227</xdr:rowOff>
    </xdr:from>
    <xdr:to>
      <xdr:col>67</xdr:col>
      <xdr:colOff>101600</xdr:colOff>
      <xdr:row>75</xdr:row>
      <xdr:rowOff>160827</xdr:rowOff>
    </xdr:to>
    <xdr:sp macro="" textlink="">
      <xdr:nvSpPr>
        <xdr:cNvPr id="636" name="フローチャート: 判断 635"/>
        <xdr:cNvSpPr/>
      </xdr:nvSpPr>
      <xdr:spPr>
        <a:xfrm>
          <a:off x="12763500" y="129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5904</xdr:rowOff>
    </xdr:from>
    <xdr:ext cx="534377" cy="259045"/>
    <xdr:sp macro="" textlink="">
      <xdr:nvSpPr>
        <xdr:cNvPr id="637" name="テキスト ボックス 636"/>
        <xdr:cNvSpPr txBox="1"/>
      </xdr:nvSpPr>
      <xdr:spPr>
        <a:xfrm>
          <a:off x="12547111" y="126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166799</xdr:rowOff>
    </xdr:from>
    <xdr:to>
      <xdr:col>85</xdr:col>
      <xdr:colOff>177800</xdr:colOff>
      <xdr:row>76</xdr:row>
      <xdr:rowOff>96949</xdr:rowOff>
    </xdr:to>
    <xdr:sp macro="" textlink="">
      <xdr:nvSpPr>
        <xdr:cNvPr id="643" name="楕円 642"/>
        <xdr:cNvSpPr/>
      </xdr:nvSpPr>
      <xdr:spPr>
        <a:xfrm>
          <a:off x="16268700" y="130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145226</xdr:rowOff>
    </xdr:from>
    <xdr:ext cx="534377" cy="259045"/>
    <xdr:sp macro="" textlink="">
      <xdr:nvSpPr>
        <xdr:cNvPr id="644" name="公債費該当値テキスト"/>
        <xdr:cNvSpPr txBox="1"/>
      </xdr:nvSpPr>
      <xdr:spPr>
        <a:xfrm>
          <a:off x="16370300" y="130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42151</xdr:rowOff>
    </xdr:from>
    <xdr:to>
      <xdr:col>81</xdr:col>
      <xdr:colOff>101600</xdr:colOff>
      <xdr:row>76</xdr:row>
      <xdr:rowOff>143751</xdr:rowOff>
    </xdr:to>
    <xdr:sp macro="" textlink="">
      <xdr:nvSpPr>
        <xdr:cNvPr id="645" name="楕円 644"/>
        <xdr:cNvSpPr/>
      </xdr:nvSpPr>
      <xdr:spPr>
        <a:xfrm>
          <a:off x="15430500" y="130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134878</xdr:rowOff>
    </xdr:from>
    <xdr:ext cx="534377" cy="259045"/>
    <xdr:sp macro="" textlink="">
      <xdr:nvSpPr>
        <xdr:cNvPr id="646" name="テキスト ボックス 645"/>
        <xdr:cNvSpPr txBox="1"/>
      </xdr:nvSpPr>
      <xdr:spPr>
        <a:xfrm>
          <a:off x="15214111" y="131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127381</xdr:rowOff>
    </xdr:from>
    <xdr:to>
      <xdr:col>76</xdr:col>
      <xdr:colOff>165100</xdr:colOff>
      <xdr:row>76</xdr:row>
      <xdr:rowOff>57531</xdr:rowOff>
    </xdr:to>
    <xdr:sp macro="" textlink="">
      <xdr:nvSpPr>
        <xdr:cNvPr id="647" name="楕円 646"/>
        <xdr:cNvSpPr/>
      </xdr:nvSpPr>
      <xdr:spPr>
        <a:xfrm>
          <a:off x="14541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48658</xdr:rowOff>
    </xdr:from>
    <xdr:ext cx="534377" cy="259045"/>
    <xdr:sp macro="" textlink="">
      <xdr:nvSpPr>
        <xdr:cNvPr id="648" name="テキスト ボックス 647"/>
        <xdr:cNvSpPr txBox="1"/>
      </xdr:nvSpPr>
      <xdr:spPr>
        <a:xfrm>
          <a:off x="14325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138552</xdr:rowOff>
    </xdr:from>
    <xdr:to>
      <xdr:col>72</xdr:col>
      <xdr:colOff>38100</xdr:colOff>
      <xdr:row>76</xdr:row>
      <xdr:rowOff>68703</xdr:rowOff>
    </xdr:to>
    <xdr:sp macro="" textlink="">
      <xdr:nvSpPr>
        <xdr:cNvPr id="649" name="楕円 648"/>
        <xdr:cNvSpPr/>
      </xdr:nvSpPr>
      <xdr:spPr>
        <a:xfrm>
          <a:off x="13652500" y="129973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59828</xdr:rowOff>
    </xdr:from>
    <xdr:ext cx="534377" cy="259045"/>
    <xdr:sp macro="" textlink="">
      <xdr:nvSpPr>
        <xdr:cNvPr id="650" name="テキスト ボックス 649"/>
        <xdr:cNvSpPr txBox="1"/>
      </xdr:nvSpPr>
      <xdr:spPr>
        <a:xfrm>
          <a:off x="13436111" y="130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103165</xdr:rowOff>
    </xdr:from>
    <xdr:to>
      <xdr:col>67</xdr:col>
      <xdr:colOff>101600</xdr:colOff>
      <xdr:row>76</xdr:row>
      <xdr:rowOff>33316</xdr:rowOff>
    </xdr:to>
    <xdr:sp macro="" textlink="">
      <xdr:nvSpPr>
        <xdr:cNvPr id="651" name="楕円 650"/>
        <xdr:cNvSpPr/>
      </xdr:nvSpPr>
      <xdr:spPr>
        <a:xfrm>
          <a:off x="12763500" y="12961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24441</xdr:rowOff>
    </xdr:from>
    <xdr:ext cx="534377" cy="259045"/>
    <xdr:sp macro="" textlink="">
      <xdr:nvSpPr>
        <xdr:cNvPr id="652" name="テキスト ボックス 651"/>
        <xdr:cNvSpPr txBox="1"/>
      </xdr:nvSpPr>
      <xdr:spPr>
        <a:xfrm>
          <a:off x="12547111" y="130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64742</xdr:rowOff>
    </xdr:from>
    <xdr:to>
      <xdr:col>85</xdr:col>
      <xdr:colOff>127000</xdr:colOff>
      <xdr:row>98</xdr:row>
      <xdr:rowOff>130930</xdr:rowOff>
    </xdr:to>
    <xdr:cxnSp macro="">
      <xdr:nvCxnSpPr>
        <xdr:cNvPr id="681" name="直線コネクタ 680"/>
        <xdr:cNvCxnSpPr/>
      </xdr:nvCxnSpPr>
      <xdr:spPr>
        <a:xfrm flipV="1">
          <a:off x="15481300" y="16866842"/>
          <a:ext cx="8382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86126</xdr:rowOff>
    </xdr:from>
    <xdr:ext cx="534377" cy="259045"/>
    <xdr:sp macro="" textlink="">
      <xdr:nvSpPr>
        <xdr:cNvPr id="682" name="積立金平均値テキスト"/>
        <xdr:cNvSpPr txBox="1"/>
      </xdr:nvSpPr>
      <xdr:spPr>
        <a:xfrm>
          <a:off x="16370300" y="1688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42692</xdr:rowOff>
    </xdr:from>
    <xdr:to>
      <xdr:col>81</xdr:col>
      <xdr:colOff>50800</xdr:colOff>
      <xdr:row>98</xdr:row>
      <xdr:rowOff>130930</xdr:rowOff>
    </xdr:to>
    <xdr:cxnSp macro="">
      <xdr:nvCxnSpPr>
        <xdr:cNvPr id="684" name="直線コネクタ 683"/>
        <xdr:cNvCxnSpPr/>
      </xdr:nvCxnSpPr>
      <xdr:spPr>
        <a:xfrm>
          <a:off x="14592300" y="16501892"/>
          <a:ext cx="889000" cy="4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27053</xdr:rowOff>
    </xdr:from>
    <xdr:ext cx="534377" cy="259045"/>
    <xdr:sp macro="" textlink="">
      <xdr:nvSpPr>
        <xdr:cNvPr id="686" name="テキスト ボックス 685"/>
        <xdr:cNvSpPr txBox="1"/>
      </xdr:nvSpPr>
      <xdr:spPr>
        <a:xfrm>
          <a:off x="15214111" y="17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47889</xdr:rowOff>
    </xdr:from>
    <xdr:to>
      <xdr:col>76</xdr:col>
      <xdr:colOff>114300</xdr:colOff>
      <xdr:row>96</xdr:row>
      <xdr:rowOff>42692</xdr:rowOff>
    </xdr:to>
    <xdr:cxnSp macro="">
      <xdr:nvCxnSpPr>
        <xdr:cNvPr id="687" name="直線コネクタ 686"/>
        <xdr:cNvCxnSpPr/>
      </xdr:nvCxnSpPr>
      <xdr:spPr>
        <a:xfrm>
          <a:off x="13703300" y="15649839"/>
          <a:ext cx="889000" cy="8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42187</xdr:rowOff>
    </xdr:from>
    <xdr:ext cx="534377" cy="259045"/>
    <xdr:sp macro="" textlink="">
      <xdr:nvSpPr>
        <xdr:cNvPr id="689" name="テキスト ボックス 688"/>
        <xdr:cNvSpPr txBox="1"/>
      </xdr:nvSpPr>
      <xdr:spPr>
        <a:xfrm>
          <a:off x="14325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47889</xdr:rowOff>
    </xdr:from>
    <xdr:to>
      <xdr:col>71</xdr:col>
      <xdr:colOff>177800</xdr:colOff>
      <xdr:row>91</xdr:row>
      <xdr:rowOff>111697</xdr:rowOff>
    </xdr:to>
    <xdr:cxnSp macro="">
      <xdr:nvCxnSpPr>
        <xdr:cNvPr id="690" name="直線コネクタ 689"/>
        <xdr:cNvCxnSpPr/>
      </xdr:nvCxnSpPr>
      <xdr:spPr>
        <a:xfrm flipV="1">
          <a:off x="12814300" y="15649839"/>
          <a:ext cx="889000" cy="6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132953</xdr:rowOff>
    </xdr:from>
    <xdr:to>
      <xdr:col>67</xdr:col>
      <xdr:colOff>101600</xdr:colOff>
      <xdr:row>99</xdr:row>
      <xdr:rowOff>63103</xdr:rowOff>
    </xdr:to>
    <xdr:sp macro="" textlink="">
      <xdr:nvSpPr>
        <xdr:cNvPr id="693" name="フローチャート: 判断 692"/>
        <xdr:cNvSpPr/>
      </xdr:nvSpPr>
      <xdr:spPr>
        <a:xfrm>
          <a:off x="12763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54230</xdr:rowOff>
    </xdr:from>
    <xdr:ext cx="534377" cy="259045"/>
    <xdr:sp macro="" textlink="">
      <xdr:nvSpPr>
        <xdr:cNvPr id="694" name="テキスト ボックス 693"/>
        <xdr:cNvSpPr txBox="1"/>
      </xdr:nvSpPr>
      <xdr:spPr>
        <a:xfrm>
          <a:off x="12547111" y="170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13942</xdr:rowOff>
    </xdr:from>
    <xdr:to>
      <xdr:col>85</xdr:col>
      <xdr:colOff>177800</xdr:colOff>
      <xdr:row>98</xdr:row>
      <xdr:rowOff>115542</xdr:rowOff>
    </xdr:to>
    <xdr:sp macro="" textlink="">
      <xdr:nvSpPr>
        <xdr:cNvPr id="700" name="楕円 699"/>
        <xdr:cNvSpPr/>
      </xdr:nvSpPr>
      <xdr:spPr>
        <a:xfrm>
          <a:off x="16268700" y="168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36819</xdr:rowOff>
    </xdr:from>
    <xdr:ext cx="599010" cy="259045"/>
    <xdr:sp macro="" textlink="">
      <xdr:nvSpPr>
        <xdr:cNvPr id="701" name="積立金該当値テキスト"/>
        <xdr:cNvSpPr txBox="1"/>
      </xdr:nvSpPr>
      <xdr:spPr>
        <a:xfrm>
          <a:off x="16370300" y="1666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80130</xdr:rowOff>
    </xdr:from>
    <xdr:to>
      <xdr:col>81</xdr:col>
      <xdr:colOff>101600</xdr:colOff>
      <xdr:row>99</xdr:row>
      <xdr:rowOff>10280</xdr:rowOff>
    </xdr:to>
    <xdr:sp macro="" textlink="">
      <xdr:nvSpPr>
        <xdr:cNvPr id="702" name="楕円 701"/>
        <xdr:cNvSpPr/>
      </xdr:nvSpPr>
      <xdr:spPr>
        <a:xfrm>
          <a:off x="15430500" y="168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26807</xdr:rowOff>
    </xdr:from>
    <xdr:ext cx="534377" cy="259045"/>
    <xdr:sp macro="" textlink="">
      <xdr:nvSpPr>
        <xdr:cNvPr id="703" name="テキスト ボックス 702"/>
        <xdr:cNvSpPr txBox="1"/>
      </xdr:nvSpPr>
      <xdr:spPr>
        <a:xfrm>
          <a:off x="15214111" y="166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163342</xdr:rowOff>
    </xdr:from>
    <xdr:to>
      <xdr:col>76</xdr:col>
      <xdr:colOff>165100</xdr:colOff>
      <xdr:row>96</xdr:row>
      <xdr:rowOff>93492</xdr:rowOff>
    </xdr:to>
    <xdr:sp macro="" textlink="">
      <xdr:nvSpPr>
        <xdr:cNvPr id="704" name="楕円 703"/>
        <xdr:cNvSpPr/>
      </xdr:nvSpPr>
      <xdr:spPr>
        <a:xfrm>
          <a:off x="14541500" y="164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110019</xdr:rowOff>
    </xdr:from>
    <xdr:ext cx="599010" cy="259045"/>
    <xdr:sp macro="" textlink="">
      <xdr:nvSpPr>
        <xdr:cNvPr id="705" name="テキスト ボックス 704"/>
        <xdr:cNvSpPr txBox="1"/>
      </xdr:nvSpPr>
      <xdr:spPr>
        <a:xfrm>
          <a:off x="14292795" y="1622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168539</xdr:rowOff>
    </xdr:from>
    <xdr:to>
      <xdr:col>72</xdr:col>
      <xdr:colOff>38100</xdr:colOff>
      <xdr:row>91</xdr:row>
      <xdr:rowOff>98689</xdr:rowOff>
    </xdr:to>
    <xdr:sp macro="" textlink="">
      <xdr:nvSpPr>
        <xdr:cNvPr id="706" name="楕円 705"/>
        <xdr:cNvSpPr/>
      </xdr:nvSpPr>
      <xdr:spPr>
        <a:xfrm>
          <a:off x="13652500" y="155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89</xdr:row>
      <xdr:rowOff>115216</xdr:rowOff>
    </xdr:from>
    <xdr:ext cx="690189" cy="259045"/>
    <xdr:sp macro="" textlink="">
      <xdr:nvSpPr>
        <xdr:cNvPr id="707" name="テキスト ボックス 706"/>
        <xdr:cNvSpPr txBox="1"/>
      </xdr:nvSpPr>
      <xdr:spPr>
        <a:xfrm>
          <a:off x="13358205" y="153742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60897</xdr:rowOff>
    </xdr:from>
    <xdr:to>
      <xdr:col>67</xdr:col>
      <xdr:colOff>101600</xdr:colOff>
      <xdr:row>91</xdr:row>
      <xdr:rowOff>162497</xdr:rowOff>
    </xdr:to>
    <xdr:sp macro="" textlink="">
      <xdr:nvSpPr>
        <xdr:cNvPr id="708" name="楕円 707"/>
        <xdr:cNvSpPr/>
      </xdr:nvSpPr>
      <xdr:spPr>
        <a:xfrm>
          <a:off x="12763500" y="1566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7574</xdr:rowOff>
    </xdr:from>
    <xdr:ext cx="690189" cy="259045"/>
    <xdr:sp macro="" textlink="">
      <xdr:nvSpPr>
        <xdr:cNvPr id="709" name="テキスト ボックス 708"/>
        <xdr:cNvSpPr txBox="1"/>
      </xdr:nvSpPr>
      <xdr:spPr>
        <a:xfrm>
          <a:off x="12469205" y="1543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88984</xdr:rowOff>
    </xdr:from>
    <xdr:to>
      <xdr:col>116</xdr:col>
      <xdr:colOff>63500</xdr:colOff>
      <xdr:row>39</xdr:row>
      <xdr:rowOff>95825</xdr:rowOff>
    </xdr:to>
    <xdr:cxnSp macro="">
      <xdr:nvCxnSpPr>
        <xdr:cNvPr id="740" name="直線コネクタ 739"/>
        <xdr:cNvCxnSpPr/>
      </xdr:nvCxnSpPr>
      <xdr:spPr>
        <a:xfrm>
          <a:off x="21323300" y="6775534"/>
          <a:ext cx="8382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88984</xdr:rowOff>
    </xdr:from>
    <xdr:to>
      <xdr:col>111</xdr:col>
      <xdr:colOff>177800</xdr:colOff>
      <xdr:row>39</xdr:row>
      <xdr:rowOff>98878</xdr:rowOff>
    </xdr:to>
    <xdr:cxnSp macro="">
      <xdr:nvCxnSpPr>
        <xdr:cNvPr id="743" name="直線コネクタ 742"/>
        <xdr:cNvCxnSpPr/>
      </xdr:nvCxnSpPr>
      <xdr:spPr>
        <a:xfrm flipV="1">
          <a:off x="20434300" y="6775534"/>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168095</xdr:rowOff>
    </xdr:from>
    <xdr:to>
      <xdr:col>107</xdr:col>
      <xdr:colOff>50800</xdr:colOff>
      <xdr:row>39</xdr:row>
      <xdr:rowOff>98878</xdr:rowOff>
    </xdr:to>
    <xdr:cxnSp macro="">
      <xdr:nvCxnSpPr>
        <xdr:cNvPr id="746" name="直線コネクタ 745"/>
        <xdr:cNvCxnSpPr/>
      </xdr:nvCxnSpPr>
      <xdr:spPr>
        <a:xfrm>
          <a:off x="19545300" y="6511745"/>
          <a:ext cx="889000" cy="27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168095</xdr:rowOff>
    </xdr:from>
    <xdr:to>
      <xdr:col>102</xdr:col>
      <xdr:colOff>114300</xdr:colOff>
      <xdr:row>39</xdr:row>
      <xdr:rowOff>80884</xdr:rowOff>
    </xdr:to>
    <xdr:cxnSp macro="">
      <xdr:nvCxnSpPr>
        <xdr:cNvPr id="749" name="直線コネクタ 748"/>
        <xdr:cNvCxnSpPr/>
      </xdr:nvCxnSpPr>
      <xdr:spPr>
        <a:xfrm flipV="1">
          <a:off x="18656300" y="6511745"/>
          <a:ext cx="889000" cy="2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125359</xdr:rowOff>
    </xdr:from>
    <xdr:ext cx="378565" cy="259045"/>
    <xdr:sp macro="" textlink="">
      <xdr:nvSpPr>
        <xdr:cNvPr id="751" name="テキスト ボックス 750"/>
        <xdr:cNvSpPr txBox="1"/>
      </xdr:nvSpPr>
      <xdr:spPr>
        <a:xfrm>
          <a:off x="19356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18851</xdr:rowOff>
    </xdr:from>
    <xdr:to>
      <xdr:col>98</xdr:col>
      <xdr:colOff>38100</xdr:colOff>
      <xdr:row>39</xdr:row>
      <xdr:rowOff>120451</xdr:rowOff>
    </xdr:to>
    <xdr:sp macro="" textlink="">
      <xdr:nvSpPr>
        <xdr:cNvPr id="752" name="フローチャート: 判断 751"/>
        <xdr:cNvSpPr/>
      </xdr:nvSpPr>
      <xdr:spPr>
        <a:xfrm>
          <a:off x="18605500" y="670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136978</xdr:rowOff>
    </xdr:from>
    <xdr:ext cx="469744" cy="259045"/>
    <xdr:sp macro="" textlink="">
      <xdr:nvSpPr>
        <xdr:cNvPr id="753" name="テキスト ボックス 752"/>
        <xdr:cNvSpPr txBox="1"/>
      </xdr:nvSpPr>
      <xdr:spPr>
        <a:xfrm>
          <a:off x="18421428" y="64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45025</xdr:rowOff>
    </xdr:from>
    <xdr:to>
      <xdr:col>116</xdr:col>
      <xdr:colOff>114300</xdr:colOff>
      <xdr:row>39</xdr:row>
      <xdr:rowOff>146625</xdr:rowOff>
    </xdr:to>
    <xdr:sp macro="" textlink="">
      <xdr:nvSpPr>
        <xdr:cNvPr id="759" name="楕円 758"/>
        <xdr:cNvSpPr/>
      </xdr:nvSpPr>
      <xdr:spPr>
        <a:xfrm>
          <a:off x="22110700" y="67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378565" cy="259045"/>
    <xdr:sp macro="" textlink="">
      <xdr:nvSpPr>
        <xdr:cNvPr id="760" name="投資及び出資金該当値テキスト"/>
        <xdr:cNvSpPr txBox="1"/>
      </xdr:nvSpPr>
      <xdr:spPr>
        <a:xfrm>
          <a:off x="22212300" y="66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38184</xdr:rowOff>
    </xdr:from>
    <xdr:to>
      <xdr:col>112</xdr:col>
      <xdr:colOff>38100</xdr:colOff>
      <xdr:row>39</xdr:row>
      <xdr:rowOff>139784</xdr:rowOff>
    </xdr:to>
    <xdr:sp macro="" textlink="">
      <xdr:nvSpPr>
        <xdr:cNvPr id="761" name="楕円 760"/>
        <xdr:cNvSpPr/>
      </xdr:nvSpPr>
      <xdr:spPr>
        <a:xfrm>
          <a:off x="21272500" y="67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130911</xdr:rowOff>
    </xdr:from>
    <xdr:ext cx="378565" cy="259045"/>
    <xdr:sp macro="" textlink="">
      <xdr:nvSpPr>
        <xdr:cNvPr id="762" name="テキスト ボックス 761"/>
        <xdr:cNvSpPr txBox="1"/>
      </xdr:nvSpPr>
      <xdr:spPr>
        <a:xfrm>
          <a:off x="21134017" y="681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117296</xdr:rowOff>
    </xdr:from>
    <xdr:to>
      <xdr:col>102</xdr:col>
      <xdr:colOff>165100</xdr:colOff>
      <xdr:row>38</xdr:row>
      <xdr:rowOff>47445</xdr:rowOff>
    </xdr:to>
    <xdr:sp macro="" textlink="">
      <xdr:nvSpPr>
        <xdr:cNvPr id="765" name="楕円 764"/>
        <xdr:cNvSpPr/>
      </xdr:nvSpPr>
      <xdr:spPr>
        <a:xfrm>
          <a:off x="19494500" y="6460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63973</xdr:rowOff>
    </xdr:from>
    <xdr:ext cx="534377" cy="259045"/>
    <xdr:sp macro="" textlink="">
      <xdr:nvSpPr>
        <xdr:cNvPr id="766" name="テキスト ボックス 765"/>
        <xdr:cNvSpPr txBox="1"/>
      </xdr:nvSpPr>
      <xdr:spPr>
        <a:xfrm>
          <a:off x="19278111" y="6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30084</xdr:rowOff>
    </xdr:from>
    <xdr:to>
      <xdr:col>98</xdr:col>
      <xdr:colOff>38100</xdr:colOff>
      <xdr:row>39</xdr:row>
      <xdr:rowOff>131684</xdr:rowOff>
    </xdr:to>
    <xdr:sp macro="" textlink="">
      <xdr:nvSpPr>
        <xdr:cNvPr id="767" name="楕円 766"/>
        <xdr:cNvSpPr/>
      </xdr:nvSpPr>
      <xdr:spPr>
        <a:xfrm>
          <a:off x="18605500" y="67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122811</xdr:rowOff>
    </xdr:from>
    <xdr:ext cx="469744" cy="259045"/>
    <xdr:sp macro="" textlink="">
      <xdr:nvSpPr>
        <xdr:cNvPr id="768" name="テキスト ボックス 767"/>
        <xdr:cNvSpPr txBox="1"/>
      </xdr:nvSpPr>
      <xdr:spPr>
        <a:xfrm>
          <a:off x="18421428" y="680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163863</xdr:rowOff>
    </xdr:from>
    <xdr:to>
      <xdr:col>116</xdr:col>
      <xdr:colOff>63500</xdr:colOff>
      <xdr:row>58</xdr:row>
      <xdr:rowOff>1740</xdr:rowOff>
    </xdr:to>
    <xdr:cxnSp macro="">
      <xdr:nvCxnSpPr>
        <xdr:cNvPr id="795" name="直線コネクタ 794"/>
        <xdr:cNvCxnSpPr/>
      </xdr:nvCxnSpPr>
      <xdr:spPr>
        <a:xfrm>
          <a:off x="21323300" y="9936513"/>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137736</xdr:rowOff>
    </xdr:from>
    <xdr:ext cx="469744" cy="259045"/>
    <xdr:sp macro="" textlink="">
      <xdr:nvSpPr>
        <xdr:cNvPr id="796" name="貸付金平均値テキスト"/>
        <xdr:cNvSpPr txBox="1"/>
      </xdr:nvSpPr>
      <xdr:spPr>
        <a:xfrm>
          <a:off x="22212300" y="9910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136362</xdr:rowOff>
    </xdr:from>
    <xdr:to>
      <xdr:col>111</xdr:col>
      <xdr:colOff>177800</xdr:colOff>
      <xdr:row>57</xdr:row>
      <xdr:rowOff>163863</xdr:rowOff>
    </xdr:to>
    <xdr:cxnSp macro="">
      <xdr:nvCxnSpPr>
        <xdr:cNvPr id="798" name="直線コネクタ 797"/>
        <xdr:cNvCxnSpPr/>
      </xdr:nvCxnSpPr>
      <xdr:spPr>
        <a:xfrm>
          <a:off x="20434300" y="9909012"/>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71899</xdr:rowOff>
    </xdr:from>
    <xdr:ext cx="469744" cy="259045"/>
    <xdr:sp macro="" textlink="">
      <xdr:nvSpPr>
        <xdr:cNvPr id="800" name="テキスト ボックス 799"/>
        <xdr:cNvSpPr txBox="1"/>
      </xdr:nvSpPr>
      <xdr:spPr>
        <a:xfrm>
          <a:off x="21088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134076</xdr:rowOff>
    </xdr:from>
    <xdr:to>
      <xdr:col>107</xdr:col>
      <xdr:colOff>50800</xdr:colOff>
      <xdr:row>57</xdr:row>
      <xdr:rowOff>136362</xdr:rowOff>
    </xdr:to>
    <xdr:cxnSp macro="">
      <xdr:nvCxnSpPr>
        <xdr:cNvPr id="801" name="直線コネクタ 800"/>
        <xdr:cNvCxnSpPr/>
      </xdr:nvCxnSpPr>
      <xdr:spPr>
        <a:xfrm>
          <a:off x="19545300" y="99067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63715</xdr:rowOff>
    </xdr:from>
    <xdr:ext cx="469744" cy="259045"/>
    <xdr:sp macro="" textlink="">
      <xdr:nvSpPr>
        <xdr:cNvPr id="803" name="テキスト ボックス 802"/>
        <xdr:cNvSpPr txBox="1"/>
      </xdr:nvSpPr>
      <xdr:spPr>
        <a:xfrm>
          <a:off x="20199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134076</xdr:rowOff>
    </xdr:from>
    <xdr:to>
      <xdr:col>102</xdr:col>
      <xdr:colOff>114300</xdr:colOff>
      <xdr:row>57</xdr:row>
      <xdr:rowOff>139334</xdr:rowOff>
    </xdr:to>
    <xdr:cxnSp macro="">
      <xdr:nvCxnSpPr>
        <xdr:cNvPr id="804" name="直線コネクタ 803"/>
        <xdr:cNvCxnSpPr/>
      </xdr:nvCxnSpPr>
      <xdr:spPr>
        <a:xfrm flipV="1">
          <a:off x="18656300" y="990672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60698</xdr:rowOff>
    </xdr:from>
    <xdr:ext cx="469744" cy="259045"/>
    <xdr:sp macro="" textlink="">
      <xdr:nvSpPr>
        <xdr:cNvPr id="806" name="テキスト ボックス 805"/>
        <xdr:cNvSpPr txBox="1"/>
      </xdr:nvSpPr>
      <xdr:spPr>
        <a:xfrm>
          <a:off x="19310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169984</xdr:rowOff>
    </xdr:from>
    <xdr:to>
      <xdr:col>98</xdr:col>
      <xdr:colOff>38100</xdr:colOff>
      <xdr:row>58</xdr:row>
      <xdr:rowOff>100134</xdr:rowOff>
    </xdr:to>
    <xdr:sp macro="" textlink="">
      <xdr:nvSpPr>
        <xdr:cNvPr id="807" name="フローチャート: 判断 806"/>
        <xdr:cNvSpPr/>
      </xdr:nvSpPr>
      <xdr:spPr>
        <a:xfrm>
          <a:off x="18605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91261</xdr:rowOff>
    </xdr:from>
    <xdr:ext cx="469744" cy="259045"/>
    <xdr:sp macro="" textlink="">
      <xdr:nvSpPr>
        <xdr:cNvPr id="808" name="テキスト ボックス 807"/>
        <xdr:cNvSpPr txBox="1"/>
      </xdr:nvSpPr>
      <xdr:spPr>
        <a:xfrm>
          <a:off x="18421428" y="100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122390</xdr:rowOff>
    </xdr:from>
    <xdr:to>
      <xdr:col>116</xdr:col>
      <xdr:colOff>114300</xdr:colOff>
      <xdr:row>58</xdr:row>
      <xdr:rowOff>52540</xdr:rowOff>
    </xdr:to>
    <xdr:sp macro="" textlink="">
      <xdr:nvSpPr>
        <xdr:cNvPr id="814" name="楕円 813"/>
        <xdr:cNvSpPr/>
      </xdr:nvSpPr>
      <xdr:spPr>
        <a:xfrm>
          <a:off x="22110700" y="98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145267</xdr:rowOff>
    </xdr:from>
    <xdr:ext cx="469744" cy="259045"/>
    <xdr:sp macro="" textlink="">
      <xdr:nvSpPr>
        <xdr:cNvPr id="815" name="貸付金該当値テキスト"/>
        <xdr:cNvSpPr txBox="1"/>
      </xdr:nvSpPr>
      <xdr:spPr>
        <a:xfrm>
          <a:off x="22212300" y="974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113063</xdr:rowOff>
    </xdr:from>
    <xdr:to>
      <xdr:col>112</xdr:col>
      <xdr:colOff>38100</xdr:colOff>
      <xdr:row>58</xdr:row>
      <xdr:rowOff>43213</xdr:rowOff>
    </xdr:to>
    <xdr:sp macro="" textlink="">
      <xdr:nvSpPr>
        <xdr:cNvPr id="816" name="楕円 815"/>
        <xdr:cNvSpPr/>
      </xdr:nvSpPr>
      <xdr:spPr>
        <a:xfrm>
          <a:off x="212725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59740</xdr:rowOff>
    </xdr:from>
    <xdr:ext cx="469744" cy="259045"/>
    <xdr:sp macro="" textlink="">
      <xdr:nvSpPr>
        <xdr:cNvPr id="817" name="テキスト ボックス 816"/>
        <xdr:cNvSpPr txBox="1"/>
      </xdr:nvSpPr>
      <xdr:spPr>
        <a:xfrm>
          <a:off x="21088428" y="966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85562</xdr:rowOff>
    </xdr:from>
    <xdr:to>
      <xdr:col>107</xdr:col>
      <xdr:colOff>101600</xdr:colOff>
      <xdr:row>58</xdr:row>
      <xdr:rowOff>15712</xdr:rowOff>
    </xdr:to>
    <xdr:sp macro="" textlink="">
      <xdr:nvSpPr>
        <xdr:cNvPr id="818" name="楕円 817"/>
        <xdr:cNvSpPr/>
      </xdr:nvSpPr>
      <xdr:spPr>
        <a:xfrm>
          <a:off x="203835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32239</xdr:rowOff>
    </xdr:from>
    <xdr:ext cx="469744" cy="259045"/>
    <xdr:sp macro="" textlink="">
      <xdr:nvSpPr>
        <xdr:cNvPr id="819" name="テキスト ボックス 818"/>
        <xdr:cNvSpPr txBox="1"/>
      </xdr:nvSpPr>
      <xdr:spPr>
        <a:xfrm>
          <a:off x="20199428" y="96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83276</xdr:rowOff>
    </xdr:from>
    <xdr:to>
      <xdr:col>102</xdr:col>
      <xdr:colOff>165100</xdr:colOff>
      <xdr:row>58</xdr:row>
      <xdr:rowOff>13426</xdr:rowOff>
    </xdr:to>
    <xdr:sp macro="" textlink="">
      <xdr:nvSpPr>
        <xdr:cNvPr id="820" name="楕円 819"/>
        <xdr:cNvSpPr/>
      </xdr:nvSpPr>
      <xdr:spPr>
        <a:xfrm>
          <a:off x="19494500" y="9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29953</xdr:rowOff>
    </xdr:from>
    <xdr:ext cx="469744" cy="259045"/>
    <xdr:sp macro="" textlink="">
      <xdr:nvSpPr>
        <xdr:cNvPr id="821" name="テキスト ボックス 820"/>
        <xdr:cNvSpPr txBox="1"/>
      </xdr:nvSpPr>
      <xdr:spPr>
        <a:xfrm>
          <a:off x="19310428" y="963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88534</xdr:rowOff>
    </xdr:from>
    <xdr:to>
      <xdr:col>98</xdr:col>
      <xdr:colOff>38100</xdr:colOff>
      <xdr:row>58</xdr:row>
      <xdr:rowOff>18684</xdr:rowOff>
    </xdr:to>
    <xdr:sp macro="" textlink="">
      <xdr:nvSpPr>
        <xdr:cNvPr id="822" name="楕円 821"/>
        <xdr:cNvSpPr/>
      </xdr:nvSpPr>
      <xdr:spPr>
        <a:xfrm>
          <a:off x="186055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35211</xdr:rowOff>
    </xdr:from>
    <xdr:ext cx="469744" cy="259045"/>
    <xdr:sp macro="" textlink="">
      <xdr:nvSpPr>
        <xdr:cNvPr id="823" name="テキスト ボックス 822"/>
        <xdr:cNvSpPr txBox="1"/>
      </xdr:nvSpPr>
      <xdr:spPr>
        <a:xfrm>
          <a:off x="18421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133668</xdr:rowOff>
    </xdr:from>
    <xdr:to>
      <xdr:col>116</xdr:col>
      <xdr:colOff>63500</xdr:colOff>
      <xdr:row>74</xdr:row>
      <xdr:rowOff>159982</xdr:rowOff>
    </xdr:to>
    <xdr:cxnSp macro="">
      <xdr:nvCxnSpPr>
        <xdr:cNvPr id="852" name="直線コネクタ 851"/>
        <xdr:cNvCxnSpPr/>
      </xdr:nvCxnSpPr>
      <xdr:spPr>
        <a:xfrm>
          <a:off x="21323300" y="12820968"/>
          <a:ext cx="838200" cy="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133668</xdr:rowOff>
    </xdr:from>
    <xdr:to>
      <xdr:col>111</xdr:col>
      <xdr:colOff>177800</xdr:colOff>
      <xdr:row>74</xdr:row>
      <xdr:rowOff>138214</xdr:rowOff>
    </xdr:to>
    <xdr:cxnSp macro="">
      <xdr:nvCxnSpPr>
        <xdr:cNvPr id="855" name="直線コネクタ 854"/>
        <xdr:cNvCxnSpPr/>
      </xdr:nvCxnSpPr>
      <xdr:spPr>
        <a:xfrm flipV="1">
          <a:off x="20434300" y="12820968"/>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127368</xdr:rowOff>
    </xdr:from>
    <xdr:to>
      <xdr:col>107</xdr:col>
      <xdr:colOff>50800</xdr:colOff>
      <xdr:row>74</xdr:row>
      <xdr:rowOff>138214</xdr:rowOff>
    </xdr:to>
    <xdr:cxnSp macro="">
      <xdr:nvCxnSpPr>
        <xdr:cNvPr id="858" name="直線コネクタ 857"/>
        <xdr:cNvCxnSpPr/>
      </xdr:nvCxnSpPr>
      <xdr:spPr>
        <a:xfrm>
          <a:off x="19545300" y="12814668"/>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122745</xdr:rowOff>
    </xdr:from>
    <xdr:to>
      <xdr:col>102</xdr:col>
      <xdr:colOff>114300</xdr:colOff>
      <xdr:row>74</xdr:row>
      <xdr:rowOff>127368</xdr:rowOff>
    </xdr:to>
    <xdr:cxnSp macro="">
      <xdr:nvCxnSpPr>
        <xdr:cNvPr id="861" name="直線コネクタ 860"/>
        <xdr:cNvCxnSpPr/>
      </xdr:nvCxnSpPr>
      <xdr:spPr>
        <a:xfrm>
          <a:off x="18656300" y="1281004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129387</xdr:rowOff>
    </xdr:from>
    <xdr:to>
      <xdr:col>98</xdr:col>
      <xdr:colOff>38100</xdr:colOff>
      <xdr:row>74</xdr:row>
      <xdr:rowOff>59537</xdr:rowOff>
    </xdr:to>
    <xdr:sp macro="" textlink="">
      <xdr:nvSpPr>
        <xdr:cNvPr id="864" name="フローチャート: 判断 863"/>
        <xdr:cNvSpPr/>
      </xdr:nvSpPr>
      <xdr:spPr>
        <a:xfrm>
          <a:off x="18605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76064</xdr:rowOff>
    </xdr:from>
    <xdr:ext cx="534377" cy="259045"/>
    <xdr:sp macro="" textlink="">
      <xdr:nvSpPr>
        <xdr:cNvPr id="865" name="テキスト ボックス 864"/>
        <xdr:cNvSpPr txBox="1"/>
      </xdr:nvSpPr>
      <xdr:spPr>
        <a:xfrm>
          <a:off x="18389111" y="12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109182</xdr:rowOff>
    </xdr:from>
    <xdr:to>
      <xdr:col>116</xdr:col>
      <xdr:colOff>114300</xdr:colOff>
      <xdr:row>75</xdr:row>
      <xdr:rowOff>39332</xdr:rowOff>
    </xdr:to>
    <xdr:sp macro="" textlink="">
      <xdr:nvSpPr>
        <xdr:cNvPr id="871" name="楕円 870"/>
        <xdr:cNvSpPr/>
      </xdr:nvSpPr>
      <xdr:spPr>
        <a:xfrm>
          <a:off x="22110700" y="127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87609</xdr:rowOff>
    </xdr:from>
    <xdr:ext cx="534377" cy="259045"/>
    <xdr:sp macro="" textlink="">
      <xdr:nvSpPr>
        <xdr:cNvPr id="872" name="繰出金該当値テキスト"/>
        <xdr:cNvSpPr txBox="1"/>
      </xdr:nvSpPr>
      <xdr:spPr>
        <a:xfrm>
          <a:off x="22212300" y="1277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82868</xdr:rowOff>
    </xdr:from>
    <xdr:to>
      <xdr:col>112</xdr:col>
      <xdr:colOff>38100</xdr:colOff>
      <xdr:row>75</xdr:row>
      <xdr:rowOff>13018</xdr:rowOff>
    </xdr:to>
    <xdr:sp macro="" textlink="">
      <xdr:nvSpPr>
        <xdr:cNvPr id="873" name="楕円 872"/>
        <xdr:cNvSpPr/>
      </xdr:nvSpPr>
      <xdr:spPr>
        <a:xfrm>
          <a:off x="21272500" y="127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4145</xdr:rowOff>
    </xdr:from>
    <xdr:ext cx="534377" cy="259045"/>
    <xdr:sp macro="" textlink="">
      <xdr:nvSpPr>
        <xdr:cNvPr id="874" name="テキスト ボックス 873"/>
        <xdr:cNvSpPr txBox="1"/>
      </xdr:nvSpPr>
      <xdr:spPr>
        <a:xfrm>
          <a:off x="21056111" y="128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87414</xdr:rowOff>
    </xdr:from>
    <xdr:to>
      <xdr:col>107</xdr:col>
      <xdr:colOff>101600</xdr:colOff>
      <xdr:row>75</xdr:row>
      <xdr:rowOff>17564</xdr:rowOff>
    </xdr:to>
    <xdr:sp macro="" textlink="">
      <xdr:nvSpPr>
        <xdr:cNvPr id="875" name="楕円 874"/>
        <xdr:cNvSpPr/>
      </xdr:nvSpPr>
      <xdr:spPr>
        <a:xfrm>
          <a:off x="20383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8691</xdr:rowOff>
    </xdr:from>
    <xdr:ext cx="534377" cy="259045"/>
    <xdr:sp macro="" textlink="">
      <xdr:nvSpPr>
        <xdr:cNvPr id="876" name="テキスト ボックス 875"/>
        <xdr:cNvSpPr txBox="1"/>
      </xdr:nvSpPr>
      <xdr:spPr>
        <a:xfrm>
          <a:off x="20167111" y="128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76568</xdr:rowOff>
    </xdr:from>
    <xdr:to>
      <xdr:col>102</xdr:col>
      <xdr:colOff>165100</xdr:colOff>
      <xdr:row>75</xdr:row>
      <xdr:rowOff>6718</xdr:rowOff>
    </xdr:to>
    <xdr:sp macro="" textlink="">
      <xdr:nvSpPr>
        <xdr:cNvPr id="877" name="楕円 876"/>
        <xdr:cNvSpPr/>
      </xdr:nvSpPr>
      <xdr:spPr>
        <a:xfrm>
          <a:off x="19494500" y="127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169295</xdr:rowOff>
    </xdr:from>
    <xdr:ext cx="534377" cy="259045"/>
    <xdr:sp macro="" textlink="">
      <xdr:nvSpPr>
        <xdr:cNvPr id="878" name="テキスト ボックス 877"/>
        <xdr:cNvSpPr txBox="1"/>
      </xdr:nvSpPr>
      <xdr:spPr>
        <a:xfrm>
          <a:off x="19278111" y="12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71945</xdr:rowOff>
    </xdr:from>
    <xdr:to>
      <xdr:col>98</xdr:col>
      <xdr:colOff>38100</xdr:colOff>
      <xdr:row>75</xdr:row>
      <xdr:rowOff>2095</xdr:rowOff>
    </xdr:to>
    <xdr:sp macro="" textlink="">
      <xdr:nvSpPr>
        <xdr:cNvPr id="879" name="楕円 878"/>
        <xdr:cNvSpPr/>
      </xdr:nvSpPr>
      <xdr:spPr>
        <a:xfrm>
          <a:off x="18605500" y="127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164672</xdr:rowOff>
    </xdr:from>
    <xdr:ext cx="534377" cy="259045"/>
    <xdr:sp macro="" textlink="">
      <xdr:nvSpPr>
        <xdr:cNvPr id="880" name="テキスト ボックス 879"/>
        <xdr:cNvSpPr txBox="1"/>
      </xdr:nvSpPr>
      <xdr:spPr>
        <a:xfrm>
          <a:off x="18389111" y="128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2,200,322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円となっている。多くの項目で類似団体平均と比較し増減の多い突出した数値となっているが、すべて東日本大震災の影響による復旧復興事業によるもので、高い水準となっている。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その中でも住民一人当たりのコストが大きくなっているのは、普通建設事業費と災害復旧事業費である。普通建設事業費については、主に復興交付金事業による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土地区画整理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事業や津波復興拠点整備事業によるものであり、災害復旧事業費については、主に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漁港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また、国に対する復興交付金の返還を行ったことから、補助費等も大きくなっているが一時的なものである。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これからも復旧復興事業を実施することから、今後数年は多くの項目で類似団体と比較して高い水準となることが予想される。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12,807
163.40
32,146,624
28,575,585
1,577,587
5,173,370
12,742,288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9725</xdr:rowOff>
    </xdr:from>
    <xdr:to>
      <xdr:col>24</xdr:col>
      <xdr:colOff>63500</xdr:colOff>
      <xdr:row>32</xdr:row>
      <xdr:rowOff>124678</xdr:rowOff>
    </xdr:to>
    <xdr:cxnSp macro="">
      <xdr:nvCxnSpPr>
        <xdr:cNvPr id="63" name="直線コネクタ 62"/>
        <xdr:cNvCxnSpPr/>
      </xdr:nvCxnSpPr>
      <xdr:spPr>
        <a:xfrm>
          <a:off x="3797300" y="5496125"/>
          <a:ext cx="8382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9725</xdr:rowOff>
    </xdr:from>
    <xdr:to>
      <xdr:col>19</xdr:col>
      <xdr:colOff>177800</xdr:colOff>
      <xdr:row>32</xdr:row>
      <xdr:rowOff>150804</xdr:rowOff>
    </xdr:to>
    <xdr:cxnSp macro="">
      <xdr:nvCxnSpPr>
        <xdr:cNvPr id="66" name="直線コネクタ 65"/>
        <xdr:cNvCxnSpPr/>
      </xdr:nvCxnSpPr>
      <xdr:spPr>
        <a:xfrm flipV="1">
          <a:off x="2908300" y="5496125"/>
          <a:ext cx="8890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64915</xdr:rowOff>
    </xdr:from>
    <xdr:to>
      <xdr:col>15</xdr:col>
      <xdr:colOff>50800</xdr:colOff>
      <xdr:row>32</xdr:row>
      <xdr:rowOff>150804</xdr:rowOff>
    </xdr:to>
    <xdr:cxnSp macro="">
      <xdr:nvCxnSpPr>
        <xdr:cNvPr id="69" name="直線コネクタ 68"/>
        <xdr:cNvCxnSpPr/>
      </xdr:nvCxnSpPr>
      <xdr:spPr>
        <a:xfrm>
          <a:off x="2019300" y="5551315"/>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64915</xdr:rowOff>
    </xdr:from>
    <xdr:to>
      <xdr:col>10</xdr:col>
      <xdr:colOff>114300</xdr:colOff>
      <xdr:row>33</xdr:row>
      <xdr:rowOff>30952</xdr:rowOff>
    </xdr:to>
    <xdr:cxnSp macro="">
      <xdr:nvCxnSpPr>
        <xdr:cNvPr id="72" name="直線コネクタ 71"/>
        <xdr:cNvCxnSpPr/>
      </xdr:nvCxnSpPr>
      <xdr:spPr>
        <a:xfrm flipV="1">
          <a:off x="1130300" y="5551315"/>
          <a:ext cx="8890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42200</xdr:rowOff>
    </xdr:from>
    <xdr:to>
      <xdr:col>6</xdr:col>
      <xdr:colOff>38100</xdr:colOff>
      <xdr:row>37</xdr:row>
      <xdr:rowOff>143800</xdr:rowOff>
    </xdr:to>
    <xdr:sp macro="" textlink="">
      <xdr:nvSpPr>
        <xdr:cNvPr id="75" name="フローチャート: 判断 74"/>
        <xdr:cNvSpPr/>
      </xdr:nvSpPr>
      <xdr:spPr>
        <a:xfrm>
          <a:off x="1079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134928</xdr:rowOff>
    </xdr:from>
    <xdr:ext cx="469744" cy="259045"/>
    <xdr:sp macro="" textlink="">
      <xdr:nvSpPr>
        <xdr:cNvPr id="76" name="テキスト ボックス 75"/>
        <xdr:cNvSpPr txBox="1"/>
      </xdr:nvSpPr>
      <xdr:spPr>
        <a:xfrm>
          <a:off x="895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73878</xdr:rowOff>
    </xdr:from>
    <xdr:to>
      <xdr:col>24</xdr:col>
      <xdr:colOff>114300</xdr:colOff>
      <xdr:row>33</xdr:row>
      <xdr:rowOff>4028</xdr:rowOff>
    </xdr:to>
    <xdr:sp macro="" textlink="">
      <xdr:nvSpPr>
        <xdr:cNvPr id="82" name="楕円 81"/>
        <xdr:cNvSpPr/>
      </xdr:nvSpPr>
      <xdr:spPr>
        <a:xfrm>
          <a:off x="4584700" y="55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96755</xdr:rowOff>
    </xdr:from>
    <xdr:ext cx="469744" cy="259045"/>
    <xdr:sp macro="" textlink="">
      <xdr:nvSpPr>
        <xdr:cNvPr id="83" name="議会費該当値テキスト"/>
        <xdr:cNvSpPr txBox="1"/>
      </xdr:nvSpPr>
      <xdr:spPr>
        <a:xfrm>
          <a:off x="4686300" y="541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130375</xdr:rowOff>
    </xdr:from>
    <xdr:to>
      <xdr:col>20</xdr:col>
      <xdr:colOff>38100</xdr:colOff>
      <xdr:row>32</xdr:row>
      <xdr:rowOff>60525</xdr:rowOff>
    </xdr:to>
    <xdr:sp macro="" textlink="">
      <xdr:nvSpPr>
        <xdr:cNvPr id="84" name="楕円 83"/>
        <xdr:cNvSpPr/>
      </xdr:nvSpPr>
      <xdr:spPr>
        <a:xfrm>
          <a:off x="3746500" y="54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77052</xdr:rowOff>
    </xdr:from>
    <xdr:ext cx="469744" cy="259045"/>
    <xdr:sp macro="" textlink="">
      <xdr:nvSpPr>
        <xdr:cNvPr id="85" name="テキスト ボックス 84"/>
        <xdr:cNvSpPr txBox="1"/>
      </xdr:nvSpPr>
      <xdr:spPr>
        <a:xfrm>
          <a:off x="3562428" y="522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100004</xdr:rowOff>
    </xdr:from>
    <xdr:to>
      <xdr:col>15</xdr:col>
      <xdr:colOff>101600</xdr:colOff>
      <xdr:row>33</xdr:row>
      <xdr:rowOff>30154</xdr:rowOff>
    </xdr:to>
    <xdr:sp macro="" textlink="">
      <xdr:nvSpPr>
        <xdr:cNvPr id="86" name="楕円 85"/>
        <xdr:cNvSpPr/>
      </xdr:nvSpPr>
      <xdr:spPr>
        <a:xfrm>
          <a:off x="2857500" y="55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46681</xdr:rowOff>
    </xdr:from>
    <xdr:ext cx="469744" cy="259045"/>
    <xdr:sp macro="" textlink="">
      <xdr:nvSpPr>
        <xdr:cNvPr id="87" name="テキスト ボックス 86"/>
        <xdr:cNvSpPr txBox="1"/>
      </xdr:nvSpPr>
      <xdr:spPr>
        <a:xfrm>
          <a:off x="2673428" y="536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14115</xdr:rowOff>
    </xdr:from>
    <xdr:to>
      <xdr:col>10</xdr:col>
      <xdr:colOff>165100</xdr:colOff>
      <xdr:row>32</xdr:row>
      <xdr:rowOff>115715</xdr:rowOff>
    </xdr:to>
    <xdr:sp macro="" textlink="">
      <xdr:nvSpPr>
        <xdr:cNvPr id="88" name="楕円 87"/>
        <xdr:cNvSpPr/>
      </xdr:nvSpPr>
      <xdr:spPr>
        <a:xfrm>
          <a:off x="1968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132242</xdr:rowOff>
    </xdr:from>
    <xdr:ext cx="469744" cy="259045"/>
    <xdr:sp macro="" textlink="">
      <xdr:nvSpPr>
        <xdr:cNvPr id="89" name="テキスト ボックス 88"/>
        <xdr:cNvSpPr txBox="1"/>
      </xdr:nvSpPr>
      <xdr:spPr>
        <a:xfrm>
          <a:off x="1784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151602</xdr:rowOff>
    </xdr:from>
    <xdr:to>
      <xdr:col>6</xdr:col>
      <xdr:colOff>38100</xdr:colOff>
      <xdr:row>33</xdr:row>
      <xdr:rowOff>81752</xdr:rowOff>
    </xdr:to>
    <xdr:sp macro="" textlink="">
      <xdr:nvSpPr>
        <xdr:cNvPr id="90" name="楕円 89"/>
        <xdr:cNvSpPr/>
      </xdr:nvSpPr>
      <xdr:spPr>
        <a:xfrm>
          <a:off x="1079500" y="5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98279</xdr:rowOff>
    </xdr:from>
    <xdr:ext cx="469744" cy="259045"/>
    <xdr:sp macro="" textlink="">
      <xdr:nvSpPr>
        <xdr:cNvPr id="91" name="テキスト ボックス 90"/>
        <xdr:cNvSpPr txBox="1"/>
      </xdr:nvSpPr>
      <xdr:spPr>
        <a:xfrm>
          <a:off x="895428" y="54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82796</xdr:rowOff>
    </xdr:from>
    <xdr:to>
      <xdr:col>24</xdr:col>
      <xdr:colOff>63500</xdr:colOff>
      <xdr:row>58</xdr:row>
      <xdr:rowOff>37526</xdr:rowOff>
    </xdr:to>
    <xdr:cxnSp macro="">
      <xdr:nvCxnSpPr>
        <xdr:cNvPr id="120" name="直線コネクタ 119"/>
        <xdr:cNvCxnSpPr/>
      </xdr:nvCxnSpPr>
      <xdr:spPr>
        <a:xfrm flipV="1">
          <a:off x="3797300" y="9683996"/>
          <a:ext cx="838200" cy="2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132559</xdr:rowOff>
    </xdr:from>
    <xdr:to>
      <xdr:col>19</xdr:col>
      <xdr:colOff>177800</xdr:colOff>
      <xdr:row>58</xdr:row>
      <xdr:rowOff>37526</xdr:rowOff>
    </xdr:to>
    <xdr:cxnSp macro="">
      <xdr:nvCxnSpPr>
        <xdr:cNvPr id="123" name="直線コネクタ 122"/>
        <xdr:cNvCxnSpPr/>
      </xdr:nvCxnSpPr>
      <xdr:spPr>
        <a:xfrm>
          <a:off x="2908300" y="9733759"/>
          <a:ext cx="889000" cy="2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40346</xdr:rowOff>
    </xdr:from>
    <xdr:to>
      <xdr:col>15</xdr:col>
      <xdr:colOff>50800</xdr:colOff>
      <xdr:row>56</xdr:row>
      <xdr:rowOff>132559</xdr:rowOff>
    </xdr:to>
    <xdr:cxnSp macro="">
      <xdr:nvCxnSpPr>
        <xdr:cNvPr id="126" name="直線コネクタ 125"/>
        <xdr:cNvCxnSpPr/>
      </xdr:nvCxnSpPr>
      <xdr:spPr>
        <a:xfrm>
          <a:off x="2019300" y="9298646"/>
          <a:ext cx="889000" cy="4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40346</xdr:rowOff>
    </xdr:from>
    <xdr:to>
      <xdr:col>10</xdr:col>
      <xdr:colOff>114300</xdr:colOff>
      <xdr:row>54</xdr:row>
      <xdr:rowOff>57658</xdr:rowOff>
    </xdr:to>
    <xdr:cxnSp macro="">
      <xdr:nvCxnSpPr>
        <xdr:cNvPr id="129" name="直線コネクタ 128"/>
        <xdr:cNvCxnSpPr/>
      </xdr:nvCxnSpPr>
      <xdr:spPr>
        <a:xfrm flipV="1">
          <a:off x="1130300" y="9298646"/>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89615</xdr:rowOff>
    </xdr:from>
    <xdr:to>
      <xdr:col>6</xdr:col>
      <xdr:colOff>38100</xdr:colOff>
      <xdr:row>59</xdr:row>
      <xdr:rowOff>19765</xdr:rowOff>
    </xdr:to>
    <xdr:sp macro="" textlink="">
      <xdr:nvSpPr>
        <xdr:cNvPr id="132" name="フローチャート: 判断 131"/>
        <xdr:cNvSpPr/>
      </xdr:nvSpPr>
      <xdr:spPr>
        <a:xfrm>
          <a:off x="1079500" y="1003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10892</xdr:rowOff>
    </xdr:from>
    <xdr:ext cx="534377" cy="259045"/>
    <xdr:sp macro="" textlink="">
      <xdr:nvSpPr>
        <xdr:cNvPr id="133" name="テキスト ボックス 132"/>
        <xdr:cNvSpPr txBox="1"/>
      </xdr:nvSpPr>
      <xdr:spPr>
        <a:xfrm>
          <a:off x="863111" y="101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31996</xdr:rowOff>
    </xdr:from>
    <xdr:to>
      <xdr:col>24</xdr:col>
      <xdr:colOff>114300</xdr:colOff>
      <xdr:row>56</xdr:row>
      <xdr:rowOff>133596</xdr:rowOff>
    </xdr:to>
    <xdr:sp macro="" textlink="">
      <xdr:nvSpPr>
        <xdr:cNvPr id="139" name="楕円 138"/>
        <xdr:cNvSpPr/>
      </xdr:nvSpPr>
      <xdr:spPr>
        <a:xfrm>
          <a:off x="4584700" y="96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54873</xdr:rowOff>
    </xdr:from>
    <xdr:ext cx="599010" cy="259045"/>
    <xdr:sp macro="" textlink="">
      <xdr:nvSpPr>
        <xdr:cNvPr id="140" name="総務費該当値テキスト"/>
        <xdr:cNvSpPr txBox="1"/>
      </xdr:nvSpPr>
      <xdr:spPr>
        <a:xfrm>
          <a:off x="4686300" y="948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158176</xdr:rowOff>
    </xdr:from>
    <xdr:to>
      <xdr:col>20</xdr:col>
      <xdr:colOff>38100</xdr:colOff>
      <xdr:row>58</xdr:row>
      <xdr:rowOff>88326</xdr:rowOff>
    </xdr:to>
    <xdr:sp macro="" textlink="">
      <xdr:nvSpPr>
        <xdr:cNvPr id="141" name="楕円 140"/>
        <xdr:cNvSpPr/>
      </xdr:nvSpPr>
      <xdr:spPr>
        <a:xfrm>
          <a:off x="3746500" y="99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104853</xdr:rowOff>
    </xdr:from>
    <xdr:ext cx="599010" cy="259045"/>
    <xdr:sp macro="" textlink="">
      <xdr:nvSpPr>
        <xdr:cNvPr id="142" name="テキスト ボックス 141"/>
        <xdr:cNvSpPr txBox="1"/>
      </xdr:nvSpPr>
      <xdr:spPr>
        <a:xfrm>
          <a:off x="3497795" y="970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81759</xdr:rowOff>
    </xdr:from>
    <xdr:to>
      <xdr:col>15</xdr:col>
      <xdr:colOff>101600</xdr:colOff>
      <xdr:row>57</xdr:row>
      <xdr:rowOff>11909</xdr:rowOff>
    </xdr:to>
    <xdr:sp macro="" textlink="">
      <xdr:nvSpPr>
        <xdr:cNvPr id="143" name="楕円 142"/>
        <xdr:cNvSpPr/>
      </xdr:nvSpPr>
      <xdr:spPr>
        <a:xfrm>
          <a:off x="2857500" y="968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28436</xdr:rowOff>
    </xdr:from>
    <xdr:ext cx="599010" cy="259045"/>
    <xdr:sp macro="" textlink="">
      <xdr:nvSpPr>
        <xdr:cNvPr id="144" name="テキスト ボックス 143"/>
        <xdr:cNvSpPr txBox="1"/>
      </xdr:nvSpPr>
      <xdr:spPr>
        <a:xfrm>
          <a:off x="2608795" y="94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160996</xdr:rowOff>
    </xdr:from>
    <xdr:to>
      <xdr:col>10</xdr:col>
      <xdr:colOff>165100</xdr:colOff>
      <xdr:row>54</xdr:row>
      <xdr:rowOff>91146</xdr:rowOff>
    </xdr:to>
    <xdr:sp macro="" textlink="">
      <xdr:nvSpPr>
        <xdr:cNvPr id="145" name="楕円 144"/>
        <xdr:cNvSpPr/>
      </xdr:nvSpPr>
      <xdr:spPr>
        <a:xfrm>
          <a:off x="1968500" y="92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107673</xdr:rowOff>
    </xdr:from>
    <xdr:ext cx="690189" cy="259045"/>
    <xdr:sp macro="" textlink="">
      <xdr:nvSpPr>
        <xdr:cNvPr id="146" name="テキスト ボックス 145"/>
        <xdr:cNvSpPr txBox="1"/>
      </xdr:nvSpPr>
      <xdr:spPr>
        <a:xfrm>
          <a:off x="1674205" y="9023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6858</xdr:rowOff>
    </xdr:from>
    <xdr:to>
      <xdr:col>6</xdr:col>
      <xdr:colOff>38100</xdr:colOff>
      <xdr:row>54</xdr:row>
      <xdr:rowOff>108458</xdr:rowOff>
    </xdr:to>
    <xdr:sp macro="" textlink="">
      <xdr:nvSpPr>
        <xdr:cNvPr id="147" name="楕円 146"/>
        <xdr:cNvSpPr/>
      </xdr:nvSpPr>
      <xdr:spPr>
        <a:xfrm>
          <a:off x="1079500" y="92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124985</xdr:rowOff>
    </xdr:from>
    <xdr:ext cx="690189" cy="259045"/>
    <xdr:sp macro="" textlink="">
      <xdr:nvSpPr>
        <xdr:cNvPr id="148" name="テキスト ボックス 147"/>
        <xdr:cNvSpPr txBox="1"/>
      </xdr:nvSpPr>
      <xdr:spPr>
        <a:xfrm>
          <a:off x="785205" y="9040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107021</xdr:rowOff>
    </xdr:from>
    <xdr:to>
      <xdr:col>24</xdr:col>
      <xdr:colOff>63500</xdr:colOff>
      <xdr:row>76</xdr:row>
      <xdr:rowOff>4978</xdr:rowOff>
    </xdr:to>
    <xdr:cxnSp macro="">
      <xdr:nvCxnSpPr>
        <xdr:cNvPr id="180" name="直線コネクタ 179"/>
        <xdr:cNvCxnSpPr/>
      </xdr:nvCxnSpPr>
      <xdr:spPr>
        <a:xfrm>
          <a:off x="3797300" y="12451421"/>
          <a:ext cx="838200" cy="5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107021</xdr:rowOff>
    </xdr:from>
    <xdr:to>
      <xdr:col>19</xdr:col>
      <xdr:colOff>177800</xdr:colOff>
      <xdr:row>74</xdr:row>
      <xdr:rowOff>115273</xdr:rowOff>
    </xdr:to>
    <xdr:cxnSp macro="">
      <xdr:nvCxnSpPr>
        <xdr:cNvPr id="183" name="直線コネクタ 182"/>
        <xdr:cNvCxnSpPr/>
      </xdr:nvCxnSpPr>
      <xdr:spPr>
        <a:xfrm flipV="1">
          <a:off x="2908300" y="12451421"/>
          <a:ext cx="889000" cy="35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44135</xdr:rowOff>
    </xdr:from>
    <xdr:to>
      <xdr:col>15</xdr:col>
      <xdr:colOff>50800</xdr:colOff>
      <xdr:row>74</xdr:row>
      <xdr:rowOff>115273</xdr:rowOff>
    </xdr:to>
    <xdr:cxnSp macro="">
      <xdr:nvCxnSpPr>
        <xdr:cNvPr id="186" name="直線コネクタ 185"/>
        <xdr:cNvCxnSpPr/>
      </xdr:nvCxnSpPr>
      <xdr:spPr>
        <a:xfrm>
          <a:off x="2019300" y="12559985"/>
          <a:ext cx="889000" cy="2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44135</xdr:rowOff>
    </xdr:from>
    <xdr:to>
      <xdr:col>10</xdr:col>
      <xdr:colOff>114300</xdr:colOff>
      <xdr:row>75</xdr:row>
      <xdr:rowOff>72252</xdr:rowOff>
    </xdr:to>
    <xdr:cxnSp macro="">
      <xdr:nvCxnSpPr>
        <xdr:cNvPr id="189" name="直線コネクタ 188"/>
        <xdr:cNvCxnSpPr/>
      </xdr:nvCxnSpPr>
      <xdr:spPr>
        <a:xfrm flipV="1">
          <a:off x="1130300" y="12559985"/>
          <a:ext cx="889000" cy="3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125629</xdr:rowOff>
    </xdr:from>
    <xdr:to>
      <xdr:col>24</xdr:col>
      <xdr:colOff>114300</xdr:colOff>
      <xdr:row>76</xdr:row>
      <xdr:rowOff>55780</xdr:rowOff>
    </xdr:to>
    <xdr:sp macro="" textlink="">
      <xdr:nvSpPr>
        <xdr:cNvPr id="199" name="楕円 198"/>
        <xdr:cNvSpPr/>
      </xdr:nvSpPr>
      <xdr:spPr>
        <a:xfrm>
          <a:off x="4584700" y="12984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104056</xdr:rowOff>
    </xdr:from>
    <xdr:ext cx="599010" cy="259045"/>
    <xdr:sp macro="" textlink="">
      <xdr:nvSpPr>
        <xdr:cNvPr id="200" name="民生費該当値テキスト"/>
        <xdr:cNvSpPr txBox="1"/>
      </xdr:nvSpPr>
      <xdr:spPr>
        <a:xfrm>
          <a:off x="4686300" y="1296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56221</xdr:rowOff>
    </xdr:from>
    <xdr:to>
      <xdr:col>20</xdr:col>
      <xdr:colOff>38100</xdr:colOff>
      <xdr:row>72</xdr:row>
      <xdr:rowOff>157821</xdr:rowOff>
    </xdr:to>
    <xdr:sp macro="" textlink="">
      <xdr:nvSpPr>
        <xdr:cNvPr id="201" name="楕円 200"/>
        <xdr:cNvSpPr/>
      </xdr:nvSpPr>
      <xdr:spPr>
        <a:xfrm>
          <a:off x="3746500" y="12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2898</xdr:rowOff>
    </xdr:from>
    <xdr:ext cx="599010" cy="259045"/>
    <xdr:sp macro="" textlink="">
      <xdr:nvSpPr>
        <xdr:cNvPr id="202" name="テキスト ボックス 201"/>
        <xdr:cNvSpPr txBox="1"/>
      </xdr:nvSpPr>
      <xdr:spPr>
        <a:xfrm>
          <a:off x="3497795" y="121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64473</xdr:rowOff>
    </xdr:from>
    <xdr:to>
      <xdr:col>15</xdr:col>
      <xdr:colOff>101600</xdr:colOff>
      <xdr:row>74</xdr:row>
      <xdr:rowOff>166073</xdr:rowOff>
    </xdr:to>
    <xdr:sp macro="" textlink="">
      <xdr:nvSpPr>
        <xdr:cNvPr id="203" name="楕円 202"/>
        <xdr:cNvSpPr/>
      </xdr:nvSpPr>
      <xdr:spPr>
        <a:xfrm>
          <a:off x="2857500" y="127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157200</xdr:rowOff>
    </xdr:from>
    <xdr:ext cx="599010" cy="259045"/>
    <xdr:sp macro="" textlink="">
      <xdr:nvSpPr>
        <xdr:cNvPr id="204" name="テキスト ボックス 203"/>
        <xdr:cNvSpPr txBox="1"/>
      </xdr:nvSpPr>
      <xdr:spPr>
        <a:xfrm>
          <a:off x="2608795" y="1284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164785</xdr:rowOff>
    </xdr:from>
    <xdr:to>
      <xdr:col>10</xdr:col>
      <xdr:colOff>165100</xdr:colOff>
      <xdr:row>73</xdr:row>
      <xdr:rowOff>94935</xdr:rowOff>
    </xdr:to>
    <xdr:sp macro="" textlink="">
      <xdr:nvSpPr>
        <xdr:cNvPr id="205" name="楕円 204"/>
        <xdr:cNvSpPr/>
      </xdr:nvSpPr>
      <xdr:spPr>
        <a:xfrm>
          <a:off x="1968500" y="125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111462</xdr:rowOff>
    </xdr:from>
    <xdr:ext cx="599010" cy="259045"/>
    <xdr:sp macro="" textlink="">
      <xdr:nvSpPr>
        <xdr:cNvPr id="206" name="テキスト ボックス 205"/>
        <xdr:cNvSpPr txBox="1"/>
      </xdr:nvSpPr>
      <xdr:spPr>
        <a:xfrm>
          <a:off x="1719795" y="1228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21452</xdr:rowOff>
    </xdr:from>
    <xdr:to>
      <xdr:col>6</xdr:col>
      <xdr:colOff>38100</xdr:colOff>
      <xdr:row>75</xdr:row>
      <xdr:rowOff>123052</xdr:rowOff>
    </xdr:to>
    <xdr:sp macro="" textlink="">
      <xdr:nvSpPr>
        <xdr:cNvPr id="207" name="楕円 206"/>
        <xdr:cNvSpPr/>
      </xdr:nvSpPr>
      <xdr:spPr>
        <a:xfrm>
          <a:off x="1079500" y="128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114178</xdr:rowOff>
    </xdr:from>
    <xdr:ext cx="599010" cy="259045"/>
    <xdr:sp macro="" textlink="">
      <xdr:nvSpPr>
        <xdr:cNvPr id="208" name="テキスト ボックス 207"/>
        <xdr:cNvSpPr txBox="1"/>
      </xdr:nvSpPr>
      <xdr:spPr>
        <a:xfrm>
          <a:off x="830795" y="1297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25073</xdr:rowOff>
    </xdr:from>
    <xdr:to>
      <xdr:col>24</xdr:col>
      <xdr:colOff>63500</xdr:colOff>
      <xdr:row>93</xdr:row>
      <xdr:rowOff>28959</xdr:rowOff>
    </xdr:to>
    <xdr:cxnSp macro="">
      <xdr:nvCxnSpPr>
        <xdr:cNvPr id="239" name="直線コネクタ 238"/>
        <xdr:cNvCxnSpPr/>
      </xdr:nvCxnSpPr>
      <xdr:spPr>
        <a:xfrm flipV="1">
          <a:off x="3797300" y="15627023"/>
          <a:ext cx="838200" cy="3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28959</xdr:rowOff>
    </xdr:from>
    <xdr:to>
      <xdr:col>19</xdr:col>
      <xdr:colOff>177800</xdr:colOff>
      <xdr:row>94</xdr:row>
      <xdr:rowOff>4586</xdr:rowOff>
    </xdr:to>
    <xdr:cxnSp macro="">
      <xdr:nvCxnSpPr>
        <xdr:cNvPr id="242" name="直線コネクタ 241"/>
        <xdr:cNvCxnSpPr/>
      </xdr:nvCxnSpPr>
      <xdr:spPr>
        <a:xfrm flipV="1">
          <a:off x="2908300" y="15973809"/>
          <a:ext cx="889000" cy="14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80209</xdr:rowOff>
    </xdr:from>
    <xdr:to>
      <xdr:col>15</xdr:col>
      <xdr:colOff>50800</xdr:colOff>
      <xdr:row>94</xdr:row>
      <xdr:rowOff>4586</xdr:rowOff>
    </xdr:to>
    <xdr:cxnSp macro="">
      <xdr:nvCxnSpPr>
        <xdr:cNvPr id="245" name="直線コネクタ 244"/>
        <xdr:cNvCxnSpPr/>
      </xdr:nvCxnSpPr>
      <xdr:spPr>
        <a:xfrm>
          <a:off x="2019300" y="15682159"/>
          <a:ext cx="889000" cy="4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80209</xdr:rowOff>
    </xdr:from>
    <xdr:to>
      <xdr:col>10</xdr:col>
      <xdr:colOff>114300</xdr:colOff>
      <xdr:row>93</xdr:row>
      <xdr:rowOff>108469</xdr:rowOff>
    </xdr:to>
    <xdr:cxnSp macro="">
      <xdr:nvCxnSpPr>
        <xdr:cNvPr id="248" name="直線コネクタ 247"/>
        <xdr:cNvCxnSpPr/>
      </xdr:nvCxnSpPr>
      <xdr:spPr>
        <a:xfrm flipV="1">
          <a:off x="1130300" y="15682159"/>
          <a:ext cx="889000" cy="3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170695</xdr:rowOff>
    </xdr:from>
    <xdr:to>
      <xdr:col>6</xdr:col>
      <xdr:colOff>38100</xdr:colOff>
      <xdr:row>96</xdr:row>
      <xdr:rowOff>100845</xdr:rowOff>
    </xdr:to>
    <xdr:sp macro="" textlink="">
      <xdr:nvSpPr>
        <xdr:cNvPr id="251" name="フローチャート: 判断 250"/>
        <xdr:cNvSpPr/>
      </xdr:nvSpPr>
      <xdr:spPr>
        <a:xfrm>
          <a:off x="1079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91972</xdr:rowOff>
    </xdr:from>
    <xdr:ext cx="534377" cy="259045"/>
    <xdr:sp macro="" textlink="">
      <xdr:nvSpPr>
        <xdr:cNvPr id="252" name="テキスト ボックス 251"/>
        <xdr:cNvSpPr txBox="1"/>
      </xdr:nvSpPr>
      <xdr:spPr>
        <a:xfrm>
          <a:off x="863111" y="165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145723</xdr:rowOff>
    </xdr:from>
    <xdr:to>
      <xdr:col>24</xdr:col>
      <xdr:colOff>114300</xdr:colOff>
      <xdr:row>91</xdr:row>
      <xdr:rowOff>75873</xdr:rowOff>
    </xdr:to>
    <xdr:sp macro="" textlink="">
      <xdr:nvSpPr>
        <xdr:cNvPr id="258" name="楕円 257"/>
        <xdr:cNvSpPr/>
      </xdr:nvSpPr>
      <xdr:spPr>
        <a:xfrm>
          <a:off x="4584700" y="155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98750</xdr:rowOff>
    </xdr:from>
    <xdr:ext cx="599010" cy="259045"/>
    <xdr:sp macro="" textlink="">
      <xdr:nvSpPr>
        <xdr:cNvPr id="259" name="衛生費該当値テキスト"/>
        <xdr:cNvSpPr txBox="1"/>
      </xdr:nvSpPr>
      <xdr:spPr>
        <a:xfrm>
          <a:off x="4686300" y="1552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149609</xdr:rowOff>
    </xdr:from>
    <xdr:to>
      <xdr:col>20</xdr:col>
      <xdr:colOff>38100</xdr:colOff>
      <xdr:row>93</xdr:row>
      <xdr:rowOff>79759</xdr:rowOff>
    </xdr:to>
    <xdr:sp macro="" textlink="">
      <xdr:nvSpPr>
        <xdr:cNvPr id="260" name="楕円 259"/>
        <xdr:cNvSpPr/>
      </xdr:nvSpPr>
      <xdr:spPr>
        <a:xfrm>
          <a:off x="3746500" y="1592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96286</xdr:rowOff>
    </xdr:from>
    <xdr:ext cx="599010" cy="259045"/>
    <xdr:sp macro="" textlink="">
      <xdr:nvSpPr>
        <xdr:cNvPr id="261" name="テキスト ボックス 260"/>
        <xdr:cNvSpPr txBox="1"/>
      </xdr:nvSpPr>
      <xdr:spPr>
        <a:xfrm>
          <a:off x="3497795" y="156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125236</xdr:rowOff>
    </xdr:from>
    <xdr:to>
      <xdr:col>15</xdr:col>
      <xdr:colOff>101600</xdr:colOff>
      <xdr:row>94</xdr:row>
      <xdr:rowOff>55386</xdr:rowOff>
    </xdr:to>
    <xdr:sp macro="" textlink="">
      <xdr:nvSpPr>
        <xdr:cNvPr id="262" name="楕円 261"/>
        <xdr:cNvSpPr/>
      </xdr:nvSpPr>
      <xdr:spPr>
        <a:xfrm>
          <a:off x="2857500" y="160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71913</xdr:rowOff>
    </xdr:from>
    <xdr:ext cx="534377" cy="259045"/>
    <xdr:sp macro="" textlink="">
      <xdr:nvSpPr>
        <xdr:cNvPr id="263" name="テキスト ボックス 262"/>
        <xdr:cNvSpPr txBox="1"/>
      </xdr:nvSpPr>
      <xdr:spPr>
        <a:xfrm>
          <a:off x="2641111" y="1584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29409</xdr:rowOff>
    </xdr:from>
    <xdr:to>
      <xdr:col>10</xdr:col>
      <xdr:colOff>165100</xdr:colOff>
      <xdr:row>91</xdr:row>
      <xdr:rowOff>131009</xdr:rowOff>
    </xdr:to>
    <xdr:sp macro="" textlink="">
      <xdr:nvSpPr>
        <xdr:cNvPr id="264" name="楕円 263"/>
        <xdr:cNvSpPr/>
      </xdr:nvSpPr>
      <xdr:spPr>
        <a:xfrm>
          <a:off x="1968500" y="156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147536</xdr:rowOff>
    </xdr:from>
    <xdr:ext cx="599010" cy="259045"/>
    <xdr:sp macro="" textlink="">
      <xdr:nvSpPr>
        <xdr:cNvPr id="265" name="テキスト ボックス 264"/>
        <xdr:cNvSpPr txBox="1"/>
      </xdr:nvSpPr>
      <xdr:spPr>
        <a:xfrm>
          <a:off x="1719795" y="1540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57669</xdr:rowOff>
    </xdr:from>
    <xdr:to>
      <xdr:col>6</xdr:col>
      <xdr:colOff>38100</xdr:colOff>
      <xdr:row>93</xdr:row>
      <xdr:rowOff>159269</xdr:rowOff>
    </xdr:to>
    <xdr:sp macro="" textlink="">
      <xdr:nvSpPr>
        <xdr:cNvPr id="266" name="楕円 265"/>
        <xdr:cNvSpPr/>
      </xdr:nvSpPr>
      <xdr:spPr>
        <a:xfrm>
          <a:off x="1079500" y="160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4346</xdr:rowOff>
    </xdr:from>
    <xdr:ext cx="534377" cy="259045"/>
    <xdr:sp macro="" textlink="">
      <xdr:nvSpPr>
        <xdr:cNvPr id="267" name="テキスト ボックス 266"/>
        <xdr:cNvSpPr txBox="1"/>
      </xdr:nvSpPr>
      <xdr:spPr>
        <a:xfrm>
          <a:off x="863111" y="157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39</xdr:row>
      <xdr:rowOff>17480</xdr:rowOff>
    </xdr:from>
    <xdr:to>
      <xdr:col>54</xdr:col>
      <xdr:colOff>189865</xdr:colOff>
      <xdr:row>39</xdr:row>
      <xdr:rowOff>98878</xdr:rowOff>
    </xdr:to>
    <xdr:cxnSp macro="">
      <xdr:nvCxnSpPr>
        <xdr:cNvPr id="293" name="直線コネクタ 292"/>
        <xdr:cNvCxnSpPr/>
      </xdr:nvCxnSpPr>
      <xdr:spPr>
        <a:xfrm flipV="1">
          <a:off x="10475595" y="6704030"/>
          <a:ext cx="1270" cy="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2257</xdr:rowOff>
    </xdr:from>
    <xdr:ext cx="249299" cy="259045"/>
    <xdr:sp macro="" textlink="">
      <xdr:nvSpPr>
        <xdr:cNvPr id="294" name="労働費最小値テキスト"/>
        <xdr:cNvSpPr txBox="1"/>
      </xdr:nvSpPr>
      <xdr:spPr>
        <a:xfrm>
          <a:off x="10528300" y="6860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135607</xdr:rowOff>
    </xdr:from>
    <xdr:ext cx="469744" cy="259045"/>
    <xdr:sp macro="" textlink="">
      <xdr:nvSpPr>
        <xdr:cNvPr id="296" name="労働費最大値テキスト"/>
        <xdr:cNvSpPr txBox="1"/>
      </xdr:nvSpPr>
      <xdr:spPr>
        <a:xfrm>
          <a:off x="10528300" y="647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39</xdr:row>
      <xdr:rowOff>17480</xdr:rowOff>
    </xdr:from>
    <xdr:to>
      <xdr:col>55</xdr:col>
      <xdr:colOff>88900</xdr:colOff>
      <xdr:row>39</xdr:row>
      <xdr:rowOff>17480</xdr:rowOff>
    </xdr:to>
    <xdr:cxnSp macro="">
      <xdr:nvCxnSpPr>
        <xdr:cNvPr id="297" name="直線コネクタ 296"/>
        <xdr:cNvCxnSpPr/>
      </xdr:nvCxnSpPr>
      <xdr:spPr>
        <a:xfrm>
          <a:off x="10388600" y="67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92266</xdr:rowOff>
    </xdr:from>
    <xdr:to>
      <xdr:col>55</xdr:col>
      <xdr:colOff>0</xdr:colOff>
      <xdr:row>39</xdr:row>
      <xdr:rowOff>93735</xdr:rowOff>
    </xdr:to>
    <xdr:cxnSp macro="">
      <xdr:nvCxnSpPr>
        <xdr:cNvPr id="298" name="直線コネクタ 297"/>
        <xdr:cNvCxnSpPr/>
      </xdr:nvCxnSpPr>
      <xdr:spPr>
        <a:xfrm>
          <a:off x="9639300" y="6778816"/>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91157</xdr:rowOff>
    </xdr:from>
    <xdr:ext cx="378565" cy="259045"/>
    <xdr:sp macro="" textlink="">
      <xdr:nvSpPr>
        <xdr:cNvPr id="299" name="労働費平均値テキスト"/>
        <xdr:cNvSpPr txBox="1"/>
      </xdr:nvSpPr>
      <xdr:spPr>
        <a:xfrm>
          <a:off x="10528300" y="660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34868</xdr:rowOff>
    </xdr:from>
    <xdr:to>
      <xdr:col>55</xdr:col>
      <xdr:colOff>50800</xdr:colOff>
      <xdr:row>39</xdr:row>
      <xdr:rowOff>136468</xdr:rowOff>
    </xdr:to>
    <xdr:sp macro="" textlink="">
      <xdr:nvSpPr>
        <xdr:cNvPr id="300" name="フローチャート: 判断 299"/>
        <xdr:cNvSpPr/>
      </xdr:nvSpPr>
      <xdr:spPr>
        <a:xfrm>
          <a:off x="10426700" y="67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81390</xdr:rowOff>
    </xdr:from>
    <xdr:to>
      <xdr:col>50</xdr:col>
      <xdr:colOff>114300</xdr:colOff>
      <xdr:row>39</xdr:row>
      <xdr:rowOff>92266</xdr:rowOff>
    </xdr:to>
    <xdr:cxnSp macro="">
      <xdr:nvCxnSpPr>
        <xdr:cNvPr id="301" name="直線コネクタ 300"/>
        <xdr:cNvCxnSpPr/>
      </xdr:nvCxnSpPr>
      <xdr:spPr>
        <a:xfrm>
          <a:off x="8750300" y="6767940"/>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36077</xdr:rowOff>
    </xdr:from>
    <xdr:to>
      <xdr:col>50</xdr:col>
      <xdr:colOff>165100</xdr:colOff>
      <xdr:row>39</xdr:row>
      <xdr:rowOff>137677</xdr:rowOff>
    </xdr:to>
    <xdr:sp macro="" textlink="">
      <xdr:nvSpPr>
        <xdr:cNvPr id="302" name="フローチャート: 判断 301"/>
        <xdr:cNvSpPr/>
      </xdr:nvSpPr>
      <xdr:spPr>
        <a:xfrm>
          <a:off x="9588500" y="67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154204</xdr:rowOff>
    </xdr:from>
    <xdr:ext cx="378565" cy="259045"/>
    <xdr:sp macro="" textlink="">
      <xdr:nvSpPr>
        <xdr:cNvPr id="303" name="テキスト ボックス 302"/>
        <xdr:cNvSpPr txBox="1"/>
      </xdr:nvSpPr>
      <xdr:spPr>
        <a:xfrm>
          <a:off x="9450017" y="6497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74941</xdr:rowOff>
    </xdr:from>
    <xdr:to>
      <xdr:col>45</xdr:col>
      <xdr:colOff>177800</xdr:colOff>
      <xdr:row>39</xdr:row>
      <xdr:rowOff>81390</xdr:rowOff>
    </xdr:to>
    <xdr:cxnSp macro="">
      <xdr:nvCxnSpPr>
        <xdr:cNvPr id="304" name="直線コネクタ 303"/>
        <xdr:cNvCxnSpPr/>
      </xdr:nvCxnSpPr>
      <xdr:spPr>
        <a:xfrm>
          <a:off x="7861300" y="6590041"/>
          <a:ext cx="889000" cy="1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35392</xdr:rowOff>
    </xdr:from>
    <xdr:to>
      <xdr:col>46</xdr:col>
      <xdr:colOff>38100</xdr:colOff>
      <xdr:row>39</xdr:row>
      <xdr:rowOff>136992</xdr:rowOff>
    </xdr:to>
    <xdr:sp macro="" textlink="">
      <xdr:nvSpPr>
        <xdr:cNvPr id="305" name="フローチャート: 判断 304"/>
        <xdr:cNvSpPr/>
      </xdr:nvSpPr>
      <xdr:spPr>
        <a:xfrm>
          <a:off x="8699500" y="6721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128119</xdr:rowOff>
    </xdr:from>
    <xdr:ext cx="378565" cy="259045"/>
    <xdr:sp macro="" textlink="">
      <xdr:nvSpPr>
        <xdr:cNvPr id="306" name="テキスト ボックス 305"/>
        <xdr:cNvSpPr txBox="1"/>
      </xdr:nvSpPr>
      <xdr:spPr>
        <a:xfrm>
          <a:off x="8561017" y="681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48570</xdr:rowOff>
    </xdr:from>
    <xdr:to>
      <xdr:col>41</xdr:col>
      <xdr:colOff>50800</xdr:colOff>
      <xdr:row>38</xdr:row>
      <xdr:rowOff>74941</xdr:rowOff>
    </xdr:to>
    <xdr:cxnSp macro="">
      <xdr:nvCxnSpPr>
        <xdr:cNvPr id="307" name="直線コネクタ 306"/>
        <xdr:cNvCxnSpPr/>
      </xdr:nvCxnSpPr>
      <xdr:spPr>
        <a:xfrm>
          <a:off x="6972300" y="5192070"/>
          <a:ext cx="889000" cy="13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36371</xdr:rowOff>
    </xdr:from>
    <xdr:to>
      <xdr:col>41</xdr:col>
      <xdr:colOff>101600</xdr:colOff>
      <xdr:row>39</xdr:row>
      <xdr:rowOff>137971</xdr:rowOff>
    </xdr:to>
    <xdr:sp macro="" textlink="">
      <xdr:nvSpPr>
        <xdr:cNvPr id="308" name="フローチャート: 判断 307"/>
        <xdr:cNvSpPr/>
      </xdr:nvSpPr>
      <xdr:spPr>
        <a:xfrm>
          <a:off x="7810500" y="67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129098</xdr:rowOff>
    </xdr:from>
    <xdr:ext cx="378565" cy="259045"/>
    <xdr:sp macro="" textlink="">
      <xdr:nvSpPr>
        <xdr:cNvPr id="309" name="テキスト ボックス 308"/>
        <xdr:cNvSpPr txBox="1"/>
      </xdr:nvSpPr>
      <xdr:spPr>
        <a:xfrm>
          <a:off x="7672017" y="6815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25855</xdr:rowOff>
    </xdr:from>
    <xdr:to>
      <xdr:col>36</xdr:col>
      <xdr:colOff>165100</xdr:colOff>
      <xdr:row>39</xdr:row>
      <xdr:rowOff>127455</xdr:rowOff>
    </xdr:to>
    <xdr:sp macro="" textlink="">
      <xdr:nvSpPr>
        <xdr:cNvPr id="310" name="フローチャート: 判断 309"/>
        <xdr:cNvSpPr/>
      </xdr:nvSpPr>
      <xdr:spPr>
        <a:xfrm>
          <a:off x="6921500" y="671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118582</xdr:rowOff>
    </xdr:from>
    <xdr:ext cx="469744" cy="259045"/>
    <xdr:sp macro="" textlink="">
      <xdr:nvSpPr>
        <xdr:cNvPr id="311" name="テキスト ボックス 310"/>
        <xdr:cNvSpPr txBox="1"/>
      </xdr:nvSpPr>
      <xdr:spPr>
        <a:xfrm>
          <a:off x="6737428" y="680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42935</xdr:rowOff>
    </xdr:from>
    <xdr:to>
      <xdr:col>55</xdr:col>
      <xdr:colOff>50800</xdr:colOff>
      <xdr:row>39</xdr:row>
      <xdr:rowOff>144535</xdr:rowOff>
    </xdr:to>
    <xdr:sp macro="" textlink="">
      <xdr:nvSpPr>
        <xdr:cNvPr id="317" name="楕円 316"/>
        <xdr:cNvSpPr/>
      </xdr:nvSpPr>
      <xdr:spPr>
        <a:xfrm>
          <a:off x="10426700" y="67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46708</xdr:rowOff>
    </xdr:from>
    <xdr:ext cx="378565" cy="259045"/>
    <xdr:sp macro="" textlink="">
      <xdr:nvSpPr>
        <xdr:cNvPr id="318" name="労働費該当値テキスト"/>
        <xdr:cNvSpPr txBox="1"/>
      </xdr:nvSpPr>
      <xdr:spPr>
        <a:xfrm>
          <a:off x="10528300" y="673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41466</xdr:rowOff>
    </xdr:from>
    <xdr:to>
      <xdr:col>50</xdr:col>
      <xdr:colOff>165100</xdr:colOff>
      <xdr:row>39</xdr:row>
      <xdr:rowOff>143066</xdr:rowOff>
    </xdr:to>
    <xdr:sp macro="" textlink="">
      <xdr:nvSpPr>
        <xdr:cNvPr id="319" name="楕円 318"/>
        <xdr:cNvSpPr/>
      </xdr:nvSpPr>
      <xdr:spPr>
        <a:xfrm>
          <a:off x="9588500" y="67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134193</xdr:rowOff>
    </xdr:from>
    <xdr:ext cx="378565" cy="259045"/>
    <xdr:sp macro="" textlink="">
      <xdr:nvSpPr>
        <xdr:cNvPr id="320" name="テキスト ボックス 319"/>
        <xdr:cNvSpPr txBox="1"/>
      </xdr:nvSpPr>
      <xdr:spPr>
        <a:xfrm>
          <a:off x="9450017" y="682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30590</xdr:rowOff>
    </xdr:from>
    <xdr:to>
      <xdr:col>46</xdr:col>
      <xdr:colOff>38100</xdr:colOff>
      <xdr:row>39</xdr:row>
      <xdr:rowOff>132190</xdr:rowOff>
    </xdr:to>
    <xdr:sp macro="" textlink="">
      <xdr:nvSpPr>
        <xdr:cNvPr id="321" name="楕円 320"/>
        <xdr:cNvSpPr/>
      </xdr:nvSpPr>
      <xdr:spPr>
        <a:xfrm>
          <a:off x="8699500" y="6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148717</xdr:rowOff>
    </xdr:from>
    <xdr:ext cx="469744" cy="259045"/>
    <xdr:sp macro="" textlink="">
      <xdr:nvSpPr>
        <xdr:cNvPr id="322" name="テキスト ボックス 321"/>
        <xdr:cNvSpPr txBox="1"/>
      </xdr:nvSpPr>
      <xdr:spPr>
        <a:xfrm>
          <a:off x="8515428" y="649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24141</xdr:rowOff>
    </xdr:from>
    <xdr:to>
      <xdr:col>41</xdr:col>
      <xdr:colOff>101600</xdr:colOff>
      <xdr:row>38</xdr:row>
      <xdr:rowOff>125741</xdr:rowOff>
    </xdr:to>
    <xdr:sp macro="" textlink="">
      <xdr:nvSpPr>
        <xdr:cNvPr id="323" name="楕円 322"/>
        <xdr:cNvSpPr/>
      </xdr:nvSpPr>
      <xdr:spPr>
        <a:xfrm>
          <a:off x="7810500" y="653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142268</xdr:rowOff>
    </xdr:from>
    <xdr:ext cx="534377" cy="259045"/>
    <xdr:sp macro="" textlink="">
      <xdr:nvSpPr>
        <xdr:cNvPr id="324" name="テキスト ボックス 323"/>
        <xdr:cNvSpPr txBox="1"/>
      </xdr:nvSpPr>
      <xdr:spPr>
        <a:xfrm>
          <a:off x="7594111" y="631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169220</xdr:rowOff>
    </xdr:from>
    <xdr:to>
      <xdr:col>36</xdr:col>
      <xdr:colOff>165100</xdr:colOff>
      <xdr:row>30</xdr:row>
      <xdr:rowOff>99370</xdr:rowOff>
    </xdr:to>
    <xdr:sp macro="" textlink="">
      <xdr:nvSpPr>
        <xdr:cNvPr id="325" name="楕円 324"/>
        <xdr:cNvSpPr/>
      </xdr:nvSpPr>
      <xdr:spPr>
        <a:xfrm>
          <a:off x="6921500" y="51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115897</xdr:rowOff>
    </xdr:from>
    <xdr:ext cx="534377" cy="259045"/>
    <xdr:sp macro="" textlink="">
      <xdr:nvSpPr>
        <xdr:cNvPr id="326" name="テキスト ボックス 325"/>
        <xdr:cNvSpPr txBox="1"/>
      </xdr:nvSpPr>
      <xdr:spPr>
        <a:xfrm>
          <a:off x="6705111" y="49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48703</xdr:rowOff>
    </xdr:from>
    <xdr:to>
      <xdr:col>55</xdr:col>
      <xdr:colOff>0</xdr:colOff>
      <xdr:row>56</xdr:row>
      <xdr:rowOff>36922</xdr:rowOff>
    </xdr:to>
    <xdr:cxnSp macro="">
      <xdr:nvCxnSpPr>
        <xdr:cNvPr id="353" name="直線コネクタ 352"/>
        <xdr:cNvCxnSpPr/>
      </xdr:nvCxnSpPr>
      <xdr:spPr>
        <a:xfrm>
          <a:off x="9639300" y="8792653"/>
          <a:ext cx="838200" cy="8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82378</xdr:rowOff>
    </xdr:from>
    <xdr:ext cx="534377" cy="259045"/>
    <xdr:sp macro="" textlink="">
      <xdr:nvSpPr>
        <xdr:cNvPr id="354" name="農林水産業費平均値テキスト"/>
        <xdr:cNvSpPr txBox="1"/>
      </xdr:nvSpPr>
      <xdr:spPr>
        <a:xfrm>
          <a:off x="10528300" y="9683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48703</xdr:rowOff>
    </xdr:from>
    <xdr:to>
      <xdr:col>50</xdr:col>
      <xdr:colOff>114300</xdr:colOff>
      <xdr:row>53</xdr:row>
      <xdr:rowOff>56010</xdr:rowOff>
    </xdr:to>
    <xdr:cxnSp macro="">
      <xdr:nvCxnSpPr>
        <xdr:cNvPr id="356" name="直線コネクタ 355"/>
        <xdr:cNvCxnSpPr/>
      </xdr:nvCxnSpPr>
      <xdr:spPr>
        <a:xfrm flipV="1">
          <a:off x="8750300" y="8792653"/>
          <a:ext cx="889000" cy="35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8" name="テキスト ボックス 357"/>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56448</xdr:rowOff>
    </xdr:from>
    <xdr:to>
      <xdr:col>45</xdr:col>
      <xdr:colOff>177800</xdr:colOff>
      <xdr:row>53</xdr:row>
      <xdr:rowOff>56010</xdr:rowOff>
    </xdr:to>
    <xdr:cxnSp macro="">
      <xdr:nvCxnSpPr>
        <xdr:cNvPr id="359" name="直線コネクタ 358"/>
        <xdr:cNvCxnSpPr/>
      </xdr:nvCxnSpPr>
      <xdr:spPr>
        <a:xfrm>
          <a:off x="7861300" y="8971848"/>
          <a:ext cx="889000" cy="1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61" name="テキスト ボックス 360"/>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91977</xdr:rowOff>
    </xdr:from>
    <xdr:to>
      <xdr:col>41</xdr:col>
      <xdr:colOff>50800</xdr:colOff>
      <xdr:row>52</xdr:row>
      <xdr:rowOff>56448</xdr:rowOff>
    </xdr:to>
    <xdr:cxnSp macro="">
      <xdr:nvCxnSpPr>
        <xdr:cNvPr id="362" name="直線コネクタ 361"/>
        <xdr:cNvCxnSpPr/>
      </xdr:nvCxnSpPr>
      <xdr:spPr>
        <a:xfrm>
          <a:off x="6972300" y="8835927"/>
          <a:ext cx="889000" cy="1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76595</xdr:rowOff>
    </xdr:from>
    <xdr:ext cx="534377" cy="259045"/>
    <xdr:sp macro="" textlink="">
      <xdr:nvSpPr>
        <xdr:cNvPr id="364" name="テキスト ボックス 363"/>
        <xdr:cNvSpPr txBox="1"/>
      </xdr:nvSpPr>
      <xdr:spPr>
        <a:xfrm>
          <a:off x="7594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5" name="フローチャート: 判断 364"/>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6" name="テキスト ボックス 365"/>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157572</xdr:rowOff>
    </xdr:from>
    <xdr:to>
      <xdr:col>55</xdr:col>
      <xdr:colOff>50800</xdr:colOff>
      <xdr:row>56</xdr:row>
      <xdr:rowOff>87722</xdr:rowOff>
    </xdr:to>
    <xdr:sp macro="" textlink="">
      <xdr:nvSpPr>
        <xdr:cNvPr id="372" name="楕円 371"/>
        <xdr:cNvSpPr/>
      </xdr:nvSpPr>
      <xdr:spPr>
        <a:xfrm>
          <a:off x="104267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8999</xdr:rowOff>
    </xdr:from>
    <xdr:ext cx="534377" cy="259045"/>
    <xdr:sp macro="" textlink="">
      <xdr:nvSpPr>
        <xdr:cNvPr id="373" name="農林水産業費該当値テキスト"/>
        <xdr:cNvSpPr txBox="1"/>
      </xdr:nvSpPr>
      <xdr:spPr>
        <a:xfrm>
          <a:off x="10528300" y="943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169353</xdr:rowOff>
    </xdr:from>
    <xdr:to>
      <xdr:col>50</xdr:col>
      <xdr:colOff>165100</xdr:colOff>
      <xdr:row>51</xdr:row>
      <xdr:rowOff>99503</xdr:rowOff>
    </xdr:to>
    <xdr:sp macro="" textlink="">
      <xdr:nvSpPr>
        <xdr:cNvPr id="374" name="楕円 373"/>
        <xdr:cNvSpPr/>
      </xdr:nvSpPr>
      <xdr:spPr>
        <a:xfrm>
          <a:off x="9588500" y="87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116030</xdr:rowOff>
    </xdr:from>
    <xdr:ext cx="599010" cy="259045"/>
    <xdr:sp macro="" textlink="">
      <xdr:nvSpPr>
        <xdr:cNvPr id="375" name="テキスト ボックス 374"/>
        <xdr:cNvSpPr txBox="1"/>
      </xdr:nvSpPr>
      <xdr:spPr>
        <a:xfrm>
          <a:off x="9339795" y="851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5210</xdr:rowOff>
    </xdr:from>
    <xdr:to>
      <xdr:col>46</xdr:col>
      <xdr:colOff>38100</xdr:colOff>
      <xdr:row>53</xdr:row>
      <xdr:rowOff>106810</xdr:rowOff>
    </xdr:to>
    <xdr:sp macro="" textlink="">
      <xdr:nvSpPr>
        <xdr:cNvPr id="376" name="楕円 375"/>
        <xdr:cNvSpPr/>
      </xdr:nvSpPr>
      <xdr:spPr>
        <a:xfrm>
          <a:off x="8699500" y="90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123337</xdr:rowOff>
    </xdr:from>
    <xdr:ext cx="599010" cy="259045"/>
    <xdr:sp macro="" textlink="">
      <xdr:nvSpPr>
        <xdr:cNvPr id="377" name="テキスト ボックス 376"/>
        <xdr:cNvSpPr txBox="1"/>
      </xdr:nvSpPr>
      <xdr:spPr>
        <a:xfrm>
          <a:off x="8450795" y="886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5648</xdr:rowOff>
    </xdr:from>
    <xdr:to>
      <xdr:col>41</xdr:col>
      <xdr:colOff>101600</xdr:colOff>
      <xdr:row>52</xdr:row>
      <xdr:rowOff>107248</xdr:rowOff>
    </xdr:to>
    <xdr:sp macro="" textlink="">
      <xdr:nvSpPr>
        <xdr:cNvPr id="378" name="楕円 377"/>
        <xdr:cNvSpPr/>
      </xdr:nvSpPr>
      <xdr:spPr>
        <a:xfrm>
          <a:off x="7810500" y="8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123775</xdr:rowOff>
    </xdr:from>
    <xdr:ext cx="599010" cy="259045"/>
    <xdr:sp macro="" textlink="">
      <xdr:nvSpPr>
        <xdr:cNvPr id="379" name="テキスト ボックス 378"/>
        <xdr:cNvSpPr txBox="1"/>
      </xdr:nvSpPr>
      <xdr:spPr>
        <a:xfrm>
          <a:off x="7561795" y="86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41177</xdr:rowOff>
    </xdr:from>
    <xdr:to>
      <xdr:col>36</xdr:col>
      <xdr:colOff>165100</xdr:colOff>
      <xdr:row>51</xdr:row>
      <xdr:rowOff>142777</xdr:rowOff>
    </xdr:to>
    <xdr:sp macro="" textlink="">
      <xdr:nvSpPr>
        <xdr:cNvPr id="380" name="楕円 379"/>
        <xdr:cNvSpPr/>
      </xdr:nvSpPr>
      <xdr:spPr>
        <a:xfrm>
          <a:off x="6921500" y="87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159304</xdr:rowOff>
    </xdr:from>
    <xdr:ext cx="599010" cy="259045"/>
    <xdr:sp macro="" textlink="">
      <xdr:nvSpPr>
        <xdr:cNvPr id="381" name="テキスト ボックス 380"/>
        <xdr:cNvSpPr txBox="1"/>
      </xdr:nvSpPr>
      <xdr:spPr>
        <a:xfrm>
          <a:off x="6672795" y="85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23538</xdr:rowOff>
    </xdr:from>
    <xdr:to>
      <xdr:col>55</xdr:col>
      <xdr:colOff>0</xdr:colOff>
      <xdr:row>77</xdr:row>
      <xdr:rowOff>116872</xdr:rowOff>
    </xdr:to>
    <xdr:cxnSp macro="">
      <xdr:nvCxnSpPr>
        <xdr:cNvPr id="412" name="直線コネクタ 411"/>
        <xdr:cNvCxnSpPr/>
      </xdr:nvCxnSpPr>
      <xdr:spPr>
        <a:xfrm>
          <a:off x="9639300" y="13225188"/>
          <a:ext cx="838200" cy="9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3" name="商工費平均値テキスト"/>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122751</xdr:rowOff>
    </xdr:from>
    <xdr:to>
      <xdr:col>50</xdr:col>
      <xdr:colOff>114300</xdr:colOff>
      <xdr:row>77</xdr:row>
      <xdr:rowOff>23538</xdr:rowOff>
    </xdr:to>
    <xdr:cxnSp macro="">
      <xdr:nvCxnSpPr>
        <xdr:cNvPr id="415" name="直線コネクタ 414"/>
        <xdr:cNvCxnSpPr/>
      </xdr:nvCxnSpPr>
      <xdr:spPr>
        <a:xfrm>
          <a:off x="8750300" y="13152951"/>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33396</xdr:rowOff>
    </xdr:from>
    <xdr:ext cx="534377" cy="259045"/>
    <xdr:sp macro="" textlink="">
      <xdr:nvSpPr>
        <xdr:cNvPr id="417" name="テキスト ボックス 416"/>
        <xdr:cNvSpPr txBox="1"/>
      </xdr:nvSpPr>
      <xdr:spPr>
        <a:xfrm>
          <a:off x="9372111" y="13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122751</xdr:rowOff>
    </xdr:from>
    <xdr:to>
      <xdr:col>45</xdr:col>
      <xdr:colOff>177800</xdr:colOff>
      <xdr:row>77</xdr:row>
      <xdr:rowOff>76628</xdr:rowOff>
    </xdr:to>
    <xdr:cxnSp macro="">
      <xdr:nvCxnSpPr>
        <xdr:cNvPr id="418" name="直線コネクタ 417"/>
        <xdr:cNvCxnSpPr/>
      </xdr:nvCxnSpPr>
      <xdr:spPr>
        <a:xfrm flipV="1">
          <a:off x="7861300" y="13152951"/>
          <a:ext cx="889000" cy="12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86997</xdr:rowOff>
    </xdr:from>
    <xdr:ext cx="534377" cy="259045"/>
    <xdr:sp macro="" textlink="">
      <xdr:nvSpPr>
        <xdr:cNvPr id="420" name="テキスト ボックス 419"/>
        <xdr:cNvSpPr txBox="1"/>
      </xdr:nvSpPr>
      <xdr:spPr>
        <a:xfrm>
          <a:off x="8483111" y="134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76628</xdr:rowOff>
    </xdr:from>
    <xdr:to>
      <xdr:col>41</xdr:col>
      <xdr:colOff>50800</xdr:colOff>
      <xdr:row>78</xdr:row>
      <xdr:rowOff>67387</xdr:rowOff>
    </xdr:to>
    <xdr:cxnSp macro="">
      <xdr:nvCxnSpPr>
        <xdr:cNvPr id="421" name="直線コネクタ 420"/>
        <xdr:cNvCxnSpPr/>
      </xdr:nvCxnSpPr>
      <xdr:spPr>
        <a:xfrm flipV="1">
          <a:off x="6972300" y="13278278"/>
          <a:ext cx="889000" cy="1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29118</xdr:rowOff>
    </xdr:from>
    <xdr:ext cx="534377" cy="259045"/>
    <xdr:sp macro="" textlink="">
      <xdr:nvSpPr>
        <xdr:cNvPr id="423" name="テキスト ボックス 422"/>
        <xdr:cNvSpPr txBox="1"/>
      </xdr:nvSpPr>
      <xdr:spPr>
        <a:xfrm>
          <a:off x="7594111" y="134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67977</xdr:rowOff>
    </xdr:from>
    <xdr:to>
      <xdr:col>36</xdr:col>
      <xdr:colOff>165100</xdr:colOff>
      <xdr:row>78</xdr:row>
      <xdr:rowOff>169577</xdr:rowOff>
    </xdr:to>
    <xdr:sp macro="" textlink="">
      <xdr:nvSpPr>
        <xdr:cNvPr id="424" name="フローチャート: 判断 423"/>
        <xdr:cNvSpPr/>
      </xdr:nvSpPr>
      <xdr:spPr>
        <a:xfrm>
          <a:off x="6921500" y="13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160704</xdr:rowOff>
    </xdr:from>
    <xdr:ext cx="534377" cy="259045"/>
    <xdr:sp macro="" textlink="">
      <xdr:nvSpPr>
        <xdr:cNvPr id="425" name="テキスト ボックス 424"/>
        <xdr:cNvSpPr txBox="1"/>
      </xdr:nvSpPr>
      <xdr:spPr>
        <a:xfrm>
          <a:off x="6705111" y="135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66072</xdr:rowOff>
    </xdr:from>
    <xdr:to>
      <xdr:col>55</xdr:col>
      <xdr:colOff>50800</xdr:colOff>
      <xdr:row>77</xdr:row>
      <xdr:rowOff>167672</xdr:rowOff>
    </xdr:to>
    <xdr:sp macro="" textlink="">
      <xdr:nvSpPr>
        <xdr:cNvPr id="431" name="楕円 430"/>
        <xdr:cNvSpPr/>
      </xdr:nvSpPr>
      <xdr:spPr>
        <a:xfrm>
          <a:off x="10426700" y="132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88949</xdr:rowOff>
    </xdr:from>
    <xdr:ext cx="534377" cy="259045"/>
    <xdr:sp macro="" textlink="">
      <xdr:nvSpPr>
        <xdr:cNvPr id="432" name="商工費該当値テキスト"/>
        <xdr:cNvSpPr txBox="1"/>
      </xdr:nvSpPr>
      <xdr:spPr>
        <a:xfrm>
          <a:off x="10528300" y="131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144188</xdr:rowOff>
    </xdr:from>
    <xdr:to>
      <xdr:col>50</xdr:col>
      <xdr:colOff>165100</xdr:colOff>
      <xdr:row>77</xdr:row>
      <xdr:rowOff>74338</xdr:rowOff>
    </xdr:to>
    <xdr:sp macro="" textlink="">
      <xdr:nvSpPr>
        <xdr:cNvPr id="433" name="楕円 432"/>
        <xdr:cNvSpPr/>
      </xdr:nvSpPr>
      <xdr:spPr>
        <a:xfrm>
          <a:off x="9588500" y="131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90866</xdr:rowOff>
    </xdr:from>
    <xdr:ext cx="534377" cy="259045"/>
    <xdr:sp macro="" textlink="">
      <xdr:nvSpPr>
        <xdr:cNvPr id="434" name="テキスト ボックス 433"/>
        <xdr:cNvSpPr txBox="1"/>
      </xdr:nvSpPr>
      <xdr:spPr>
        <a:xfrm>
          <a:off x="9372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71951</xdr:rowOff>
    </xdr:from>
    <xdr:to>
      <xdr:col>46</xdr:col>
      <xdr:colOff>38100</xdr:colOff>
      <xdr:row>77</xdr:row>
      <xdr:rowOff>2101</xdr:rowOff>
    </xdr:to>
    <xdr:sp macro="" textlink="">
      <xdr:nvSpPr>
        <xdr:cNvPr id="435" name="楕円 434"/>
        <xdr:cNvSpPr/>
      </xdr:nvSpPr>
      <xdr:spPr>
        <a:xfrm>
          <a:off x="8699500" y="131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18628</xdr:rowOff>
    </xdr:from>
    <xdr:ext cx="534377" cy="259045"/>
    <xdr:sp macro="" textlink="">
      <xdr:nvSpPr>
        <xdr:cNvPr id="436" name="テキスト ボックス 435"/>
        <xdr:cNvSpPr txBox="1"/>
      </xdr:nvSpPr>
      <xdr:spPr>
        <a:xfrm>
          <a:off x="8483111" y="128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25828</xdr:rowOff>
    </xdr:from>
    <xdr:to>
      <xdr:col>41</xdr:col>
      <xdr:colOff>101600</xdr:colOff>
      <xdr:row>77</xdr:row>
      <xdr:rowOff>127428</xdr:rowOff>
    </xdr:to>
    <xdr:sp macro="" textlink="">
      <xdr:nvSpPr>
        <xdr:cNvPr id="437" name="楕円 436"/>
        <xdr:cNvSpPr/>
      </xdr:nvSpPr>
      <xdr:spPr>
        <a:xfrm>
          <a:off x="7810500" y="132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143955</xdr:rowOff>
    </xdr:from>
    <xdr:ext cx="534377" cy="259045"/>
    <xdr:sp macro="" textlink="">
      <xdr:nvSpPr>
        <xdr:cNvPr id="438" name="テキスト ボックス 437"/>
        <xdr:cNvSpPr txBox="1"/>
      </xdr:nvSpPr>
      <xdr:spPr>
        <a:xfrm>
          <a:off x="7594111" y="130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16587</xdr:rowOff>
    </xdr:from>
    <xdr:to>
      <xdr:col>36</xdr:col>
      <xdr:colOff>165100</xdr:colOff>
      <xdr:row>78</xdr:row>
      <xdr:rowOff>118187</xdr:rowOff>
    </xdr:to>
    <xdr:sp macro="" textlink="">
      <xdr:nvSpPr>
        <xdr:cNvPr id="439" name="楕円 438"/>
        <xdr:cNvSpPr/>
      </xdr:nvSpPr>
      <xdr:spPr>
        <a:xfrm>
          <a:off x="6921500" y="133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134714</xdr:rowOff>
    </xdr:from>
    <xdr:ext cx="534377" cy="259045"/>
    <xdr:sp macro="" textlink="">
      <xdr:nvSpPr>
        <xdr:cNvPr id="440" name="テキスト ボックス 439"/>
        <xdr:cNvSpPr txBox="1"/>
      </xdr:nvSpPr>
      <xdr:spPr>
        <a:xfrm>
          <a:off x="6705111" y="131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4" name="テキスト ボックス 45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6" name="テキスト ボックス 45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8" name="テキスト ボックス 45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0" name="テキスト ボックス 45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152442</xdr:rowOff>
    </xdr:from>
    <xdr:to>
      <xdr:col>54</xdr:col>
      <xdr:colOff>189865</xdr:colOff>
      <xdr:row>99</xdr:row>
      <xdr:rowOff>28649</xdr:rowOff>
    </xdr:to>
    <xdr:cxnSp macro="">
      <xdr:nvCxnSpPr>
        <xdr:cNvPr id="464" name="直線コネクタ 463"/>
        <xdr:cNvCxnSpPr/>
      </xdr:nvCxnSpPr>
      <xdr:spPr>
        <a:xfrm flipV="1">
          <a:off x="10475595" y="16611642"/>
          <a:ext cx="1270" cy="39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42410</xdr:rowOff>
    </xdr:from>
    <xdr:ext cx="534377" cy="259045"/>
    <xdr:sp macro="" textlink="">
      <xdr:nvSpPr>
        <xdr:cNvPr id="465" name="土木費最小値テキスト"/>
        <xdr:cNvSpPr txBox="1"/>
      </xdr:nvSpPr>
      <xdr:spPr>
        <a:xfrm>
          <a:off x="10528300" y="170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28649</xdr:rowOff>
    </xdr:from>
    <xdr:to>
      <xdr:col>55</xdr:col>
      <xdr:colOff>88900</xdr:colOff>
      <xdr:row>99</xdr:row>
      <xdr:rowOff>28649</xdr:rowOff>
    </xdr:to>
    <xdr:cxnSp macro="">
      <xdr:nvCxnSpPr>
        <xdr:cNvPr id="466" name="直線コネクタ 465"/>
        <xdr:cNvCxnSpPr/>
      </xdr:nvCxnSpPr>
      <xdr:spPr>
        <a:xfrm>
          <a:off x="10388600" y="170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99119</xdr:rowOff>
    </xdr:from>
    <xdr:ext cx="599010" cy="259045"/>
    <xdr:sp macro="" textlink="">
      <xdr:nvSpPr>
        <xdr:cNvPr id="467" name="土木費最大値テキスト"/>
        <xdr:cNvSpPr txBox="1"/>
      </xdr:nvSpPr>
      <xdr:spPr>
        <a:xfrm>
          <a:off x="10528300" y="1638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152442</xdr:rowOff>
    </xdr:from>
    <xdr:to>
      <xdr:col>55</xdr:col>
      <xdr:colOff>88900</xdr:colOff>
      <xdr:row>96</xdr:row>
      <xdr:rowOff>152442</xdr:rowOff>
    </xdr:to>
    <xdr:cxnSp macro="">
      <xdr:nvCxnSpPr>
        <xdr:cNvPr id="468" name="直線コネクタ 467"/>
        <xdr:cNvCxnSpPr/>
      </xdr:nvCxnSpPr>
      <xdr:spPr>
        <a:xfrm>
          <a:off x="10388600" y="16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53222</xdr:rowOff>
    </xdr:from>
    <xdr:to>
      <xdr:col>55</xdr:col>
      <xdr:colOff>0</xdr:colOff>
      <xdr:row>96</xdr:row>
      <xdr:rowOff>152442</xdr:rowOff>
    </xdr:to>
    <xdr:cxnSp macro="">
      <xdr:nvCxnSpPr>
        <xdr:cNvPr id="469" name="直線コネクタ 468"/>
        <xdr:cNvCxnSpPr/>
      </xdr:nvCxnSpPr>
      <xdr:spPr>
        <a:xfrm>
          <a:off x="9639300" y="16512422"/>
          <a:ext cx="838200" cy="9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86861</xdr:rowOff>
    </xdr:from>
    <xdr:ext cx="534377" cy="259045"/>
    <xdr:sp macro="" textlink="">
      <xdr:nvSpPr>
        <xdr:cNvPr id="470" name="土木費平均値テキスト"/>
        <xdr:cNvSpPr txBox="1"/>
      </xdr:nvSpPr>
      <xdr:spPr>
        <a:xfrm>
          <a:off x="10528300" y="16888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108434</xdr:rowOff>
    </xdr:from>
    <xdr:to>
      <xdr:col>55</xdr:col>
      <xdr:colOff>50800</xdr:colOff>
      <xdr:row>99</xdr:row>
      <xdr:rowOff>38584</xdr:rowOff>
    </xdr:to>
    <xdr:sp macro="" textlink="">
      <xdr:nvSpPr>
        <xdr:cNvPr id="471" name="フローチャート: 判断 470"/>
        <xdr:cNvSpPr/>
      </xdr:nvSpPr>
      <xdr:spPr>
        <a:xfrm>
          <a:off x="10426700" y="1691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92749</xdr:rowOff>
    </xdr:from>
    <xdr:to>
      <xdr:col>50</xdr:col>
      <xdr:colOff>114300</xdr:colOff>
      <xdr:row>96</xdr:row>
      <xdr:rowOff>53222</xdr:rowOff>
    </xdr:to>
    <xdr:cxnSp macro="">
      <xdr:nvCxnSpPr>
        <xdr:cNvPr id="472" name="直線コネクタ 471"/>
        <xdr:cNvCxnSpPr/>
      </xdr:nvCxnSpPr>
      <xdr:spPr>
        <a:xfrm>
          <a:off x="8750300" y="15694699"/>
          <a:ext cx="889000" cy="8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107314</xdr:rowOff>
    </xdr:from>
    <xdr:to>
      <xdr:col>50</xdr:col>
      <xdr:colOff>165100</xdr:colOff>
      <xdr:row>99</xdr:row>
      <xdr:rowOff>37464</xdr:rowOff>
    </xdr:to>
    <xdr:sp macro="" textlink="">
      <xdr:nvSpPr>
        <xdr:cNvPr id="473" name="フローチャート: 判断 472"/>
        <xdr:cNvSpPr/>
      </xdr:nvSpPr>
      <xdr:spPr>
        <a:xfrm>
          <a:off x="9588500" y="169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28591</xdr:rowOff>
    </xdr:from>
    <xdr:ext cx="534377" cy="259045"/>
    <xdr:sp macro="" textlink="">
      <xdr:nvSpPr>
        <xdr:cNvPr id="474" name="テキスト ボックス 473"/>
        <xdr:cNvSpPr txBox="1"/>
      </xdr:nvSpPr>
      <xdr:spPr>
        <a:xfrm>
          <a:off x="9372111" y="170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92749</xdr:rowOff>
    </xdr:from>
    <xdr:to>
      <xdr:col>45</xdr:col>
      <xdr:colOff>177800</xdr:colOff>
      <xdr:row>92</xdr:row>
      <xdr:rowOff>31862</xdr:rowOff>
    </xdr:to>
    <xdr:cxnSp macro="">
      <xdr:nvCxnSpPr>
        <xdr:cNvPr id="475" name="直線コネクタ 474"/>
        <xdr:cNvCxnSpPr/>
      </xdr:nvCxnSpPr>
      <xdr:spPr>
        <a:xfrm flipV="1">
          <a:off x="7861300" y="15694699"/>
          <a:ext cx="889000" cy="1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110272</xdr:rowOff>
    </xdr:from>
    <xdr:to>
      <xdr:col>46</xdr:col>
      <xdr:colOff>38100</xdr:colOff>
      <xdr:row>99</xdr:row>
      <xdr:rowOff>40422</xdr:rowOff>
    </xdr:to>
    <xdr:sp macro="" textlink="">
      <xdr:nvSpPr>
        <xdr:cNvPr id="476" name="フローチャート: 判断 475"/>
        <xdr:cNvSpPr/>
      </xdr:nvSpPr>
      <xdr:spPr>
        <a:xfrm>
          <a:off x="86995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31549</xdr:rowOff>
    </xdr:from>
    <xdr:ext cx="534377" cy="259045"/>
    <xdr:sp macro="" textlink="">
      <xdr:nvSpPr>
        <xdr:cNvPr id="477" name="テキスト ボックス 476"/>
        <xdr:cNvSpPr txBox="1"/>
      </xdr:nvSpPr>
      <xdr:spPr>
        <a:xfrm>
          <a:off x="8483111" y="170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31862</xdr:rowOff>
    </xdr:from>
    <xdr:to>
      <xdr:col>41</xdr:col>
      <xdr:colOff>50800</xdr:colOff>
      <xdr:row>94</xdr:row>
      <xdr:rowOff>58150</xdr:rowOff>
    </xdr:to>
    <xdr:cxnSp macro="">
      <xdr:nvCxnSpPr>
        <xdr:cNvPr id="478" name="直線コネクタ 477"/>
        <xdr:cNvCxnSpPr/>
      </xdr:nvCxnSpPr>
      <xdr:spPr>
        <a:xfrm flipV="1">
          <a:off x="6972300" y="15805262"/>
          <a:ext cx="889000" cy="3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114795</xdr:rowOff>
    </xdr:from>
    <xdr:to>
      <xdr:col>41</xdr:col>
      <xdr:colOff>101600</xdr:colOff>
      <xdr:row>99</xdr:row>
      <xdr:rowOff>44945</xdr:rowOff>
    </xdr:to>
    <xdr:sp macro="" textlink="">
      <xdr:nvSpPr>
        <xdr:cNvPr id="479" name="フローチャート: 判断 478"/>
        <xdr:cNvSpPr/>
      </xdr:nvSpPr>
      <xdr:spPr>
        <a:xfrm>
          <a:off x="7810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36072</xdr:rowOff>
    </xdr:from>
    <xdr:ext cx="534377" cy="259045"/>
    <xdr:sp macro="" textlink="">
      <xdr:nvSpPr>
        <xdr:cNvPr id="480" name="テキスト ボックス 479"/>
        <xdr:cNvSpPr txBox="1"/>
      </xdr:nvSpPr>
      <xdr:spPr>
        <a:xfrm>
          <a:off x="7594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121314</xdr:rowOff>
    </xdr:from>
    <xdr:to>
      <xdr:col>36</xdr:col>
      <xdr:colOff>165100</xdr:colOff>
      <xdr:row>99</xdr:row>
      <xdr:rowOff>51464</xdr:rowOff>
    </xdr:to>
    <xdr:sp macro="" textlink="">
      <xdr:nvSpPr>
        <xdr:cNvPr id="481" name="フローチャート: 判断 480"/>
        <xdr:cNvSpPr/>
      </xdr:nvSpPr>
      <xdr:spPr>
        <a:xfrm>
          <a:off x="6921500" y="169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42591</xdr:rowOff>
    </xdr:from>
    <xdr:ext cx="534377" cy="259045"/>
    <xdr:sp macro="" textlink="">
      <xdr:nvSpPr>
        <xdr:cNvPr id="482" name="テキスト ボックス 481"/>
        <xdr:cNvSpPr txBox="1"/>
      </xdr:nvSpPr>
      <xdr:spPr>
        <a:xfrm>
          <a:off x="6705111" y="170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101642</xdr:rowOff>
    </xdr:from>
    <xdr:to>
      <xdr:col>55</xdr:col>
      <xdr:colOff>50800</xdr:colOff>
      <xdr:row>97</xdr:row>
      <xdr:rowOff>31792</xdr:rowOff>
    </xdr:to>
    <xdr:sp macro="" textlink="">
      <xdr:nvSpPr>
        <xdr:cNvPr id="488" name="楕円 487"/>
        <xdr:cNvSpPr/>
      </xdr:nvSpPr>
      <xdr:spPr>
        <a:xfrm>
          <a:off x="10426700" y="165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54669</xdr:rowOff>
    </xdr:from>
    <xdr:ext cx="599010" cy="259045"/>
    <xdr:sp macro="" textlink="">
      <xdr:nvSpPr>
        <xdr:cNvPr id="489" name="土木費該当値テキスト"/>
        <xdr:cNvSpPr txBox="1"/>
      </xdr:nvSpPr>
      <xdr:spPr>
        <a:xfrm>
          <a:off x="10528300" y="1651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2422</xdr:rowOff>
    </xdr:from>
    <xdr:to>
      <xdr:col>50</xdr:col>
      <xdr:colOff>165100</xdr:colOff>
      <xdr:row>96</xdr:row>
      <xdr:rowOff>104022</xdr:rowOff>
    </xdr:to>
    <xdr:sp macro="" textlink="">
      <xdr:nvSpPr>
        <xdr:cNvPr id="490" name="楕円 489"/>
        <xdr:cNvSpPr/>
      </xdr:nvSpPr>
      <xdr:spPr>
        <a:xfrm>
          <a:off x="9588500" y="164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120549</xdr:rowOff>
    </xdr:from>
    <xdr:ext cx="599010" cy="259045"/>
    <xdr:sp macro="" textlink="">
      <xdr:nvSpPr>
        <xdr:cNvPr id="491" name="テキスト ボックス 490"/>
        <xdr:cNvSpPr txBox="1"/>
      </xdr:nvSpPr>
      <xdr:spPr>
        <a:xfrm>
          <a:off x="9339795" y="162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41949</xdr:rowOff>
    </xdr:from>
    <xdr:to>
      <xdr:col>46</xdr:col>
      <xdr:colOff>38100</xdr:colOff>
      <xdr:row>91</xdr:row>
      <xdr:rowOff>143549</xdr:rowOff>
    </xdr:to>
    <xdr:sp macro="" textlink="">
      <xdr:nvSpPr>
        <xdr:cNvPr id="492" name="楕円 491"/>
        <xdr:cNvSpPr/>
      </xdr:nvSpPr>
      <xdr:spPr>
        <a:xfrm>
          <a:off x="8699500" y="156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89</xdr:row>
      <xdr:rowOff>160076</xdr:rowOff>
    </xdr:from>
    <xdr:ext cx="690189" cy="259045"/>
    <xdr:sp macro="" textlink="">
      <xdr:nvSpPr>
        <xdr:cNvPr id="493" name="テキスト ボックス 492"/>
        <xdr:cNvSpPr txBox="1"/>
      </xdr:nvSpPr>
      <xdr:spPr>
        <a:xfrm>
          <a:off x="8405205" y="15419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152512</xdr:rowOff>
    </xdr:from>
    <xdr:to>
      <xdr:col>41</xdr:col>
      <xdr:colOff>101600</xdr:colOff>
      <xdr:row>92</xdr:row>
      <xdr:rowOff>82662</xdr:rowOff>
    </xdr:to>
    <xdr:sp macro="" textlink="">
      <xdr:nvSpPr>
        <xdr:cNvPr id="494" name="楕円 493"/>
        <xdr:cNvSpPr/>
      </xdr:nvSpPr>
      <xdr:spPr>
        <a:xfrm>
          <a:off x="7810500" y="157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99189</xdr:rowOff>
    </xdr:from>
    <xdr:ext cx="690189" cy="259045"/>
    <xdr:sp macro="" textlink="">
      <xdr:nvSpPr>
        <xdr:cNvPr id="495" name="テキスト ボックス 494"/>
        <xdr:cNvSpPr txBox="1"/>
      </xdr:nvSpPr>
      <xdr:spPr>
        <a:xfrm>
          <a:off x="7516205" y="15529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7350</xdr:rowOff>
    </xdr:from>
    <xdr:to>
      <xdr:col>36</xdr:col>
      <xdr:colOff>165100</xdr:colOff>
      <xdr:row>94</xdr:row>
      <xdr:rowOff>108950</xdr:rowOff>
    </xdr:to>
    <xdr:sp macro="" textlink="">
      <xdr:nvSpPr>
        <xdr:cNvPr id="496" name="楕円 495"/>
        <xdr:cNvSpPr/>
      </xdr:nvSpPr>
      <xdr:spPr>
        <a:xfrm>
          <a:off x="6921500" y="161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125477</xdr:rowOff>
    </xdr:from>
    <xdr:ext cx="690189" cy="259045"/>
    <xdr:sp macro="" textlink="">
      <xdr:nvSpPr>
        <xdr:cNvPr id="497" name="テキスト ボックス 496"/>
        <xdr:cNvSpPr txBox="1"/>
      </xdr:nvSpPr>
      <xdr:spPr>
        <a:xfrm>
          <a:off x="6627205" y="15898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4" name="直線コネクタ 523"/>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5"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6" name="直線コネクタ 525"/>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7"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8" name="直線コネクタ 527"/>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126000</xdr:rowOff>
    </xdr:from>
    <xdr:to>
      <xdr:col>85</xdr:col>
      <xdr:colOff>127000</xdr:colOff>
      <xdr:row>37</xdr:row>
      <xdr:rowOff>67021</xdr:rowOff>
    </xdr:to>
    <xdr:cxnSp macro="">
      <xdr:nvCxnSpPr>
        <xdr:cNvPr id="529" name="直線コネクタ 528"/>
        <xdr:cNvCxnSpPr/>
      </xdr:nvCxnSpPr>
      <xdr:spPr>
        <a:xfrm flipV="1">
          <a:off x="15481300" y="6126750"/>
          <a:ext cx="838200" cy="2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30"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31" name="フローチャート: 判断 530"/>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67021</xdr:rowOff>
    </xdr:from>
    <xdr:to>
      <xdr:col>81</xdr:col>
      <xdr:colOff>50800</xdr:colOff>
      <xdr:row>37</xdr:row>
      <xdr:rowOff>95090</xdr:rowOff>
    </xdr:to>
    <xdr:cxnSp macro="">
      <xdr:nvCxnSpPr>
        <xdr:cNvPr id="532" name="直線コネクタ 531"/>
        <xdr:cNvCxnSpPr/>
      </xdr:nvCxnSpPr>
      <xdr:spPr>
        <a:xfrm flipV="1">
          <a:off x="14592300" y="6410671"/>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3" name="フローチャート: 判断 532"/>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4" name="テキスト ボックス 533"/>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95090</xdr:rowOff>
    </xdr:from>
    <xdr:to>
      <xdr:col>76</xdr:col>
      <xdr:colOff>114300</xdr:colOff>
      <xdr:row>38</xdr:row>
      <xdr:rowOff>56996</xdr:rowOff>
    </xdr:to>
    <xdr:cxnSp macro="">
      <xdr:nvCxnSpPr>
        <xdr:cNvPr id="535" name="直線コネクタ 534"/>
        <xdr:cNvCxnSpPr/>
      </xdr:nvCxnSpPr>
      <xdr:spPr>
        <a:xfrm flipV="1">
          <a:off x="13703300" y="6438740"/>
          <a:ext cx="889000" cy="1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6" name="フローチャート: 判断 535"/>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7" name="テキスト ボックス 536"/>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53404</xdr:rowOff>
    </xdr:from>
    <xdr:to>
      <xdr:col>71</xdr:col>
      <xdr:colOff>177800</xdr:colOff>
      <xdr:row>38</xdr:row>
      <xdr:rowOff>56996</xdr:rowOff>
    </xdr:to>
    <xdr:cxnSp macro="">
      <xdr:nvCxnSpPr>
        <xdr:cNvPr id="538" name="直線コネクタ 537"/>
        <xdr:cNvCxnSpPr/>
      </xdr:nvCxnSpPr>
      <xdr:spPr>
        <a:xfrm>
          <a:off x="12814300" y="656850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9" name="フローチャート: 判断 538"/>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40" name="テキスト ボックス 539"/>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76246</xdr:rowOff>
    </xdr:from>
    <xdr:to>
      <xdr:col>67</xdr:col>
      <xdr:colOff>101600</xdr:colOff>
      <xdr:row>39</xdr:row>
      <xdr:rowOff>6396</xdr:rowOff>
    </xdr:to>
    <xdr:sp macro="" textlink="">
      <xdr:nvSpPr>
        <xdr:cNvPr id="541" name="フローチャート: 判断 540"/>
        <xdr:cNvSpPr/>
      </xdr:nvSpPr>
      <xdr:spPr>
        <a:xfrm>
          <a:off x="12763500" y="659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168973</xdr:rowOff>
    </xdr:from>
    <xdr:ext cx="534377" cy="259045"/>
    <xdr:sp macro="" textlink="">
      <xdr:nvSpPr>
        <xdr:cNvPr id="542" name="テキスト ボックス 541"/>
        <xdr:cNvSpPr txBox="1"/>
      </xdr:nvSpPr>
      <xdr:spPr>
        <a:xfrm>
          <a:off x="12547111" y="66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75200</xdr:rowOff>
    </xdr:from>
    <xdr:to>
      <xdr:col>85</xdr:col>
      <xdr:colOff>177800</xdr:colOff>
      <xdr:row>36</xdr:row>
      <xdr:rowOff>5350</xdr:rowOff>
    </xdr:to>
    <xdr:sp macro="" textlink="">
      <xdr:nvSpPr>
        <xdr:cNvPr id="548" name="楕円 547"/>
        <xdr:cNvSpPr/>
      </xdr:nvSpPr>
      <xdr:spPr>
        <a:xfrm>
          <a:off x="16268700" y="60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98077</xdr:rowOff>
    </xdr:from>
    <xdr:ext cx="534377" cy="259045"/>
    <xdr:sp macro="" textlink="">
      <xdr:nvSpPr>
        <xdr:cNvPr id="549" name="消防費該当値テキスト"/>
        <xdr:cNvSpPr txBox="1"/>
      </xdr:nvSpPr>
      <xdr:spPr>
        <a:xfrm>
          <a:off x="16370300" y="5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16221</xdr:rowOff>
    </xdr:from>
    <xdr:to>
      <xdr:col>81</xdr:col>
      <xdr:colOff>101600</xdr:colOff>
      <xdr:row>37</xdr:row>
      <xdr:rowOff>117821</xdr:rowOff>
    </xdr:to>
    <xdr:sp macro="" textlink="">
      <xdr:nvSpPr>
        <xdr:cNvPr id="550" name="楕円 549"/>
        <xdr:cNvSpPr/>
      </xdr:nvSpPr>
      <xdr:spPr>
        <a:xfrm>
          <a:off x="15430500" y="63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134348</xdr:rowOff>
    </xdr:from>
    <xdr:ext cx="534377" cy="259045"/>
    <xdr:sp macro="" textlink="">
      <xdr:nvSpPr>
        <xdr:cNvPr id="551" name="テキスト ボックス 550"/>
        <xdr:cNvSpPr txBox="1"/>
      </xdr:nvSpPr>
      <xdr:spPr>
        <a:xfrm>
          <a:off x="15214111" y="613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44290</xdr:rowOff>
    </xdr:from>
    <xdr:to>
      <xdr:col>76</xdr:col>
      <xdr:colOff>165100</xdr:colOff>
      <xdr:row>37</xdr:row>
      <xdr:rowOff>145890</xdr:rowOff>
    </xdr:to>
    <xdr:sp macro="" textlink="">
      <xdr:nvSpPr>
        <xdr:cNvPr id="552" name="楕円 551"/>
        <xdr:cNvSpPr/>
      </xdr:nvSpPr>
      <xdr:spPr>
        <a:xfrm>
          <a:off x="14541500" y="63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162417</xdr:rowOff>
    </xdr:from>
    <xdr:ext cx="534377" cy="259045"/>
    <xdr:sp macro="" textlink="">
      <xdr:nvSpPr>
        <xdr:cNvPr id="553" name="テキスト ボックス 552"/>
        <xdr:cNvSpPr txBox="1"/>
      </xdr:nvSpPr>
      <xdr:spPr>
        <a:xfrm>
          <a:off x="14325111" y="61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6196</xdr:rowOff>
    </xdr:from>
    <xdr:to>
      <xdr:col>72</xdr:col>
      <xdr:colOff>38100</xdr:colOff>
      <xdr:row>38</xdr:row>
      <xdr:rowOff>107796</xdr:rowOff>
    </xdr:to>
    <xdr:sp macro="" textlink="">
      <xdr:nvSpPr>
        <xdr:cNvPr id="554" name="楕円 553"/>
        <xdr:cNvSpPr/>
      </xdr:nvSpPr>
      <xdr:spPr>
        <a:xfrm>
          <a:off x="13652500" y="65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98923</xdr:rowOff>
    </xdr:from>
    <xdr:ext cx="534377" cy="259045"/>
    <xdr:sp macro="" textlink="">
      <xdr:nvSpPr>
        <xdr:cNvPr id="555" name="テキスト ボックス 554"/>
        <xdr:cNvSpPr txBox="1"/>
      </xdr:nvSpPr>
      <xdr:spPr>
        <a:xfrm>
          <a:off x="13436111" y="66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2604</xdr:rowOff>
    </xdr:from>
    <xdr:to>
      <xdr:col>67</xdr:col>
      <xdr:colOff>101600</xdr:colOff>
      <xdr:row>38</xdr:row>
      <xdr:rowOff>104204</xdr:rowOff>
    </xdr:to>
    <xdr:sp macro="" textlink="">
      <xdr:nvSpPr>
        <xdr:cNvPr id="556" name="楕円 555"/>
        <xdr:cNvSpPr/>
      </xdr:nvSpPr>
      <xdr:spPr>
        <a:xfrm>
          <a:off x="12763500" y="6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120730</xdr:rowOff>
    </xdr:from>
    <xdr:ext cx="534377" cy="259045"/>
    <xdr:sp macro="" textlink="">
      <xdr:nvSpPr>
        <xdr:cNvPr id="557" name="テキスト ボックス 556"/>
        <xdr:cNvSpPr txBox="1"/>
      </xdr:nvSpPr>
      <xdr:spPr>
        <a:xfrm>
          <a:off x="12547111" y="62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9" name="直線コネクタ 56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0" name="テキスト ボックス 56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1" name="直線コネクタ 57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2" name="テキスト ボックス 57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3" name="直線コネクタ 57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4" name="テキスト ボックス 57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5" name="直線コネクタ 57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6" name="テキスト ボックス 57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7" name="直線コネクタ 57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8" name="テキスト ボックス 57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9" name="直線コネクタ 57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0" name="テキスト ボックス 57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4" name="直線コネクタ 583"/>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5"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6" name="直線コネクタ 585"/>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7"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8" name="直線コネクタ 587"/>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101524</xdr:rowOff>
    </xdr:from>
    <xdr:to>
      <xdr:col>85</xdr:col>
      <xdr:colOff>127000</xdr:colOff>
      <xdr:row>55</xdr:row>
      <xdr:rowOff>47618</xdr:rowOff>
    </xdr:to>
    <xdr:cxnSp macro="">
      <xdr:nvCxnSpPr>
        <xdr:cNvPr id="589" name="直線コネクタ 588"/>
        <xdr:cNvCxnSpPr/>
      </xdr:nvCxnSpPr>
      <xdr:spPr>
        <a:xfrm>
          <a:off x="15481300" y="9359824"/>
          <a:ext cx="838200" cy="11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51303</xdr:rowOff>
    </xdr:from>
    <xdr:ext cx="534377" cy="259045"/>
    <xdr:sp macro="" textlink="">
      <xdr:nvSpPr>
        <xdr:cNvPr id="590" name="教育費平均値テキスト"/>
        <xdr:cNvSpPr txBox="1"/>
      </xdr:nvSpPr>
      <xdr:spPr>
        <a:xfrm>
          <a:off x="16370300" y="965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91" name="フローチャート: 判断 590"/>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101524</xdr:rowOff>
    </xdr:from>
    <xdr:to>
      <xdr:col>81</xdr:col>
      <xdr:colOff>50800</xdr:colOff>
      <xdr:row>54</xdr:row>
      <xdr:rowOff>165663</xdr:rowOff>
    </xdr:to>
    <xdr:cxnSp macro="">
      <xdr:nvCxnSpPr>
        <xdr:cNvPr id="592" name="直線コネクタ 591"/>
        <xdr:cNvCxnSpPr/>
      </xdr:nvCxnSpPr>
      <xdr:spPr>
        <a:xfrm flipV="1">
          <a:off x="14592300" y="9359824"/>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3" name="フローチャート: 判断 592"/>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125457</xdr:rowOff>
    </xdr:from>
    <xdr:ext cx="534377" cy="259045"/>
    <xdr:sp macro="" textlink="">
      <xdr:nvSpPr>
        <xdr:cNvPr id="594" name="テキスト ボックス 593"/>
        <xdr:cNvSpPr txBox="1"/>
      </xdr:nvSpPr>
      <xdr:spPr>
        <a:xfrm>
          <a:off x="15214111" y="98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136347</xdr:rowOff>
    </xdr:from>
    <xdr:to>
      <xdr:col>76</xdr:col>
      <xdr:colOff>114300</xdr:colOff>
      <xdr:row>54</xdr:row>
      <xdr:rowOff>165663</xdr:rowOff>
    </xdr:to>
    <xdr:cxnSp macro="">
      <xdr:nvCxnSpPr>
        <xdr:cNvPr id="595" name="直線コネクタ 594"/>
        <xdr:cNvCxnSpPr/>
      </xdr:nvCxnSpPr>
      <xdr:spPr>
        <a:xfrm>
          <a:off x="13703300" y="9223197"/>
          <a:ext cx="889000" cy="20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6" name="フローチャート: 判断 595"/>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7" name="テキスト ボックス 596"/>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136347</xdr:rowOff>
    </xdr:from>
    <xdr:to>
      <xdr:col>71</xdr:col>
      <xdr:colOff>177800</xdr:colOff>
      <xdr:row>56</xdr:row>
      <xdr:rowOff>29439</xdr:rowOff>
    </xdr:to>
    <xdr:cxnSp macro="">
      <xdr:nvCxnSpPr>
        <xdr:cNvPr id="598" name="直線コネクタ 597"/>
        <xdr:cNvCxnSpPr/>
      </xdr:nvCxnSpPr>
      <xdr:spPr>
        <a:xfrm flipV="1">
          <a:off x="12814300" y="9223197"/>
          <a:ext cx="889000" cy="4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9" name="フローチャート: 判断 598"/>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600" name="テキスト ボックス 599"/>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13767</xdr:rowOff>
    </xdr:from>
    <xdr:to>
      <xdr:col>67</xdr:col>
      <xdr:colOff>101600</xdr:colOff>
      <xdr:row>57</xdr:row>
      <xdr:rowOff>115367</xdr:rowOff>
    </xdr:to>
    <xdr:sp macro="" textlink="">
      <xdr:nvSpPr>
        <xdr:cNvPr id="601" name="フローチャート: 判断 600"/>
        <xdr:cNvSpPr/>
      </xdr:nvSpPr>
      <xdr:spPr>
        <a:xfrm>
          <a:off x="12763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106494</xdr:rowOff>
    </xdr:from>
    <xdr:ext cx="534377" cy="259045"/>
    <xdr:sp macro="" textlink="">
      <xdr:nvSpPr>
        <xdr:cNvPr id="602" name="テキスト ボックス 601"/>
        <xdr:cNvSpPr txBox="1"/>
      </xdr:nvSpPr>
      <xdr:spPr>
        <a:xfrm>
          <a:off x="12547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168268</xdr:rowOff>
    </xdr:from>
    <xdr:to>
      <xdr:col>85</xdr:col>
      <xdr:colOff>177800</xdr:colOff>
      <xdr:row>55</xdr:row>
      <xdr:rowOff>98418</xdr:rowOff>
    </xdr:to>
    <xdr:sp macro="" textlink="">
      <xdr:nvSpPr>
        <xdr:cNvPr id="608" name="楕円 607"/>
        <xdr:cNvSpPr/>
      </xdr:nvSpPr>
      <xdr:spPr>
        <a:xfrm>
          <a:off x="16268700" y="94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19695</xdr:rowOff>
    </xdr:from>
    <xdr:ext cx="534377" cy="259045"/>
    <xdr:sp macro="" textlink="">
      <xdr:nvSpPr>
        <xdr:cNvPr id="609" name="教育費該当値テキスト"/>
        <xdr:cNvSpPr txBox="1"/>
      </xdr:nvSpPr>
      <xdr:spPr>
        <a:xfrm>
          <a:off x="16370300" y="9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50724</xdr:rowOff>
    </xdr:from>
    <xdr:to>
      <xdr:col>81</xdr:col>
      <xdr:colOff>101600</xdr:colOff>
      <xdr:row>54</xdr:row>
      <xdr:rowOff>152324</xdr:rowOff>
    </xdr:to>
    <xdr:sp macro="" textlink="">
      <xdr:nvSpPr>
        <xdr:cNvPr id="610" name="楕円 609"/>
        <xdr:cNvSpPr/>
      </xdr:nvSpPr>
      <xdr:spPr>
        <a:xfrm>
          <a:off x="15430500" y="93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168851</xdr:rowOff>
    </xdr:from>
    <xdr:ext cx="599010" cy="259045"/>
    <xdr:sp macro="" textlink="">
      <xdr:nvSpPr>
        <xdr:cNvPr id="611" name="テキスト ボックス 610"/>
        <xdr:cNvSpPr txBox="1"/>
      </xdr:nvSpPr>
      <xdr:spPr>
        <a:xfrm>
          <a:off x="15181795" y="908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114863</xdr:rowOff>
    </xdr:from>
    <xdr:to>
      <xdr:col>76</xdr:col>
      <xdr:colOff>165100</xdr:colOff>
      <xdr:row>55</xdr:row>
      <xdr:rowOff>45013</xdr:rowOff>
    </xdr:to>
    <xdr:sp macro="" textlink="">
      <xdr:nvSpPr>
        <xdr:cNvPr id="612" name="楕円 611"/>
        <xdr:cNvSpPr/>
      </xdr:nvSpPr>
      <xdr:spPr>
        <a:xfrm>
          <a:off x="14541500" y="93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61540</xdr:rowOff>
    </xdr:from>
    <xdr:ext cx="599010" cy="259045"/>
    <xdr:sp macro="" textlink="">
      <xdr:nvSpPr>
        <xdr:cNvPr id="613" name="テキスト ボックス 612"/>
        <xdr:cNvSpPr txBox="1"/>
      </xdr:nvSpPr>
      <xdr:spPr>
        <a:xfrm>
          <a:off x="14292795" y="914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85547</xdr:rowOff>
    </xdr:from>
    <xdr:to>
      <xdr:col>72</xdr:col>
      <xdr:colOff>38100</xdr:colOff>
      <xdr:row>54</xdr:row>
      <xdr:rowOff>15697</xdr:rowOff>
    </xdr:to>
    <xdr:sp macro="" textlink="">
      <xdr:nvSpPr>
        <xdr:cNvPr id="614" name="楕円 613"/>
        <xdr:cNvSpPr/>
      </xdr:nvSpPr>
      <xdr:spPr>
        <a:xfrm>
          <a:off x="13652500" y="917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32224</xdr:rowOff>
    </xdr:from>
    <xdr:ext cx="599010" cy="259045"/>
    <xdr:sp macro="" textlink="">
      <xdr:nvSpPr>
        <xdr:cNvPr id="615" name="テキスト ボックス 614"/>
        <xdr:cNvSpPr txBox="1"/>
      </xdr:nvSpPr>
      <xdr:spPr>
        <a:xfrm>
          <a:off x="13403795" y="894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150089</xdr:rowOff>
    </xdr:from>
    <xdr:to>
      <xdr:col>67</xdr:col>
      <xdr:colOff>101600</xdr:colOff>
      <xdr:row>56</xdr:row>
      <xdr:rowOff>80239</xdr:rowOff>
    </xdr:to>
    <xdr:sp macro="" textlink="">
      <xdr:nvSpPr>
        <xdr:cNvPr id="616" name="楕円 615"/>
        <xdr:cNvSpPr/>
      </xdr:nvSpPr>
      <xdr:spPr>
        <a:xfrm>
          <a:off x="12763500" y="95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96766</xdr:rowOff>
    </xdr:from>
    <xdr:ext cx="534377" cy="259045"/>
    <xdr:sp macro="" textlink="">
      <xdr:nvSpPr>
        <xdr:cNvPr id="617" name="テキスト ボックス 616"/>
        <xdr:cNvSpPr txBox="1"/>
      </xdr:nvSpPr>
      <xdr:spPr>
        <a:xfrm>
          <a:off x="12547111" y="935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8" name="直線コネクタ 62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9" name="テキスト ボックス 62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0" name="直線コネクタ 62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31" name="テキスト ボックス 63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2" name="直線コネクタ 63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33" name="テキスト ボックス 63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4" name="直線コネクタ 63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35" name="テキスト ボックス 63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6" name="直線コネクタ 63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7" name="テキスト ボックス 63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8" name="直線コネクタ 63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9" name="テキスト ボックス 63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157181</xdr:rowOff>
    </xdr:from>
    <xdr:to>
      <xdr:col>85</xdr:col>
      <xdr:colOff>126364</xdr:colOff>
      <xdr:row>79</xdr:row>
      <xdr:rowOff>98879</xdr:rowOff>
    </xdr:to>
    <xdr:cxnSp macro="">
      <xdr:nvCxnSpPr>
        <xdr:cNvPr id="643" name="直線コネクタ 642"/>
        <xdr:cNvCxnSpPr/>
      </xdr:nvCxnSpPr>
      <xdr:spPr>
        <a:xfrm flipV="1">
          <a:off x="16317595" y="12330131"/>
          <a:ext cx="1269" cy="131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120594</xdr:rowOff>
    </xdr:from>
    <xdr:ext cx="249299" cy="259045"/>
    <xdr:sp macro="" textlink="">
      <xdr:nvSpPr>
        <xdr:cNvPr id="644" name="災害復旧費最小値テキスト"/>
        <xdr:cNvSpPr txBox="1"/>
      </xdr:nvSpPr>
      <xdr:spPr>
        <a:xfrm>
          <a:off x="16370300" y="136651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5" name="直線コネクタ 64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103858</xdr:rowOff>
    </xdr:from>
    <xdr:ext cx="599010" cy="259045"/>
    <xdr:sp macro="" textlink="">
      <xdr:nvSpPr>
        <xdr:cNvPr id="646" name="災害復旧費最大値テキスト"/>
        <xdr:cNvSpPr txBox="1"/>
      </xdr:nvSpPr>
      <xdr:spPr>
        <a:xfrm>
          <a:off x="16370300" y="1210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157181</xdr:rowOff>
    </xdr:from>
    <xdr:to>
      <xdr:col>86</xdr:col>
      <xdr:colOff>25400</xdr:colOff>
      <xdr:row>71</xdr:row>
      <xdr:rowOff>157181</xdr:rowOff>
    </xdr:to>
    <xdr:cxnSp macro="">
      <xdr:nvCxnSpPr>
        <xdr:cNvPr id="647" name="直線コネクタ 646"/>
        <xdr:cNvCxnSpPr/>
      </xdr:nvCxnSpPr>
      <xdr:spPr>
        <a:xfrm>
          <a:off x="16230600" y="1233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85479</xdr:rowOff>
    </xdr:from>
    <xdr:to>
      <xdr:col>85</xdr:col>
      <xdr:colOff>127000</xdr:colOff>
      <xdr:row>71</xdr:row>
      <xdr:rowOff>157181</xdr:rowOff>
    </xdr:to>
    <xdr:cxnSp macro="">
      <xdr:nvCxnSpPr>
        <xdr:cNvPr id="648" name="直線コネクタ 647"/>
        <xdr:cNvCxnSpPr/>
      </xdr:nvCxnSpPr>
      <xdr:spPr>
        <a:xfrm>
          <a:off x="15481300" y="12086979"/>
          <a:ext cx="838200" cy="2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165044</xdr:rowOff>
    </xdr:from>
    <xdr:ext cx="534377" cy="259045"/>
    <xdr:sp macro="" textlink="">
      <xdr:nvSpPr>
        <xdr:cNvPr id="649" name="災害復旧費平均値テキスト"/>
        <xdr:cNvSpPr txBox="1"/>
      </xdr:nvSpPr>
      <xdr:spPr>
        <a:xfrm>
          <a:off x="16370300" y="13538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15167</xdr:rowOff>
    </xdr:from>
    <xdr:to>
      <xdr:col>85</xdr:col>
      <xdr:colOff>177800</xdr:colOff>
      <xdr:row>79</xdr:row>
      <xdr:rowOff>116767</xdr:rowOff>
    </xdr:to>
    <xdr:sp macro="" textlink="">
      <xdr:nvSpPr>
        <xdr:cNvPr id="650" name="フローチャート: 判断 649"/>
        <xdr:cNvSpPr/>
      </xdr:nvSpPr>
      <xdr:spPr>
        <a:xfrm>
          <a:off x="16268700" y="135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85479</xdr:rowOff>
    </xdr:from>
    <xdr:to>
      <xdr:col>81</xdr:col>
      <xdr:colOff>50800</xdr:colOff>
      <xdr:row>75</xdr:row>
      <xdr:rowOff>148634</xdr:rowOff>
    </xdr:to>
    <xdr:cxnSp macro="">
      <xdr:nvCxnSpPr>
        <xdr:cNvPr id="651" name="直線コネクタ 650"/>
        <xdr:cNvCxnSpPr/>
      </xdr:nvCxnSpPr>
      <xdr:spPr>
        <a:xfrm flipV="1">
          <a:off x="14592300" y="12086979"/>
          <a:ext cx="889000" cy="9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169224</xdr:rowOff>
    </xdr:from>
    <xdr:to>
      <xdr:col>81</xdr:col>
      <xdr:colOff>101600</xdr:colOff>
      <xdr:row>79</xdr:row>
      <xdr:rowOff>99374</xdr:rowOff>
    </xdr:to>
    <xdr:sp macro="" textlink="">
      <xdr:nvSpPr>
        <xdr:cNvPr id="652" name="フローチャート: 判断 651"/>
        <xdr:cNvSpPr/>
      </xdr:nvSpPr>
      <xdr:spPr>
        <a:xfrm>
          <a:off x="154305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90501</xdr:rowOff>
    </xdr:from>
    <xdr:ext cx="534377" cy="259045"/>
    <xdr:sp macro="" textlink="">
      <xdr:nvSpPr>
        <xdr:cNvPr id="653" name="テキスト ボックス 652"/>
        <xdr:cNvSpPr txBox="1"/>
      </xdr:nvSpPr>
      <xdr:spPr>
        <a:xfrm>
          <a:off x="15214111" y="136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160166</xdr:rowOff>
    </xdr:from>
    <xdr:to>
      <xdr:col>76</xdr:col>
      <xdr:colOff>114300</xdr:colOff>
      <xdr:row>75</xdr:row>
      <xdr:rowOff>148634</xdr:rowOff>
    </xdr:to>
    <xdr:cxnSp macro="">
      <xdr:nvCxnSpPr>
        <xdr:cNvPr id="654" name="直線コネクタ 653"/>
        <xdr:cNvCxnSpPr/>
      </xdr:nvCxnSpPr>
      <xdr:spPr>
        <a:xfrm>
          <a:off x="13703300" y="12504566"/>
          <a:ext cx="889000" cy="50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16101</xdr:rowOff>
    </xdr:from>
    <xdr:to>
      <xdr:col>76</xdr:col>
      <xdr:colOff>165100</xdr:colOff>
      <xdr:row>79</xdr:row>
      <xdr:rowOff>117701</xdr:rowOff>
    </xdr:to>
    <xdr:sp macro="" textlink="">
      <xdr:nvSpPr>
        <xdr:cNvPr id="655" name="フローチャート: 判断 654"/>
        <xdr:cNvSpPr/>
      </xdr:nvSpPr>
      <xdr:spPr>
        <a:xfrm>
          <a:off x="14541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108828</xdr:rowOff>
    </xdr:from>
    <xdr:ext cx="469744" cy="259045"/>
    <xdr:sp macro="" textlink="">
      <xdr:nvSpPr>
        <xdr:cNvPr id="656" name="テキスト ボックス 655"/>
        <xdr:cNvSpPr txBox="1"/>
      </xdr:nvSpPr>
      <xdr:spPr>
        <a:xfrm>
          <a:off x="14357428" y="136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160166</xdr:rowOff>
    </xdr:from>
    <xdr:to>
      <xdr:col>71</xdr:col>
      <xdr:colOff>177800</xdr:colOff>
      <xdr:row>76</xdr:row>
      <xdr:rowOff>105945</xdr:rowOff>
    </xdr:to>
    <xdr:cxnSp macro="">
      <xdr:nvCxnSpPr>
        <xdr:cNvPr id="657" name="直線コネクタ 656"/>
        <xdr:cNvCxnSpPr/>
      </xdr:nvCxnSpPr>
      <xdr:spPr>
        <a:xfrm flipV="1">
          <a:off x="12814300" y="12504566"/>
          <a:ext cx="889000" cy="6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29043</xdr:rowOff>
    </xdr:from>
    <xdr:to>
      <xdr:col>72</xdr:col>
      <xdr:colOff>38100</xdr:colOff>
      <xdr:row>79</xdr:row>
      <xdr:rowOff>130643</xdr:rowOff>
    </xdr:to>
    <xdr:sp macro="" textlink="">
      <xdr:nvSpPr>
        <xdr:cNvPr id="658" name="フローチャート: 判断 657"/>
        <xdr:cNvSpPr/>
      </xdr:nvSpPr>
      <xdr:spPr>
        <a:xfrm>
          <a:off x="13652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121770</xdr:rowOff>
    </xdr:from>
    <xdr:ext cx="469744" cy="259045"/>
    <xdr:sp macro="" textlink="">
      <xdr:nvSpPr>
        <xdr:cNvPr id="659" name="テキスト ボックス 658"/>
        <xdr:cNvSpPr txBox="1"/>
      </xdr:nvSpPr>
      <xdr:spPr>
        <a:xfrm>
          <a:off x="13468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23102</xdr:rowOff>
    </xdr:from>
    <xdr:to>
      <xdr:col>67</xdr:col>
      <xdr:colOff>101600</xdr:colOff>
      <xdr:row>79</xdr:row>
      <xdr:rowOff>124702</xdr:rowOff>
    </xdr:to>
    <xdr:sp macro="" textlink="">
      <xdr:nvSpPr>
        <xdr:cNvPr id="660" name="フローチャート: 判断 659"/>
        <xdr:cNvSpPr/>
      </xdr:nvSpPr>
      <xdr:spPr>
        <a:xfrm>
          <a:off x="12763500" y="135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115829</xdr:rowOff>
    </xdr:from>
    <xdr:ext cx="469744" cy="259045"/>
    <xdr:sp macro="" textlink="">
      <xdr:nvSpPr>
        <xdr:cNvPr id="661" name="テキスト ボックス 660"/>
        <xdr:cNvSpPr txBox="1"/>
      </xdr:nvSpPr>
      <xdr:spPr>
        <a:xfrm>
          <a:off x="12579428" y="1366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106381</xdr:rowOff>
    </xdr:from>
    <xdr:to>
      <xdr:col>85</xdr:col>
      <xdr:colOff>177800</xdr:colOff>
      <xdr:row>72</xdr:row>
      <xdr:rowOff>36531</xdr:rowOff>
    </xdr:to>
    <xdr:sp macro="" textlink="">
      <xdr:nvSpPr>
        <xdr:cNvPr id="667" name="楕円 666"/>
        <xdr:cNvSpPr/>
      </xdr:nvSpPr>
      <xdr:spPr>
        <a:xfrm>
          <a:off x="16268700" y="122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59408</xdr:rowOff>
    </xdr:from>
    <xdr:ext cx="599010" cy="259045"/>
    <xdr:sp macro="" textlink="">
      <xdr:nvSpPr>
        <xdr:cNvPr id="668" name="災害復旧費該当値テキスト"/>
        <xdr:cNvSpPr txBox="1"/>
      </xdr:nvSpPr>
      <xdr:spPr>
        <a:xfrm>
          <a:off x="16370300" y="1223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34679</xdr:rowOff>
    </xdr:from>
    <xdr:to>
      <xdr:col>81</xdr:col>
      <xdr:colOff>101600</xdr:colOff>
      <xdr:row>70</xdr:row>
      <xdr:rowOff>136279</xdr:rowOff>
    </xdr:to>
    <xdr:sp macro="" textlink="">
      <xdr:nvSpPr>
        <xdr:cNvPr id="669" name="楕円 668"/>
        <xdr:cNvSpPr/>
      </xdr:nvSpPr>
      <xdr:spPr>
        <a:xfrm>
          <a:off x="15430500" y="120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152806</xdr:rowOff>
    </xdr:from>
    <xdr:ext cx="599010" cy="259045"/>
    <xdr:sp macro="" textlink="">
      <xdr:nvSpPr>
        <xdr:cNvPr id="670" name="テキスト ボックス 669"/>
        <xdr:cNvSpPr txBox="1"/>
      </xdr:nvSpPr>
      <xdr:spPr>
        <a:xfrm>
          <a:off x="15181795" y="118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97835</xdr:rowOff>
    </xdr:from>
    <xdr:to>
      <xdr:col>76</xdr:col>
      <xdr:colOff>165100</xdr:colOff>
      <xdr:row>76</xdr:row>
      <xdr:rowOff>27986</xdr:rowOff>
    </xdr:to>
    <xdr:sp macro="" textlink="">
      <xdr:nvSpPr>
        <xdr:cNvPr id="671" name="楕円 670"/>
        <xdr:cNvSpPr/>
      </xdr:nvSpPr>
      <xdr:spPr>
        <a:xfrm>
          <a:off x="14541500" y="12956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44512</xdr:rowOff>
    </xdr:from>
    <xdr:ext cx="599010" cy="259045"/>
    <xdr:sp macro="" textlink="">
      <xdr:nvSpPr>
        <xdr:cNvPr id="672" name="テキスト ボックス 671"/>
        <xdr:cNvSpPr txBox="1"/>
      </xdr:nvSpPr>
      <xdr:spPr>
        <a:xfrm>
          <a:off x="14292795" y="1273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109366</xdr:rowOff>
    </xdr:from>
    <xdr:to>
      <xdr:col>72</xdr:col>
      <xdr:colOff>38100</xdr:colOff>
      <xdr:row>73</xdr:row>
      <xdr:rowOff>39516</xdr:rowOff>
    </xdr:to>
    <xdr:sp macro="" textlink="">
      <xdr:nvSpPr>
        <xdr:cNvPr id="673" name="楕円 672"/>
        <xdr:cNvSpPr/>
      </xdr:nvSpPr>
      <xdr:spPr>
        <a:xfrm>
          <a:off x="13652500" y="124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56043</xdr:rowOff>
    </xdr:from>
    <xdr:ext cx="599010" cy="259045"/>
    <xdr:sp macro="" textlink="">
      <xdr:nvSpPr>
        <xdr:cNvPr id="674" name="テキスト ボックス 673"/>
        <xdr:cNvSpPr txBox="1"/>
      </xdr:nvSpPr>
      <xdr:spPr>
        <a:xfrm>
          <a:off x="13403795" y="1222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55145</xdr:rowOff>
    </xdr:from>
    <xdr:to>
      <xdr:col>67</xdr:col>
      <xdr:colOff>101600</xdr:colOff>
      <xdr:row>76</xdr:row>
      <xdr:rowOff>156745</xdr:rowOff>
    </xdr:to>
    <xdr:sp macro="" textlink="">
      <xdr:nvSpPr>
        <xdr:cNvPr id="675" name="楕円 674"/>
        <xdr:cNvSpPr/>
      </xdr:nvSpPr>
      <xdr:spPr>
        <a:xfrm>
          <a:off x="12763500" y="130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1822</xdr:rowOff>
    </xdr:from>
    <xdr:ext cx="599010" cy="259045"/>
    <xdr:sp macro="" textlink="">
      <xdr:nvSpPr>
        <xdr:cNvPr id="676" name="テキスト ボックス 675"/>
        <xdr:cNvSpPr txBox="1"/>
      </xdr:nvSpPr>
      <xdr:spPr>
        <a:xfrm>
          <a:off x="12514795" y="1286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2" name="テキスト ボックス 69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700" name="直線コネクタ 699"/>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701"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702" name="直線コネクタ 701"/>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703"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4" name="直線コネクタ 703"/>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46149</xdr:rowOff>
    </xdr:from>
    <xdr:to>
      <xdr:col>85</xdr:col>
      <xdr:colOff>127000</xdr:colOff>
      <xdr:row>96</xdr:row>
      <xdr:rowOff>92951</xdr:rowOff>
    </xdr:to>
    <xdr:cxnSp macro="">
      <xdr:nvCxnSpPr>
        <xdr:cNvPr id="705" name="直線コネクタ 704"/>
        <xdr:cNvCxnSpPr/>
      </xdr:nvCxnSpPr>
      <xdr:spPr>
        <a:xfrm flipV="1">
          <a:off x="15481300" y="16505349"/>
          <a:ext cx="838200" cy="4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6"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7" name="フローチャート: 判断 706"/>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6731</xdr:rowOff>
    </xdr:from>
    <xdr:to>
      <xdr:col>81</xdr:col>
      <xdr:colOff>50800</xdr:colOff>
      <xdr:row>96</xdr:row>
      <xdr:rowOff>92951</xdr:rowOff>
    </xdr:to>
    <xdr:cxnSp macro="">
      <xdr:nvCxnSpPr>
        <xdr:cNvPr id="708" name="直線コネクタ 707"/>
        <xdr:cNvCxnSpPr/>
      </xdr:nvCxnSpPr>
      <xdr:spPr>
        <a:xfrm>
          <a:off x="14592300" y="16465931"/>
          <a:ext cx="889000" cy="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9" name="フローチャート: 判断 708"/>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10" name="テキスト ボックス 709"/>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6731</xdr:rowOff>
    </xdr:from>
    <xdr:to>
      <xdr:col>76</xdr:col>
      <xdr:colOff>114300</xdr:colOff>
      <xdr:row>96</xdr:row>
      <xdr:rowOff>17901</xdr:rowOff>
    </xdr:to>
    <xdr:cxnSp macro="">
      <xdr:nvCxnSpPr>
        <xdr:cNvPr id="711" name="直線コネクタ 710"/>
        <xdr:cNvCxnSpPr/>
      </xdr:nvCxnSpPr>
      <xdr:spPr>
        <a:xfrm flipV="1">
          <a:off x="13703300" y="1646593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12" name="フローチャート: 判断 711"/>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13" name="テキスト ボックス 712"/>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153964</xdr:rowOff>
    </xdr:from>
    <xdr:to>
      <xdr:col>71</xdr:col>
      <xdr:colOff>177800</xdr:colOff>
      <xdr:row>96</xdr:row>
      <xdr:rowOff>17901</xdr:rowOff>
    </xdr:to>
    <xdr:cxnSp macro="">
      <xdr:nvCxnSpPr>
        <xdr:cNvPr id="714" name="直線コネクタ 713"/>
        <xdr:cNvCxnSpPr/>
      </xdr:nvCxnSpPr>
      <xdr:spPr>
        <a:xfrm>
          <a:off x="12814300" y="1644171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5" name="フローチャート: 判断 714"/>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6" name="テキスト ボックス 715"/>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59083</xdr:rowOff>
    </xdr:from>
    <xdr:to>
      <xdr:col>67</xdr:col>
      <xdr:colOff>101600</xdr:colOff>
      <xdr:row>95</xdr:row>
      <xdr:rowOff>160683</xdr:rowOff>
    </xdr:to>
    <xdr:sp macro="" textlink="">
      <xdr:nvSpPr>
        <xdr:cNvPr id="717" name="フローチャート: 判断 716"/>
        <xdr:cNvSpPr/>
      </xdr:nvSpPr>
      <xdr:spPr>
        <a:xfrm>
          <a:off x="12763500" y="1634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5760</xdr:rowOff>
    </xdr:from>
    <xdr:ext cx="534377" cy="259045"/>
    <xdr:sp macro="" textlink="">
      <xdr:nvSpPr>
        <xdr:cNvPr id="718" name="テキスト ボックス 717"/>
        <xdr:cNvSpPr txBox="1"/>
      </xdr:nvSpPr>
      <xdr:spPr>
        <a:xfrm>
          <a:off x="12547111" y="161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166799</xdr:rowOff>
    </xdr:from>
    <xdr:to>
      <xdr:col>85</xdr:col>
      <xdr:colOff>177800</xdr:colOff>
      <xdr:row>96</xdr:row>
      <xdr:rowOff>96949</xdr:rowOff>
    </xdr:to>
    <xdr:sp macro="" textlink="">
      <xdr:nvSpPr>
        <xdr:cNvPr id="724" name="楕円 723"/>
        <xdr:cNvSpPr/>
      </xdr:nvSpPr>
      <xdr:spPr>
        <a:xfrm>
          <a:off x="16268700" y="164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145226</xdr:rowOff>
    </xdr:from>
    <xdr:ext cx="534377" cy="259045"/>
    <xdr:sp macro="" textlink="">
      <xdr:nvSpPr>
        <xdr:cNvPr id="725" name="公債費該当値テキスト"/>
        <xdr:cNvSpPr txBox="1"/>
      </xdr:nvSpPr>
      <xdr:spPr>
        <a:xfrm>
          <a:off x="16370300" y="164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42151</xdr:rowOff>
    </xdr:from>
    <xdr:to>
      <xdr:col>81</xdr:col>
      <xdr:colOff>101600</xdr:colOff>
      <xdr:row>96</xdr:row>
      <xdr:rowOff>143751</xdr:rowOff>
    </xdr:to>
    <xdr:sp macro="" textlink="">
      <xdr:nvSpPr>
        <xdr:cNvPr id="726" name="楕円 725"/>
        <xdr:cNvSpPr/>
      </xdr:nvSpPr>
      <xdr:spPr>
        <a:xfrm>
          <a:off x="154305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134878</xdr:rowOff>
    </xdr:from>
    <xdr:ext cx="534377" cy="259045"/>
    <xdr:sp macro="" textlink="">
      <xdr:nvSpPr>
        <xdr:cNvPr id="727" name="テキスト ボックス 726"/>
        <xdr:cNvSpPr txBox="1"/>
      </xdr:nvSpPr>
      <xdr:spPr>
        <a:xfrm>
          <a:off x="15214111" y="165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127381</xdr:rowOff>
    </xdr:from>
    <xdr:to>
      <xdr:col>76</xdr:col>
      <xdr:colOff>165100</xdr:colOff>
      <xdr:row>96</xdr:row>
      <xdr:rowOff>57531</xdr:rowOff>
    </xdr:to>
    <xdr:sp macro="" textlink="">
      <xdr:nvSpPr>
        <xdr:cNvPr id="728" name="楕円 727"/>
        <xdr:cNvSpPr/>
      </xdr:nvSpPr>
      <xdr:spPr>
        <a:xfrm>
          <a:off x="145415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48658</xdr:rowOff>
    </xdr:from>
    <xdr:ext cx="534377" cy="259045"/>
    <xdr:sp macro="" textlink="">
      <xdr:nvSpPr>
        <xdr:cNvPr id="729" name="テキスト ボックス 728"/>
        <xdr:cNvSpPr txBox="1"/>
      </xdr:nvSpPr>
      <xdr:spPr>
        <a:xfrm>
          <a:off x="14325111" y="165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138551</xdr:rowOff>
    </xdr:from>
    <xdr:to>
      <xdr:col>72</xdr:col>
      <xdr:colOff>38100</xdr:colOff>
      <xdr:row>96</xdr:row>
      <xdr:rowOff>68701</xdr:rowOff>
    </xdr:to>
    <xdr:sp macro="" textlink="">
      <xdr:nvSpPr>
        <xdr:cNvPr id="730" name="楕円 729"/>
        <xdr:cNvSpPr/>
      </xdr:nvSpPr>
      <xdr:spPr>
        <a:xfrm>
          <a:off x="13652500" y="164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59828</xdr:rowOff>
    </xdr:from>
    <xdr:ext cx="534377" cy="259045"/>
    <xdr:sp macro="" textlink="">
      <xdr:nvSpPr>
        <xdr:cNvPr id="731" name="テキスト ボックス 730"/>
        <xdr:cNvSpPr txBox="1"/>
      </xdr:nvSpPr>
      <xdr:spPr>
        <a:xfrm>
          <a:off x="13436111" y="165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103164</xdr:rowOff>
    </xdr:from>
    <xdr:to>
      <xdr:col>67</xdr:col>
      <xdr:colOff>101600</xdr:colOff>
      <xdr:row>96</xdr:row>
      <xdr:rowOff>33314</xdr:rowOff>
    </xdr:to>
    <xdr:sp macro="" textlink="">
      <xdr:nvSpPr>
        <xdr:cNvPr id="732" name="楕円 731"/>
        <xdr:cNvSpPr/>
      </xdr:nvSpPr>
      <xdr:spPr>
        <a:xfrm>
          <a:off x="12763500" y="163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24441</xdr:rowOff>
    </xdr:from>
    <xdr:ext cx="534377" cy="259045"/>
    <xdr:sp macro="" textlink="">
      <xdr:nvSpPr>
        <xdr:cNvPr id="733" name="テキスト ボックス 732"/>
        <xdr:cNvSpPr txBox="1"/>
      </xdr:nvSpPr>
      <xdr:spPr>
        <a:xfrm>
          <a:off x="12547111" y="164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7" name="テキスト ボックス 74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9" name="テキスト ボックス 74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51" name="テキスト ボックス 75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3" name="テキスト ボックス 75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7" name="直線コネクタ 756"/>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8"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60"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61" name="直線コネクタ 760"/>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63"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4" name="フローチャート: 判断 763"/>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6" name="フローチャート: 判断 765"/>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7" name="テキスト ボックス 766"/>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9" name="フローチャート: 判断 768"/>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70" name="テキスト ボックス 769"/>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72" name="フローチャート: 判断 771"/>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73" name="テキスト ボックス 772"/>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74" name="フローチャート: 判断 773"/>
        <xdr:cNvSpPr/>
      </xdr:nvSpPr>
      <xdr:spPr>
        <a:xfrm>
          <a:off x="18605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26052</xdr:rowOff>
    </xdr:from>
    <xdr:ext cx="313932" cy="259045"/>
    <xdr:sp macro="" textlink="">
      <xdr:nvSpPr>
        <xdr:cNvPr id="775" name="テキスト ボックス 774"/>
        <xdr:cNvSpPr txBox="1"/>
      </xdr:nvSpPr>
      <xdr:spPr>
        <a:xfrm>
          <a:off x="18499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82"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性質別歳出と同じく、多くの項目で類似団体平均と比較し増減の多い突出した数値となっているが、目的別においても、すべて東日本大震災の影響による復旧復興事業によるもので、高い水準となっている。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その中でも住民一人当たりコストが大きくなっているのが、土木費と災害復旧費である。性質別と同じく、土木費については、主に復興交付金事業の普通建設事業によるものであり、災害復旧費については、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漁港や道路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の災害復旧事業によるものである。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また、総務費においても、性質別と同じで復興交付金の返還を行ったことから一時的に大きくなっている。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これからも復旧復興事業を実施することから、今後数年は多くの項目で類似団体と比較して高い水準となることが予想される。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54.76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ポイント減少、実質収支額</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6.78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それぞれ大き</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な額となっている。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復旧復興事業の進捗による事業の精算が多額であったことが大きな要因となっている。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震災以前に比べ大きく増減しているのは、東日本大震災の影響であり、一時的なものである。今後、事業の完了等により、いずれの数値も減少していくことが予想されるが、健全な財政状況を維持し、より良く向上させるためにも、必要な事業を峻別し、歳出の徹底的な見直しと、歳入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年間、連結実質赤字比率は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％を維持しており、健全な財政状況となっている。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各会計毎にみてみると、一般会計では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し復旧復興事業の影響により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％と多額になっている。各特別会計においては、ほぼ同等値を維持している。しかし、水道事業会計や病院事業会計、公共下水道事業特別会計は、東日本大震災の影響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利用者の減少に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伴う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収入減や復旧復興事業等様々な問題が山積している。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水道事業においては、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復旧事業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の完了後、管の更新も必要となってくることから、可能な限り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企業債に頼ること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のない事業の実施が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435" t="s">
        <v>80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436" t="s">
        <v>82</v>
      </c>
      <c r="C3" s="437"/>
      <c r="D3" s="437"/>
      <c r="E3" s="438"/>
      <c r="F3" s="438"/>
      <c r="G3" s="438"/>
      <c r="H3" s="438"/>
      <c r="I3" s="438"/>
      <c r="J3" s="438"/>
      <c r="K3" s="438"/>
      <c r="L3" s="438" t="s">
        <v>83</v>
      </c>
      <c r="M3" s="438"/>
      <c r="N3" s="438"/>
      <c r="O3" s="438"/>
      <c r="P3" s="438"/>
      <c r="Q3" s="438"/>
      <c r="R3" s="445"/>
      <c r="S3" s="445"/>
      <c r="T3" s="445"/>
      <c r="U3" s="445"/>
      <c r="V3" s="446"/>
      <c r="W3" s="420" t="s">
        <v>84</v>
      </c>
      <c r="X3" s="421"/>
      <c r="Y3" s="421"/>
      <c r="Z3" s="421"/>
      <c r="AA3" s="421"/>
      <c r="AB3" s="437"/>
      <c r="AC3" s="445" t="s">
        <v>85</v>
      </c>
      <c r="AD3" s="421"/>
      <c r="AE3" s="421"/>
      <c r="AF3" s="421"/>
      <c r="AG3" s="421"/>
      <c r="AH3" s="421"/>
      <c r="AI3" s="421"/>
      <c r="AJ3" s="421"/>
      <c r="AK3" s="421"/>
      <c r="AL3" s="422"/>
      <c r="AM3" s="420" t="s">
        <v>86</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87</v>
      </c>
      <c r="BO3" s="421"/>
      <c r="BP3" s="421"/>
      <c r="BQ3" s="421"/>
      <c r="BR3" s="421"/>
      <c r="BS3" s="421"/>
      <c r="BT3" s="421"/>
      <c r="BU3" s="422"/>
      <c r="BV3" s="420" t="s">
        <v>88</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89</v>
      </c>
      <c r="CU3" s="421"/>
      <c r="CV3" s="421"/>
      <c r="CW3" s="421"/>
      <c r="CX3" s="421"/>
      <c r="CY3" s="421"/>
      <c r="CZ3" s="421"/>
      <c r="DA3" s="422"/>
      <c r="DB3" s="420" t="s">
        <v>90</v>
      </c>
      <c r="DC3" s="421"/>
      <c r="DD3" s="421"/>
      <c r="DE3" s="421"/>
      <c r="DF3" s="421"/>
      <c r="DG3" s="421"/>
      <c r="DH3" s="421"/>
      <c r="DI3" s="422"/>
      <c r="DJ3" s="182"/>
      <c r="DK3" s="182"/>
      <c r="DL3" s="182"/>
      <c r="DM3" s="182"/>
      <c r="DN3" s="182"/>
      <c r="DO3" s="182"/>
    </row>
    <row r="4" spans="1:119" ht="18.75" customHeight="1" x14ac:dyDescent="0.15">
      <c r="A4" s="183"/>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91</v>
      </c>
      <c r="AZ4" s="424"/>
      <c r="BA4" s="424"/>
      <c r="BB4" s="424"/>
      <c r="BC4" s="424"/>
      <c r="BD4" s="424"/>
      <c r="BE4" s="424"/>
      <c r="BF4" s="424"/>
      <c r="BG4" s="424"/>
      <c r="BH4" s="424"/>
      <c r="BI4" s="424"/>
      <c r="BJ4" s="424"/>
      <c r="BK4" s="424"/>
      <c r="BL4" s="424"/>
      <c r="BM4" s="425"/>
      <c r="BN4" s="426">
        <v>32146624</v>
      </c>
      <c r="BO4" s="427"/>
      <c r="BP4" s="427"/>
      <c r="BQ4" s="427"/>
      <c r="BR4" s="427"/>
      <c r="BS4" s="427"/>
      <c r="BT4" s="427"/>
      <c r="BU4" s="428"/>
      <c r="BV4" s="426">
        <v>31353846</v>
      </c>
      <c r="BW4" s="427"/>
      <c r="BX4" s="427"/>
      <c r="BY4" s="427"/>
      <c r="BZ4" s="427"/>
      <c r="CA4" s="427"/>
      <c r="CB4" s="427"/>
      <c r="CC4" s="428"/>
      <c r="CD4" s="429" t="s">
        <v>92</v>
      </c>
      <c r="CE4" s="430"/>
      <c r="CF4" s="430"/>
      <c r="CG4" s="430"/>
      <c r="CH4" s="430"/>
      <c r="CI4" s="430"/>
      <c r="CJ4" s="430"/>
      <c r="CK4" s="430"/>
      <c r="CL4" s="430"/>
      <c r="CM4" s="430"/>
      <c r="CN4" s="430"/>
      <c r="CO4" s="430"/>
      <c r="CP4" s="430"/>
      <c r="CQ4" s="430"/>
      <c r="CR4" s="430"/>
      <c r="CS4" s="431"/>
      <c r="CT4" s="432">
        <v>30.5</v>
      </c>
      <c r="CU4" s="433"/>
      <c r="CV4" s="433"/>
      <c r="CW4" s="433"/>
      <c r="CX4" s="433"/>
      <c r="CY4" s="433"/>
      <c r="CZ4" s="433"/>
      <c r="DA4" s="434"/>
      <c r="DB4" s="432">
        <v>23.7</v>
      </c>
      <c r="DC4" s="433"/>
      <c r="DD4" s="433"/>
      <c r="DE4" s="433"/>
      <c r="DF4" s="433"/>
      <c r="DG4" s="433"/>
      <c r="DH4" s="433"/>
      <c r="DI4" s="434"/>
      <c r="DJ4" s="182"/>
      <c r="DK4" s="182"/>
      <c r="DL4" s="182"/>
      <c r="DM4" s="182"/>
      <c r="DN4" s="182"/>
      <c r="DO4" s="182"/>
    </row>
    <row r="5" spans="1:119" ht="18.75" customHeight="1" x14ac:dyDescent="0.15">
      <c r="A5" s="183"/>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93</v>
      </c>
      <c r="AN5" s="493"/>
      <c r="AO5" s="493"/>
      <c r="AP5" s="493"/>
      <c r="AQ5" s="493"/>
      <c r="AR5" s="493"/>
      <c r="AS5" s="493"/>
      <c r="AT5" s="494"/>
      <c r="AU5" s="495" t="s">
        <v>94</v>
      </c>
      <c r="AV5" s="496"/>
      <c r="AW5" s="496"/>
      <c r="AX5" s="496"/>
      <c r="AY5" s="497" t="s">
        <v>95</v>
      </c>
      <c r="AZ5" s="498"/>
      <c r="BA5" s="498"/>
      <c r="BB5" s="498"/>
      <c r="BC5" s="498"/>
      <c r="BD5" s="498"/>
      <c r="BE5" s="498"/>
      <c r="BF5" s="498"/>
      <c r="BG5" s="498"/>
      <c r="BH5" s="498"/>
      <c r="BI5" s="498"/>
      <c r="BJ5" s="498"/>
      <c r="BK5" s="498"/>
      <c r="BL5" s="498"/>
      <c r="BM5" s="499"/>
      <c r="BN5" s="463">
        <v>28575585</v>
      </c>
      <c r="BO5" s="464"/>
      <c r="BP5" s="464"/>
      <c r="BQ5" s="464"/>
      <c r="BR5" s="464"/>
      <c r="BS5" s="464"/>
      <c r="BT5" s="464"/>
      <c r="BU5" s="465"/>
      <c r="BV5" s="463">
        <v>29291458</v>
      </c>
      <c r="BW5" s="464"/>
      <c r="BX5" s="464"/>
      <c r="BY5" s="464"/>
      <c r="BZ5" s="464"/>
      <c r="CA5" s="464"/>
      <c r="CB5" s="464"/>
      <c r="CC5" s="465"/>
      <c r="CD5" s="466" t="s">
        <v>96</v>
      </c>
      <c r="CE5" s="467"/>
      <c r="CF5" s="467"/>
      <c r="CG5" s="467"/>
      <c r="CH5" s="467"/>
      <c r="CI5" s="467"/>
      <c r="CJ5" s="467"/>
      <c r="CK5" s="467"/>
      <c r="CL5" s="467"/>
      <c r="CM5" s="467"/>
      <c r="CN5" s="467"/>
      <c r="CO5" s="467"/>
      <c r="CP5" s="467"/>
      <c r="CQ5" s="467"/>
      <c r="CR5" s="467"/>
      <c r="CS5" s="468"/>
      <c r="CT5" s="460">
        <v>90.8</v>
      </c>
      <c r="CU5" s="461"/>
      <c r="CV5" s="461"/>
      <c r="CW5" s="461"/>
      <c r="CX5" s="461"/>
      <c r="CY5" s="461"/>
      <c r="CZ5" s="461"/>
      <c r="DA5" s="462"/>
      <c r="DB5" s="460">
        <v>88</v>
      </c>
      <c r="DC5" s="461"/>
      <c r="DD5" s="461"/>
      <c r="DE5" s="461"/>
      <c r="DF5" s="461"/>
      <c r="DG5" s="461"/>
      <c r="DH5" s="461"/>
      <c r="DI5" s="462"/>
      <c r="DJ5" s="182"/>
      <c r="DK5" s="182"/>
      <c r="DL5" s="182"/>
      <c r="DM5" s="182"/>
      <c r="DN5" s="182"/>
      <c r="DO5" s="182"/>
    </row>
    <row r="6" spans="1:119" ht="18.75" customHeight="1" x14ac:dyDescent="0.15">
      <c r="A6" s="183"/>
      <c r="B6" s="469" t="s">
        <v>97</v>
      </c>
      <c r="C6" s="470"/>
      <c r="D6" s="470"/>
      <c r="E6" s="471"/>
      <c r="F6" s="471"/>
      <c r="G6" s="471"/>
      <c r="H6" s="471"/>
      <c r="I6" s="471"/>
      <c r="J6" s="471"/>
      <c r="K6" s="471"/>
      <c r="L6" s="471" t="s">
        <v>98</v>
      </c>
      <c r="M6" s="471"/>
      <c r="N6" s="471"/>
      <c r="O6" s="471"/>
      <c r="P6" s="471"/>
      <c r="Q6" s="471"/>
      <c r="R6" s="475"/>
      <c r="S6" s="475"/>
      <c r="T6" s="475"/>
      <c r="U6" s="475"/>
      <c r="V6" s="476"/>
      <c r="W6" s="479" t="s">
        <v>99</v>
      </c>
      <c r="X6" s="480"/>
      <c r="Y6" s="480"/>
      <c r="Z6" s="480"/>
      <c r="AA6" s="480"/>
      <c r="AB6" s="470"/>
      <c r="AC6" s="483" t="s">
        <v>100</v>
      </c>
      <c r="AD6" s="484"/>
      <c r="AE6" s="484"/>
      <c r="AF6" s="484"/>
      <c r="AG6" s="484"/>
      <c r="AH6" s="484"/>
      <c r="AI6" s="484"/>
      <c r="AJ6" s="484"/>
      <c r="AK6" s="484"/>
      <c r="AL6" s="485"/>
      <c r="AM6" s="492" t="s">
        <v>101</v>
      </c>
      <c r="AN6" s="493"/>
      <c r="AO6" s="493"/>
      <c r="AP6" s="493"/>
      <c r="AQ6" s="493"/>
      <c r="AR6" s="493"/>
      <c r="AS6" s="493"/>
      <c r="AT6" s="494"/>
      <c r="AU6" s="495" t="s">
        <v>94</v>
      </c>
      <c r="AV6" s="496"/>
      <c r="AW6" s="496"/>
      <c r="AX6" s="496"/>
      <c r="AY6" s="497" t="s">
        <v>102</v>
      </c>
      <c r="AZ6" s="498"/>
      <c r="BA6" s="498"/>
      <c r="BB6" s="498"/>
      <c r="BC6" s="498"/>
      <c r="BD6" s="498"/>
      <c r="BE6" s="498"/>
      <c r="BF6" s="498"/>
      <c r="BG6" s="498"/>
      <c r="BH6" s="498"/>
      <c r="BI6" s="498"/>
      <c r="BJ6" s="498"/>
      <c r="BK6" s="498"/>
      <c r="BL6" s="498"/>
      <c r="BM6" s="499"/>
      <c r="BN6" s="463">
        <v>3571039</v>
      </c>
      <c r="BO6" s="464"/>
      <c r="BP6" s="464"/>
      <c r="BQ6" s="464"/>
      <c r="BR6" s="464"/>
      <c r="BS6" s="464"/>
      <c r="BT6" s="464"/>
      <c r="BU6" s="465"/>
      <c r="BV6" s="463">
        <v>2062388</v>
      </c>
      <c r="BW6" s="464"/>
      <c r="BX6" s="464"/>
      <c r="BY6" s="464"/>
      <c r="BZ6" s="464"/>
      <c r="CA6" s="464"/>
      <c r="CB6" s="464"/>
      <c r="CC6" s="465"/>
      <c r="CD6" s="466" t="s">
        <v>103</v>
      </c>
      <c r="CE6" s="467"/>
      <c r="CF6" s="467"/>
      <c r="CG6" s="467"/>
      <c r="CH6" s="467"/>
      <c r="CI6" s="467"/>
      <c r="CJ6" s="467"/>
      <c r="CK6" s="467"/>
      <c r="CL6" s="467"/>
      <c r="CM6" s="467"/>
      <c r="CN6" s="467"/>
      <c r="CO6" s="467"/>
      <c r="CP6" s="467"/>
      <c r="CQ6" s="467"/>
      <c r="CR6" s="467"/>
      <c r="CS6" s="468"/>
      <c r="CT6" s="500">
        <v>94.6</v>
      </c>
      <c r="CU6" s="501"/>
      <c r="CV6" s="501"/>
      <c r="CW6" s="501"/>
      <c r="CX6" s="501"/>
      <c r="CY6" s="501"/>
      <c r="CZ6" s="501"/>
      <c r="DA6" s="502"/>
      <c r="DB6" s="500">
        <v>91.7</v>
      </c>
      <c r="DC6" s="501"/>
      <c r="DD6" s="501"/>
      <c r="DE6" s="501"/>
      <c r="DF6" s="501"/>
      <c r="DG6" s="501"/>
      <c r="DH6" s="501"/>
      <c r="DI6" s="502"/>
      <c r="DJ6" s="182"/>
      <c r="DK6" s="182"/>
      <c r="DL6" s="182"/>
      <c r="DM6" s="182"/>
      <c r="DN6" s="182"/>
      <c r="DO6" s="182"/>
    </row>
    <row r="7" spans="1:119" ht="18.75" customHeight="1" x14ac:dyDescent="0.15">
      <c r="A7" s="183"/>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104</v>
      </c>
      <c r="AN7" s="493"/>
      <c r="AO7" s="493"/>
      <c r="AP7" s="493"/>
      <c r="AQ7" s="493"/>
      <c r="AR7" s="493"/>
      <c r="AS7" s="493"/>
      <c r="AT7" s="494"/>
      <c r="AU7" s="495" t="s">
        <v>105</v>
      </c>
      <c r="AV7" s="496"/>
      <c r="AW7" s="496"/>
      <c r="AX7" s="496"/>
      <c r="AY7" s="497" t="s">
        <v>106</v>
      </c>
      <c r="AZ7" s="498"/>
      <c r="BA7" s="498"/>
      <c r="BB7" s="498"/>
      <c r="BC7" s="498"/>
      <c r="BD7" s="498"/>
      <c r="BE7" s="498"/>
      <c r="BF7" s="498"/>
      <c r="BG7" s="498"/>
      <c r="BH7" s="498"/>
      <c r="BI7" s="498"/>
      <c r="BJ7" s="498"/>
      <c r="BK7" s="498"/>
      <c r="BL7" s="498"/>
      <c r="BM7" s="499"/>
      <c r="BN7" s="463">
        <v>1993452</v>
      </c>
      <c r="BO7" s="464"/>
      <c r="BP7" s="464"/>
      <c r="BQ7" s="464"/>
      <c r="BR7" s="464"/>
      <c r="BS7" s="464"/>
      <c r="BT7" s="464"/>
      <c r="BU7" s="465"/>
      <c r="BV7" s="463">
        <v>827268</v>
      </c>
      <c r="BW7" s="464"/>
      <c r="BX7" s="464"/>
      <c r="BY7" s="464"/>
      <c r="BZ7" s="464"/>
      <c r="CA7" s="464"/>
      <c r="CB7" s="464"/>
      <c r="CC7" s="465"/>
      <c r="CD7" s="466" t="s">
        <v>107</v>
      </c>
      <c r="CE7" s="467"/>
      <c r="CF7" s="467"/>
      <c r="CG7" s="467"/>
      <c r="CH7" s="467"/>
      <c r="CI7" s="467"/>
      <c r="CJ7" s="467"/>
      <c r="CK7" s="467"/>
      <c r="CL7" s="467"/>
      <c r="CM7" s="467"/>
      <c r="CN7" s="467"/>
      <c r="CO7" s="467"/>
      <c r="CP7" s="467"/>
      <c r="CQ7" s="467"/>
      <c r="CR7" s="467"/>
      <c r="CS7" s="468"/>
      <c r="CT7" s="463">
        <v>5173370</v>
      </c>
      <c r="CU7" s="464"/>
      <c r="CV7" s="464"/>
      <c r="CW7" s="464"/>
      <c r="CX7" s="464"/>
      <c r="CY7" s="464"/>
      <c r="CZ7" s="464"/>
      <c r="DA7" s="465"/>
      <c r="DB7" s="463">
        <v>5209117</v>
      </c>
      <c r="DC7" s="464"/>
      <c r="DD7" s="464"/>
      <c r="DE7" s="464"/>
      <c r="DF7" s="464"/>
      <c r="DG7" s="464"/>
      <c r="DH7" s="464"/>
      <c r="DI7" s="465"/>
      <c r="DJ7" s="182"/>
      <c r="DK7" s="182"/>
      <c r="DL7" s="182"/>
      <c r="DM7" s="182"/>
      <c r="DN7" s="182"/>
      <c r="DO7" s="182"/>
    </row>
    <row r="8" spans="1:119" ht="18.75" customHeight="1" thickBot="1" x14ac:dyDescent="0.2">
      <c r="A8" s="183"/>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108</v>
      </c>
      <c r="AN8" s="493"/>
      <c r="AO8" s="493"/>
      <c r="AP8" s="493"/>
      <c r="AQ8" s="493"/>
      <c r="AR8" s="493"/>
      <c r="AS8" s="493"/>
      <c r="AT8" s="494"/>
      <c r="AU8" s="495" t="s">
        <v>94</v>
      </c>
      <c r="AV8" s="496"/>
      <c r="AW8" s="496"/>
      <c r="AX8" s="496"/>
      <c r="AY8" s="497" t="s">
        <v>109</v>
      </c>
      <c r="AZ8" s="498"/>
      <c r="BA8" s="498"/>
      <c r="BB8" s="498"/>
      <c r="BC8" s="498"/>
      <c r="BD8" s="498"/>
      <c r="BE8" s="498"/>
      <c r="BF8" s="498"/>
      <c r="BG8" s="498"/>
      <c r="BH8" s="498"/>
      <c r="BI8" s="498"/>
      <c r="BJ8" s="498"/>
      <c r="BK8" s="498"/>
      <c r="BL8" s="498"/>
      <c r="BM8" s="499"/>
      <c r="BN8" s="463">
        <v>1577587</v>
      </c>
      <c r="BO8" s="464"/>
      <c r="BP8" s="464"/>
      <c r="BQ8" s="464"/>
      <c r="BR8" s="464"/>
      <c r="BS8" s="464"/>
      <c r="BT8" s="464"/>
      <c r="BU8" s="465"/>
      <c r="BV8" s="463">
        <v>1235120</v>
      </c>
      <c r="BW8" s="464"/>
      <c r="BX8" s="464"/>
      <c r="BY8" s="464"/>
      <c r="BZ8" s="464"/>
      <c r="CA8" s="464"/>
      <c r="CB8" s="464"/>
      <c r="CC8" s="465"/>
      <c r="CD8" s="466" t="s">
        <v>110</v>
      </c>
      <c r="CE8" s="467"/>
      <c r="CF8" s="467"/>
      <c r="CG8" s="467"/>
      <c r="CH8" s="467"/>
      <c r="CI8" s="467"/>
      <c r="CJ8" s="467"/>
      <c r="CK8" s="467"/>
      <c r="CL8" s="467"/>
      <c r="CM8" s="467"/>
      <c r="CN8" s="467"/>
      <c r="CO8" s="467"/>
      <c r="CP8" s="467"/>
      <c r="CQ8" s="467"/>
      <c r="CR8" s="467"/>
      <c r="CS8" s="468"/>
      <c r="CT8" s="503">
        <v>0.3</v>
      </c>
      <c r="CU8" s="504"/>
      <c r="CV8" s="504"/>
      <c r="CW8" s="504"/>
      <c r="CX8" s="504"/>
      <c r="CY8" s="504"/>
      <c r="CZ8" s="504"/>
      <c r="DA8" s="505"/>
      <c r="DB8" s="503">
        <v>0.28999999999999998</v>
      </c>
      <c r="DC8" s="504"/>
      <c r="DD8" s="504"/>
      <c r="DE8" s="504"/>
      <c r="DF8" s="504"/>
      <c r="DG8" s="504"/>
      <c r="DH8" s="504"/>
      <c r="DI8" s="505"/>
      <c r="DJ8" s="182"/>
      <c r="DK8" s="182"/>
      <c r="DL8" s="182"/>
      <c r="DM8" s="182"/>
      <c r="DN8" s="182"/>
      <c r="DO8" s="182"/>
    </row>
    <row r="9" spans="1:119" ht="18.75" customHeight="1" thickBot="1" x14ac:dyDescent="0.2">
      <c r="A9" s="183"/>
      <c r="B9" s="457" t="s">
        <v>111</v>
      </c>
      <c r="C9" s="458"/>
      <c r="D9" s="458"/>
      <c r="E9" s="458"/>
      <c r="F9" s="458"/>
      <c r="G9" s="458"/>
      <c r="H9" s="458"/>
      <c r="I9" s="458"/>
      <c r="J9" s="458"/>
      <c r="K9" s="506"/>
      <c r="L9" s="507" t="s">
        <v>112</v>
      </c>
      <c r="M9" s="508"/>
      <c r="N9" s="508"/>
      <c r="O9" s="508"/>
      <c r="P9" s="508"/>
      <c r="Q9" s="509"/>
      <c r="R9" s="510">
        <v>12370</v>
      </c>
      <c r="S9" s="511"/>
      <c r="T9" s="511"/>
      <c r="U9" s="511"/>
      <c r="V9" s="512"/>
      <c r="W9" s="420" t="s">
        <v>113</v>
      </c>
      <c r="X9" s="421"/>
      <c r="Y9" s="421"/>
      <c r="Z9" s="421"/>
      <c r="AA9" s="421"/>
      <c r="AB9" s="421"/>
      <c r="AC9" s="421"/>
      <c r="AD9" s="421"/>
      <c r="AE9" s="421"/>
      <c r="AF9" s="421"/>
      <c r="AG9" s="421"/>
      <c r="AH9" s="421"/>
      <c r="AI9" s="421"/>
      <c r="AJ9" s="421"/>
      <c r="AK9" s="421"/>
      <c r="AL9" s="422"/>
      <c r="AM9" s="492" t="s">
        <v>114</v>
      </c>
      <c r="AN9" s="493"/>
      <c r="AO9" s="493"/>
      <c r="AP9" s="493"/>
      <c r="AQ9" s="493"/>
      <c r="AR9" s="493"/>
      <c r="AS9" s="493"/>
      <c r="AT9" s="494"/>
      <c r="AU9" s="495" t="s">
        <v>115</v>
      </c>
      <c r="AV9" s="496"/>
      <c r="AW9" s="496"/>
      <c r="AX9" s="496"/>
      <c r="AY9" s="497" t="s">
        <v>116</v>
      </c>
      <c r="AZ9" s="498"/>
      <c r="BA9" s="498"/>
      <c r="BB9" s="498"/>
      <c r="BC9" s="498"/>
      <c r="BD9" s="498"/>
      <c r="BE9" s="498"/>
      <c r="BF9" s="498"/>
      <c r="BG9" s="498"/>
      <c r="BH9" s="498"/>
      <c r="BI9" s="498"/>
      <c r="BJ9" s="498"/>
      <c r="BK9" s="498"/>
      <c r="BL9" s="498"/>
      <c r="BM9" s="499"/>
      <c r="BN9" s="463">
        <v>342467</v>
      </c>
      <c r="BO9" s="464"/>
      <c r="BP9" s="464"/>
      <c r="BQ9" s="464"/>
      <c r="BR9" s="464"/>
      <c r="BS9" s="464"/>
      <c r="BT9" s="464"/>
      <c r="BU9" s="465"/>
      <c r="BV9" s="463">
        <v>-955844</v>
      </c>
      <c r="BW9" s="464"/>
      <c r="BX9" s="464"/>
      <c r="BY9" s="464"/>
      <c r="BZ9" s="464"/>
      <c r="CA9" s="464"/>
      <c r="CB9" s="464"/>
      <c r="CC9" s="465"/>
      <c r="CD9" s="466" t="s">
        <v>117</v>
      </c>
      <c r="CE9" s="467"/>
      <c r="CF9" s="467"/>
      <c r="CG9" s="467"/>
      <c r="CH9" s="467"/>
      <c r="CI9" s="467"/>
      <c r="CJ9" s="467"/>
      <c r="CK9" s="467"/>
      <c r="CL9" s="467"/>
      <c r="CM9" s="467"/>
      <c r="CN9" s="467"/>
      <c r="CO9" s="467"/>
      <c r="CP9" s="467"/>
      <c r="CQ9" s="467"/>
      <c r="CR9" s="467"/>
      <c r="CS9" s="468"/>
      <c r="CT9" s="460">
        <v>3.9</v>
      </c>
      <c r="CU9" s="461"/>
      <c r="CV9" s="461"/>
      <c r="CW9" s="461"/>
      <c r="CX9" s="461"/>
      <c r="CY9" s="461"/>
      <c r="CZ9" s="461"/>
      <c r="DA9" s="462"/>
      <c r="DB9" s="460">
        <v>5.3</v>
      </c>
      <c r="DC9" s="461"/>
      <c r="DD9" s="461"/>
      <c r="DE9" s="461"/>
      <c r="DF9" s="461"/>
      <c r="DG9" s="461"/>
      <c r="DH9" s="461"/>
      <c r="DI9" s="462"/>
      <c r="DJ9" s="182"/>
      <c r="DK9" s="182"/>
      <c r="DL9" s="182"/>
      <c r="DM9" s="182"/>
      <c r="DN9" s="182"/>
      <c r="DO9" s="182"/>
    </row>
    <row r="10" spans="1:119" ht="18.75" customHeight="1" thickBot="1" x14ac:dyDescent="0.2">
      <c r="A10" s="183"/>
      <c r="B10" s="457"/>
      <c r="C10" s="458"/>
      <c r="D10" s="458"/>
      <c r="E10" s="458"/>
      <c r="F10" s="458"/>
      <c r="G10" s="458"/>
      <c r="H10" s="458"/>
      <c r="I10" s="458"/>
      <c r="J10" s="458"/>
      <c r="K10" s="506"/>
      <c r="L10" s="513" t="s">
        <v>118</v>
      </c>
      <c r="M10" s="493"/>
      <c r="N10" s="493"/>
      <c r="O10" s="493"/>
      <c r="P10" s="493"/>
      <c r="Q10" s="494"/>
      <c r="R10" s="514">
        <v>17429</v>
      </c>
      <c r="S10" s="515"/>
      <c r="T10" s="515"/>
      <c r="U10" s="515"/>
      <c r="V10" s="516"/>
      <c r="W10" s="451"/>
      <c r="X10" s="452"/>
      <c r="Y10" s="452"/>
      <c r="Z10" s="452"/>
      <c r="AA10" s="452"/>
      <c r="AB10" s="452"/>
      <c r="AC10" s="452"/>
      <c r="AD10" s="452"/>
      <c r="AE10" s="452"/>
      <c r="AF10" s="452"/>
      <c r="AG10" s="452"/>
      <c r="AH10" s="452"/>
      <c r="AI10" s="452"/>
      <c r="AJ10" s="452"/>
      <c r="AK10" s="452"/>
      <c r="AL10" s="455"/>
      <c r="AM10" s="492" t="s">
        <v>119</v>
      </c>
      <c r="AN10" s="493"/>
      <c r="AO10" s="493"/>
      <c r="AP10" s="493"/>
      <c r="AQ10" s="493"/>
      <c r="AR10" s="493"/>
      <c r="AS10" s="493"/>
      <c r="AT10" s="494"/>
      <c r="AU10" s="495" t="s">
        <v>120</v>
      </c>
      <c r="AV10" s="496"/>
      <c r="AW10" s="496"/>
      <c r="AX10" s="496"/>
      <c r="AY10" s="497" t="s">
        <v>121</v>
      </c>
      <c r="AZ10" s="498"/>
      <c r="BA10" s="498"/>
      <c r="BB10" s="498"/>
      <c r="BC10" s="498"/>
      <c r="BD10" s="498"/>
      <c r="BE10" s="498"/>
      <c r="BF10" s="498"/>
      <c r="BG10" s="498"/>
      <c r="BH10" s="498"/>
      <c r="BI10" s="498"/>
      <c r="BJ10" s="498"/>
      <c r="BK10" s="498"/>
      <c r="BL10" s="498"/>
      <c r="BM10" s="499"/>
      <c r="BN10" s="463">
        <v>446</v>
      </c>
      <c r="BO10" s="464"/>
      <c r="BP10" s="464"/>
      <c r="BQ10" s="464"/>
      <c r="BR10" s="464"/>
      <c r="BS10" s="464"/>
      <c r="BT10" s="464"/>
      <c r="BU10" s="465"/>
      <c r="BV10" s="463">
        <v>834</v>
      </c>
      <c r="BW10" s="464"/>
      <c r="BX10" s="464"/>
      <c r="BY10" s="464"/>
      <c r="BZ10" s="464"/>
      <c r="CA10" s="464"/>
      <c r="CB10" s="464"/>
      <c r="CC10" s="465"/>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457"/>
      <c r="C11" s="458"/>
      <c r="D11" s="458"/>
      <c r="E11" s="458"/>
      <c r="F11" s="458"/>
      <c r="G11" s="458"/>
      <c r="H11" s="458"/>
      <c r="I11" s="458"/>
      <c r="J11" s="458"/>
      <c r="K11" s="506"/>
      <c r="L11" s="517" t="s">
        <v>123</v>
      </c>
      <c r="M11" s="518"/>
      <c r="N11" s="518"/>
      <c r="O11" s="518"/>
      <c r="P11" s="518"/>
      <c r="Q11" s="519"/>
      <c r="R11" s="520" t="s">
        <v>124</v>
      </c>
      <c r="S11" s="521"/>
      <c r="T11" s="521"/>
      <c r="U11" s="521"/>
      <c r="V11" s="522"/>
      <c r="W11" s="451"/>
      <c r="X11" s="452"/>
      <c r="Y11" s="452"/>
      <c r="Z11" s="452"/>
      <c r="AA11" s="452"/>
      <c r="AB11" s="452"/>
      <c r="AC11" s="452"/>
      <c r="AD11" s="452"/>
      <c r="AE11" s="452"/>
      <c r="AF11" s="452"/>
      <c r="AG11" s="452"/>
      <c r="AH11" s="452"/>
      <c r="AI11" s="452"/>
      <c r="AJ11" s="452"/>
      <c r="AK11" s="452"/>
      <c r="AL11" s="455"/>
      <c r="AM11" s="492" t="s">
        <v>125</v>
      </c>
      <c r="AN11" s="493"/>
      <c r="AO11" s="493"/>
      <c r="AP11" s="493"/>
      <c r="AQ11" s="493"/>
      <c r="AR11" s="493"/>
      <c r="AS11" s="493"/>
      <c r="AT11" s="494"/>
      <c r="AU11" s="495" t="s">
        <v>126</v>
      </c>
      <c r="AV11" s="496"/>
      <c r="AW11" s="496"/>
      <c r="AX11" s="496"/>
      <c r="AY11" s="497" t="s">
        <v>127</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128</v>
      </c>
      <c r="CE11" s="467"/>
      <c r="CF11" s="467"/>
      <c r="CG11" s="467"/>
      <c r="CH11" s="467"/>
      <c r="CI11" s="467"/>
      <c r="CJ11" s="467"/>
      <c r="CK11" s="467"/>
      <c r="CL11" s="467"/>
      <c r="CM11" s="467"/>
      <c r="CN11" s="467"/>
      <c r="CO11" s="467"/>
      <c r="CP11" s="467"/>
      <c r="CQ11" s="467"/>
      <c r="CR11" s="467"/>
      <c r="CS11" s="468"/>
      <c r="CT11" s="503" t="s">
        <v>129</v>
      </c>
      <c r="CU11" s="504"/>
      <c r="CV11" s="504"/>
      <c r="CW11" s="504"/>
      <c r="CX11" s="504"/>
      <c r="CY11" s="504"/>
      <c r="CZ11" s="504"/>
      <c r="DA11" s="505"/>
      <c r="DB11" s="503" t="s">
        <v>130</v>
      </c>
      <c r="DC11" s="504"/>
      <c r="DD11" s="504"/>
      <c r="DE11" s="504"/>
      <c r="DF11" s="504"/>
      <c r="DG11" s="504"/>
      <c r="DH11" s="504"/>
      <c r="DI11" s="505"/>
      <c r="DJ11" s="182"/>
      <c r="DK11" s="182"/>
      <c r="DL11" s="182"/>
      <c r="DM11" s="182"/>
      <c r="DN11" s="182"/>
      <c r="DO11" s="182"/>
    </row>
    <row r="12" spans="1:119" ht="18.75" customHeight="1" x14ac:dyDescent="0.15">
      <c r="A12" s="183"/>
      <c r="B12" s="523" t="s">
        <v>131</v>
      </c>
      <c r="C12" s="524"/>
      <c r="D12" s="524"/>
      <c r="E12" s="524"/>
      <c r="F12" s="524"/>
      <c r="G12" s="524"/>
      <c r="H12" s="524"/>
      <c r="I12" s="524"/>
      <c r="J12" s="524"/>
      <c r="K12" s="525"/>
      <c r="L12" s="532" t="s">
        <v>132</v>
      </c>
      <c r="M12" s="533"/>
      <c r="N12" s="533"/>
      <c r="O12" s="533"/>
      <c r="P12" s="533"/>
      <c r="Q12" s="534"/>
      <c r="R12" s="535">
        <v>12987</v>
      </c>
      <c r="S12" s="536"/>
      <c r="T12" s="536"/>
      <c r="U12" s="536"/>
      <c r="V12" s="537"/>
      <c r="W12" s="538" t="s">
        <v>1</v>
      </c>
      <c r="X12" s="496"/>
      <c r="Y12" s="496"/>
      <c r="Z12" s="496"/>
      <c r="AA12" s="496"/>
      <c r="AB12" s="539"/>
      <c r="AC12" s="495" t="s">
        <v>133</v>
      </c>
      <c r="AD12" s="496"/>
      <c r="AE12" s="496"/>
      <c r="AF12" s="496"/>
      <c r="AG12" s="539"/>
      <c r="AH12" s="495" t="s">
        <v>134</v>
      </c>
      <c r="AI12" s="496"/>
      <c r="AJ12" s="496"/>
      <c r="AK12" s="496"/>
      <c r="AL12" s="540"/>
      <c r="AM12" s="492" t="s">
        <v>135</v>
      </c>
      <c r="AN12" s="493"/>
      <c r="AO12" s="493"/>
      <c r="AP12" s="493"/>
      <c r="AQ12" s="493"/>
      <c r="AR12" s="493"/>
      <c r="AS12" s="493"/>
      <c r="AT12" s="494"/>
      <c r="AU12" s="495" t="s">
        <v>115</v>
      </c>
      <c r="AV12" s="496"/>
      <c r="AW12" s="496"/>
      <c r="AX12" s="496"/>
      <c r="AY12" s="497" t="s">
        <v>136</v>
      </c>
      <c r="AZ12" s="498"/>
      <c r="BA12" s="498"/>
      <c r="BB12" s="498"/>
      <c r="BC12" s="498"/>
      <c r="BD12" s="498"/>
      <c r="BE12" s="498"/>
      <c r="BF12" s="498"/>
      <c r="BG12" s="498"/>
      <c r="BH12" s="498"/>
      <c r="BI12" s="498"/>
      <c r="BJ12" s="498"/>
      <c r="BK12" s="498"/>
      <c r="BL12" s="498"/>
      <c r="BM12" s="499"/>
      <c r="BN12" s="463">
        <v>3530000</v>
      </c>
      <c r="BO12" s="464"/>
      <c r="BP12" s="464"/>
      <c r="BQ12" s="464"/>
      <c r="BR12" s="464"/>
      <c r="BS12" s="464"/>
      <c r="BT12" s="464"/>
      <c r="BU12" s="465"/>
      <c r="BV12" s="463">
        <v>2360000</v>
      </c>
      <c r="BW12" s="464"/>
      <c r="BX12" s="464"/>
      <c r="BY12" s="464"/>
      <c r="BZ12" s="464"/>
      <c r="CA12" s="464"/>
      <c r="CB12" s="464"/>
      <c r="CC12" s="465"/>
      <c r="CD12" s="466" t="s">
        <v>137</v>
      </c>
      <c r="CE12" s="467"/>
      <c r="CF12" s="467"/>
      <c r="CG12" s="467"/>
      <c r="CH12" s="467"/>
      <c r="CI12" s="467"/>
      <c r="CJ12" s="467"/>
      <c r="CK12" s="467"/>
      <c r="CL12" s="467"/>
      <c r="CM12" s="467"/>
      <c r="CN12" s="467"/>
      <c r="CO12" s="467"/>
      <c r="CP12" s="467"/>
      <c r="CQ12" s="467"/>
      <c r="CR12" s="467"/>
      <c r="CS12" s="468"/>
      <c r="CT12" s="503" t="s">
        <v>138</v>
      </c>
      <c r="CU12" s="504"/>
      <c r="CV12" s="504"/>
      <c r="CW12" s="504"/>
      <c r="CX12" s="504"/>
      <c r="CY12" s="504"/>
      <c r="CZ12" s="504"/>
      <c r="DA12" s="505"/>
      <c r="DB12" s="503" t="s">
        <v>139</v>
      </c>
      <c r="DC12" s="504"/>
      <c r="DD12" s="504"/>
      <c r="DE12" s="504"/>
      <c r="DF12" s="504"/>
      <c r="DG12" s="504"/>
      <c r="DH12" s="504"/>
      <c r="DI12" s="505"/>
      <c r="DJ12" s="182"/>
      <c r="DK12" s="182"/>
      <c r="DL12" s="182"/>
      <c r="DM12" s="182"/>
      <c r="DN12" s="182"/>
      <c r="DO12" s="182"/>
    </row>
    <row r="13" spans="1:119" ht="18.75" customHeight="1" x14ac:dyDescent="0.15">
      <c r="A13" s="183"/>
      <c r="B13" s="526"/>
      <c r="C13" s="527"/>
      <c r="D13" s="527"/>
      <c r="E13" s="527"/>
      <c r="F13" s="527"/>
      <c r="G13" s="527"/>
      <c r="H13" s="527"/>
      <c r="I13" s="527"/>
      <c r="J13" s="527"/>
      <c r="K13" s="528"/>
      <c r="L13" s="193"/>
      <c r="M13" s="551" t="s">
        <v>140</v>
      </c>
      <c r="N13" s="552"/>
      <c r="O13" s="552"/>
      <c r="P13" s="552"/>
      <c r="Q13" s="553"/>
      <c r="R13" s="544">
        <v>12807</v>
      </c>
      <c r="S13" s="545"/>
      <c r="T13" s="545"/>
      <c r="U13" s="545"/>
      <c r="V13" s="546"/>
      <c r="W13" s="479" t="s">
        <v>141</v>
      </c>
      <c r="X13" s="480"/>
      <c r="Y13" s="480"/>
      <c r="Z13" s="480"/>
      <c r="AA13" s="480"/>
      <c r="AB13" s="470"/>
      <c r="AC13" s="514">
        <v>1317</v>
      </c>
      <c r="AD13" s="515"/>
      <c r="AE13" s="515"/>
      <c r="AF13" s="515"/>
      <c r="AG13" s="554"/>
      <c r="AH13" s="514">
        <v>1932</v>
      </c>
      <c r="AI13" s="515"/>
      <c r="AJ13" s="515"/>
      <c r="AK13" s="515"/>
      <c r="AL13" s="516"/>
      <c r="AM13" s="492" t="s">
        <v>142</v>
      </c>
      <c r="AN13" s="493"/>
      <c r="AO13" s="493"/>
      <c r="AP13" s="493"/>
      <c r="AQ13" s="493"/>
      <c r="AR13" s="493"/>
      <c r="AS13" s="493"/>
      <c r="AT13" s="494"/>
      <c r="AU13" s="495" t="s">
        <v>143</v>
      </c>
      <c r="AV13" s="496"/>
      <c r="AW13" s="496"/>
      <c r="AX13" s="496"/>
      <c r="AY13" s="497" t="s">
        <v>144</v>
      </c>
      <c r="AZ13" s="498"/>
      <c r="BA13" s="498"/>
      <c r="BB13" s="498"/>
      <c r="BC13" s="498"/>
      <c r="BD13" s="498"/>
      <c r="BE13" s="498"/>
      <c r="BF13" s="498"/>
      <c r="BG13" s="498"/>
      <c r="BH13" s="498"/>
      <c r="BI13" s="498"/>
      <c r="BJ13" s="498"/>
      <c r="BK13" s="498"/>
      <c r="BL13" s="498"/>
      <c r="BM13" s="499"/>
      <c r="BN13" s="463">
        <v>-3187087</v>
      </c>
      <c r="BO13" s="464"/>
      <c r="BP13" s="464"/>
      <c r="BQ13" s="464"/>
      <c r="BR13" s="464"/>
      <c r="BS13" s="464"/>
      <c r="BT13" s="464"/>
      <c r="BU13" s="465"/>
      <c r="BV13" s="463">
        <v>-3315010</v>
      </c>
      <c r="BW13" s="464"/>
      <c r="BX13" s="464"/>
      <c r="BY13" s="464"/>
      <c r="BZ13" s="464"/>
      <c r="CA13" s="464"/>
      <c r="CB13" s="464"/>
      <c r="CC13" s="465"/>
      <c r="CD13" s="466" t="s">
        <v>145</v>
      </c>
      <c r="CE13" s="467"/>
      <c r="CF13" s="467"/>
      <c r="CG13" s="467"/>
      <c r="CH13" s="467"/>
      <c r="CI13" s="467"/>
      <c r="CJ13" s="467"/>
      <c r="CK13" s="467"/>
      <c r="CL13" s="467"/>
      <c r="CM13" s="467"/>
      <c r="CN13" s="467"/>
      <c r="CO13" s="467"/>
      <c r="CP13" s="467"/>
      <c r="CQ13" s="467"/>
      <c r="CR13" s="467"/>
      <c r="CS13" s="468"/>
      <c r="CT13" s="460">
        <v>6.9</v>
      </c>
      <c r="CU13" s="461"/>
      <c r="CV13" s="461"/>
      <c r="CW13" s="461"/>
      <c r="CX13" s="461"/>
      <c r="CY13" s="461"/>
      <c r="CZ13" s="461"/>
      <c r="DA13" s="462"/>
      <c r="DB13" s="460">
        <v>7.8</v>
      </c>
      <c r="DC13" s="461"/>
      <c r="DD13" s="461"/>
      <c r="DE13" s="461"/>
      <c r="DF13" s="461"/>
      <c r="DG13" s="461"/>
      <c r="DH13" s="461"/>
      <c r="DI13" s="462"/>
      <c r="DJ13" s="182"/>
      <c r="DK13" s="182"/>
      <c r="DL13" s="182"/>
      <c r="DM13" s="182"/>
      <c r="DN13" s="182"/>
      <c r="DO13" s="182"/>
    </row>
    <row r="14" spans="1:119" ht="18.75" customHeight="1" thickBot="1" x14ac:dyDescent="0.2">
      <c r="A14" s="183"/>
      <c r="B14" s="526"/>
      <c r="C14" s="527"/>
      <c r="D14" s="527"/>
      <c r="E14" s="527"/>
      <c r="F14" s="527"/>
      <c r="G14" s="527"/>
      <c r="H14" s="527"/>
      <c r="I14" s="527"/>
      <c r="J14" s="527"/>
      <c r="K14" s="528"/>
      <c r="L14" s="541" t="s">
        <v>146</v>
      </c>
      <c r="M14" s="542"/>
      <c r="N14" s="542"/>
      <c r="O14" s="542"/>
      <c r="P14" s="542"/>
      <c r="Q14" s="543"/>
      <c r="R14" s="544">
        <v>13210</v>
      </c>
      <c r="S14" s="545"/>
      <c r="T14" s="545"/>
      <c r="U14" s="545"/>
      <c r="V14" s="546"/>
      <c r="W14" s="453"/>
      <c r="X14" s="454"/>
      <c r="Y14" s="454"/>
      <c r="Z14" s="454"/>
      <c r="AA14" s="454"/>
      <c r="AB14" s="443"/>
      <c r="AC14" s="547">
        <v>22</v>
      </c>
      <c r="AD14" s="548"/>
      <c r="AE14" s="548"/>
      <c r="AF14" s="548"/>
      <c r="AG14" s="549"/>
      <c r="AH14" s="547">
        <v>23.4</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147</v>
      </c>
      <c r="CE14" s="556"/>
      <c r="CF14" s="556"/>
      <c r="CG14" s="556"/>
      <c r="CH14" s="556"/>
      <c r="CI14" s="556"/>
      <c r="CJ14" s="556"/>
      <c r="CK14" s="556"/>
      <c r="CL14" s="556"/>
      <c r="CM14" s="556"/>
      <c r="CN14" s="556"/>
      <c r="CO14" s="556"/>
      <c r="CP14" s="556"/>
      <c r="CQ14" s="556"/>
      <c r="CR14" s="556"/>
      <c r="CS14" s="557"/>
      <c r="CT14" s="558" t="s">
        <v>148</v>
      </c>
      <c r="CU14" s="559"/>
      <c r="CV14" s="559"/>
      <c r="CW14" s="559"/>
      <c r="CX14" s="559"/>
      <c r="CY14" s="559"/>
      <c r="CZ14" s="559"/>
      <c r="DA14" s="560"/>
      <c r="DB14" s="558" t="s">
        <v>138</v>
      </c>
      <c r="DC14" s="559"/>
      <c r="DD14" s="559"/>
      <c r="DE14" s="559"/>
      <c r="DF14" s="559"/>
      <c r="DG14" s="559"/>
      <c r="DH14" s="559"/>
      <c r="DI14" s="560"/>
      <c r="DJ14" s="182"/>
      <c r="DK14" s="182"/>
      <c r="DL14" s="182"/>
      <c r="DM14" s="182"/>
      <c r="DN14" s="182"/>
      <c r="DO14" s="182"/>
    </row>
    <row r="15" spans="1:119" ht="18.75" customHeight="1" x14ac:dyDescent="0.15">
      <c r="A15" s="183"/>
      <c r="B15" s="526"/>
      <c r="C15" s="527"/>
      <c r="D15" s="527"/>
      <c r="E15" s="527"/>
      <c r="F15" s="527"/>
      <c r="G15" s="527"/>
      <c r="H15" s="527"/>
      <c r="I15" s="527"/>
      <c r="J15" s="527"/>
      <c r="K15" s="528"/>
      <c r="L15" s="193"/>
      <c r="M15" s="551" t="s">
        <v>140</v>
      </c>
      <c r="N15" s="552"/>
      <c r="O15" s="552"/>
      <c r="P15" s="552"/>
      <c r="Q15" s="553"/>
      <c r="R15" s="544">
        <v>13060</v>
      </c>
      <c r="S15" s="545"/>
      <c r="T15" s="545"/>
      <c r="U15" s="545"/>
      <c r="V15" s="546"/>
      <c r="W15" s="479" t="s">
        <v>149</v>
      </c>
      <c r="X15" s="480"/>
      <c r="Y15" s="480"/>
      <c r="Z15" s="480"/>
      <c r="AA15" s="480"/>
      <c r="AB15" s="470"/>
      <c r="AC15" s="514">
        <v>1954</v>
      </c>
      <c r="AD15" s="515"/>
      <c r="AE15" s="515"/>
      <c r="AF15" s="515"/>
      <c r="AG15" s="554"/>
      <c r="AH15" s="514">
        <v>2312</v>
      </c>
      <c r="AI15" s="515"/>
      <c r="AJ15" s="515"/>
      <c r="AK15" s="515"/>
      <c r="AL15" s="516"/>
      <c r="AM15" s="492"/>
      <c r="AN15" s="493"/>
      <c r="AO15" s="493"/>
      <c r="AP15" s="493"/>
      <c r="AQ15" s="493"/>
      <c r="AR15" s="493"/>
      <c r="AS15" s="493"/>
      <c r="AT15" s="494"/>
      <c r="AU15" s="495"/>
      <c r="AV15" s="496"/>
      <c r="AW15" s="496"/>
      <c r="AX15" s="496"/>
      <c r="AY15" s="423" t="s">
        <v>150</v>
      </c>
      <c r="AZ15" s="424"/>
      <c r="BA15" s="424"/>
      <c r="BB15" s="424"/>
      <c r="BC15" s="424"/>
      <c r="BD15" s="424"/>
      <c r="BE15" s="424"/>
      <c r="BF15" s="424"/>
      <c r="BG15" s="424"/>
      <c r="BH15" s="424"/>
      <c r="BI15" s="424"/>
      <c r="BJ15" s="424"/>
      <c r="BK15" s="424"/>
      <c r="BL15" s="424"/>
      <c r="BM15" s="425"/>
      <c r="BN15" s="426">
        <v>1406876</v>
      </c>
      <c r="BO15" s="427"/>
      <c r="BP15" s="427"/>
      <c r="BQ15" s="427"/>
      <c r="BR15" s="427"/>
      <c r="BS15" s="427"/>
      <c r="BT15" s="427"/>
      <c r="BU15" s="428"/>
      <c r="BV15" s="426">
        <v>1358689</v>
      </c>
      <c r="BW15" s="427"/>
      <c r="BX15" s="427"/>
      <c r="BY15" s="427"/>
      <c r="BZ15" s="427"/>
      <c r="CA15" s="427"/>
      <c r="CB15" s="427"/>
      <c r="CC15" s="428"/>
      <c r="CD15" s="561" t="s">
        <v>151</v>
      </c>
      <c r="CE15" s="562"/>
      <c r="CF15" s="562"/>
      <c r="CG15" s="562"/>
      <c r="CH15" s="562"/>
      <c r="CI15" s="562"/>
      <c r="CJ15" s="562"/>
      <c r="CK15" s="562"/>
      <c r="CL15" s="562"/>
      <c r="CM15" s="562"/>
      <c r="CN15" s="562"/>
      <c r="CO15" s="562"/>
      <c r="CP15" s="562"/>
      <c r="CQ15" s="562"/>
      <c r="CR15" s="562"/>
      <c r="CS15" s="563"/>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26"/>
      <c r="C16" s="527"/>
      <c r="D16" s="527"/>
      <c r="E16" s="527"/>
      <c r="F16" s="527"/>
      <c r="G16" s="527"/>
      <c r="H16" s="527"/>
      <c r="I16" s="527"/>
      <c r="J16" s="527"/>
      <c r="K16" s="528"/>
      <c r="L16" s="541" t="s">
        <v>152</v>
      </c>
      <c r="M16" s="572"/>
      <c r="N16" s="572"/>
      <c r="O16" s="572"/>
      <c r="P16" s="572"/>
      <c r="Q16" s="573"/>
      <c r="R16" s="564" t="s">
        <v>153</v>
      </c>
      <c r="S16" s="565"/>
      <c r="T16" s="565"/>
      <c r="U16" s="565"/>
      <c r="V16" s="566"/>
      <c r="W16" s="453"/>
      <c r="X16" s="454"/>
      <c r="Y16" s="454"/>
      <c r="Z16" s="454"/>
      <c r="AA16" s="454"/>
      <c r="AB16" s="443"/>
      <c r="AC16" s="547">
        <v>32.6</v>
      </c>
      <c r="AD16" s="548"/>
      <c r="AE16" s="548"/>
      <c r="AF16" s="548"/>
      <c r="AG16" s="549"/>
      <c r="AH16" s="547">
        <v>28</v>
      </c>
      <c r="AI16" s="548"/>
      <c r="AJ16" s="548"/>
      <c r="AK16" s="548"/>
      <c r="AL16" s="550"/>
      <c r="AM16" s="492"/>
      <c r="AN16" s="493"/>
      <c r="AO16" s="493"/>
      <c r="AP16" s="493"/>
      <c r="AQ16" s="493"/>
      <c r="AR16" s="493"/>
      <c r="AS16" s="493"/>
      <c r="AT16" s="494"/>
      <c r="AU16" s="495"/>
      <c r="AV16" s="496"/>
      <c r="AW16" s="496"/>
      <c r="AX16" s="496"/>
      <c r="AY16" s="497" t="s">
        <v>154</v>
      </c>
      <c r="AZ16" s="498"/>
      <c r="BA16" s="498"/>
      <c r="BB16" s="498"/>
      <c r="BC16" s="498"/>
      <c r="BD16" s="498"/>
      <c r="BE16" s="498"/>
      <c r="BF16" s="498"/>
      <c r="BG16" s="498"/>
      <c r="BH16" s="498"/>
      <c r="BI16" s="498"/>
      <c r="BJ16" s="498"/>
      <c r="BK16" s="498"/>
      <c r="BL16" s="498"/>
      <c r="BM16" s="499"/>
      <c r="BN16" s="463">
        <v>4435586</v>
      </c>
      <c r="BO16" s="464"/>
      <c r="BP16" s="464"/>
      <c r="BQ16" s="464"/>
      <c r="BR16" s="464"/>
      <c r="BS16" s="464"/>
      <c r="BT16" s="464"/>
      <c r="BU16" s="465"/>
      <c r="BV16" s="463">
        <v>4457362</v>
      </c>
      <c r="BW16" s="464"/>
      <c r="BX16" s="464"/>
      <c r="BY16" s="464"/>
      <c r="BZ16" s="464"/>
      <c r="CA16" s="464"/>
      <c r="CB16" s="464"/>
      <c r="CC16" s="465"/>
      <c r="CD16" s="197"/>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82"/>
      <c r="DK16" s="182"/>
      <c r="DL16" s="182"/>
      <c r="DM16" s="182"/>
      <c r="DN16" s="182"/>
      <c r="DO16" s="182"/>
    </row>
    <row r="17" spans="1:119" ht="18.75" customHeight="1" thickBot="1" x14ac:dyDescent="0.2">
      <c r="A17" s="183"/>
      <c r="B17" s="529"/>
      <c r="C17" s="530"/>
      <c r="D17" s="530"/>
      <c r="E17" s="530"/>
      <c r="F17" s="530"/>
      <c r="G17" s="530"/>
      <c r="H17" s="530"/>
      <c r="I17" s="530"/>
      <c r="J17" s="530"/>
      <c r="K17" s="531"/>
      <c r="L17" s="198"/>
      <c r="M17" s="567" t="s">
        <v>155</v>
      </c>
      <c r="N17" s="568"/>
      <c r="O17" s="568"/>
      <c r="P17" s="568"/>
      <c r="Q17" s="569"/>
      <c r="R17" s="564" t="s">
        <v>156</v>
      </c>
      <c r="S17" s="565"/>
      <c r="T17" s="565"/>
      <c r="U17" s="565"/>
      <c r="V17" s="566"/>
      <c r="W17" s="479" t="s">
        <v>157</v>
      </c>
      <c r="X17" s="480"/>
      <c r="Y17" s="480"/>
      <c r="Z17" s="480"/>
      <c r="AA17" s="480"/>
      <c r="AB17" s="470"/>
      <c r="AC17" s="514">
        <v>2720</v>
      </c>
      <c r="AD17" s="515"/>
      <c r="AE17" s="515"/>
      <c r="AF17" s="515"/>
      <c r="AG17" s="554"/>
      <c r="AH17" s="514">
        <v>3999</v>
      </c>
      <c r="AI17" s="515"/>
      <c r="AJ17" s="515"/>
      <c r="AK17" s="515"/>
      <c r="AL17" s="516"/>
      <c r="AM17" s="492"/>
      <c r="AN17" s="493"/>
      <c r="AO17" s="493"/>
      <c r="AP17" s="493"/>
      <c r="AQ17" s="493"/>
      <c r="AR17" s="493"/>
      <c r="AS17" s="493"/>
      <c r="AT17" s="494"/>
      <c r="AU17" s="495"/>
      <c r="AV17" s="496"/>
      <c r="AW17" s="496"/>
      <c r="AX17" s="496"/>
      <c r="AY17" s="497" t="s">
        <v>158</v>
      </c>
      <c r="AZ17" s="498"/>
      <c r="BA17" s="498"/>
      <c r="BB17" s="498"/>
      <c r="BC17" s="498"/>
      <c r="BD17" s="498"/>
      <c r="BE17" s="498"/>
      <c r="BF17" s="498"/>
      <c r="BG17" s="498"/>
      <c r="BH17" s="498"/>
      <c r="BI17" s="498"/>
      <c r="BJ17" s="498"/>
      <c r="BK17" s="498"/>
      <c r="BL17" s="498"/>
      <c r="BM17" s="499"/>
      <c r="BN17" s="463">
        <v>1802686</v>
      </c>
      <c r="BO17" s="464"/>
      <c r="BP17" s="464"/>
      <c r="BQ17" s="464"/>
      <c r="BR17" s="464"/>
      <c r="BS17" s="464"/>
      <c r="BT17" s="464"/>
      <c r="BU17" s="465"/>
      <c r="BV17" s="463">
        <v>1739174</v>
      </c>
      <c r="BW17" s="464"/>
      <c r="BX17" s="464"/>
      <c r="BY17" s="464"/>
      <c r="BZ17" s="464"/>
      <c r="CA17" s="464"/>
      <c r="CB17" s="464"/>
      <c r="CC17" s="465"/>
      <c r="CD17" s="197"/>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82"/>
      <c r="DK17" s="182"/>
      <c r="DL17" s="182"/>
      <c r="DM17" s="182"/>
      <c r="DN17" s="182"/>
      <c r="DO17" s="182"/>
    </row>
    <row r="18" spans="1:119" ht="18.75" customHeight="1" thickBot="1" x14ac:dyDescent="0.2">
      <c r="A18" s="183"/>
      <c r="B18" s="574" t="s">
        <v>159</v>
      </c>
      <c r="C18" s="506"/>
      <c r="D18" s="506"/>
      <c r="E18" s="575"/>
      <c r="F18" s="575"/>
      <c r="G18" s="575"/>
      <c r="H18" s="575"/>
      <c r="I18" s="575"/>
      <c r="J18" s="575"/>
      <c r="K18" s="575"/>
      <c r="L18" s="576">
        <v>163.4</v>
      </c>
      <c r="M18" s="576"/>
      <c r="N18" s="576"/>
      <c r="O18" s="576"/>
      <c r="P18" s="576"/>
      <c r="Q18" s="576"/>
      <c r="R18" s="577"/>
      <c r="S18" s="577"/>
      <c r="T18" s="577"/>
      <c r="U18" s="577"/>
      <c r="V18" s="578"/>
      <c r="W18" s="481"/>
      <c r="X18" s="482"/>
      <c r="Y18" s="482"/>
      <c r="Z18" s="482"/>
      <c r="AA18" s="482"/>
      <c r="AB18" s="473"/>
      <c r="AC18" s="579">
        <v>45.4</v>
      </c>
      <c r="AD18" s="580"/>
      <c r="AE18" s="580"/>
      <c r="AF18" s="580"/>
      <c r="AG18" s="581"/>
      <c r="AH18" s="579">
        <v>48.5</v>
      </c>
      <c r="AI18" s="580"/>
      <c r="AJ18" s="580"/>
      <c r="AK18" s="580"/>
      <c r="AL18" s="582"/>
      <c r="AM18" s="492"/>
      <c r="AN18" s="493"/>
      <c r="AO18" s="493"/>
      <c r="AP18" s="493"/>
      <c r="AQ18" s="493"/>
      <c r="AR18" s="493"/>
      <c r="AS18" s="493"/>
      <c r="AT18" s="494"/>
      <c r="AU18" s="495"/>
      <c r="AV18" s="496"/>
      <c r="AW18" s="496"/>
      <c r="AX18" s="496"/>
      <c r="AY18" s="497" t="s">
        <v>160</v>
      </c>
      <c r="AZ18" s="498"/>
      <c r="BA18" s="498"/>
      <c r="BB18" s="498"/>
      <c r="BC18" s="498"/>
      <c r="BD18" s="498"/>
      <c r="BE18" s="498"/>
      <c r="BF18" s="498"/>
      <c r="BG18" s="498"/>
      <c r="BH18" s="498"/>
      <c r="BI18" s="498"/>
      <c r="BJ18" s="498"/>
      <c r="BK18" s="498"/>
      <c r="BL18" s="498"/>
      <c r="BM18" s="499"/>
      <c r="BN18" s="463">
        <v>4684907</v>
      </c>
      <c r="BO18" s="464"/>
      <c r="BP18" s="464"/>
      <c r="BQ18" s="464"/>
      <c r="BR18" s="464"/>
      <c r="BS18" s="464"/>
      <c r="BT18" s="464"/>
      <c r="BU18" s="465"/>
      <c r="BV18" s="463">
        <v>4541408</v>
      </c>
      <c r="BW18" s="464"/>
      <c r="BX18" s="464"/>
      <c r="BY18" s="464"/>
      <c r="BZ18" s="464"/>
      <c r="CA18" s="464"/>
      <c r="CB18" s="464"/>
      <c r="CC18" s="465"/>
      <c r="CD18" s="197"/>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82"/>
      <c r="DK18" s="182"/>
      <c r="DL18" s="182"/>
      <c r="DM18" s="182"/>
      <c r="DN18" s="182"/>
      <c r="DO18" s="182"/>
    </row>
    <row r="19" spans="1:119" ht="18.75" customHeight="1" thickBot="1" x14ac:dyDescent="0.2">
      <c r="A19" s="183"/>
      <c r="B19" s="574" t="s">
        <v>161</v>
      </c>
      <c r="C19" s="506"/>
      <c r="D19" s="506"/>
      <c r="E19" s="575"/>
      <c r="F19" s="575"/>
      <c r="G19" s="575"/>
      <c r="H19" s="575"/>
      <c r="I19" s="575"/>
      <c r="J19" s="575"/>
      <c r="K19" s="575"/>
      <c r="L19" s="583">
        <v>76</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162</v>
      </c>
      <c r="AZ19" s="498"/>
      <c r="BA19" s="498"/>
      <c r="BB19" s="498"/>
      <c r="BC19" s="498"/>
      <c r="BD19" s="498"/>
      <c r="BE19" s="498"/>
      <c r="BF19" s="498"/>
      <c r="BG19" s="498"/>
      <c r="BH19" s="498"/>
      <c r="BI19" s="498"/>
      <c r="BJ19" s="498"/>
      <c r="BK19" s="498"/>
      <c r="BL19" s="498"/>
      <c r="BM19" s="499"/>
      <c r="BN19" s="463">
        <v>20310033</v>
      </c>
      <c r="BO19" s="464"/>
      <c r="BP19" s="464"/>
      <c r="BQ19" s="464"/>
      <c r="BR19" s="464"/>
      <c r="BS19" s="464"/>
      <c r="BT19" s="464"/>
      <c r="BU19" s="465"/>
      <c r="BV19" s="463">
        <v>14125292</v>
      </c>
      <c r="BW19" s="464"/>
      <c r="BX19" s="464"/>
      <c r="BY19" s="464"/>
      <c r="BZ19" s="464"/>
      <c r="CA19" s="464"/>
      <c r="CB19" s="464"/>
      <c r="CC19" s="465"/>
      <c r="CD19" s="197"/>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82"/>
      <c r="DK19" s="182"/>
      <c r="DL19" s="182"/>
      <c r="DM19" s="182"/>
      <c r="DN19" s="182"/>
      <c r="DO19" s="182"/>
    </row>
    <row r="20" spans="1:119" ht="18.75" customHeight="1" thickBot="1" x14ac:dyDescent="0.2">
      <c r="A20" s="183"/>
      <c r="B20" s="574" t="s">
        <v>163</v>
      </c>
      <c r="C20" s="506"/>
      <c r="D20" s="506"/>
      <c r="E20" s="575"/>
      <c r="F20" s="575"/>
      <c r="G20" s="575"/>
      <c r="H20" s="575"/>
      <c r="I20" s="575"/>
      <c r="J20" s="575"/>
      <c r="K20" s="575"/>
      <c r="L20" s="583">
        <v>4041</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7"/>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82"/>
      <c r="DK20" s="182"/>
      <c r="DL20" s="182"/>
      <c r="DM20" s="182"/>
      <c r="DN20" s="182"/>
      <c r="DO20" s="182"/>
    </row>
    <row r="21" spans="1:119" ht="18.75" customHeight="1" x14ac:dyDescent="0.15">
      <c r="A21" s="183"/>
      <c r="B21" s="594" t="s">
        <v>164</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7"/>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82"/>
      <c r="DK21" s="182"/>
      <c r="DL21" s="182"/>
      <c r="DM21" s="182"/>
      <c r="DN21" s="182"/>
      <c r="DO21" s="182"/>
    </row>
    <row r="22" spans="1:119" ht="18.75" customHeight="1" thickBot="1" x14ac:dyDescent="0.2">
      <c r="A22" s="183"/>
      <c r="B22" s="597" t="s">
        <v>165</v>
      </c>
      <c r="C22" s="598"/>
      <c r="D22" s="599"/>
      <c r="E22" s="475" t="s">
        <v>1</v>
      </c>
      <c r="F22" s="480"/>
      <c r="G22" s="480"/>
      <c r="H22" s="480"/>
      <c r="I22" s="480"/>
      <c r="J22" s="480"/>
      <c r="K22" s="470"/>
      <c r="L22" s="475" t="s">
        <v>166</v>
      </c>
      <c r="M22" s="480"/>
      <c r="N22" s="480"/>
      <c r="O22" s="480"/>
      <c r="P22" s="470"/>
      <c r="Q22" s="606" t="s">
        <v>167</v>
      </c>
      <c r="R22" s="607"/>
      <c r="S22" s="607"/>
      <c r="T22" s="607"/>
      <c r="U22" s="607"/>
      <c r="V22" s="608"/>
      <c r="W22" s="612" t="s">
        <v>168</v>
      </c>
      <c r="X22" s="598"/>
      <c r="Y22" s="599"/>
      <c r="Z22" s="475" t="s">
        <v>1</v>
      </c>
      <c r="AA22" s="480"/>
      <c r="AB22" s="480"/>
      <c r="AC22" s="480"/>
      <c r="AD22" s="480"/>
      <c r="AE22" s="480"/>
      <c r="AF22" s="480"/>
      <c r="AG22" s="470"/>
      <c r="AH22" s="625" t="s">
        <v>169</v>
      </c>
      <c r="AI22" s="480"/>
      <c r="AJ22" s="480"/>
      <c r="AK22" s="480"/>
      <c r="AL22" s="470"/>
      <c r="AM22" s="625" t="s">
        <v>170</v>
      </c>
      <c r="AN22" s="626"/>
      <c r="AO22" s="626"/>
      <c r="AP22" s="626"/>
      <c r="AQ22" s="626"/>
      <c r="AR22" s="627"/>
      <c r="AS22" s="606" t="s">
        <v>167</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7"/>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82"/>
      <c r="DK22" s="182"/>
      <c r="DL22" s="182"/>
      <c r="DM22" s="182"/>
      <c r="DN22" s="182"/>
      <c r="DO22" s="182"/>
    </row>
    <row r="23" spans="1:119" ht="18.75" customHeight="1" x14ac:dyDescent="0.15">
      <c r="A23" s="183"/>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171</v>
      </c>
      <c r="AZ23" s="424"/>
      <c r="BA23" s="424"/>
      <c r="BB23" s="424"/>
      <c r="BC23" s="424"/>
      <c r="BD23" s="424"/>
      <c r="BE23" s="424"/>
      <c r="BF23" s="424"/>
      <c r="BG23" s="424"/>
      <c r="BH23" s="424"/>
      <c r="BI23" s="424"/>
      <c r="BJ23" s="424"/>
      <c r="BK23" s="424"/>
      <c r="BL23" s="424"/>
      <c r="BM23" s="425"/>
      <c r="BN23" s="463">
        <v>12742288</v>
      </c>
      <c r="BO23" s="464"/>
      <c r="BP23" s="464"/>
      <c r="BQ23" s="464"/>
      <c r="BR23" s="464"/>
      <c r="BS23" s="464"/>
      <c r="BT23" s="464"/>
      <c r="BU23" s="465"/>
      <c r="BV23" s="463">
        <v>12626551</v>
      </c>
      <c r="BW23" s="464"/>
      <c r="BX23" s="464"/>
      <c r="BY23" s="464"/>
      <c r="BZ23" s="464"/>
      <c r="CA23" s="464"/>
      <c r="CB23" s="464"/>
      <c r="CC23" s="465"/>
      <c r="CD23" s="197"/>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82"/>
      <c r="DK23" s="182"/>
      <c r="DL23" s="182"/>
      <c r="DM23" s="182"/>
      <c r="DN23" s="182"/>
      <c r="DO23" s="182"/>
    </row>
    <row r="24" spans="1:119" ht="18.75" customHeight="1" thickBot="1" x14ac:dyDescent="0.2">
      <c r="A24" s="183"/>
      <c r="B24" s="600"/>
      <c r="C24" s="601"/>
      <c r="D24" s="602"/>
      <c r="E24" s="513" t="s">
        <v>172</v>
      </c>
      <c r="F24" s="493"/>
      <c r="G24" s="493"/>
      <c r="H24" s="493"/>
      <c r="I24" s="493"/>
      <c r="J24" s="493"/>
      <c r="K24" s="494"/>
      <c r="L24" s="514">
        <v>1</v>
      </c>
      <c r="M24" s="515"/>
      <c r="N24" s="515"/>
      <c r="O24" s="515"/>
      <c r="P24" s="554"/>
      <c r="Q24" s="514">
        <v>8110</v>
      </c>
      <c r="R24" s="515"/>
      <c r="S24" s="515"/>
      <c r="T24" s="515"/>
      <c r="U24" s="515"/>
      <c r="V24" s="554"/>
      <c r="W24" s="613"/>
      <c r="X24" s="601"/>
      <c r="Y24" s="602"/>
      <c r="Z24" s="513" t="s">
        <v>173</v>
      </c>
      <c r="AA24" s="493"/>
      <c r="AB24" s="493"/>
      <c r="AC24" s="493"/>
      <c r="AD24" s="493"/>
      <c r="AE24" s="493"/>
      <c r="AF24" s="493"/>
      <c r="AG24" s="494"/>
      <c r="AH24" s="514">
        <v>196</v>
      </c>
      <c r="AI24" s="515"/>
      <c r="AJ24" s="515"/>
      <c r="AK24" s="515"/>
      <c r="AL24" s="554"/>
      <c r="AM24" s="514">
        <v>553504</v>
      </c>
      <c r="AN24" s="515"/>
      <c r="AO24" s="515"/>
      <c r="AP24" s="515"/>
      <c r="AQ24" s="515"/>
      <c r="AR24" s="554"/>
      <c r="AS24" s="514">
        <v>2824</v>
      </c>
      <c r="AT24" s="515"/>
      <c r="AU24" s="515"/>
      <c r="AV24" s="515"/>
      <c r="AW24" s="515"/>
      <c r="AX24" s="516"/>
      <c r="AY24" s="633" t="s">
        <v>174</v>
      </c>
      <c r="AZ24" s="634"/>
      <c r="BA24" s="634"/>
      <c r="BB24" s="634"/>
      <c r="BC24" s="634"/>
      <c r="BD24" s="634"/>
      <c r="BE24" s="634"/>
      <c r="BF24" s="634"/>
      <c r="BG24" s="634"/>
      <c r="BH24" s="634"/>
      <c r="BI24" s="634"/>
      <c r="BJ24" s="634"/>
      <c r="BK24" s="634"/>
      <c r="BL24" s="634"/>
      <c r="BM24" s="635"/>
      <c r="BN24" s="463">
        <v>8366571</v>
      </c>
      <c r="BO24" s="464"/>
      <c r="BP24" s="464"/>
      <c r="BQ24" s="464"/>
      <c r="BR24" s="464"/>
      <c r="BS24" s="464"/>
      <c r="BT24" s="464"/>
      <c r="BU24" s="465"/>
      <c r="BV24" s="463">
        <v>8475219</v>
      </c>
      <c r="BW24" s="464"/>
      <c r="BX24" s="464"/>
      <c r="BY24" s="464"/>
      <c r="BZ24" s="464"/>
      <c r="CA24" s="464"/>
      <c r="CB24" s="464"/>
      <c r="CC24" s="465"/>
      <c r="CD24" s="197"/>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82"/>
      <c r="DK24" s="182"/>
      <c r="DL24" s="182"/>
      <c r="DM24" s="182"/>
      <c r="DN24" s="182"/>
      <c r="DO24" s="182"/>
    </row>
    <row r="25" spans="1:119" s="182" customFormat="1" ht="18.75" customHeight="1" x14ac:dyDescent="0.15">
      <c r="A25" s="183"/>
      <c r="B25" s="600"/>
      <c r="C25" s="601"/>
      <c r="D25" s="602"/>
      <c r="E25" s="513" t="s">
        <v>175</v>
      </c>
      <c r="F25" s="493"/>
      <c r="G25" s="493"/>
      <c r="H25" s="493"/>
      <c r="I25" s="493"/>
      <c r="J25" s="493"/>
      <c r="K25" s="494"/>
      <c r="L25" s="514">
        <v>1</v>
      </c>
      <c r="M25" s="515"/>
      <c r="N25" s="515"/>
      <c r="O25" s="515"/>
      <c r="P25" s="554"/>
      <c r="Q25" s="514">
        <v>6200</v>
      </c>
      <c r="R25" s="515"/>
      <c r="S25" s="515"/>
      <c r="T25" s="515"/>
      <c r="U25" s="515"/>
      <c r="V25" s="554"/>
      <c r="W25" s="613"/>
      <c r="X25" s="601"/>
      <c r="Y25" s="602"/>
      <c r="Z25" s="513" t="s">
        <v>176</v>
      </c>
      <c r="AA25" s="493"/>
      <c r="AB25" s="493"/>
      <c r="AC25" s="493"/>
      <c r="AD25" s="493"/>
      <c r="AE25" s="493"/>
      <c r="AF25" s="493"/>
      <c r="AG25" s="494"/>
      <c r="AH25" s="514" t="s">
        <v>138</v>
      </c>
      <c r="AI25" s="515"/>
      <c r="AJ25" s="515"/>
      <c r="AK25" s="515"/>
      <c r="AL25" s="554"/>
      <c r="AM25" s="514" t="s">
        <v>129</v>
      </c>
      <c r="AN25" s="515"/>
      <c r="AO25" s="515"/>
      <c r="AP25" s="515"/>
      <c r="AQ25" s="515"/>
      <c r="AR25" s="554"/>
      <c r="AS25" s="514" t="s">
        <v>138</v>
      </c>
      <c r="AT25" s="515"/>
      <c r="AU25" s="515"/>
      <c r="AV25" s="515"/>
      <c r="AW25" s="515"/>
      <c r="AX25" s="516"/>
      <c r="AY25" s="423" t="s">
        <v>177</v>
      </c>
      <c r="AZ25" s="424"/>
      <c r="BA25" s="424"/>
      <c r="BB25" s="424"/>
      <c r="BC25" s="424"/>
      <c r="BD25" s="424"/>
      <c r="BE25" s="424"/>
      <c r="BF25" s="424"/>
      <c r="BG25" s="424"/>
      <c r="BH25" s="424"/>
      <c r="BI25" s="424"/>
      <c r="BJ25" s="424"/>
      <c r="BK25" s="424"/>
      <c r="BL25" s="424"/>
      <c r="BM25" s="425"/>
      <c r="BN25" s="426">
        <v>38310325</v>
      </c>
      <c r="BO25" s="427"/>
      <c r="BP25" s="427"/>
      <c r="BQ25" s="427"/>
      <c r="BR25" s="427"/>
      <c r="BS25" s="427"/>
      <c r="BT25" s="427"/>
      <c r="BU25" s="428"/>
      <c r="BV25" s="426">
        <v>38449808</v>
      </c>
      <c r="BW25" s="427"/>
      <c r="BX25" s="427"/>
      <c r="BY25" s="427"/>
      <c r="BZ25" s="427"/>
      <c r="CA25" s="427"/>
      <c r="CB25" s="427"/>
      <c r="CC25" s="428"/>
      <c r="CD25" s="197"/>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82" customFormat="1" ht="18.75" customHeight="1" x14ac:dyDescent="0.15">
      <c r="A26" s="183"/>
      <c r="B26" s="600"/>
      <c r="C26" s="601"/>
      <c r="D26" s="602"/>
      <c r="E26" s="513" t="s">
        <v>178</v>
      </c>
      <c r="F26" s="493"/>
      <c r="G26" s="493"/>
      <c r="H26" s="493"/>
      <c r="I26" s="493"/>
      <c r="J26" s="493"/>
      <c r="K26" s="494"/>
      <c r="L26" s="514">
        <v>1</v>
      </c>
      <c r="M26" s="515"/>
      <c r="N26" s="515"/>
      <c r="O26" s="515"/>
      <c r="P26" s="554"/>
      <c r="Q26" s="514">
        <v>5400</v>
      </c>
      <c r="R26" s="515"/>
      <c r="S26" s="515"/>
      <c r="T26" s="515"/>
      <c r="U26" s="515"/>
      <c r="V26" s="554"/>
      <c r="W26" s="613"/>
      <c r="X26" s="601"/>
      <c r="Y26" s="602"/>
      <c r="Z26" s="513" t="s">
        <v>179</v>
      </c>
      <c r="AA26" s="623"/>
      <c r="AB26" s="623"/>
      <c r="AC26" s="623"/>
      <c r="AD26" s="623"/>
      <c r="AE26" s="623"/>
      <c r="AF26" s="623"/>
      <c r="AG26" s="624"/>
      <c r="AH26" s="514">
        <v>12</v>
      </c>
      <c r="AI26" s="515"/>
      <c r="AJ26" s="515"/>
      <c r="AK26" s="515"/>
      <c r="AL26" s="554"/>
      <c r="AM26" s="514">
        <v>28584</v>
      </c>
      <c r="AN26" s="515"/>
      <c r="AO26" s="515"/>
      <c r="AP26" s="515"/>
      <c r="AQ26" s="515"/>
      <c r="AR26" s="554"/>
      <c r="AS26" s="514">
        <v>2382</v>
      </c>
      <c r="AT26" s="515"/>
      <c r="AU26" s="515"/>
      <c r="AV26" s="515"/>
      <c r="AW26" s="515"/>
      <c r="AX26" s="516"/>
      <c r="AY26" s="466" t="s">
        <v>180</v>
      </c>
      <c r="AZ26" s="467"/>
      <c r="BA26" s="467"/>
      <c r="BB26" s="467"/>
      <c r="BC26" s="467"/>
      <c r="BD26" s="467"/>
      <c r="BE26" s="467"/>
      <c r="BF26" s="467"/>
      <c r="BG26" s="467"/>
      <c r="BH26" s="467"/>
      <c r="BI26" s="467"/>
      <c r="BJ26" s="467"/>
      <c r="BK26" s="467"/>
      <c r="BL26" s="467"/>
      <c r="BM26" s="468"/>
      <c r="BN26" s="463" t="s">
        <v>138</v>
      </c>
      <c r="BO26" s="464"/>
      <c r="BP26" s="464"/>
      <c r="BQ26" s="464"/>
      <c r="BR26" s="464"/>
      <c r="BS26" s="464"/>
      <c r="BT26" s="464"/>
      <c r="BU26" s="465"/>
      <c r="BV26" s="463" t="s">
        <v>138</v>
      </c>
      <c r="BW26" s="464"/>
      <c r="BX26" s="464"/>
      <c r="BY26" s="464"/>
      <c r="BZ26" s="464"/>
      <c r="CA26" s="464"/>
      <c r="CB26" s="464"/>
      <c r="CC26" s="465"/>
      <c r="CD26" s="197"/>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x14ac:dyDescent="0.2">
      <c r="A27" s="183"/>
      <c r="B27" s="600"/>
      <c r="C27" s="601"/>
      <c r="D27" s="602"/>
      <c r="E27" s="513" t="s">
        <v>181</v>
      </c>
      <c r="F27" s="493"/>
      <c r="G27" s="493"/>
      <c r="H27" s="493"/>
      <c r="I27" s="493"/>
      <c r="J27" s="493"/>
      <c r="K27" s="494"/>
      <c r="L27" s="514">
        <v>1</v>
      </c>
      <c r="M27" s="515"/>
      <c r="N27" s="515"/>
      <c r="O27" s="515"/>
      <c r="P27" s="554"/>
      <c r="Q27" s="514">
        <v>3000</v>
      </c>
      <c r="R27" s="515"/>
      <c r="S27" s="515"/>
      <c r="T27" s="515"/>
      <c r="U27" s="515"/>
      <c r="V27" s="554"/>
      <c r="W27" s="613"/>
      <c r="X27" s="601"/>
      <c r="Y27" s="602"/>
      <c r="Z27" s="513" t="s">
        <v>182</v>
      </c>
      <c r="AA27" s="493"/>
      <c r="AB27" s="493"/>
      <c r="AC27" s="493"/>
      <c r="AD27" s="493"/>
      <c r="AE27" s="493"/>
      <c r="AF27" s="493"/>
      <c r="AG27" s="494"/>
      <c r="AH27" s="514">
        <v>2</v>
      </c>
      <c r="AI27" s="515"/>
      <c r="AJ27" s="515"/>
      <c r="AK27" s="515"/>
      <c r="AL27" s="554"/>
      <c r="AM27" s="514" t="s">
        <v>183</v>
      </c>
      <c r="AN27" s="515"/>
      <c r="AO27" s="515"/>
      <c r="AP27" s="515"/>
      <c r="AQ27" s="515"/>
      <c r="AR27" s="554"/>
      <c r="AS27" s="514" t="s">
        <v>183</v>
      </c>
      <c r="AT27" s="515"/>
      <c r="AU27" s="515"/>
      <c r="AV27" s="515"/>
      <c r="AW27" s="515"/>
      <c r="AX27" s="516"/>
      <c r="AY27" s="555" t="s">
        <v>184</v>
      </c>
      <c r="AZ27" s="556"/>
      <c r="BA27" s="556"/>
      <c r="BB27" s="556"/>
      <c r="BC27" s="556"/>
      <c r="BD27" s="556"/>
      <c r="BE27" s="556"/>
      <c r="BF27" s="556"/>
      <c r="BG27" s="556"/>
      <c r="BH27" s="556"/>
      <c r="BI27" s="556"/>
      <c r="BJ27" s="556"/>
      <c r="BK27" s="556"/>
      <c r="BL27" s="556"/>
      <c r="BM27" s="557"/>
      <c r="BN27" s="636">
        <v>160167</v>
      </c>
      <c r="BO27" s="637"/>
      <c r="BP27" s="637"/>
      <c r="BQ27" s="637"/>
      <c r="BR27" s="637"/>
      <c r="BS27" s="637"/>
      <c r="BT27" s="637"/>
      <c r="BU27" s="638"/>
      <c r="BV27" s="636">
        <v>160154</v>
      </c>
      <c r="BW27" s="637"/>
      <c r="BX27" s="637"/>
      <c r="BY27" s="637"/>
      <c r="BZ27" s="637"/>
      <c r="CA27" s="637"/>
      <c r="CB27" s="637"/>
      <c r="CC27" s="638"/>
      <c r="CD27" s="199"/>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82"/>
      <c r="DK27" s="182"/>
      <c r="DL27" s="182"/>
      <c r="DM27" s="182"/>
      <c r="DN27" s="182"/>
      <c r="DO27" s="182"/>
    </row>
    <row r="28" spans="1:119" ht="18.75" customHeight="1" x14ac:dyDescent="0.15">
      <c r="A28" s="183"/>
      <c r="B28" s="600"/>
      <c r="C28" s="601"/>
      <c r="D28" s="602"/>
      <c r="E28" s="513" t="s">
        <v>185</v>
      </c>
      <c r="F28" s="493"/>
      <c r="G28" s="493"/>
      <c r="H28" s="493"/>
      <c r="I28" s="493"/>
      <c r="J28" s="493"/>
      <c r="K28" s="494"/>
      <c r="L28" s="514">
        <v>1</v>
      </c>
      <c r="M28" s="515"/>
      <c r="N28" s="515"/>
      <c r="O28" s="515"/>
      <c r="P28" s="554"/>
      <c r="Q28" s="514">
        <v>2480</v>
      </c>
      <c r="R28" s="515"/>
      <c r="S28" s="515"/>
      <c r="T28" s="515"/>
      <c r="U28" s="515"/>
      <c r="V28" s="554"/>
      <c r="W28" s="613"/>
      <c r="X28" s="601"/>
      <c r="Y28" s="602"/>
      <c r="Z28" s="513" t="s">
        <v>186</v>
      </c>
      <c r="AA28" s="493"/>
      <c r="AB28" s="493"/>
      <c r="AC28" s="493"/>
      <c r="AD28" s="493"/>
      <c r="AE28" s="493"/>
      <c r="AF28" s="493"/>
      <c r="AG28" s="494"/>
      <c r="AH28" s="514" t="s">
        <v>129</v>
      </c>
      <c r="AI28" s="515"/>
      <c r="AJ28" s="515"/>
      <c r="AK28" s="515"/>
      <c r="AL28" s="554"/>
      <c r="AM28" s="514" t="s">
        <v>129</v>
      </c>
      <c r="AN28" s="515"/>
      <c r="AO28" s="515"/>
      <c r="AP28" s="515"/>
      <c r="AQ28" s="515"/>
      <c r="AR28" s="554"/>
      <c r="AS28" s="514" t="s">
        <v>138</v>
      </c>
      <c r="AT28" s="515"/>
      <c r="AU28" s="515"/>
      <c r="AV28" s="515"/>
      <c r="AW28" s="515"/>
      <c r="AX28" s="516"/>
      <c r="AY28" s="639" t="s">
        <v>187</v>
      </c>
      <c r="AZ28" s="640"/>
      <c r="BA28" s="640"/>
      <c r="BB28" s="641"/>
      <c r="BC28" s="423" t="s">
        <v>48</v>
      </c>
      <c r="BD28" s="424"/>
      <c r="BE28" s="424"/>
      <c r="BF28" s="424"/>
      <c r="BG28" s="424"/>
      <c r="BH28" s="424"/>
      <c r="BI28" s="424"/>
      <c r="BJ28" s="424"/>
      <c r="BK28" s="424"/>
      <c r="BL28" s="424"/>
      <c r="BM28" s="425"/>
      <c r="BN28" s="426">
        <v>3916908</v>
      </c>
      <c r="BO28" s="427"/>
      <c r="BP28" s="427"/>
      <c r="BQ28" s="427"/>
      <c r="BR28" s="427"/>
      <c r="BS28" s="427"/>
      <c r="BT28" s="427"/>
      <c r="BU28" s="428"/>
      <c r="BV28" s="426">
        <v>6796462</v>
      </c>
      <c r="BW28" s="427"/>
      <c r="BX28" s="427"/>
      <c r="BY28" s="427"/>
      <c r="BZ28" s="427"/>
      <c r="CA28" s="427"/>
      <c r="CB28" s="427"/>
      <c r="CC28" s="428"/>
      <c r="CD28" s="197"/>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82"/>
      <c r="DK28" s="182"/>
      <c r="DL28" s="182"/>
      <c r="DM28" s="182"/>
      <c r="DN28" s="182"/>
      <c r="DO28" s="182"/>
    </row>
    <row r="29" spans="1:119" ht="18.75" customHeight="1" x14ac:dyDescent="0.15">
      <c r="A29" s="183"/>
      <c r="B29" s="600"/>
      <c r="C29" s="601"/>
      <c r="D29" s="602"/>
      <c r="E29" s="513" t="s">
        <v>188</v>
      </c>
      <c r="F29" s="493"/>
      <c r="G29" s="493"/>
      <c r="H29" s="493"/>
      <c r="I29" s="493"/>
      <c r="J29" s="493"/>
      <c r="K29" s="494"/>
      <c r="L29" s="514">
        <v>14</v>
      </c>
      <c r="M29" s="515"/>
      <c r="N29" s="515"/>
      <c r="O29" s="515"/>
      <c r="P29" s="554"/>
      <c r="Q29" s="514">
        <v>2300</v>
      </c>
      <c r="R29" s="515"/>
      <c r="S29" s="515"/>
      <c r="T29" s="515"/>
      <c r="U29" s="515"/>
      <c r="V29" s="554"/>
      <c r="W29" s="614"/>
      <c r="X29" s="615"/>
      <c r="Y29" s="616"/>
      <c r="Z29" s="513" t="s">
        <v>189</v>
      </c>
      <c r="AA29" s="493"/>
      <c r="AB29" s="493"/>
      <c r="AC29" s="493"/>
      <c r="AD29" s="493"/>
      <c r="AE29" s="493"/>
      <c r="AF29" s="493"/>
      <c r="AG29" s="494"/>
      <c r="AH29" s="514">
        <v>198</v>
      </c>
      <c r="AI29" s="515"/>
      <c r="AJ29" s="515"/>
      <c r="AK29" s="515"/>
      <c r="AL29" s="554"/>
      <c r="AM29" s="514">
        <v>561186</v>
      </c>
      <c r="AN29" s="515"/>
      <c r="AO29" s="515"/>
      <c r="AP29" s="515"/>
      <c r="AQ29" s="515"/>
      <c r="AR29" s="554"/>
      <c r="AS29" s="514">
        <v>2834</v>
      </c>
      <c r="AT29" s="515"/>
      <c r="AU29" s="515"/>
      <c r="AV29" s="515"/>
      <c r="AW29" s="515"/>
      <c r="AX29" s="516"/>
      <c r="AY29" s="642"/>
      <c r="AZ29" s="643"/>
      <c r="BA29" s="643"/>
      <c r="BB29" s="644"/>
      <c r="BC29" s="497" t="s">
        <v>190</v>
      </c>
      <c r="BD29" s="498"/>
      <c r="BE29" s="498"/>
      <c r="BF29" s="498"/>
      <c r="BG29" s="498"/>
      <c r="BH29" s="498"/>
      <c r="BI29" s="498"/>
      <c r="BJ29" s="498"/>
      <c r="BK29" s="498"/>
      <c r="BL29" s="498"/>
      <c r="BM29" s="499"/>
      <c r="BN29" s="463">
        <v>9411</v>
      </c>
      <c r="BO29" s="464"/>
      <c r="BP29" s="464"/>
      <c r="BQ29" s="464"/>
      <c r="BR29" s="464"/>
      <c r="BS29" s="464"/>
      <c r="BT29" s="464"/>
      <c r="BU29" s="465"/>
      <c r="BV29" s="463">
        <v>9411</v>
      </c>
      <c r="BW29" s="464"/>
      <c r="BX29" s="464"/>
      <c r="BY29" s="464"/>
      <c r="BZ29" s="464"/>
      <c r="CA29" s="464"/>
      <c r="CB29" s="464"/>
      <c r="CC29" s="465"/>
      <c r="CD29" s="199"/>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82"/>
      <c r="DK29" s="182"/>
      <c r="DL29" s="182"/>
      <c r="DM29" s="182"/>
      <c r="DN29" s="182"/>
      <c r="DO29" s="182"/>
    </row>
    <row r="30" spans="1:119" ht="18.75" customHeight="1" thickBot="1" x14ac:dyDescent="0.2">
      <c r="A30" s="183"/>
      <c r="B30" s="603"/>
      <c r="C30" s="604"/>
      <c r="D30" s="605"/>
      <c r="E30" s="517"/>
      <c r="F30" s="518"/>
      <c r="G30" s="518"/>
      <c r="H30" s="518"/>
      <c r="I30" s="518"/>
      <c r="J30" s="518"/>
      <c r="K30" s="519"/>
      <c r="L30" s="617"/>
      <c r="M30" s="618"/>
      <c r="N30" s="618"/>
      <c r="O30" s="618"/>
      <c r="P30" s="619"/>
      <c r="Q30" s="617"/>
      <c r="R30" s="618"/>
      <c r="S30" s="618"/>
      <c r="T30" s="618"/>
      <c r="U30" s="618"/>
      <c r="V30" s="619"/>
      <c r="W30" s="620" t="s">
        <v>191</v>
      </c>
      <c r="X30" s="621"/>
      <c r="Y30" s="621"/>
      <c r="Z30" s="621"/>
      <c r="AA30" s="621"/>
      <c r="AB30" s="621"/>
      <c r="AC30" s="621"/>
      <c r="AD30" s="621"/>
      <c r="AE30" s="621"/>
      <c r="AF30" s="621"/>
      <c r="AG30" s="622"/>
      <c r="AH30" s="579">
        <v>91.3</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50</v>
      </c>
      <c r="BD30" s="634"/>
      <c r="BE30" s="634"/>
      <c r="BF30" s="634"/>
      <c r="BG30" s="634"/>
      <c r="BH30" s="634"/>
      <c r="BI30" s="634"/>
      <c r="BJ30" s="634"/>
      <c r="BK30" s="634"/>
      <c r="BL30" s="634"/>
      <c r="BM30" s="635"/>
      <c r="BN30" s="636">
        <v>16526912</v>
      </c>
      <c r="BO30" s="637"/>
      <c r="BP30" s="637"/>
      <c r="BQ30" s="637"/>
      <c r="BR30" s="637"/>
      <c r="BS30" s="637"/>
      <c r="BT30" s="637"/>
      <c r="BU30" s="638"/>
      <c r="BV30" s="636">
        <v>26508700</v>
      </c>
      <c r="BW30" s="637"/>
      <c r="BX30" s="637"/>
      <c r="BY30" s="637"/>
      <c r="BZ30" s="637"/>
      <c r="CA30" s="637"/>
      <c r="CB30" s="637"/>
      <c r="CC30" s="638"/>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192</v>
      </c>
      <c r="D32" s="210"/>
      <c r="E32" s="210"/>
      <c r="F32" s="207"/>
      <c r="G32" s="207"/>
      <c r="H32" s="207"/>
      <c r="I32" s="207"/>
      <c r="J32" s="207"/>
      <c r="K32" s="207"/>
      <c r="L32" s="207"/>
      <c r="M32" s="207"/>
      <c r="N32" s="207"/>
      <c r="O32" s="207"/>
      <c r="P32" s="207"/>
      <c r="Q32" s="207"/>
      <c r="R32" s="207"/>
      <c r="S32" s="207"/>
      <c r="T32" s="207"/>
      <c r="U32" s="207" t="s">
        <v>193</v>
      </c>
      <c r="V32" s="207"/>
      <c r="W32" s="207"/>
      <c r="X32" s="207"/>
      <c r="Y32" s="207"/>
      <c r="Z32" s="207"/>
      <c r="AA32" s="207"/>
      <c r="AB32" s="207"/>
      <c r="AC32" s="207"/>
      <c r="AD32" s="207"/>
      <c r="AE32" s="207"/>
      <c r="AF32" s="207"/>
      <c r="AG32" s="207"/>
      <c r="AH32" s="207"/>
      <c r="AI32" s="207"/>
      <c r="AJ32" s="207"/>
      <c r="AK32" s="207"/>
      <c r="AL32" s="207"/>
      <c r="AM32" s="211" t="s">
        <v>194</v>
      </c>
      <c r="AN32" s="207"/>
      <c r="AO32" s="207"/>
      <c r="AP32" s="207"/>
      <c r="AQ32" s="207"/>
      <c r="AR32" s="207"/>
      <c r="AS32" s="211"/>
      <c r="AT32" s="211"/>
      <c r="AU32" s="211"/>
      <c r="AV32" s="211"/>
      <c r="AW32" s="211"/>
      <c r="AX32" s="211"/>
      <c r="AY32" s="211"/>
      <c r="AZ32" s="211"/>
      <c r="BA32" s="211"/>
      <c r="BB32" s="207"/>
      <c r="BC32" s="211"/>
      <c r="BD32" s="207"/>
      <c r="BE32" s="211" t="s">
        <v>195</v>
      </c>
      <c r="BF32" s="207"/>
      <c r="BG32" s="207"/>
      <c r="BH32" s="207"/>
      <c r="BI32" s="207"/>
      <c r="BJ32" s="211"/>
      <c r="BK32" s="211"/>
      <c r="BL32" s="211"/>
      <c r="BM32" s="211"/>
      <c r="BN32" s="211"/>
      <c r="BO32" s="211"/>
      <c r="BP32" s="211"/>
      <c r="BQ32" s="211"/>
      <c r="BR32" s="207"/>
      <c r="BS32" s="207"/>
      <c r="BT32" s="207"/>
      <c r="BU32" s="207"/>
      <c r="BV32" s="207"/>
      <c r="BW32" s="207" t="s">
        <v>196</v>
      </c>
      <c r="BX32" s="207"/>
      <c r="BY32" s="207"/>
      <c r="BZ32" s="207"/>
      <c r="CA32" s="207"/>
      <c r="CB32" s="211"/>
      <c r="CC32" s="211"/>
      <c r="CD32" s="211"/>
      <c r="CE32" s="211"/>
      <c r="CF32" s="211"/>
      <c r="CG32" s="211"/>
      <c r="CH32" s="211"/>
      <c r="CI32" s="211"/>
      <c r="CJ32" s="211"/>
      <c r="CK32" s="211"/>
      <c r="CL32" s="211"/>
      <c r="CM32" s="211"/>
      <c r="CN32" s="211"/>
      <c r="CO32" s="211" t="s">
        <v>197</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87" t="s">
        <v>198</v>
      </c>
      <c r="D33" s="487"/>
      <c r="E33" s="452" t="s">
        <v>199</v>
      </c>
      <c r="F33" s="452"/>
      <c r="G33" s="452"/>
      <c r="H33" s="452"/>
      <c r="I33" s="452"/>
      <c r="J33" s="452"/>
      <c r="K33" s="452"/>
      <c r="L33" s="452"/>
      <c r="M33" s="452"/>
      <c r="N33" s="452"/>
      <c r="O33" s="452"/>
      <c r="P33" s="452"/>
      <c r="Q33" s="452"/>
      <c r="R33" s="452"/>
      <c r="S33" s="452"/>
      <c r="T33" s="212"/>
      <c r="U33" s="487" t="s">
        <v>200</v>
      </c>
      <c r="V33" s="487"/>
      <c r="W33" s="452" t="s">
        <v>201</v>
      </c>
      <c r="X33" s="452"/>
      <c r="Y33" s="452"/>
      <c r="Z33" s="452"/>
      <c r="AA33" s="452"/>
      <c r="AB33" s="452"/>
      <c r="AC33" s="452"/>
      <c r="AD33" s="452"/>
      <c r="AE33" s="452"/>
      <c r="AF33" s="452"/>
      <c r="AG33" s="452"/>
      <c r="AH33" s="452"/>
      <c r="AI33" s="452"/>
      <c r="AJ33" s="452"/>
      <c r="AK33" s="452"/>
      <c r="AL33" s="212"/>
      <c r="AM33" s="487" t="s">
        <v>202</v>
      </c>
      <c r="AN33" s="487"/>
      <c r="AO33" s="452" t="s">
        <v>199</v>
      </c>
      <c r="AP33" s="452"/>
      <c r="AQ33" s="452"/>
      <c r="AR33" s="452"/>
      <c r="AS33" s="452"/>
      <c r="AT33" s="452"/>
      <c r="AU33" s="452"/>
      <c r="AV33" s="452"/>
      <c r="AW33" s="452"/>
      <c r="AX33" s="452"/>
      <c r="AY33" s="452"/>
      <c r="AZ33" s="452"/>
      <c r="BA33" s="452"/>
      <c r="BB33" s="452"/>
      <c r="BC33" s="452"/>
      <c r="BD33" s="213"/>
      <c r="BE33" s="452" t="s">
        <v>203</v>
      </c>
      <c r="BF33" s="452"/>
      <c r="BG33" s="452" t="s">
        <v>204</v>
      </c>
      <c r="BH33" s="452"/>
      <c r="BI33" s="452"/>
      <c r="BJ33" s="452"/>
      <c r="BK33" s="452"/>
      <c r="BL33" s="452"/>
      <c r="BM33" s="452"/>
      <c r="BN33" s="452"/>
      <c r="BO33" s="452"/>
      <c r="BP33" s="452"/>
      <c r="BQ33" s="452"/>
      <c r="BR33" s="452"/>
      <c r="BS33" s="452"/>
      <c r="BT33" s="452"/>
      <c r="BU33" s="452"/>
      <c r="BV33" s="213"/>
      <c r="BW33" s="487" t="s">
        <v>203</v>
      </c>
      <c r="BX33" s="487"/>
      <c r="BY33" s="452" t="s">
        <v>205</v>
      </c>
      <c r="BZ33" s="452"/>
      <c r="CA33" s="452"/>
      <c r="CB33" s="452"/>
      <c r="CC33" s="452"/>
      <c r="CD33" s="452"/>
      <c r="CE33" s="452"/>
      <c r="CF33" s="452"/>
      <c r="CG33" s="452"/>
      <c r="CH33" s="452"/>
      <c r="CI33" s="452"/>
      <c r="CJ33" s="452"/>
      <c r="CK33" s="452"/>
      <c r="CL33" s="452"/>
      <c r="CM33" s="452"/>
      <c r="CN33" s="212"/>
      <c r="CO33" s="487" t="s">
        <v>200</v>
      </c>
      <c r="CP33" s="487"/>
      <c r="CQ33" s="452" t="s">
        <v>206</v>
      </c>
      <c r="CR33" s="452"/>
      <c r="CS33" s="452"/>
      <c r="CT33" s="452"/>
      <c r="CU33" s="452"/>
      <c r="CV33" s="452"/>
      <c r="CW33" s="452"/>
      <c r="CX33" s="452"/>
      <c r="CY33" s="452"/>
      <c r="CZ33" s="452"/>
      <c r="DA33" s="452"/>
      <c r="DB33" s="452"/>
      <c r="DC33" s="452"/>
      <c r="DD33" s="452"/>
      <c r="DE33" s="452"/>
      <c r="DF33" s="212"/>
      <c r="DG33" s="648" t="s">
        <v>207</v>
      </c>
      <c r="DH33" s="648"/>
      <c r="DI33" s="214"/>
      <c r="DJ33" s="182"/>
      <c r="DK33" s="182"/>
      <c r="DL33" s="182"/>
      <c r="DM33" s="182"/>
      <c r="DN33" s="182"/>
      <c r="DO33" s="182"/>
    </row>
    <row r="34" spans="1:119" ht="32.25" customHeight="1" x14ac:dyDescent="0.15">
      <c r="A34" s="183"/>
      <c r="B34" s="209"/>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10"/>
      <c r="U34" s="649">
        <f>IF(W34="","",MAX(C34:D43)+1)</f>
        <v>2</v>
      </c>
      <c r="V34" s="649"/>
      <c r="W34" s="650" t="str">
        <f>IF('各会計、関係団体の財政状況及び健全化判断比率'!B28="","",'各会計、関係団体の財政状況及び健全化判断比率'!B28)</f>
        <v>国民健康保険特別会計</v>
      </c>
      <c r="X34" s="650"/>
      <c r="Y34" s="650"/>
      <c r="Z34" s="650"/>
      <c r="AA34" s="650"/>
      <c r="AB34" s="650"/>
      <c r="AC34" s="650"/>
      <c r="AD34" s="650"/>
      <c r="AE34" s="650"/>
      <c r="AF34" s="650"/>
      <c r="AG34" s="650"/>
      <c r="AH34" s="650"/>
      <c r="AI34" s="650"/>
      <c r="AJ34" s="650"/>
      <c r="AK34" s="650"/>
      <c r="AL34" s="210"/>
      <c r="AM34" s="649">
        <f>IF(AO34="","",MAX(C34:D43,U34:V43)+1)</f>
        <v>5</v>
      </c>
      <c r="AN34" s="649"/>
      <c r="AO34" s="650" t="str">
        <f>IF('各会計、関係団体の財政状況及び健全化判断比率'!B31="","",'各会計、関係団体の財政状況及び健全化判断比率'!B31)</f>
        <v>水道事業会計</v>
      </c>
      <c r="AP34" s="650"/>
      <c r="AQ34" s="650"/>
      <c r="AR34" s="650"/>
      <c r="AS34" s="650"/>
      <c r="AT34" s="650"/>
      <c r="AU34" s="650"/>
      <c r="AV34" s="650"/>
      <c r="AW34" s="650"/>
      <c r="AX34" s="650"/>
      <c r="AY34" s="650"/>
      <c r="AZ34" s="650"/>
      <c r="BA34" s="650"/>
      <c r="BB34" s="650"/>
      <c r="BC34" s="650"/>
      <c r="BD34" s="210"/>
      <c r="BE34" s="649">
        <f>IF(BG34="","",MAX(C34:D43,U34:V43,AM34:AN43)+1)</f>
        <v>8</v>
      </c>
      <c r="BF34" s="649"/>
      <c r="BG34" s="650" t="str">
        <f>IF('各会計、関係団体の財政状況及び健全化判断比率'!B34="","",'各会計、関係団体の財政状況及び健全化判断比率'!B34)</f>
        <v>市場事業特別会計</v>
      </c>
      <c r="BH34" s="650"/>
      <c r="BI34" s="650"/>
      <c r="BJ34" s="650"/>
      <c r="BK34" s="650"/>
      <c r="BL34" s="650"/>
      <c r="BM34" s="650"/>
      <c r="BN34" s="650"/>
      <c r="BO34" s="650"/>
      <c r="BP34" s="650"/>
      <c r="BQ34" s="650"/>
      <c r="BR34" s="650"/>
      <c r="BS34" s="650"/>
      <c r="BT34" s="650"/>
      <c r="BU34" s="650"/>
      <c r="BV34" s="210"/>
      <c r="BW34" s="649">
        <f>IF(BY34="","",MAX(C34:D43,U34:V43,AM34:AN43,BE34:BF43)+1)</f>
        <v>11</v>
      </c>
      <c r="BX34" s="649"/>
      <c r="BY34" s="650" t="str">
        <f>IF('各会計、関係団体の財政状況及び健全化判断比率'!B68="","",'各会計、関係団体の財政状況及び健全化判断比率'!B68)</f>
        <v>気仙沼・本吉地域広域行政事務組合</v>
      </c>
      <c r="BZ34" s="650"/>
      <c r="CA34" s="650"/>
      <c r="CB34" s="650"/>
      <c r="CC34" s="650"/>
      <c r="CD34" s="650"/>
      <c r="CE34" s="650"/>
      <c r="CF34" s="650"/>
      <c r="CG34" s="650"/>
      <c r="CH34" s="650"/>
      <c r="CI34" s="650"/>
      <c r="CJ34" s="650"/>
      <c r="CK34" s="650"/>
      <c r="CL34" s="650"/>
      <c r="CM34" s="650"/>
      <c r="CN34" s="210"/>
      <c r="CO34" s="649" t="str">
        <f>IF(CQ34="","",MAX(C34:D43,U34:V43,AM34:AN43,BE34:BF43,BW34:BX43)+1)</f>
        <v/>
      </c>
      <c r="CP34" s="649"/>
      <c r="CQ34" s="650" t="str">
        <f>IF('各会計、関係団体の財政状況及び健全化判断比率'!BS7="","",'各会計、関係団体の財政状況及び健全化判断比率'!BS7)</f>
        <v/>
      </c>
      <c r="CR34" s="650"/>
      <c r="CS34" s="650"/>
      <c r="CT34" s="650"/>
      <c r="CU34" s="650"/>
      <c r="CV34" s="650"/>
      <c r="CW34" s="650"/>
      <c r="CX34" s="650"/>
      <c r="CY34" s="650"/>
      <c r="CZ34" s="650"/>
      <c r="DA34" s="650"/>
      <c r="DB34" s="650"/>
      <c r="DC34" s="650"/>
      <c r="DD34" s="650"/>
      <c r="DE34" s="650"/>
      <c r="DF34" s="207"/>
      <c r="DG34" s="651" t="str">
        <f>IF('各会計、関係団体の財政状況及び健全化判断比率'!BR7="","",'各会計、関係団体の財政状況及び健全化判断比率'!BR7)</f>
        <v/>
      </c>
      <c r="DH34" s="651"/>
      <c r="DI34" s="214"/>
      <c r="DJ34" s="182"/>
      <c r="DK34" s="182"/>
      <c r="DL34" s="182"/>
      <c r="DM34" s="182"/>
      <c r="DN34" s="182"/>
      <c r="DO34" s="182"/>
    </row>
    <row r="35" spans="1:119" ht="32.25" customHeight="1" x14ac:dyDescent="0.15">
      <c r="A35" s="183"/>
      <c r="B35" s="209"/>
      <c r="C35" s="649" t="str">
        <f>IF(E35="","",C34+1)</f>
        <v/>
      </c>
      <c r="D35" s="649"/>
      <c r="E35" s="650" t="str">
        <f>IF('各会計、関係団体の財政状況及び健全化判断比率'!B8="","",'各会計、関係団体の財政状況及び健全化判断比率'!B8)</f>
        <v/>
      </c>
      <c r="F35" s="650"/>
      <c r="G35" s="650"/>
      <c r="H35" s="650"/>
      <c r="I35" s="650"/>
      <c r="J35" s="650"/>
      <c r="K35" s="650"/>
      <c r="L35" s="650"/>
      <c r="M35" s="650"/>
      <c r="N35" s="650"/>
      <c r="O35" s="650"/>
      <c r="P35" s="650"/>
      <c r="Q35" s="650"/>
      <c r="R35" s="650"/>
      <c r="S35" s="650"/>
      <c r="T35" s="210"/>
      <c r="U35" s="649">
        <f>IF(W35="","",U34+1)</f>
        <v>3</v>
      </c>
      <c r="V35" s="649"/>
      <c r="W35" s="650" t="str">
        <f>IF('各会計、関係団体の財政状況及び健全化判断比率'!B29="","",'各会計、関係団体の財政状況及び健全化判断比率'!B29)</f>
        <v>介護保険特別会計</v>
      </c>
      <c r="X35" s="650"/>
      <c r="Y35" s="650"/>
      <c r="Z35" s="650"/>
      <c r="AA35" s="650"/>
      <c r="AB35" s="650"/>
      <c r="AC35" s="650"/>
      <c r="AD35" s="650"/>
      <c r="AE35" s="650"/>
      <c r="AF35" s="650"/>
      <c r="AG35" s="650"/>
      <c r="AH35" s="650"/>
      <c r="AI35" s="650"/>
      <c r="AJ35" s="650"/>
      <c r="AK35" s="650"/>
      <c r="AL35" s="210"/>
      <c r="AM35" s="649">
        <f t="shared" ref="AM35:AM43" si="0">IF(AO35="","",AM34+1)</f>
        <v>6</v>
      </c>
      <c r="AN35" s="649"/>
      <c r="AO35" s="650" t="str">
        <f>IF('各会計、関係団体の財政状況及び健全化判断比率'!B32="","",'各会計、関係団体の財政状況及び健全化判断比率'!B32)</f>
        <v>病院事業会計</v>
      </c>
      <c r="AP35" s="650"/>
      <c r="AQ35" s="650"/>
      <c r="AR35" s="650"/>
      <c r="AS35" s="650"/>
      <c r="AT35" s="650"/>
      <c r="AU35" s="650"/>
      <c r="AV35" s="650"/>
      <c r="AW35" s="650"/>
      <c r="AX35" s="650"/>
      <c r="AY35" s="650"/>
      <c r="AZ35" s="650"/>
      <c r="BA35" s="650"/>
      <c r="BB35" s="650"/>
      <c r="BC35" s="650"/>
      <c r="BD35" s="210"/>
      <c r="BE35" s="649">
        <f t="shared" ref="BE35:BE43" si="1">IF(BG35="","",BE34+1)</f>
        <v>9</v>
      </c>
      <c r="BF35" s="649"/>
      <c r="BG35" s="650" t="str">
        <f>IF('各会計、関係団体の財政状況及び健全化判断比率'!B35="","",'各会計、関係団体の財政状況及び健全化判断比率'!B35)</f>
        <v>漁業集落排水事業特別会計</v>
      </c>
      <c r="BH35" s="650"/>
      <c r="BI35" s="650"/>
      <c r="BJ35" s="650"/>
      <c r="BK35" s="650"/>
      <c r="BL35" s="650"/>
      <c r="BM35" s="650"/>
      <c r="BN35" s="650"/>
      <c r="BO35" s="650"/>
      <c r="BP35" s="650"/>
      <c r="BQ35" s="650"/>
      <c r="BR35" s="650"/>
      <c r="BS35" s="650"/>
      <c r="BT35" s="650"/>
      <c r="BU35" s="650"/>
      <c r="BV35" s="210"/>
      <c r="BW35" s="649">
        <f t="shared" ref="BW35:BW43" si="2">IF(BY35="","",BW34+1)</f>
        <v>12</v>
      </c>
      <c r="BX35" s="649"/>
      <c r="BY35" s="650" t="str">
        <f>IF('各会計、関係団体の財政状況及び健全化判断比率'!B69="","",'各会計、関係団体の財政状況及び健全化判断比率'!B69)</f>
        <v>宮城県市町村職員退職手当組合</v>
      </c>
      <c r="BZ35" s="650"/>
      <c r="CA35" s="650"/>
      <c r="CB35" s="650"/>
      <c r="CC35" s="650"/>
      <c r="CD35" s="650"/>
      <c r="CE35" s="650"/>
      <c r="CF35" s="650"/>
      <c r="CG35" s="650"/>
      <c r="CH35" s="650"/>
      <c r="CI35" s="650"/>
      <c r="CJ35" s="650"/>
      <c r="CK35" s="650"/>
      <c r="CL35" s="650"/>
      <c r="CM35" s="650"/>
      <c r="CN35" s="210"/>
      <c r="CO35" s="649" t="str">
        <f t="shared" ref="CO35:CO43" si="3">IF(CQ35="","",CO34+1)</f>
        <v/>
      </c>
      <c r="CP35" s="649"/>
      <c r="CQ35" s="650" t="str">
        <f>IF('各会計、関係団体の財政状況及び健全化判断比率'!BS8="","",'各会計、関係団体の財政状況及び健全化判断比率'!BS8)</f>
        <v/>
      </c>
      <c r="CR35" s="650"/>
      <c r="CS35" s="650"/>
      <c r="CT35" s="650"/>
      <c r="CU35" s="650"/>
      <c r="CV35" s="650"/>
      <c r="CW35" s="650"/>
      <c r="CX35" s="650"/>
      <c r="CY35" s="650"/>
      <c r="CZ35" s="650"/>
      <c r="DA35" s="650"/>
      <c r="DB35" s="650"/>
      <c r="DC35" s="650"/>
      <c r="DD35" s="650"/>
      <c r="DE35" s="650"/>
      <c r="DF35" s="207"/>
      <c r="DG35" s="651" t="str">
        <f>IF('各会計、関係団体の財政状況及び健全化判断比率'!BR8="","",'各会計、関係団体の財政状況及び健全化判断比率'!BR8)</f>
        <v/>
      </c>
      <c r="DH35" s="651"/>
      <c r="DI35" s="214"/>
      <c r="DJ35" s="182"/>
      <c r="DK35" s="182"/>
      <c r="DL35" s="182"/>
      <c r="DM35" s="182"/>
      <c r="DN35" s="182"/>
      <c r="DO35" s="182"/>
    </row>
    <row r="36" spans="1:119" ht="32.25" customHeight="1" x14ac:dyDescent="0.15">
      <c r="A36" s="183"/>
      <c r="B36" s="209"/>
      <c r="C36" s="649" t="str">
        <f>IF(E36="","",C35+1)</f>
        <v/>
      </c>
      <c r="D36" s="649"/>
      <c r="E36" s="650" t="str">
        <f>IF('各会計、関係団体の財政状況及び健全化判断比率'!B9="","",'各会計、関係団体の財政状況及び健全化判断比率'!B9)</f>
        <v/>
      </c>
      <c r="F36" s="650"/>
      <c r="G36" s="650"/>
      <c r="H36" s="650"/>
      <c r="I36" s="650"/>
      <c r="J36" s="650"/>
      <c r="K36" s="650"/>
      <c r="L36" s="650"/>
      <c r="M36" s="650"/>
      <c r="N36" s="650"/>
      <c r="O36" s="650"/>
      <c r="P36" s="650"/>
      <c r="Q36" s="650"/>
      <c r="R36" s="650"/>
      <c r="S36" s="650"/>
      <c r="T36" s="210"/>
      <c r="U36" s="649">
        <f t="shared" ref="U36:U43" si="4">IF(W36="","",U35+1)</f>
        <v>4</v>
      </c>
      <c r="V36" s="649"/>
      <c r="W36" s="650" t="str">
        <f>IF('各会計、関係団体の財政状況及び健全化判断比率'!B30="","",'各会計、関係団体の財政状況及び健全化判断比率'!B30)</f>
        <v>後期高齢者医療特別会計</v>
      </c>
      <c r="X36" s="650"/>
      <c r="Y36" s="650"/>
      <c r="Z36" s="650"/>
      <c r="AA36" s="650"/>
      <c r="AB36" s="650"/>
      <c r="AC36" s="650"/>
      <c r="AD36" s="650"/>
      <c r="AE36" s="650"/>
      <c r="AF36" s="650"/>
      <c r="AG36" s="650"/>
      <c r="AH36" s="650"/>
      <c r="AI36" s="650"/>
      <c r="AJ36" s="650"/>
      <c r="AK36" s="650"/>
      <c r="AL36" s="210"/>
      <c r="AM36" s="649">
        <f t="shared" si="0"/>
        <v>7</v>
      </c>
      <c r="AN36" s="649"/>
      <c r="AO36" s="650" t="str">
        <f>IF('各会計、関係団体の財政状況及び健全化判断比率'!B33="","",'各会計、関係団体の財政状況及び健全化判断比率'!B33)</f>
        <v>訪問看護ステーション事業会計</v>
      </c>
      <c r="AP36" s="650"/>
      <c r="AQ36" s="650"/>
      <c r="AR36" s="650"/>
      <c r="AS36" s="650"/>
      <c r="AT36" s="650"/>
      <c r="AU36" s="650"/>
      <c r="AV36" s="650"/>
      <c r="AW36" s="650"/>
      <c r="AX36" s="650"/>
      <c r="AY36" s="650"/>
      <c r="AZ36" s="650"/>
      <c r="BA36" s="650"/>
      <c r="BB36" s="650"/>
      <c r="BC36" s="650"/>
      <c r="BD36" s="210"/>
      <c r="BE36" s="649">
        <f t="shared" si="1"/>
        <v>10</v>
      </c>
      <c r="BF36" s="649"/>
      <c r="BG36" s="650" t="str">
        <f>IF('各会計、関係団体の財政状況及び健全化判断比率'!B36="","",'各会計、関係団体の財政状況及び健全化判断比率'!B36)</f>
        <v>公共下水道事業特別会計</v>
      </c>
      <c r="BH36" s="650"/>
      <c r="BI36" s="650"/>
      <c r="BJ36" s="650"/>
      <c r="BK36" s="650"/>
      <c r="BL36" s="650"/>
      <c r="BM36" s="650"/>
      <c r="BN36" s="650"/>
      <c r="BO36" s="650"/>
      <c r="BP36" s="650"/>
      <c r="BQ36" s="650"/>
      <c r="BR36" s="650"/>
      <c r="BS36" s="650"/>
      <c r="BT36" s="650"/>
      <c r="BU36" s="650"/>
      <c r="BV36" s="210"/>
      <c r="BW36" s="649">
        <f t="shared" si="2"/>
        <v>13</v>
      </c>
      <c r="BX36" s="649"/>
      <c r="BY36" s="650" t="str">
        <f>IF('各会計、関係団体の財政状況及び健全化判断比率'!B70="","",'各会計、関係団体の財政状況及び健全化判断比率'!B70)</f>
        <v>宮城県市町村非常勤消防団員補償報償組合</v>
      </c>
      <c r="BZ36" s="650"/>
      <c r="CA36" s="650"/>
      <c r="CB36" s="650"/>
      <c r="CC36" s="650"/>
      <c r="CD36" s="650"/>
      <c r="CE36" s="650"/>
      <c r="CF36" s="650"/>
      <c r="CG36" s="650"/>
      <c r="CH36" s="650"/>
      <c r="CI36" s="650"/>
      <c r="CJ36" s="650"/>
      <c r="CK36" s="650"/>
      <c r="CL36" s="650"/>
      <c r="CM36" s="650"/>
      <c r="CN36" s="210"/>
      <c r="CO36" s="649" t="str">
        <f t="shared" si="3"/>
        <v/>
      </c>
      <c r="CP36" s="649"/>
      <c r="CQ36" s="650" t="str">
        <f>IF('各会計、関係団体の財政状況及び健全化判断比率'!BS9="","",'各会計、関係団体の財政状況及び健全化判断比率'!BS9)</f>
        <v/>
      </c>
      <c r="CR36" s="650"/>
      <c r="CS36" s="650"/>
      <c r="CT36" s="650"/>
      <c r="CU36" s="650"/>
      <c r="CV36" s="650"/>
      <c r="CW36" s="650"/>
      <c r="CX36" s="650"/>
      <c r="CY36" s="650"/>
      <c r="CZ36" s="650"/>
      <c r="DA36" s="650"/>
      <c r="DB36" s="650"/>
      <c r="DC36" s="650"/>
      <c r="DD36" s="650"/>
      <c r="DE36" s="650"/>
      <c r="DF36" s="207"/>
      <c r="DG36" s="651" t="str">
        <f>IF('各会計、関係団体の財政状況及び健全化判断比率'!BR9="","",'各会計、関係団体の財政状況及び健全化判断比率'!BR9)</f>
        <v/>
      </c>
      <c r="DH36" s="651"/>
      <c r="DI36" s="214"/>
      <c r="DJ36" s="182"/>
      <c r="DK36" s="182"/>
      <c r="DL36" s="182"/>
      <c r="DM36" s="182"/>
      <c r="DN36" s="182"/>
      <c r="DO36" s="182"/>
    </row>
    <row r="37" spans="1:119" ht="32.25" customHeight="1" x14ac:dyDescent="0.15">
      <c r="A37" s="183"/>
      <c r="B37" s="209"/>
      <c r="C37" s="649" t="str">
        <f>IF(E37="","",C36+1)</f>
        <v/>
      </c>
      <c r="D37" s="649"/>
      <c r="E37" s="650" t="str">
        <f>IF('各会計、関係団体の財政状況及び健全化判断比率'!B10="","",'各会計、関係団体の財政状況及び健全化判断比率'!B10)</f>
        <v/>
      </c>
      <c r="F37" s="650"/>
      <c r="G37" s="650"/>
      <c r="H37" s="650"/>
      <c r="I37" s="650"/>
      <c r="J37" s="650"/>
      <c r="K37" s="650"/>
      <c r="L37" s="650"/>
      <c r="M37" s="650"/>
      <c r="N37" s="650"/>
      <c r="O37" s="650"/>
      <c r="P37" s="650"/>
      <c r="Q37" s="650"/>
      <c r="R37" s="650"/>
      <c r="S37" s="650"/>
      <c r="T37" s="210"/>
      <c r="U37" s="649" t="str">
        <f t="shared" si="4"/>
        <v/>
      </c>
      <c r="V37" s="649"/>
      <c r="W37" s="650"/>
      <c r="X37" s="650"/>
      <c r="Y37" s="650"/>
      <c r="Z37" s="650"/>
      <c r="AA37" s="650"/>
      <c r="AB37" s="650"/>
      <c r="AC37" s="650"/>
      <c r="AD37" s="650"/>
      <c r="AE37" s="650"/>
      <c r="AF37" s="650"/>
      <c r="AG37" s="650"/>
      <c r="AH37" s="650"/>
      <c r="AI37" s="650"/>
      <c r="AJ37" s="650"/>
      <c r="AK37" s="650"/>
      <c r="AL37" s="210"/>
      <c r="AM37" s="649" t="str">
        <f t="shared" si="0"/>
        <v/>
      </c>
      <c r="AN37" s="649"/>
      <c r="AO37" s="650"/>
      <c r="AP37" s="650"/>
      <c r="AQ37" s="650"/>
      <c r="AR37" s="650"/>
      <c r="AS37" s="650"/>
      <c r="AT37" s="650"/>
      <c r="AU37" s="650"/>
      <c r="AV37" s="650"/>
      <c r="AW37" s="650"/>
      <c r="AX37" s="650"/>
      <c r="AY37" s="650"/>
      <c r="AZ37" s="650"/>
      <c r="BA37" s="650"/>
      <c r="BB37" s="650"/>
      <c r="BC37" s="650"/>
      <c r="BD37" s="210"/>
      <c r="BE37" s="649" t="str">
        <f t="shared" si="1"/>
        <v/>
      </c>
      <c r="BF37" s="649"/>
      <c r="BG37" s="650"/>
      <c r="BH37" s="650"/>
      <c r="BI37" s="650"/>
      <c r="BJ37" s="650"/>
      <c r="BK37" s="650"/>
      <c r="BL37" s="650"/>
      <c r="BM37" s="650"/>
      <c r="BN37" s="650"/>
      <c r="BO37" s="650"/>
      <c r="BP37" s="650"/>
      <c r="BQ37" s="650"/>
      <c r="BR37" s="650"/>
      <c r="BS37" s="650"/>
      <c r="BT37" s="650"/>
      <c r="BU37" s="650"/>
      <c r="BV37" s="210"/>
      <c r="BW37" s="649">
        <f t="shared" si="2"/>
        <v>14</v>
      </c>
      <c r="BX37" s="649"/>
      <c r="BY37" s="650" t="str">
        <f>IF('各会計、関係団体の財政状況及び健全化判断比率'!B71="","",'各会計、関係団体の財政状況及び健全化判断比率'!B71)</f>
        <v>宮城県市町村自治振興センター</v>
      </c>
      <c r="BZ37" s="650"/>
      <c r="CA37" s="650"/>
      <c r="CB37" s="650"/>
      <c r="CC37" s="650"/>
      <c r="CD37" s="650"/>
      <c r="CE37" s="650"/>
      <c r="CF37" s="650"/>
      <c r="CG37" s="650"/>
      <c r="CH37" s="650"/>
      <c r="CI37" s="650"/>
      <c r="CJ37" s="650"/>
      <c r="CK37" s="650"/>
      <c r="CL37" s="650"/>
      <c r="CM37" s="650"/>
      <c r="CN37" s="210"/>
      <c r="CO37" s="649" t="str">
        <f t="shared" si="3"/>
        <v/>
      </c>
      <c r="CP37" s="649"/>
      <c r="CQ37" s="650" t="str">
        <f>IF('各会計、関係団体の財政状況及び健全化判断比率'!BS10="","",'各会計、関係団体の財政状況及び健全化判断比率'!BS10)</f>
        <v/>
      </c>
      <c r="CR37" s="650"/>
      <c r="CS37" s="650"/>
      <c r="CT37" s="650"/>
      <c r="CU37" s="650"/>
      <c r="CV37" s="650"/>
      <c r="CW37" s="650"/>
      <c r="CX37" s="650"/>
      <c r="CY37" s="650"/>
      <c r="CZ37" s="650"/>
      <c r="DA37" s="650"/>
      <c r="DB37" s="650"/>
      <c r="DC37" s="650"/>
      <c r="DD37" s="650"/>
      <c r="DE37" s="650"/>
      <c r="DF37" s="207"/>
      <c r="DG37" s="651" t="str">
        <f>IF('各会計、関係団体の財政状況及び健全化判断比率'!BR10="","",'各会計、関係団体の財政状況及び健全化判断比率'!BR10)</f>
        <v/>
      </c>
      <c r="DH37" s="651"/>
      <c r="DI37" s="214"/>
      <c r="DJ37" s="182"/>
      <c r="DK37" s="182"/>
      <c r="DL37" s="182"/>
      <c r="DM37" s="182"/>
      <c r="DN37" s="182"/>
      <c r="DO37" s="182"/>
    </row>
    <row r="38" spans="1:119" ht="32.25" customHeight="1" x14ac:dyDescent="0.15">
      <c r="A38" s="183"/>
      <c r="B38" s="209"/>
      <c r="C38" s="649" t="str">
        <f t="shared" ref="C38:C43" si="5">IF(E38="","",C37+1)</f>
        <v/>
      </c>
      <c r="D38" s="649"/>
      <c r="E38" s="650" t="str">
        <f>IF('各会計、関係団体の財政状況及び健全化判断比率'!B11="","",'各会計、関係団体の財政状況及び健全化判断比率'!B11)</f>
        <v/>
      </c>
      <c r="F38" s="650"/>
      <c r="G38" s="650"/>
      <c r="H38" s="650"/>
      <c r="I38" s="650"/>
      <c r="J38" s="650"/>
      <c r="K38" s="650"/>
      <c r="L38" s="650"/>
      <c r="M38" s="650"/>
      <c r="N38" s="650"/>
      <c r="O38" s="650"/>
      <c r="P38" s="650"/>
      <c r="Q38" s="650"/>
      <c r="R38" s="650"/>
      <c r="S38" s="650"/>
      <c r="T38" s="210"/>
      <c r="U38" s="649" t="str">
        <f t="shared" si="4"/>
        <v/>
      </c>
      <c r="V38" s="649"/>
      <c r="W38" s="650"/>
      <c r="X38" s="650"/>
      <c r="Y38" s="650"/>
      <c r="Z38" s="650"/>
      <c r="AA38" s="650"/>
      <c r="AB38" s="650"/>
      <c r="AC38" s="650"/>
      <c r="AD38" s="650"/>
      <c r="AE38" s="650"/>
      <c r="AF38" s="650"/>
      <c r="AG38" s="650"/>
      <c r="AH38" s="650"/>
      <c r="AI38" s="650"/>
      <c r="AJ38" s="650"/>
      <c r="AK38" s="650"/>
      <c r="AL38" s="210"/>
      <c r="AM38" s="649" t="str">
        <f t="shared" si="0"/>
        <v/>
      </c>
      <c r="AN38" s="649"/>
      <c r="AO38" s="650"/>
      <c r="AP38" s="650"/>
      <c r="AQ38" s="650"/>
      <c r="AR38" s="650"/>
      <c r="AS38" s="650"/>
      <c r="AT38" s="650"/>
      <c r="AU38" s="650"/>
      <c r="AV38" s="650"/>
      <c r="AW38" s="650"/>
      <c r="AX38" s="650"/>
      <c r="AY38" s="650"/>
      <c r="AZ38" s="650"/>
      <c r="BA38" s="650"/>
      <c r="BB38" s="650"/>
      <c r="BC38" s="650"/>
      <c r="BD38" s="210"/>
      <c r="BE38" s="649" t="str">
        <f t="shared" si="1"/>
        <v/>
      </c>
      <c r="BF38" s="649"/>
      <c r="BG38" s="650"/>
      <c r="BH38" s="650"/>
      <c r="BI38" s="650"/>
      <c r="BJ38" s="650"/>
      <c r="BK38" s="650"/>
      <c r="BL38" s="650"/>
      <c r="BM38" s="650"/>
      <c r="BN38" s="650"/>
      <c r="BO38" s="650"/>
      <c r="BP38" s="650"/>
      <c r="BQ38" s="650"/>
      <c r="BR38" s="650"/>
      <c r="BS38" s="650"/>
      <c r="BT38" s="650"/>
      <c r="BU38" s="650"/>
      <c r="BV38" s="210"/>
      <c r="BW38" s="649">
        <f t="shared" si="2"/>
        <v>15</v>
      </c>
      <c r="BX38" s="649"/>
      <c r="BY38" s="650" t="str">
        <f>IF('各会計、関係団体の財政状況及び健全化判断比率'!B72="","",'各会計、関係団体の財政状況及び健全化判断比率'!B72)</f>
        <v>宮城県後期高齢者医療広域連合</v>
      </c>
      <c r="BZ38" s="650"/>
      <c r="CA38" s="650"/>
      <c r="CB38" s="650"/>
      <c r="CC38" s="650"/>
      <c r="CD38" s="650"/>
      <c r="CE38" s="650"/>
      <c r="CF38" s="650"/>
      <c r="CG38" s="650"/>
      <c r="CH38" s="650"/>
      <c r="CI38" s="650"/>
      <c r="CJ38" s="650"/>
      <c r="CK38" s="650"/>
      <c r="CL38" s="650"/>
      <c r="CM38" s="650"/>
      <c r="CN38" s="210"/>
      <c r="CO38" s="649" t="str">
        <f t="shared" si="3"/>
        <v/>
      </c>
      <c r="CP38" s="649"/>
      <c r="CQ38" s="650" t="str">
        <f>IF('各会計、関係団体の財政状況及び健全化判断比率'!BS11="","",'各会計、関係団体の財政状況及び健全化判断比率'!BS11)</f>
        <v/>
      </c>
      <c r="CR38" s="650"/>
      <c r="CS38" s="650"/>
      <c r="CT38" s="650"/>
      <c r="CU38" s="650"/>
      <c r="CV38" s="650"/>
      <c r="CW38" s="650"/>
      <c r="CX38" s="650"/>
      <c r="CY38" s="650"/>
      <c r="CZ38" s="650"/>
      <c r="DA38" s="650"/>
      <c r="DB38" s="650"/>
      <c r="DC38" s="650"/>
      <c r="DD38" s="650"/>
      <c r="DE38" s="650"/>
      <c r="DF38" s="207"/>
      <c r="DG38" s="651" t="str">
        <f>IF('各会計、関係団体の財政状況及び健全化判断比率'!BR11="","",'各会計、関係団体の財政状況及び健全化判断比率'!BR11)</f>
        <v/>
      </c>
      <c r="DH38" s="651"/>
      <c r="DI38" s="214"/>
      <c r="DJ38" s="182"/>
      <c r="DK38" s="182"/>
      <c r="DL38" s="182"/>
      <c r="DM38" s="182"/>
      <c r="DN38" s="182"/>
      <c r="DO38" s="182"/>
    </row>
    <row r="39" spans="1:119" ht="32.25" customHeight="1" x14ac:dyDescent="0.15">
      <c r="A39" s="183"/>
      <c r="B39" s="209"/>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10"/>
      <c r="U39" s="649" t="str">
        <f t="shared" si="4"/>
        <v/>
      </c>
      <c r="V39" s="649"/>
      <c r="W39" s="650"/>
      <c r="X39" s="650"/>
      <c r="Y39" s="650"/>
      <c r="Z39" s="650"/>
      <c r="AA39" s="650"/>
      <c r="AB39" s="650"/>
      <c r="AC39" s="650"/>
      <c r="AD39" s="650"/>
      <c r="AE39" s="650"/>
      <c r="AF39" s="650"/>
      <c r="AG39" s="650"/>
      <c r="AH39" s="650"/>
      <c r="AI39" s="650"/>
      <c r="AJ39" s="650"/>
      <c r="AK39" s="650"/>
      <c r="AL39" s="210"/>
      <c r="AM39" s="649" t="str">
        <f t="shared" si="0"/>
        <v/>
      </c>
      <c r="AN39" s="649"/>
      <c r="AO39" s="650"/>
      <c r="AP39" s="650"/>
      <c r="AQ39" s="650"/>
      <c r="AR39" s="650"/>
      <c r="AS39" s="650"/>
      <c r="AT39" s="650"/>
      <c r="AU39" s="650"/>
      <c r="AV39" s="650"/>
      <c r="AW39" s="650"/>
      <c r="AX39" s="650"/>
      <c r="AY39" s="650"/>
      <c r="AZ39" s="650"/>
      <c r="BA39" s="650"/>
      <c r="BB39" s="650"/>
      <c r="BC39" s="650"/>
      <c r="BD39" s="210"/>
      <c r="BE39" s="649" t="str">
        <f t="shared" si="1"/>
        <v/>
      </c>
      <c r="BF39" s="649"/>
      <c r="BG39" s="650"/>
      <c r="BH39" s="650"/>
      <c r="BI39" s="650"/>
      <c r="BJ39" s="650"/>
      <c r="BK39" s="650"/>
      <c r="BL39" s="650"/>
      <c r="BM39" s="650"/>
      <c r="BN39" s="650"/>
      <c r="BO39" s="650"/>
      <c r="BP39" s="650"/>
      <c r="BQ39" s="650"/>
      <c r="BR39" s="650"/>
      <c r="BS39" s="650"/>
      <c r="BT39" s="650"/>
      <c r="BU39" s="650"/>
      <c r="BV39" s="210"/>
      <c r="BW39" s="649">
        <f t="shared" si="2"/>
        <v>16</v>
      </c>
      <c r="BX39" s="649"/>
      <c r="BY39" s="650" t="str">
        <f>IF('各会計、関係団体の財政状況及び健全化判断比率'!B73="","",'各会計、関係団体の財政状況及び健全化判断比率'!B73)</f>
        <v>宮城県後期高齢者医療事業会計</v>
      </c>
      <c r="BZ39" s="650"/>
      <c r="CA39" s="650"/>
      <c r="CB39" s="650"/>
      <c r="CC39" s="650"/>
      <c r="CD39" s="650"/>
      <c r="CE39" s="650"/>
      <c r="CF39" s="650"/>
      <c r="CG39" s="650"/>
      <c r="CH39" s="650"/>
      <c r="CI39" s="650"/>
      <c r="CJ39" s="650"/>
      <c r="CK39" s="650"/>
      <c r="CL39" s="650"/>
      <c r="CM39" s="650"/>
      <c r="CN39" s="210"/>
      <c r="CO39" s="649" t="str">
        <f t="shared" si="3"/>
        <v/>
      </c>
      <c r="CP39" s="649"/>
      <c r="CQ39" s="650" t="str">
        <f>IF('各会計、関係団体の財政状況及び健全化判断比率'!BS12="","",'各会計、関係団体の財政状況及び健全化判断比率'!BS12)</f>
        <v/>
      </c>
      <c r="CR39" s="650"/>
      <c r="CS39" s="650"/>
      <c r="CT39" s="650"/>
      <c r="CU39" s="650"/>
      <c r="CV39" s="650"/>
      <c r="CW39" s="650"/>
      <c r="CX39" s="650"/>
      <c r="CY39" s="650"/>
      <c r="CZ39" s="650"/>
      <c r="DA39" s="650"/>
      <c r="DB39" s="650"/>
      <c r="DC39" s="650"/>
      <c r="DD39" s="650"/>
      <c r="DE39" s="650"/>
      <c r="DF39" s="207"/>
      <c r="DG39" s="651" t="str">
        <f>IF('各会計、関係団体の財政状況及び健全化判断比率'!BR12="","",'各会計、関係団体の財政状況及び健全化判断比率'!BR12)</f>
        <v/>
      </c>
      <c r="DH39" s="651"/>
      <c r="DI39" s="214"/>
      <c r="DJ39" s="182"/>
      <c r="DK39" s="182"/>
      <c r="DL39" s="182"/>
      <c r="DM39" s="182"/>
      <c r="DN39" s="182"/>
      <c r="DO39" s="182"/>
    </row>
    <row r="40" spans="1:119" ht="32.25" customHeight="1" x14ac:dyDescent="0.15">
      <c r="A40" s="183"/>
      <c r="B40" s="209"/>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10"/>
      <c r="U40" s="649" t="str">
        <f t="shared" si="4"/>
        <v/>
      </c>
      <c r="V40" s="649"/>
      <c r="W40" s="650"/>
      <c r="X40" s="650"/>
      <c r="Y40" s="650"/>
      <c r="Z40" s="650"/>
      <c r="AA40" s="650"/>
      <c r="AB40" s="650"/>
      <c r="AC40" s="650"/>
      <c r="AD40" s="650"/>
      <c r="AE40" s="650"/>
      <c r="AF40" s="650"/>
      <c r="AG40" s="650"/>
      <c r="AH40" s="650"/>
      <c r="AI40" s="650"/>
      <c r="AJ40" s="650"/>
      <c r="AK40" s="650"/>
      <c r="AL40" s="210"/>
      <c r="AM40" s="649" t="str">
        <f t="shared" si="0"/>
        <v/>
      </c>
      <c r="AN40" s="649"/>
      <c r="AO40" s="650"/>
      <c r="AP40" s="650"/>
      <c r="AQ40" s="650"/>
      <c r="AR40" s="650"/>
      <c r="AS40" s="650"/>
      <c r="AT40" s="650"/>
      <c r="AU40" s="650"/>
      <c r="AV40" s="650"/>
      <c r="AW40" s="650"/>
      <c r="AX40" s="650"/>
      <c r="AY40" s="650"/>
      <c r="AZ40" s="650"/>
      <c r="BA40" s="650"/>
      <c r="BB40" s="650"/>
      <c r="BC40" s="650"/>
      <c r="BD40" s="210"/>
      <c r="BE40" s="649" t="str">
        <f t="shared" si="1"/>
        <v/>
      </c>
      <c r="BF40" s="649"/>
      <c r="BG40" s="650"/>
      <c r="BH40" s="650"/>
      <c r="BI40" s="650"/>
      <c r="BJ40" s="650"/>
      <c r="BK40" s="650"/>
      <c r="BL40" s="650"/>
      <c r="BM40" s="650"/>
      <c r="BN40" s="650"/>
      <c r="BO40" s="650"/>
      <c r="BP40" s="650"/>
      <c r="BQ40" s="650"/>
      <c r="BR40" s="650"/>
      <c r="BS40" s="650"/>
      <c r="BT40" s="650"/>
      <c r="BU40" s="650"/>
      <c r="BV40" s="210"/>
      <c r="BW40" s="649" t="str">
        <f t="shared" si="2"/>
        <v/>
      </c>
      <c r="BX40" s="649"/>
      <c r="BY40" s="650" t="str">
        <f>IF('各会計、関係団体の財政状況及び健全化判断比率'!B74="","",'各会計、関係団体の財政状況及び健全化判断比率'!B74)</f>
        <v/>
      </c>
      <c r="BZ40" s="650"/>
      <c r="CA40" s="650"/>
      <c r="CB40" s="650"/>
      <c r="CC40" s="650"/>
      <c r="CD40" s="650"/>
      <c r="CE40" s="650"/>
      <c r="CF40" s="650"/>
      <c r="CG40" s="650"/>
      <c r="CH40" s="650"/>
      <c r="CI40" s="650"/>
      <c r="CJ40" s="650"/>
      <c r="CK40" s="650"/>
      <c r="CL40" s="650"/>
      <c r="CM40" s="650"/>
      <c r="CN40" s="210"/>
      <c r="CO40" s="649" t="str">
        <f t="shared" si="3"/>
        <v/>
      </c>
      <c r="CP40" s="649"/>
      <c r="CQ40" s="650" t="str">
        <f>IF('各会計、関係団体の財政状況及び健全化判断比率'!BS13="","",'各会計、関係団体の財政状況及び健全化判断比率'!BS13)</f>
        <v/>
      </c>
      <c r="CR40" s="650"/>
      <c r="CS40" s="650"/>
      <c r="CT40" s="650"/>
      <c r="CU40" s="650"/>
      <c r="CV40" s="650"/>
      <c r="CW40" s="650"/>
      <c r="CX40" s="650"/>
      <c r="CY40" s="650"/>
      <c r="CZ40" s="650"/>
      <c r="DA40" s="650"/>
      <c r="DB40" s="650"/>
      <c r="DC40" s="650"/>
      <c r="DD40" s="650"/>
      <c r="DE40" s="650"/>
      <c r="DF40" s="207"/>
      <c r="DG40" s="651" t="str">
        <f>IF('各会計、関係団体の財政状況及び健全化判断比率'!BR13="","",'各会計、関係団体の財政状況及び健全化判断比率'!BR13)</f>
        <v/>
      </c>
      <c r="DH40" s="651"/>
      <c r="DI40" s="214"/>
      <c r="DJ40" s="182"/>
      <c r="DK40" s="182"/>
      <c r="DL40" s="182"/>
      <c r="DM40" s="182"/>
      <c r="DN40" s="182"/>
      <c r="DO40" s="182"/>
    </row>
    <row r="41" spans="1:119" ht="32.25" customHeight="1" x14ac:dyDescent="0.15">
      <c r="A41" s="183"/>
      <c r="B41" s="209"/>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10"/>
      <c r="U41" s="649" t="str">
        <f t="shared" si="4"/>
        <v/>
      </c>
      <c r="V41" s="649"/>
      <c r="W41" s="650"/>
      <c r="X41" s="650"/>
      <c r="Y41" s="650"/>
      <c r="Z41" s="650"/>
      <c r="AA41" s="650"/>
      <c r="AB41" s="650"/>
      <c r="AC41" s="650"/>
      <c r="AD41" s="650"/>
      <c r="AE41" s="650"/>
      <c r="AF41" s="650"/>
      <c r="AG41" s="650"/>
      <c r="AH41" s="650"/>
      <c r="AI41" s="650"/>
      <c r="AJ41" s="650"/>
      <c r="AK41" s="650"/>
      <c r="AL41" s="210"/>
      <c r="AM41" s="649" t="str">
        <f t="shared" si="0"/>
        <v/>
      </c>
      <c r="AN41" s="649"/>
      <c r="AO41" s="650"/>
      <c r="AP41" s="650"/>
      <c r="AQ41" s="650"/>
      <c r="AR41" s="650"/>
      <c r="AS41" s="650"/>
      <c r="AT41" s="650"/>
      <c r="AU41" s="650"/>
      <c r="AV41" s="650"/>
      <c r="AW41" s="650"/>
      <c r="AX41" s="650"/>
      <c r="AY41" s="650"/>
      <c r="AZ41" s="650"/>
      <c r="BA41" s="650"/>
      <c r="BB41" s="650"/>
      <c r="BC41" s="650"/>
      <c r="BD41" s="210"/>
      <c r="BE41" s="649" t="str">
        <f t="shared" si="1"/>
        <v/>
      </c>
      <c r="BF41" s="649"/>
      <c r="BG41" s="650"/>
      <c r="BH41" s="650"/>
      <c r="BI41" s="650"/>
      <c r="BJ41" s="650"/>
      <c r="BK41" s="650"/>
      <c r="BL41" s="650"/>
      <c r="BM41" s="650"/>
      <c r="BN41" s="650"/>
      <c r="BO41" s="650"/>
      <c r="BP41" s="650"/>
      <c r="BQ41" s="650"/>
      <c r="BR41" s="650"/>
      <c r="BS41" s="650"/>
      <c r="BT41" s="650"/>
      <c r="BU41" s="650"/>
      <c r="BV41" s="210"/>
      <c r="BW41" s="649" t="str">
        <f t="shared" si="2"/>
        <v/>
      </c>
      <c r="BX41" s="649"/>
      <c r="BY41" s="650" t="str">
        <f>IF('各会計、関係団体の財政状況及び健全化判断比率'!B75="","",'各会計、関係団体の財政状況及び健全化判断比率'!B75)</f>
        <v/>
      </c>
      <c r="BZ41" s="650"/>
      <c r="CA41" s="650"/>
      <c r="CB41" s="650"/>
      <c r="CC41" s="650"/>
      <c r="CD41" s="650"/>
      <c r="CE41" s="650"/>
      <c r="CF41" s="650"/>
      <c r="CG41" s="650"/>
      <c r="CH41" s="650"/>
      <c r="CI41" s="650"/>
      <c r="CJ41" s="650"/>
      <c r="CK41" s="650"/>
      <c r="CL41" s="650"/>
      <c r="CM41" s="650"/>
      <c r="CN41" s="210"/>
      <c r="CO41" s="649" t="str">
        <f t="shared" si="3"/>
        <v/>
      </c>
      <c r="CP41" s="649"/>
      <c r="CQ41" s="650" t="str">
        <f>IF('各会計、関係団体の財政状況及び健全化判断比率'!BS14="","",'各会計、関係団体の財政状況及び健全化判断比率'!BS14)</f>
        <v/>
      </c>
      <c r="CR41" s="650"/>
      <c r="CS41" s="650"/>
      <c r="CT41" s="650"/>
      <c r="CU41" s="650"/>
      <c r="CV41" s="650"/>
      <c r="CW41" s="650"/>
      <c r="CX41" s="650"/>
      <c r="CY41" s="650"/>
      <c r="CZ41" s="650"/>
      <c r="DA41" s="650"/>
      <c r="DB41" s="650"/>
      <c r="DC41" s="650"/>
      <c r="DD41" s="650"/>
      <c r="DE41" s="650"/>
      <c r="DF41" s="207"/>
      <c r="DG41" s="651" t="str">
        <f>IF('各会計、関係団体の財政状況及び健全化判断比率'!BR14="","",'各会計、関係団体の財政状況及び健全化判断比率'!BR14)</f>
        <v/>
      </c>
      <c r="DH41" s="651"/>
      <c r="DI41" s="214"/>
      <c r="DJ41" s="182"/>
      <c r="DK41" s="182"/>
      <c r="DL41" s="182"/>
      <c r="DM41" s="182"/>
      <c r="DN41" s="182"/>
      <c r="DO41" s="182"/>
    </row>
    <row r="42" spans="1:119" ht="32.25" customHeight="1" x14ac:dyDescent="0.15">
      <c r="A42" s="182"/>
      <c r="B42" s="209"/>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10"/>
      <c r="U42" s="649" t="str">
        <f t="shared" si="4"/>
        <v/>
      </c>
      <c r="V42" s="649"/>
      <c r="W42" s="650"/>
      <c r="X42" s="650"/>
      <c r="Y42" s="650"/>
      <c r="Z42" s="650"/>
      <c r="AA42" s="650"/>
      <c r="AB42" s="650"/>
      <c r="AC42" s="650"/>
      <c r="AD42" s="650"/>
      <c r="AE42" s="650"/>
      <c r="AF42" s="650"/>
      <c r="AG42" s="650"/>
      <c r="AH42" s="650"/>
      <c r="AI42" s="650"/>
      <c r="AJ42" s="650"/>
      <c r="AK42" s="650"/>
      <c r="AL42" s="210"/>
      <c r="AM42" s="649" t="str">
        <f t="shared" si="0"/>
        <v/>
      </c>
      <c r="AN42" s="649"/>
      <c r="AO42" s="650"/>
      <c r="AP42" s="650"/>
      <c r="AQ42" s="650"/>
      <c r="AR42" s="650"/>
      <c r="AS42" s="650"/>
      <c r="AT42" s="650"/>
      <c r="AU42" s="650"/>
      <c r="AV42" s="650"/>
      <c r="AW42" s="650"/>
      <c r="AX42" s="650"/>
      <c r="AY42" s="650"/>
      <c r="AZ42" s="650"/>
      <c r="BA42" s="650"/>
      <c r="BB42" s="650"/>
      <c r="BC42" s="650"/>
      <c r="BD42" s="210"/>
      <c r="BE42" s="649" t="str">
        <f t="shared" si="1"/>
        <v/>
      </c>
      <c r="BF42" s="649"/>
      <c r="BG42" s="650"/>
      <c r="BH42" s="650"/>
      <c r="BI42" s="650"/>
      <c r="BJ42" s="650"/>
      <c r="BK42" s="650"/>
      <c r="BL42" s="650"/>
      <c r="BM42" s="650"/>
      <c r="BN42" s="650"/>
      <c r="BO42" s="650"/>
      <c r="BP42" s="650"/>
      <c r="BQ42" s="650"/>
      <c r="BR42" s="650"/>
      <c r="BS42" s="650"/>
      <c r="BT42" s="650"/>
      <c r="BU42" s="650"/>
      <c r="BV42" s="210"/>
      <c r="BW42" s="649" t="str">
        <f t="shared" si="2"/>
        <v/>
      </c>
      <c r="BX42" s="649"/>
      <c r="BY42" s="650" t="str">
        <f>IF('各会計、関係団体の財政状況及び健全化判断比率'!B76="","",'各会計、関係団体の財政状況及び健全化判断比率'!B76)</f>
        <v/>
      </c>
      <c r="BZ42" s="650"/>
      <c r="CA42" s="650"/>
      <c r="CB42" s="650"/>
      <c r="CC42" s="650"/>
      <c r="CD42" s="650"/>
      <c r="CE42" s="650"/>
      <c r="CF42" s="650"/>
      <c r="CG42" s="650"/>
      <c r="CH42" s="650"/>
      <c r="CI42" s="650"/>
      <c r="CJ42" s="650"/>
      <c r="CK42" s="650"/>
      <c r="CL42" s="650"/>
      <c r="CM42" s="650"/>
      <c r="CN42" s="210"/>
      <c r="CO42" s="649" t="str">
        <f t="shared" si="3"/>
        <v/>
      </c>
      <c r="CP42" s="649"/>
      <c r="CQ42" s="650" t="str">
        <f>IF('各会計、関係団体の財政状況及び健全化判断比率'!BS15="","",'各会計、関係団体の財政状況及び健全化判断比率'!BS15)</f>
        <v/>
      </c>
      <c r="CR42" s="650"/>
      <c r="CS42" s="650"/>
      <c r="CT42" s="650"/>
      <c r="CU42" s="650"/>
      <c r="CV42" s="650"/>
      <c r="CW42" s="650"/>
      <c r="CX42" s="650"/>
      <c r="CY42" s="650"/>
      <c r="CZ42" s="650"/>
      <c r="DA42" s="650"/>
      <c r="DB42" s="650"/>
      <c r="DC42" s="650"/>
      <c r="DD42" s="650"/>
      <c r="DE42" s="650"/>
      <c r="DF42" s="207"/>
      <c r="DG42" s="651" t="str">
        <f>IF('各会計、関係団体の財政状況及び健全化判断比率'!BR15="","",'各会計、関係団体の財政状況及び健全化判断比率'!BR15)</f>
        <v/>
      </c>
      <c r="DH42" s="651"/>
      <c r="DI42" s="214"/>
      <c r="DJ42" s="182"/>
      <c r="DK42" s="182"/>
      <c r="DL42" s="182"/>
      <c r="DM42" s="182"/>
      <c r="DN42" s="182"/>
      <c r="DO42" s="182"/>
    </row>
    <row r="43" spans="1:119" ht="32.25" customHeight="1" x14ac:dyDescent="0.15">
      <c r="A43" s="182"/>
      <c r="B43" s="209"/>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10"/>
      <c r="U43" s="649" t="str">
        <f t="shared" si="4"/>
        <v/>
      </c>
      <c r="V43" s="649"/>
      <c r="W43" s="650"/>
      <c r="X43" s="650"/>
      <c r="Y43" s="650"/>
      <c r="Z43" s="650"/>
      <c r="AA43" s="650"/>
      <c r="AB43" s="650"/>
      <c r="AC43" s="650"/>
      <c r="AD43" s="650"/>
      <c r="AE43" s="650"/>
      <c r="AF43" s="650"/>
      <c r="AG43" s="650"/>
      <c r="AH43" s="650"/>
      <c r="AI43" s="650"/>
      <c r="AJ43" s="650"/>
      <c r="AK43" s="650"/>
      <c r="AL43" s="210"/>
      <c r="AM43" s="649" t="str">
        <f t="shared" si="0"/>
        <v/>
      </c>
      <c r="AN43" s="649"/>
      <c r="AO43" s="650"/>
      <c r="AP43" s="650"/>
      <c r="AQ43" s="650"/>
      <c r="AR43" s="650"/>
      <c r="AS43" s="650"/>
      <c r="AT43" s="650"/>
      <c r="AU43" s="650"/>
      <c r="AV43" s="650"/>
      <c r="AW43" s="650"/>
      <c r="AX43" s="650"/>
      <c r="AY43" s="650"/>
      <c r="AZ43" s="650"/>
      <c r="BA43" s="650"/>
      <c r="BB43" s="650"/>
      <c r="BC43" s="650"/>
      <c r="BD43" s="210"/>
      <c r="BE43" s="649" t="str">
        <f t="shared" si="1"/>
        <v/>
      </c>
      <c r="BF43" s="649"/>
      <c r="BG43" s="650"/>
      <c r="BH43" s="650"/>
      <c r="BI43" s="650"/>
      <c r="BJ43" s="650"/>
      <c r="BK43" s="650"/>
      <c r="BL43" s="650"/>
      <c r="BM43" s="650"/>
      <c r="BN43" s="650"/>
      <c r="BO43" s="650"/>
      <c r="BP43" s="650"/>
      <c r="BQ43" s="650"/>
      <c r="BR43" s="650"/>
      <c r="BS43" s="650"/>
      <c r="BT43" s="650"/>
      <c r="BU43" s="650"/>
      <c r="BV43" s="210"/>
      <c r="BW43" s="649" t="str">
        <f t="shared" si="2"/>
        <v/>
      </c>
      <c r="BX43" s="649"/>
      <c r="BY43" s="650" t="str">
        <f>IF('各会計、関係団体の財政状況及び健全化判断比率'!B77="","",'各会計、関係団体の財政状況及び健全化判断比率'!B77)</f>
        <v/>
      </c>
      <c r="BZ43" s="650"/>
      <c r="CA43" s="650"/>
      <c r="CB43" s="650"/>
      <c r="CC43" s="650"/>
      <c r="CD43" s="650"/>
      <c r="CE43" s="650"/>
      <c r="CF43" s="650"/>
      <c r="CG43" s="650"/>
      <c r="CH43" s="650"/>
      <c r="CI43" s="650"/>
      <c r="CJ43" s="650"/>
      <c r="CK43" s="650"/>
      <c r="CL43" s="650"/>
      <c r="CM43" s="650"/>
      <c r="CN43" s="210"/>
      <c r="CO43" s="649" t="str">
        <f t="shared" si="3"/>
        <v/>
      </c>
      <c r="CP43" s="649"/>
      <c r="CQ43" s="650" t="str">
        <f>IF('各会計、関係団体の財政状況及び健全化判断比率'!BS16="","",'各会計、関係団体の財政状況及び健全化判断比率'!BS16)</f>
        <v/>
      </c>
      <c r="CR43" s="650"/>
      <c r="CS43" s="650"/>
      <c r="CT43" s="650"/>
      <c r="CU43" s="650"/>
      <c r="CV43" s="650"/>
      <c r="CW43" s="650"/>
      <c r="CX43" s="650"/>
      <c r="CY43" s="650"/>
      <c r="CZ43" s="650"/>
      <c r="DA43" s="650"/>
      <c r="DB43" s="650"/>
      <c r="DC43" s="650"/>
      <c r="DD43" s="650"/>
      <c r="DE43" s="650"/>
      <c r="DF43" s="207"/>
      <c r="DG43" s="651" t="str">
        <f>IF('各会計、関係団体の財政状況及び健全化判断比率'!BR16="","",'各会計、関係団体の財政状況及び健全化判断比率'!BR16)</f>
        <v/>
      </c>
      <c r="DH43" s="651"/>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208</v>
      </c>
      <c r="C46" s="182"/>
      <c r="D46" s="182"/>
      <c r="E46" s="182" t="s">
        <v>209</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210</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211</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212</v>
      </c>
    </row>
    <row r="50" spans="5:5" x14ac:dyDescent="0.15">
      <c r="E50" s="184" t="s">
        <v>213</v>
      </c>
    </row>
    <row r="51" spans="5:5" x14ac:dyDescent="0.15">
      <c r="E51" s="184" t="s">
        <v>214</v>
      </c>
    </row>
    <row r="52" spans="5:5" x14ac:dyDescent="0.15">
      <c r="E52" s="184"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fEzvAnpGSl3SqRbLO3sFCchNQp5WlHJkHs51Zvml5Lz9L7rYyfJzCJf8otXVOSevLiVHsk16JiLAj3+BwSQcQ==" saltValue="pwdm4DJ0oWRpIg9/3UgW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1" t="s">
        <v>564</v>
      </c>
      <c r="D34" s="1241"/>
      <c r="E34" s="1242"/>
      <c r="F34" s="32">
        <v>42.66</v>
      </c>
      <c r="G34" s="33">
        <v>31.29</v>
      </c>
      <c r="H34" s="33">
        <v>41.1</v>
      </c>
      <c r="I34" s="33">
        <v>23.71</v>
      </c>
      <c r="J34" s="34">
        <v>30.49</v>
      </c>
      <c r="K34" s="22"/>
      <c r="L34" s="22"/>
      <c r="M34" s="22"/>
      <c r="N34" s="22"/>
      <c r="O34" s="22"/>
      <c r="P34" s="22"/>
    </row>
    <row r="35" spans="1:16" ht="39" customHeight="1" x14ac:dyDescent="0.15">
      <c r="A35" s="22"/>
      <c r="B35" s="35"/>
      <c r="C35" s="1235" t="s">
        <v>565</v>
      </c>
      <c r="D35" s="1236"/>
      <c r="E35" s="1237"/>
      <c r="F35" s="36">
        <v>4.38</v>
      </c>
      <c r="G35" s="37">
        <v>3.64</v>
      </c>
      <c r="H35" s="37">
        <v>3.91</v>
      </c>
      <c r="I35" s="37">
        <v>6.61</v>
      </c>
      <c r="J35" s="38">
        <v>4.5999999999999996</v>
      </c>
      <c r="K35" s="22"/>
      <c r="L35" s="22"/>
      <c r="M35" s="22"/>
      <c r="N35" s="22"/>
      <c r="O35" s="22"/>
      <c r="P35" s="22"/>
    </row>
    <row r="36" spans="1:16" ht="39" customHeight="1" x14ac:dyDescent="0.15">
      <c r="A36" s="22"/>
      <c r="B36" s="35"/>
      <c r="C36" s="1235" t="s">
        <v>566</v>
      </c>
      <c r="D36" s="1236"/>
      <c r="E36" s="1237"/>
      <c r="F36" s="36">
        <v>0.09</v>
      </c>
      <c r="G36" s="37">
        <v>1.06</v>
      </c>
      <c r="H36" s="37">
        <v>0.95</v>
      </c>
      <c r="I36" s="37">
        <v>5.66</v>
      </c>
      <c r="J36" s="38">
        <v>2.91</v>
      </c>
      <c r="K36" s="22"/>
      <c r="L36" s="22"/>
      <c r="M36" s="22"/>
      <c r="N36" s="22"/>
      <c r="O36" s="22"/>
      <c r="P36" s="22"/>
    </row>
    <row r="37" spans="1:16" ht="39" customHeight="1" x14ac:dyDescent="0.15">
      <c r="A37" s="22"/>
      <c r="B37" s="35"/>
      <c r="C37" s="1235" t="s">
        <v>567</v>
      </c>
      <c r="D37" s="1236"/>
      <c r="E37" s="1237"/>
      <c r="F37" s="36">
        <v>0.84</v>
      </c>
      <c r="G37" s="37">
        <v>1.94</v>
      </c>
      <c r="H37" s="37">
        <v>2.41</v>
      </c>
      <c r="I37" s="37">
        <v>1.76</v>
      </c>
      <c r="J37" s="38">
        <v>1.71</v>
      </c>
      <c r="K37" s="22"/>
      <c r="L37" s="22"/>
      <c r="M37" s="22"/>
      <c r="N37" s="22"/>
      <c r="O37" s="22"/>
      <c r="P37" s="22"/>
    </row>
    <row r="38" spans="1:16" ht="39" customHeight="1" x14ac:dyDescent="0.15">
      <c r="A38" s="22"/>
      <c r="B38" s="35"/>
      <c r="C38" s="1235" t="s">
        <v>568</v>
      </c>
      <c r="D38" s="1236"/>
      <c r="E38" s="1237"/>
      <c r="F38" s="36">
        <v>0.13</v>
      </c>
      <c r="G38" s="37">
        <v>0.23</v>
      </c>
      <c r="H38" s="37">
        <v>0.28000000000000003</v>
      </c>
      <c r="I38" s="37">
        <v>0.32</v>
      </c>
      <c r="J38" s="38">
        <v>0.39</v>
      </c>
      <c r="K38" s="22"/>
      <c r="L38" s="22"/>
      <c r="M38" s="22"/>
      <c r="N38" s="22"/>
      <c r="O38" s="22"/>
      <c r="P38" s="22"/>
    </row>
    <row r="39" spans="1:16" ht="39" customHeight="1" x14ac:dyDescent="0.15">
      <c r="A39" s="22"/>
      <c r="B39" s="35"/>
      <c r="C39" s="1235" t="s">
        <v>569</v>
      </c>
      <c r="D39" s="1236"/>
      <c r="E39" s="1237"/>
      <c r="F39" s="36">
        <v>7.0000000000000007E-2</v>
      </c>
      <c r="G39" s="37">
        <v>0.08</v>
      </c>
      <c r="H39" s="37">
        <v>0.04</v>
      </c>
      <c r="I39" s="37">
        <v>0.06</v>
      </c>
      <c r="J39" s="38">
        <v>0.11</v>
      </c>
      <c r="K39" s="22"/>
      <c r="L39" s="22"/>
      <c r="M39" s="22"/>
      <c r="N39" s="22"/>
      <c r="O39" s="22"/>
      <c r="P39" s="22"/>
    </row>
    <row r="40" spans="1:16" ht="39" customHeight="1" x14ac:dyDescent="0.15">
      <c r="A40" s="22"/>
      <c r="B40" s="35"/>
      <c r="C40" s="1235" t="s">
        <v>570</v>
      </c>
      <c r="D40" s="1236"/>
      <c r="E40" s="1237"/>
      <c r="F40" s="36">
        <v>0.05</v>
      </c>
      <c r="G40" s="37">
        <v>0.09</v>
      </c>
      <c r="H40" s="37">
        <v>7.0000000000000007E-2</v>
      </c>
      <c r="I40" s="37">
        <v>0.16</v>
      </c>
      <c r="J40" s="38">
        <v>7.0000000000000007E-2</v>
      </c>
      <c r="K40" s="22"/>
      <c r="L40" s="22"/>
      <c r="M40" s="22"/>
      <c r="N40" s="22"/>
      <c r="O40" s="22"/>
      <c r="P40" s="22"/>
    </row>
    <row r="41" spans="1:16" ht="39" customHeight="1" x14ac:dyDescent="0.15">
      <c r="A41" s="22"/>
      <c r="B41" s="35"/>
      <c r="C41" s="1235" t="s">
        <v>571</v>
      </c>
      <c r="D41" s="1236"/>
      <c r="E41" s="1237"/>
      <c r="F41" s="36">
        <v>0</v>
      </c>
      <c r="G41" s="37">
        <v>0</v>
      </c>
      <c r="H41" s="37">
        <v>0</v>
      </c>
      <c r="I41" s="37">
        <v>0</v>
      </c>
      <c r="J41" s="38">
        <v>7.0000000000000007E-2</v>
      </c>
      <c r="K41" s="22"/>
      <c r="L41" s="22"/>
      <c r="M41" s="22"/>
      <c r="N41" s="22"/>
      <c r="O41" s="22"/>
      <c r="P41" s="22"/>
    </row>
    <row r="42" spans="1:16" ht="39" customHeight="1" x14ac:dyDescent="0.15">
      <c r="A42" s="22"/>
      <c r="B42" s="39"/>
      <c r="C42" s="1235" t="s">
        <v>572</v>
      </c>
      <c r="D42" s="1236"/>
      <c r="E42" s="1237"/>
      <c r="F42" s="36" t="s">
        <v>514</v>
      </c>
      <c r="G42" s="37" t="s">
        <v>514</v>
      </c>
      <c r="H42" s="37" t="s">
        <v>514</v>
      </c>
      <c r="I42" s="37" t="s">
        <v>514</v>
      </c>
      <c r="J42" s="38" t="s">
        <v>514</v>
      </c>
      <c r="K42" s="22"/>
      <c r="L42" s="22"/>
      <c r="M42" s="22"/>
      <c r="N42" s="22"/>
      <c r="O42" s="22"/>
      <c r="P42" s="22"/>
    </row>
    <row r="43" spans="1:16" ht="39" customHeight="1" thickBot="1" x14ac:dyDescent="0.2">
      <c r="A43" s="22"/>
      <c r="B43" s="40"/>
      <c r="C43" s="1238" t="s">
        <v>573</v>
      </c>
      <c r="D43" s="1239"/>
      <c r="E43" s="1240"/>
      <c r="F43" s="41">
        <v>0.2</v>
      </c>
      <c r="G43" s="42">
        <v>1.79</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sjnrYPl0qv1aN1Iped4N++AfQyw3FoE+Op7R2uftu7Gx+Io/N1JAMrlHSlKIQ5fojdO8Pleen7z3v9IqO7y+A==" saltValue="AXBqkiKrku8kQFizihX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1072</v>
      </c>
      <c r="L45" s="60">
        <v>980</v>
      </c>
      <c r="M45" s="60">
        <v>980</v>
      </c>
      <c r="N45" s="60">
        <v>808</v>
      </c>
      <c r="O45" s="61">
        <v>874</v>
      </c>
      <c r="P45" s="48"/>
      <c r="Q45" s="48"/>
      <c r="R45" s="48"/>
      <c r="S45" s="48"/>
      <c r="T45" s="48"/>
      <c r="U45" s="48"/>
    </row>
    <row r="46" spans="1:21" ht="30.75" customHeight="1" x14ac:dyDescent="0.15">
      <c r="A46" s="48"/>
      <c r="B46" s="1245"/>
      <c r="C46" s="1246"/>
      <c r="D46" s="62"/>
      <c r="E46" s="1251" t="s">
        <v>13</v>
      </c>
      <c r="F46" s="1251"/>
      <c r="G46" s="1251"/>
      <c r="H46" s="1251"/>
      <c r="I46" s="1251"/>
      <c r="J46" s="1252"/>
      <c r="K46" s="63" t="s">
        <v>514</v>
      </c>
      <c r="L46" s="64" t="s">
        <v>514</v>
      </c>
      <c r="M46" s="64" t="s">
        <v>514</v>
      </c>
      <c r="N46" s="64" t="s">
        <v>514</v>
      </c>
      <c r="O46" s="65" t="s">
        <v>514</v>
      </c>
      <c r="P46" s="48"/>
      <c r="Q46" s="48"/>
      <c r="R46" s="48"/>
      <c r="S46" s="48"/>
      <c r="T46" s="48"/>
      <c r="U46" s="48"/>
    </row>
    <row r="47" spans="1:21" ht="30.75" customHeight="1" x14ac:dyDescent="0.15">
      <c r="A47" s="48"/>
      <c r="B47" s="1245"/>
      <c r="C47" s="1246"/>
      <c r="D47" s="62"/>
      <c r="E47" s="1251" t="s">
        <v>14</v>
      </c>
      <c r="F47" s="1251"/>
      <c r="G47" s="1251"/>
      <c r="H47" s="1251"/>
      <c r="I47" s="1251"/>
      <c r="J47" s="1252"/>
      <c r="K47" s="63" t="s">
        <v>514</v>
      </c>
      <c r="L47" s="64" t="s">
        <v>514</v>
      </c>
      <c r="M47" s="64" t="s">
        <v>514</v>
      </c>
      <c r="N47" s="64" t="s">
        <v>514</v>
      </c>
      <c r="O47" s="65" t="s">
        <v>514</v>
      </c>
      <c r="P47" s="48"/>
      <c r="Q47" s="48"/>
      <c r="R47" s="48"/>
      <c r="S47" s="48"/>
      <c r="T47" s="48"/>
      <c r="U47" s="48"/>
    </row>
    <row r="48" spans="1:21" ht="30.75" customHeight="1" x14ac:dyDescent="0.15">
      <c r="A48" s="48"/>
      <c r="B48" s="1245"/>
      <c r="C48" s="1246"/>
      <c r="D48" s="62"/>
      <c r="E48" s="1251" t="s">
        <v>15</v>
      </c>
      <c r="F48" s="1251"/>
      <c r="G48" s="1251"/>
      <c r="H48" s="1251"/>
      <c r="I48" s="1251"/>
      <c r="J48" s="1252"/>
      <c r="K48" s="63">
        <v>145</v>
      </c>
      <c r="L48" s="64">
        <v>163</v>
      </c>
      <c r="M48" s="64">
        <v>172</v>
      </c>
      <c r="N48" s="64">
        <v>171</v>
      </c>
      <c r="O48" s="65">
        <v>175</v>
      </c>
      <c r="P48" s="48"/>
      <c r="Q48" s="48"/>
      <c r="R48" s="48"/>
      <c r="S48" s="48"/>
      <c r="T48" s="48"/>
      <c r="U48" s="48"/>
    </row>
    <row r="49" spans="1:21" ht="30.75" customHeight="1" x14ac:dyDescent="0.15">
      <c r="A49" s="48"/>
      <c r="B49" s="1245"/>
      <c r="C49" s="1246"/>
      <c r="D49" s="62"/>
      <c r="E49" s="1251" t="s">
        <v>16</v>
      </c>
      <c r="F49" s="1251"/>
      <c r="G49" s="1251"/>
      <c r="H49" s="1251"/>
      <c r="I49" s="1251"/>
      <c r="J49" s="1252"/>
      <c r="K49" s="63">
        <v>9</v>
      </c>
      <c r="L49" s="64">
        <v>9</v>
      </c>
      <c r="M49" s="64">
        <v>9</v>
      </c>
      <c r="N49" s="64">
        <v>9</v>
      </c>
      <c r="O49" s="65">
        <v>11</v>
      </c>
      <c r="P49" s="48"/>
      <c r="Q49" s="48"/>
      <c r="R49" s="48"/>
      <c r="S49" s="48"/>
      <c r="T49" s="48"/>
      <c r="U49" s="48"/>
    </row>
    <row r="50" spans="1:21" ht="30.75" customHeight="1" x14ac:dyDescent="0.15">
      <c r="A50" s="48"/>
      <c r="B50" s="1245"/>
      <c r="C50" s="1246"/>
      <c r="D50" s="62"/>
      <c r="E50" s="1251" t="s">
        <v>17</v>
      </c>
      <c r="F50" s="1251"/>
      <c r="G50" s="1251"/>
      <c r="H50" s="1251"/>
      <c r="I50" s="1251"/>
      <c r="J50" s="1252"/>
      <c r="K50" s="63">
        <v>2</v>
      </c>
      <c r="L50" s="64">
        <v>3</v>
      </c>
      <c r="M50" s="64">
        <v>3</v>
      </c>
      <c r="N50" s="64">
        <v>2</v>
      </c>
      <c r="O50" s="65">
        <v>1</v>
      </c>
      <c r="P50" s="48"/>
      <c r="Q50" s="48"/>
      <c r="R50" s="48"/>
      <c r="S50" s="48"/>
      <c r="T50" s="48"/>
      <c r="U50" s="48"/>
    </row>
    <row r="51" spans="1:21" ht="30.75" customHeight="1" x14ac:dyDescent="0.15">
      <c r="A51" s="48"/>
      <c r="B51" s="1247"/>
      <c r="C51" s="1248"/>
      <c r="D51" s="66"/>
      <c r="E51" s="1251" t="s">
        <v>18</v>
      </c>
      <c r="F51" s="1251"/>
      <c r="G51" s="1251"/>
      <c r="H51" s="1251"/>
      <c r="I51" s="1251"/>
      <c r="J51" s="1252"/>
      <c r="K51" s="63" t="s">
        <v>514</v>
      </c>
      <c r="L51" s="64" t="s">
        <v>514</v>
      </c>
      <c r="M51" s="64" t="s">
        <v>514</v>
      </c>
      <c r="N51" s="64" t="s">
        <v>514</v>
      </c>
      <c r="O51" s="65" t="s">
        <v>514</v>
      </c>
      <c r="P51" s="48"/>
      <c r="Q51" s="48"/>
      <c r="R51" s="48"/>
      <c r="S51" s="48"/>
      <c r="T51" s="48"/>
      <c r="U51" s="48"/>
    </row>
    <row r="52" spans="1:21" ht="30.75" customHeight="1" x14ac:dyDescent="0.15">
      <c r="A52" s="48"/>
      <c r="B52" s="1253" t="s">
        <v>19</v>
      </c>
      <c r="C52" s="1254"/>
      <c r="D52" s="66"/>
      <c r="E52" s="1251" t="s">
        <v>20</v>
      </c>
      <c r="F52" s="1251"/>
      <c r="G52" s="1251"/>
      <c r="H52" s="1251"/>
      <c r="I52" s="1251"/>
      <c r="J52" s="1252"/>
      <c r="K52" s="63">
        <v>741</v>
      </c>
      <c r="L52" s="64">
        <v>742</v>
      </c>
      <c r="M52" s="64">
        <v>737</v>
      </c>
      <c r="N52" s="64">
        <v>737</v>
      </c>
      <c r="O52" s="65">
        <v>787</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487</v>
      </c>
      <c r="L53" s="69">
        <v>413</v>
      </c>
      <c r="M53" s="69">
        <v>427</v>
      </c>
      <c r="N53" s="69">
        <v>253</v>
      </c>
      <c r="O53" s="70">
        <v>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thickBot="1" x14ac:dyDescent="0.2">
      <c r="B57" s="1259" t="s">
        <v>25</v>
      </c>
      <c r="C57" s="1260"/>
      <c r="D57" s="1263" t="s">
        <v>26</v>
      </c>
      <c r="E57" s="1264"/>
      <c r="F57" s="1264"/>
      <c r="G57" s="1264"/>
      <c r="H57" s="1264"/>
      <c r="I57" s="1264"/>
      <c r="J57" s="1265"/>
      <c r="K57" s="82" t="s">
        <v>595</v>
      </c>
      <c r="L57" s="83" t="s">
        <v>596</v>
      </c>
      <c r="M57" s="83" t="s">
        <v>597</v>
      </c>
      <c r="N57" s="83" t="s">
        <v>596</v>
      </c>
      <c r="O57" s="84" t="s">
        <v>596</v>
      </c>
    </row>
    <row r="58" spans="1:21" ht="31.5" customHeight="1" thickBot="1" x14ac:dyDescent="0.2">
      <c r="B58" s="1261"/>
      <c r="C58" s="1262"/>
      <c r="D58" s="1266" t="s">
        <v>27</v>
      </c>
      <c r="E58" s="1267"/>
      <c r="F58" s="1267"/>
      <c r="G58" s="1267"/>
      <c r="H58" s="1267"/>
      <c r="I58" s="1267"/>
      <c r="J58" s="1268"/>
      <c r="K58" s="82" t="s">
        <v>595</v>
      </c>
      <c r="L58" s="83" t="s">
        <v>596</v>
      </c>
      <c r="M58" s="83" t="s">
        <v>597</v>
      </c>
      <c r="N58" s="83" t="s">
        <v>596</v>
      </c>
      <c r="O58" s="84" t="s">
        <v>596</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anFC4unY3Xa36LWkSOWKblwM7+shAWkztZ1MUDKA693NRa7sP4gNdUpT9sCcsowZmVh8VgWofflvi+wXFF7nQ==" saltValue="HDGAdd9d/gFeCDZLo9DG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555</v>
      </c>
      <c r="J40" s="96" t="s">
        <v>556</v>
      </c>
      <c r="K40" s="96" t="s">
        <v>557</v>
      </c>
      <c r="L40" s="96" t="s">
        <v>558</v>
      </c>
      <c r="M40" s="97" t="s">
        <v>559</v>
      </c>
    </row>
    <row r="41" spans="2:13" ht="27.75" customHeight="1" x14ac:dyDescent="0.15">
      <c r="B41" s="1269" t="s">
        <v>30</v>
      </c>
      <c r="C41" s="1270"/>
      <c r="D41" s="98"/>
      <c r="E41" s="1275" t="s">
        <v>31</v>
      </c>
      <c r="F41" s="1275"/>
      <c r="G41" s="1275"/>
      <c r="H41" s="1276"/>
      <c r="I41" s="99">
        <v>9551</v>
      </c>
      <c r="J41" s="100">
        <v>10357</v>
      </c>
      <c r="K41" s="100">
        <v>12096</v>
      </c>
      <c r="L41" s="100">
        <v>12627</v>
      </c>
      <c r="M41" s="101">
        <v>12742</v>
      </c>
    </row>
    <row r="42" spans="2:13" ht="27.75" customHeight="1" x14ac:dyDescent="0.15">
      <c r="B42" s="1271"/>
      <c r="C42" s="1272"/>
      <c r="D42" s="102"/>
      <c r="E42" s="1277" t="s">
        <v>32</v>
      </c>
      <c r="F42" s="1277"/>
      <c r="G42" s="1277"/>
      <c r="H42" s="1278"/>
      <c r="I42" s="103" t="s">
        <v>514</v>
      </c>
      <c r="J42" s="104" t="s">
        <v>514</v>
      </c>
      <c r="K42" s="104" t="s">
        <v>514</v>
      </c>
      <c r="L42" s="104" t="s">
        <v>514</v>
      </c>
      <c r="M42" s="105" t="s">
        <v>514</v>
      </c>
    </row>
    <row r="43" spans="2:13" ht="27.75" customHeight="1" x14ac:dyDescent="0.15">
      <c r="B43" s="1271"/>
      <c r="C43" s="1272"/>
      <c r="D43" s="102"/>
      <c r="E43" s="1277" t="s">
        <v>33</v>
      </c>
      <c r="F43" s="1277"/>
      <c r="G43" s="1277"/>
      <c r="H43" s="1278"/>
      <c r="I43" s="103">
        <v>2079</v>
      </c>
      <c r="J43" s="104">
        <v>2034</v>
      </c>
      <c r="K43" s="104">
        <v>1862</v>
      </c>
      <c r="L43" s="104">
        <v>1845</v>
      </c>
      <c r="M43" s="105">
        <v>1728</v>
      </c>
    </row>
    <row r="44" spans="2:13" ht="27.75" customHeight="1" x14ac:dyDescent="0.15">
      <c r="B44" s="1271"/>
      <c r="C44" s="1272"/>
      <c r="D44" s="102"/>
      <c r="E44" s="1277" t="s">
        <v>34</v>
      </c>
      <c r="F44" s="1277"/>
      <c r="G44" s="1277"/>
      <c r="H44" s="1278"/>
      <c r="I44" s="103">
        <v>71</v>
      </c>
      <c r="J44" s="104">
        <v>63</v>
      </c>
      <c r="K44" s="104">
        <v>56</v>
      </c>
      <c r="L44" s="104">
        <v>59</v>
      </c>
      <c r="M44" s="105">
        <v>49</v>
      </c>
    </row>
    <row r="45" spans="2:13" ht="27.75" customHeight="1" x14ac:dyDescent="0.15">
      <c r="B45" s="1271"/>
      <c r="C45" s="1272"/>
      <c r="D45" s="102"/>
      <c r="E45" s="1277" t="s">
        <v>35</v>
      </c>
      <c r="F45" s="1277"/>
      <c r="G45" s="1277"/>
      <c r="H45" s="1278"/>
      <c r="I45" s="103">
        <v>796</v>
      </c>
      <c r="J45" s="104">
        <v>770</v>
      </c>
      <c r="K45" s="104">
        <v>843</v>
      </c>
      <c r="L45" s="104">
        <v>730</v>
      </c>
      <c r="M45" s="105">
        <v>797</v>
      </c>
    </row>
    <row r="46" spans="2:13" ht="27.75" customHeight="1" x14ac:dyDescent="0.15">
      <c r="B46" s="1271"/>
      <c r="C46" s="1272"/>
      <c r="D46" s="106"/>
      <c r="E46" s="1277" t="s">
        <v>36</v>
      </c>
      <c r="F46" s="1277"/>
      <c r="G46" s="1277"/>
      <c r="H46" s="1278"/>
      <c r="I46" s="103">
        <v>5</v>
      </c>
      <c r="J46" s="104" t="s">
        <v>514</v>
      </c>
      <c r="K46" s="104" t="s">
        <v>514</v>
      </c>
      <c r="L46" s="104" t="s">
        <v>514</v>
      </c>
      <c r="M46" s="105" t="s">
        <v>514</v>
      </c>
    </row>
    <row r="47" spans="2:13" ht="27.75" customHeight="1" x14ac:dyDescent="0.15">
      <c r="B47" s="1271"/>
      <c r="C47" s="1272"/>
      <c r="D47" s="107"/>
      <c r="E47" s="1279" t="s">
        <v>37</v>
      </c>
      <c r="F47" s="1280"/>
      <c r="G47" s="1280"/>
      <c r="H47" s="1281"/>
      <c r="I47" s="103" t="s">
        <v>514</v>
      </c>
      <c r="J47" s="104" t="s">
        <v>514</v>
      </c>
      <c r="K47" s="104" t="s">
        <v>514</v>
      </c>
      <c r="L47" s="104" t="s">
        <v>514</v>
      </c>
      <c r="M47" s="105" t="s">
        <v>514</v>
      </c>
    </row>
    <row r="48" spans="2:13" ht="27.75" customHeight="1" x14ac:dyDescent="0.15">
      <c r="B48" s="1271"/>
      <c r="C48" s="1272"/>
      <c r="D48" s="102"/>
      <c r="E48" s="1277" t="s">
        <v>38</v>
      </c>
      <c r="F48" s="1277"/>
      <c r="G48" s="1277"/>
      <c r="H48" s="1278"/>
      <c r="I48" s="103" t="s">
        <v>514</v>
      </c>
      <c r="J48" s="104" t="s">
        <v>514</v>
      </c>
      <c r="K48" s="104" t="s">
        <v>514</v>
      </c>
      <c r="L48" s="104" t="s">
        <v>514</v>
      </c>
      <c r="M48" s="105" t="s">
        <v>514</v>
      </c>
    </row>
    <row r="49" spans="2:13" ht="27.75" customHeight="1" x14ac:dyDescent="0.15">
      <c r="B49" s="1273"/>
      <c r="C49" s="1274"/>
      <c r="D49" s="102"/>
      <c r="E49" s="1277" t="s">
        <v>39</v>
      </c>
      <c r="F49" s="1277"/>
      <c r="G49" s="1277"/>
      <c r="H49" s="1278"/>
      <c r="I49" s="103" t="s">
        <v>514</v>
      </c>
      <c r="J49" s="104" t="s">
        <v>514</v>
      </c>
      <c r="K49" s="104" t="s">
        <v>514</v>
      </c>
      <c r="L49" s="104" t="s">
        <v>514</v>
      </c>
      <c r="M49" s="105" t="s">
        <v>514</v>
      </c>
    </row>
    <row r="50" spans="2:13" ht="27.75" customHeight="1" x14ac:dyDescent="0.15">
      <c r="B50" s="1282" t="s">
        <v>40</v>
      </c>
      <c r="C50" s="1283"/>
      <c r="D50" s="108"/>
      <c r="E50" s="1277" t="s">
        <v>41</v>
      </c>
      <c r="F50" s="1277"/>
      <c r="G50" s="1277"/>
      <c r="H50" s="1278"/>
      <c r="I50" s="103">
        <v>9165</v>
      </c>
      <c r="J50" s="104">
        <v>12047</v>
      </c>
      <c r="K50" s="104">
        <v>11607</v>
      </c>
      <c r="L50" s="104">
        <v>10048</v>
      </c>
      <c r="M50" s="105">
        <v>7957</v>
      </c>
    </row>
    <row r="51" spans="2:13" ht="27.75" customHeight="1" x14ac:dyDescent="0.15">
      <c r="B51" s="1271"/>
      <c r="C51" s="1272"/>
      <c r="D51" s="102"/>
      <c r="E51" s="1277" t="s">
        <v>42</v>
      </c>
      <c r="F51" s="1277"/>
      <c r="G51" s="1277"/>
      <c r="H51" s="1278"/>
      <c r="I51" s="103">
        <v>434</v>
      </c>
      <c r="J51" s="104">
        <v>423</v>
      </c>
      <c r="K51" s="104">
        <v>418</v>
      </c>
      <c r="L51" s="104">
        <v>1303</v>
      </c>
      <c r="M51" s="105">
        <v>2210</v>
      </c>
    </row>
    <row r="52" spans="2:13" ht="27.75" customHeight="1" x14ac:dyDescent="0.15">
      <c r="B52" s="1273"/>
      <c r="C52" s="1274"/>
      <c r="D52" s="102"/>
      <c r="E52" s="1277" t="s">
        <v>43</v>
      </c>
      <c r="F52" s="1277"/>
      <c r="G52" s="1277"/>
      <c r="H52" s="1278"/>
      <c r="I52" s="103">
        <v>7452</v>
      </c>
      <c r="J52" s="104">
        <v>7648</v>
      </c>
      <c r="K52" s="104">
        <v>7698</v>
      </c>
      <c r="L52" s="104">
        <v>7930</v>
      </c>
      <c r="M52" s="105">
        <v>7974</v>
      </c>
    </row>
    <row r="53" spans="2:13" ht="27.75" customHeight="1" thickBot="1" x14ac:dyDescent="0.2">
      <c r="B53" s="1284" t="s">
        <v>44</v>
      </c>
      <c r="C53" s="1285"/>
      <c r="D53" s="109"/>
      <c r="E53" s="1286" t="s">
        <v>45</v>
      </c>
      <c r="F53" s="1286"/>
      <c r="G53" s="1286"/>
      <c r="H53" s="1287"/>
      <c r="I53" s="110">
        <v>-4550</v>
      </c>
      <c r="J53" s="111">
        <v>-6894</v>
      </c>
      <c r="K53" s="111">
        <v>-4866</v>
      </c>
      <c r="L53" s="111">
        <v>-4020</v>
      </c>
      <c r="M53" s="112">
        <v>-2824</v>
      </c>
    </row>
    <row r="54" spans="2:13" ht="27.75" customHeight="1" x14ac:dyDescent="0.15">
      <c r="B54" s="113" t="s">
        <v>46</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Vcy/AdlUUg+tHG8MU6GNmITDVpgMSq/IWSYF5IAxFE0epjZoRSIhrkzuF5wgcHKZxTffnsNj3hb0XqHlIszeA==" saltValue="oi55JWF0qYvyZqu2w9ia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47</v>
      </c>
    </row>
    <row r="54" spans="2:8" ht="29.25" customHeight="1" thickBot="1" x14ac:dyDescent="0.25">
      <c r="B54" s="118" t="s">
        <v>1</v>
      </c>
      <c r="C54" s="119"/>
      <c r="D54" s="119"/>
      <c r="E54" s="120" t="s">
        <v>2</v>
      </c>
      <c r="F54" s="121" t="s">
        <v>557</v>
      </c>
      <c r="G54" s="121" t="s">
        <v>558</v>
      </c>
      <c r="H54" s="122" t="s">
        <v>559</v>
      </c>
    </row>
    <row r="55" spans="2:8" ht="52.5" customHeight="1" x14ac:dyDescent="0.15">
      <c r="B55" s="123"/>
      <c r="C55" s="1296" t="s">
        <v>48</v>
      </c>
      <c r="D55" s="1296"/>
      <c r="E55" s="1297"/>
      <c r="F55" s="124">
        <v>8056</v>
      </c>
      <c r="G55" s="124">
        <v>6796</v>
      </c>
      <c r="H55" s="125">
        <v>3917</v>
      </c>
    </row>
    <row r="56" spans="2:8" ht="52.5" customHeight="1" x14ac:dyDescent="0.15">
      <c r="B56" s="126"/>
      <c r="C56" s="1298" t="s">
        <v>49</v>
      </c>
      <c r="D56" s="1298"/>
      <c r="E56" s="1299"/>
      <c r="F56" s="127">
        <v>9</v>
      </c>
      <c r="G56" s="127">
        <v>9</v>
      </c>
      <c r="H56" s="128">
        <v>9</v>
      </c>
    </row>
    <row r="57" spans="2:8" ht="53.25" customHeight="1" x14ac:dyDescent="0.15">
      <c r="B57" s="126"/>
      <c r="C57" s="1300" t="s">
        <v>50</v>
      </c>
      <c r="D57" s="1300"/>
      <c r="E57" s="1301"/>
      <c r="F57" s="129">
        <v>33143</v>
      </c>
      <c r="G57" s="129">
        <v>26509</v>
      </c>
      <c r="H57" s="130">
        <v>16527</v>
      </c>
    </row>
    <row r="58" spans="2:8" ht="45.75" customHeight="1" x14ac:dyDescent="0.15">
      <c r="B58" s="131"/>
      <c r="C58" s="1288" t="s">
        <v>598</v>
      </c>
      <c r="D58" s="1289"/>
      <c r="E58" s="1290"/>
      <c r="F58" s="132">
        <v>27954</v>
      </c>
      <c r="G58" s="132">
        <v>21840</v>
      </c>
      <c r="H58" s="133">
        <v>11500</v>
      </c>
    </row>
    <row r="59" spans="2:8" ht="45.75" customHeight="1" x14ac:dyDescent="0.15">
      <c r="B59" s="131"/>
      <c r="C59" s="1288" t="s">
        <v>602</v>
      </c>
      <c r="D59" s="1289"/>
      <c r="E59" s="1290"/>
      <c r="F59" s="132">
        <v>220</v>
      </c>
      <c r="G59" s="132">
        <v>470</v>
      </c>
      <c r="H59" s="133">
        <v>1395</v>
      </c>
    </row>
    <row r="60" spans="2:8" ht="45.75" customHeight="1" x14ac:dyDescent="0.15">
      <c r="B60" s="131"/>
      <c r="C60" s="1288" t="s">
        <v>599</v>
      </c>
      <c r="D60" s="1289"/>
      <c r="E60" s="1290"/>
      <c r="F60" s="132">
        <v>1146</v>
      </c>
      <c r="G60" s="132">
        <v>1146</v>
      </c>
      <c r="H60" s="133">
        <v>1149</v>
      </c>
    </row>
    <row r="61" spans="2:8" ht="45.75" customHeight="1" x14ac:dyDescent="0.15">
      <c r="B61" s="131"/>
      <c r="C61" s="1288" t="s">
        <v>600</v>
      </c>
      <c r="D61" s="1289"/>
      <c r="E61" s="1290"/>
      <c r="F61" s="132">
        <v>1170</v>
      </c>
      <c r="G61" s="132">
        <v>1143</v>
      </c>
      <c r="H61" s="133">
        <v>1099</v>
      </c>
    </row>
    <row r="62" spans="2:8" ht="45.75" customHeight="1" thickBot="1" x14ac:dyDescent="0.2">
      <c r="B62" s="134"/>
      <c r="C62" s="1291" t="s">
        <v>601</v>
      </c>
      <c r="D62" s="1292"/>
      <c r="E62" s="1293"/>
      <c r="F62" s="135">
        <v>1104</v>
      </c>
      <c r="G62" s="135">
        <v>784</v>
      </c>
      <c r="H62" s="136">
        <v>559</v>
      </c>
    </row>
    <row r="63" spans="2:8" ht="52.5" customHeight="1" thickBot="1" x14ac:dyDescent="0.2">
      <c r="B63" s="137"/>
      <c r="C63" s="1294" t="s">
        <v>51</v>
      </c>
      <c r="D63" s="1294"/>
      <c r="E63" s="1295"/>
      <c r="F63" s="138">
        <v>41208</v>
      </c>
      <c r="G63" s="138">
        <v>33315</v>
      </c>
      <c r="H63" s="139">
        <v>20453</v>
      </c>
    </row>
    <row r="64" spans="2:8" ht="15" customHeight="1" x14ac:dyDescent="0.15"/>
    <row r="65" ht="0" hidden="1" customHeight="1" x14ac:dyDescent="0.15"/>
    <row r="66" ht="0" hidden="1" customHeight="1" x14ac:dyDescent="0.15"/>
  </sheetData>
  <sheetProtection algorithmName="SHA-512" hashValue="YjNN+vRzCHTDi7o+WYqY3mjuGwwHI8sLSV/B59Fs1CO/gUgO0rUhazdofmSS3iHzCL/BgO+h9qmcm0UIt7cruw==" saltValue="gx5sc7FzBHuAH0DRpkw2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4" customWidth="1"/>
    <col min="2" max="107" width="2.5" style="384" customWidth="1"/>
    <col min="108" max="108" width="6.125" style="392" customWidth="1"/>
    <col min="109" max="109" width="5.875" style="391"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x14ac:dyDescent="0.15">
      <c r="A1" s="382"/>
      <c r="B1" s="383"/>
      <c r="DD1" s="384"/>
      <c r="DE1" s="384"/>
    </row>
    <row r="2" spans="1:143" ht="25.5" customHeight="1" x14ac:dyDescent="0.15">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15">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7" customFormat="1" x14ac:dyDescent="0.15">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8"/>
      <c r="DG10" s="288"/>
      <c r="DH10" s="288"/>
      <c r="DI10" s="288"/>
      <c r="DJ10" s="288"/>
      <c r="DK10" s="288"/>
      <c r="DL10" s="288"/>
      <c r="DM10" s="288"/>
      <c r="DN10" s="288"/>
      <c r="DO10" s="288"/>
      <c r="DP10" s="288"/>
      <c r="DQ10" s="288"/>
      <c r="DR10" s="288"/>
      <c r="DS10" s="288"/>
      <c r="DT10" s="288"/>
      <c r="DU10" s="288"/>
      <c r="DV10" s="288"/>
      <c r="DW10" s="288"/>
      <c r="EM10" s="287" t="s">
        <v>603</v>
      </c>
    </row>
    <row r="11" spans="1:143" s="287" customFormat="1" x14ac:dyDescent="0.15">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8"/>
      <c r="DG12" s="288"/>
      <c r="DH12" s="288"/>
      <c r="DI12" s="288"/>
      <c r="DJ12" s="288"/>
      <c r="DK12" s="288"/>
      <c r="DL12" s="288"/>
      <c r="DM12" s="288"/>
      <c r="DN12" s="288"/>
      <c r="DO12" s="288"/>
      <c r="DP12" s="288"/>
      <c r="DQ12" s="288"/>
      <c r="DR12" s="288"/>
      <c r="DS12" s="288"/>
      <c r="DT12" s="288"/>
      <c r="DU12" s="288"/>
      <c r="DV12" s="288"/>
      <c r="DW12" s="288"/>
      <c r="EM12" s="287" t="s">
        <v>603</v>
      </c>
    </row>
    <row r="13" spans="1:143" s="287" customFormat="1" x14ac:dyDescent="0.15">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384"/>
      <c r="DE19" s="384"/>
    </row>
    <row r="20" spans="1:351" x14ac:dyDescent="0.15">
      <c r="DD20" s="384"/>
      <c r="DE20" s="384"/>
    </row>
    <row r="21" spans="1:351" ht="17.25" x14ac:dyDescent="0.15">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7.25" x14ac:dyDescent="0.15">
      <c r="B22" s="391"/>
      <c r="MM22" s="390"/>
    </row>
    <row r="23" spans="1:351" x14ac:dyDescent="0.15">
      <c r="B23" s="391"/>
    </row>
    <row r="24" spans="1:351" x14ac:dyDescent="0.15">
      <c r="B24" s="391"/>
    </row>
    <row r="25" spans="1:351" x14ac:dyDescent="0.15">
      <c r="B25" s="391"/>
    </row>
    <row r="26" spans="1:351" x14ac:dyDescent="0.15">
      <c r="B26" s="391"/>
    </row>
    <row r="27" spans="1:351" x14ac:dyDescent="0.15">
      <c r="B27" s="391"/>
    </row>
    <row r="28" spans="1:351" x14ac:dyDescent="0.15">
      <c r="B28" s="391"/>
    </row>
    <row r="29" spans="1:351" x14ac:dyDescent="0.15">
      <c r="B29" s="391"/>
    </row>
    <row r="30" spans="1:351" x14ac:dyDescent="0.15">
      <c r="B30" s="391"/>
    </row>
    <row r="31" spans="1:351" x14ac:dyDescent="0.15">
      <c r="B31" s="391"/>
    </row>
    <row r="32" spans="1:351" x14ac:dyDescent="0.15">
      <c r="B32" s="391"/>
    </row>
    <row r="33" spans="2:109" x14ac:dyDescent="0.15">
      <c r="B33" s="391"/>
    </row>
    <row r="34" spans="2:109" x14ac:dyDescent="0.15">
      <c r="B34" s="391"/>
    </row>
    <row r="35" spans="2:109" x14ac:dyDescent="0.15">
      <c r="B35" s="391"/>
    </row>
    <row r="36" spans="2:109" x14ac:dyDescent="0.15">
      <c r="B36" s="391"/>
    </row>
    <row r="37" spans="2:109" x14ac:dyDescent="0.15">
      <c r="B37" s="391"/>
    </row>
    <row r="38" spans="2:109" x14ac:dyDescent="0.15">
      <c r="B38" s="391"/>
    </row>
    <row r="39" spans="2:109" x14ac:dyDescent="0.15">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x14ac:dyDescent="0.15">
      <c r="B40" s="396"/>
      <c r="DD40" s="396"/>
      <c r="DE40" s="384"/>
    </row>
    <row r="41" spans="2:109" ht="17.25" x14ac:dyDescent="0.15">
      <c r="B41" s="397" t="s">
        <v>604</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x14ac:dyDescent="0.15">
      <c r="B42" s="391"/>
      <c r="G42" s="398"/>
      <c r="I42" s="399"/>
      <c r="J42" s="399"/>
      <c r="K42" s="399"/>
      <c r="AM42" s="398"/>
      <c r="AN42" s="398" t="s">
        <v>605</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15">
      <c r="B43" s="391"/>
      <c r="AN43" s="1310" t="s">
        <v>613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1"/>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1"/>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1"/>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1"/>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x14ac:dyDescent="0.15">
      <c r="B49" s="391"/>
      <c r="AN49" s="384" t="s">
        <v>606</v>
      </c>
    </row>
    <row r="50" spans="1:109" x14ac:dyDescent="0.15">
      <c r="B50" s="391"/>
      <c r="G50" s="1302"/>
      <c r="H50" s="1302"/>
      <c r="I50" s="1302"/>
      <c r="J50" s="1302"/>
      <c r="K50" s="401"/>
      <c r="L50" s="401"/>
      <c r="M50" s="402"/>
      <c r="N50" s="402"/>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8" t="s">
        <v>555</v>
      </c>
      <c r="BQ50" s="1308"/>
      <c r="BR50" s="1308"/>
      <c r="BS50" s="1308"/>
      <c r="BT50" s="1308"/>
      <c r="BU50" s="1308"/>
      <c r="BV50" s="1308"/>
      <c r="BW50" s="1308"/>
      <c r="BX50" s="1308" t="s">
        <v>556</v>
      </c>
      <c r="BY50" s="1308"/>
      <c r="BZ50" s="1308"/>
      <c r="CA50" s="1308"/>
      <c r="CB50" s="1308"/>
      <c r="CC50" s="1308"/>
      <c r="CD50" s="1308"/>
      <c r="CE50" s="1308"/>
      <c r="CF50" s="1308" t="s">
        <v>557</v>
      </c>
      <c r="CG50" s="1308"/>
      <c r="CH50" s="1308"/>
      <c r="CI50" s="1308"/>
      <c r="CJ50" s="1308"/>
      <c r="CK50" s="1308"/>
      <c r="CL50" s="1308"/>
      <c r="CM50" s="1308"/>
      <c r="CN50" s="1308" t="s">
        <v>558</v>
      </c>
      <c r="CO50" s="1308"/>
      <c r="CP50" s="1308"/>
      <c r="CQ50" s="1308"/>
      <c r="CR50" s="1308"/>
      <c r="CS50" s="1308"/>
      <c r="CT50" s="1308"/>
      <c r="CU50" s="1308"/>
      <c r="CV50" s="1308" t="s">
        <v>559</v>
      </c>
      <c r="CW50" s="1308"/>
      <c r="CX50" s="1308"/>
      <c r="CY50" s="1308"/>
      <c r="CZ50" s="1308"/>
      <c r="DA50" s="1308"/>
      <c r="DB50" s="1308"/>
      <c r="DC50" s="1308"/>
    </row>
    <row r="51" spans="1:109" ht="13.5" customHeight="1" x14ac:dyDescent="0.15">
      <c r="B51" s="391"/>
      <c r="G51" s="1320"/>
      <c r="H51" s="1320"/>
      <c r="I51" s="1324"/>
      <c r="J51" s="1324"/>
      <c r="K51" s="1309"/>
      <c r="L51" s="1309"/>
      <c r="M51" s="1309"/>
      <c r="N51" s="1309"/>
      <c r="AM51" s="400"/>
      <c r="AN51" s="1307" t="s">
        <v>607</v>
      </c>
      <c r="AO51" s="1307"/>
      <c r="AP51" s="1307"/>
      <c r="AQ51" s="1307"/>
      <c r="AR51" s="1307"/>
      <c r="AS51" s="1307"/>
      <c r="AT51" s="1307"/>
      <c r="AU51" s="1307"/>
      <c r="AV51" s="1307"/>
      <c r="AW51" s="1307"/>
      <c r="AX51" s="1307"/>
      <c r="AY51" s="1307"/>
      <c r="AZ51" s="1307"/>
      <c r="BA51" s="1307"/>
      <c r="BB51" s="1307" t="s">
        <v>608</v>
      </c>
      <c r="BC51" s="1307"/>
      <c r="BD51" s="1307"/>
      <c r="BE51" s="1307"/>
      <c r="BF51" s="1307"/>
      <c r="BG51" s="1307"/>
      <c r="BH51" s="1307"/>
      <c r="BI51" s="1307"/>
      <c r="BJ51" s="1307"/>
      <c r="BK51" s="1307"/>
      <c r="BL51" s="1307"/>
      <c r="BM51" s="1307"/>
      <c r="BN51" s="1307"/>
      <c r="BO51" s="1307"/>
      <c r="BP51" s="1319"/>
      <c r="BQ51" s="1304"/>
      <c r="BR51" s="1304"/>
      <c r="BS51" s="1304"/>
      <c r="BT51" s="1304"/>
      <c r="BU51" s="1304"/>
      <c r="BV51" s="1304"/>
      <c r="BW51" s="1304"/>
      <c r="BX51" s="1319"/>
      <c r="BY51" s="1304"/>
      <c r="BZ51" s="1304"/>
      <c r="CA51" s="1304"/>
      <c r="CB51" s="1304"/>
      <c r="CC51" s="1304"/>
      <c r="CD51" s="1304"/>
      <c r="CE51" s="1304"/>
      <c r="CF51" s="1319"/>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1"/>
      <c r="G52" s="1320"/>
      <c r="H52" s="1320"/>
      <c r="I52" s="1324"/>
      <c r="J52" s="1324"/>
      <c r="K52" s="1309"/>
      <c r="L52" s="1309"/>
      <c r="M52" s="1309"/>
      <c r="N52" s="1309"/>
      <c r="AM52" s="400"/>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399"/>
      <c r="B53" s="391"/>
      <c r="G53" s="1320"/>
      <c r="H53" s="1320"/>
      <c r="I53" s="1302"/>
      <c r="J53" s="1302"/>
      <c r="K53" s="1309"/>
      <c r="L53" s="1309"/>
      <c r="M53" s="1309"/>
      <c r="N53" s="1309"/>
      <c r="AM53" s="400"/>
      <c r="AN53" s="1307"/>
      <c r="AO53" s="1307"/>
      <c r="AP53" s="1307"/>
      <c r="AQ53" s="1307"/>
      <c r="AR53" s="1307"/>
      <c r="AS53" s="1307"/>
      <c r="AT53" s="1307"/>
      <c r="AU53" s="1307"/>
      <c r="AV53" s="1307"/>
      <c r="AW53" s="1307"/>
      <c r="AX53" s="1307"/>
      <c r="AY53" s="1307"/>
      <c r="AZ53" s="1307"/>
      <c r="BA53" s="1307"/>
      <c r="BB53" s="1307" t="s">
        <v>609</v>
      </c>
      <c r="BC53" s="1307"/>
      <c r="BD53" s="1307"/>
      <c r="BE53" s="1307"/>
      <c r="BF53" s="1307"/>
      <c r="BG53" s="1307"/>
      <c r="BH53" s="1307"/>
      <c r="BI53" s="1307"/>
      <c r="BJ53" s="1307"/>
      <c r="BK53" s="1307"/>
      <c r="BL53" s="1307"/>
      <c r="BM53" s="1307"/>
      <c r="BN53" s="1307"/>
      <c r="BO53" s="1307"/>
      <c r="BP53" s="1319"/>
      <c r="BQ53" s="1304"/>
      <c r="BR53" s="1304"/>
      <c r="BS53" s="1304"/>
      <c r="BT53" s="1304"/>
      <c r="BU53" s="1304"/>
      <c r="BV53" s="1304"/>
      <c r="BW53" s="1304"/>
      <c r="BX53" s="1319"/>
      <c r="BY53" s="1304"/>
      <c r="BZ53" s="1304"/>
      <c r="CA53" s="1304"/>
      <c r="CB53" s="1304"/>
      <c r="CC53" s="1304"/>
      <c r="CD53" s="1304"/>
      <c r="CE53" s="1304"/>
      <c r="CF53" s="1319"/>
      <c r="CG53" s="1304"/>
      <c r="CH53" s="1304"/>
      <c r="CI53" s="1304"/>
      <c r="CJ53" s="1304"/>
      <c r="CK53" s="1304"/>
      <c r="CL53" s="1304"/>
      <c r="CM53" s="1304"/>
      <c r="CN53" s="1304">
        <v>33.5</v>
      </c>
      <c r="CO53" s="1304"/>
      <c r="CP53" s="1304"/>
      <c r="CQ53" s="1304"/>
      <c r="CR53" s="1304"/>
      <c r="CS53" s="1304"/>
      <c r="CT53" s="1304"/>
      <c r="CU53" s="1304"/>
      <c r="CV53" s="1304">
        <v>36.5</v>
      </c>
      <c r="CW53" s="1304"/>
      <c r="CX53" s="1304"/>
      <c r="CY53" s="1304"/>
      <c r="CZ53" s="1304"/>
      <c r="DA53" s="1304"/>
      <c r="DB53" s="1304"/>
      <c r="DC53" s="1304"/>
    </row>
    <row r="54" spans="1:109" x14ac:dyDescent="0.15">
      <c r="A54" s="399"/>
      <c r="B54" s="391"/>
      <c r="G54" s="1320"/>
      <c r="H54" s="1320"/>
      <c r="I54" s="1302"/>
      <c r="J54" s="1302"/>
      <c r="K54" s="1309"/>
      <c r="L54" s="1309"/>
      <c r="M54" s="1309"/>
      <c r="N54" s="1309"/>
      <c r="AM54" s="400"/>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399"/>
      <c r="B55" s="391"/>
      <c r="G55" s="1302"/>
      <c r="H55" s="1302"/>
      <c r="I55" s="1302"/>
      <c r="J55" s="1302"/>
      <c r="K55" s="1309"/>
      <c r="L55" s="1309"/>
      <c r="M55" s="1309"/>
      <c r="N55" s="1309"/>
      <c r="AN55" s="1308" t="s">
        <v>610</v>
      </c>
      <c r="AO55" s="1308"/>
      <c r="AP55" s="1308"/>
      <c r="AQ55" s="1308"/>
      <c r="AR55" s="1308"/>
      <c r="AS55" s="1308"/>
      <c r="AT55" s="1308"/>
      <c r="AU55" s="1308"/>
      <c r="AV55" s="1308"/>
      <c r="AW55" s="1308"/>
      <c r="AX55" s="1308"/>
      <c r="AY55" s="1308"/>
      <c r="AZ55" s="1308"/>
      <c r="BA55" s="1308"/>
      <c r="BB55" s="1307" t="s">
        <v>608</v>
      </c>
      <c r="BC55" s="1307"/>
      <c r="BD55" s="1307"/>
      <c r="BE55" s="1307"/>
      <c r="BF55" s="1307"/>
      <c r="BG55" s="1307"/>
      <c r="BH55" s="1307"/>
      <c r="BI55" s="1307"/>
      <c r="BJ55" s="1307"/>
      <c r="BK55" s="1307"/>
      <c r="BL55" s="1307"/>
      <c r="BM55" s="1307"/>
      <c r="BN55" s="1307"/>
      <c r="BO55" s="1307"/>
      <c r="BP55" s="1319"/>
      <c r="BQ55" s="1304"/>
      <c r="BR55" s="1304"/>
      <c r="BS55" s="1304"/>
      <c r="BT55" s="1304"/>
      <c r="BU55" s="1304"/>
      <c r="BV55" s="1304"/>
      <c r="BW55" s="1304"/>
      <c r="BX55" s="1319"/>
      <c r="BY55" s="1304"/>
      <c r="BZ55" s="1304"/>
      <c r="CA55" s="1304"/>
      <c r="CB55" s="1304"/>
      <c r="CC55" s="1304"/>
      <c r="CD55" s="1304"/>
      <c r="CE55" s="1304"/>
      <c r="CF55" s="1319"/>
      <c r="CG55" s="1304"/>
      <c r="CH55" s="1304"/>
      <c r="CI55" s="1304"/>
      <c r="CJ55" s="1304"/>
      <c r="CK55" s="1304"/>
      <c r="CL55" s="1304"/>
      <c r="CM55" s="1304"/>
      <c r="CN55" s="1304">
        <v>46.8</v>
      </c>
      <c r="CO55" s="1304"/>
      <c r="CP55" s="1304"/>
      <c r="CQ55" s="1304"/>
      <c r="CR55" s="1304"/>
      <c r="CS55" s="1304"/>
      <c r="CT55" s="1304"/>
      <c r="CU55" s="1304"/>
      <c r="CV55" s="1304">
        <v>48.4</v>
      </c>
      <c r="CW55" s="1304"/>
      <c r="CX55" s="1304"/>
      <c r="CY55" s="1304"/>
      <c r="CZ55" s="1304"/>
      <c r="DA55" s="1304"/>
      <c r="DB55" s="1304"/>
      <c r="DC55" s="1304"/>
    </row>
    <row r="56" spans="1:109" x14ac:dyDescent="0.15">
      <c r="A56" s="399"/>
      <c r="B56" s="391"/>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399" customFormat="1" x14ac:dyDescent="0.15">
      <c r="B57" s="403"/>
      <c r="G57" s="1302"/>
      <c r="H57" s="1302"/>
      <c r="I57" s="1305"/>
      <c r="J57" s="1305"/>
      <c r="K57" s="1309"/>
      <c r="L57" s="1309"/>
      <c r="M57" s="1309"/>
      <c r="N57" s="1309"/>
      <c r="AM57" s="384"/>
      <c r="AN57" s="1308"/>
      <c r="AO57" s="1308"/>
      <c r="AP57" s="1308"/>
      <c r="AQ57" s="1308"/>
      <c r="AR57" s="1308"/>
      <c r="AS57" s="1308"/>
      <c r="AT57" s="1308"/>
      <c r="AU57" s="1308"/>
      <c r="AV57" s="1308"/>
      <c r="AW57" s="1308"/>
      <c r="AX57" s="1308"/>
      <c r="AY57" s="1308"/>
      <c r="AZ57" s="1308"/>
      <c r="BA57" s="1308"/>
      <c r="BB57" s="1307" t="s">
        <v>609</v>
      </c>
      <c r="BC57" s="1307"/>
      <c r="BD57" s="1307"/>
      <c r="BE57" s="1307"/>
      <c r="BF57" s="1307"/>
      <c r="BG57" s="1307"/>
      <c r="BH57" s="1307"/>
      <c r="BI57" s="1307"/>
      <c r="BJ57" s="1307"/>
      <c r="BK57" s="1307"/>
      <c r="BL57" s="1307"/>
      <c r="BM57" s="1307"/>
      <c r="BN57" s="1307"/>
      <c r="BO57" s="1307"/>
      <c r="BP57" s="1319"/>
      <c r="BQ57" s="1304"/>
      <c r="BR57" s="1304"/>
      <c r="BS57" s="1304"/>
      <c r="BT57" s="1304"/>
      <c r="BU57" s="1304"/>
      <c r="BV57" s="1304"/>
      <c r="BW57" s="1304"/>
      <c r="BX57" s="1319"/>
      <c r="BY57" s="1304"/>
      <c r="BZ57" s="1304"/>
      <c r="CA57" s="1304"/>
      <c r="CB57" s="1304"/>
      <c r="CC57" s="1304"/>
      <c r="CD57" s="1304"/>
      <c r="CE57" s="1304"/>
      <c r="CF57" s="1319"/>
      <c r="CG57" s="1304"/>
      <c r="CH57" s="1304"/>
      <c r="CI57" s="1304"/>
      <c r="CJ57" s="1304"/>
      <c r="CK57" s="1304"/>
      <c r="CL57" s="1304"/>
      <c r="CM57" s="1304"/>
      <c r="CN57" s="1304">
        <v>61.4</v>
      </c>
      <c r="CO57" s="1304"/>
      <c r="CP57" s="1304"/>
      <c r="CQ57" s="1304"/>
      <c r="CR57" s="1304"/>
      <c r="CS57" s="1304"/>
      <c r="CT57" s="1304"/>
      <c r="CU57" s="1304"/>
      <c r="CV57" s="1304">
        <v>61.6</v>
      </c>
      <c r="CW57" s="1304"/>
      <c r="CX57" s="1304"/>
      <c r="CY57" s="1304"/>
      <c r="CZ57" s="1304"/>
      <c r="DA57" s="1304"/>
      <c r="DB57" s="1304"/>
      <c r="DC57" s="1304"/>
      <c r="DD57" s="404"/>
      <c r="DE57" s="403"/>
    </row>
    <row r="58" spans="1:109" s="399" customFormat="1" x14ac:dyDescent="0.15">
      <c r="A58" s="384"/>
      <c r="B58" s="403"/>
      <c r="G58" s="1302"/>
      <c r="H58" s="1302"/>
      <c r="I58" s="1305"/>
      <c r="J58" s="1305"/>
      <c r="K58" s="1309"/>
      <c r="L58" s="1309"/>
      <c r="M58" s="1309"/>
      <c r="N58" s="1309"/>
      <c r="AM58" s="384"/>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4"/>
      <c r="DE58" s="403"/>
    </row>
    <row r="59" spans="1:109" s="399" customFormat="1" x14ac:dyDescent="0.15">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x14ac:dyDescent="0.15">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x14ac:dyDescent="0.15">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x14ac:dyDescent="0.15">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7.25" x14ac:dyDescent="0.15">
      <c r="B63" s="410" t="s">
        <v>611</v>
      </c>
    </row>
    <row r="64" spans="1:109" x14ac:dyDescent="0.15">
      <c r="B64" s="391"/>
      <c r="G64" s="398"/>
      <c r="I64" s="411"/>
      <c r="J64" s="411"/>
      <c r="K64" s="411"/>
      <c r="L64" s="411"/>
      <c r="M64" s="411"/>
      <c r="N64" s="412"/>
      <c r="AM64" s="398"/>
      <c r="AN64" s="398" t="s">
        <v>605</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x14ac:dyDescent="0.15">
      <c r="B65" s="391"/>
      <c r="AN65" s="1310" t="s">
        <v>614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1"/>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1"/>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1"/>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1"/>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x14ac:dyDescent="0.15">
      <c r="B71" s="391"/>
      <c r="G71" s="416"/>
      <c r="I71" s="417"/>
      <c r="J71" s="414"/>
      <c r="K71" s="414"/>
      <c r="L71" s="415"/>
      <c r="M71" s="414"/>
      <c r="N71" s="415"/>
      <c r="AM71" s="416"/>
      <c r="AN71" s="384" t="s">
        <v>606</v>
      </c>
    </row>
    <row r="72" spans="2:107" x14ac:dyDescent="0.15">
      <c r="B72" s="391"/>
      <c r="G72" s="1302"/>
      <c r="H72" s="1302"/>
      <c r="I72" s="1302"/>
      <c r="J72" s="1302"/>
      <c r="K72" s="401"/>
      <c r="L72" s="401"/>
      <c r="M72" s="402"/>
      <c r="N72" s="402"/>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8" t="s">
        <v>555</v>
      </c>
      <c r="BQ72" s="1308"/>
      <c r="BR72" s="1308"/>
      <c r="BS72" s="1308"/>
      <c r="BT72" s="1308"/>
      <c r="BU72" s="1308"/>
      <c r="BV72" s="1308"/>
      <c r="BW72" s="1308"/>
      <c r="BX72" s="1308" t="s">
        <v>556</v>
      </c>
      <c r="BY72" s="1308"/>
      <c r="BZ72" s="1308"/>
      <c r="CA72" s="1308"/>
      <c r="CB72" s="1308"/>
      <c r="CC72" s="1308"/>
      <c r="CD72" s="1308"/>
      <c r="CE72" s="1308"/>
      <c r="CF72" s="1308" t="s">
        <v>557</v>
      </c>
      <c r="CG72" s="1308"/>
      <c r="CH72" s="1308"/>
      <c r="CI72" s="1308"/>
      <c r="CJ72" s="1308"/>
      <c r="CK72" s="1308"/>
      <c r="CL72" s="1308"/>
      <c r="CM72" s="1308"/>
      <c r="CN72" s="1308" t="s">
        <v>558</v>
      </c>
      <c r="CO72" s="1308"/>
      <c r="CP72" s="1308"/>
      <c r="CQ72" s="1308"/>
      <c r="CR72" s="1308"/>
      <c r="CS72" s="1308"/>
      <c r="CT72" s="1308"/>
      <c r="CU72" s="1308"/>
      <c r="CV72" s="1308" t="s">
        <v>559</v>
      </c>
      <c r="CW72" s="1308"/>
      <c r="CX72" s="1308"/>
      <c r="CY72" s="1308"/>
      <c r="CZ72" s="1308"/>
      <c r="DA72" s="1308"/>
      <c r="DB72" s="1308"/>
      <c r="DC72" s="1308"/>
    </row>
    <row r="73" spans="2:107" x14ac:dyDescent="0.15">
      <c r="B73" s="391"/>
      <c r="G73" s="1320"/>
      <c r="H73" s="1320"/>
      <c r="I73" s="1320"/>
      <c r="J73" s="1320"/>
      <c r="K73" s="1303"/>
      <c r="L73" s="1303"/>
      <c r="M73" s="1303"/>
      <c r="N73" s="1303"/>
      <c r="AM73" s="400"/>
      <c r="AN73" s="1307" t="s">
        <v>607</v>
      </c>
      <c r="AO73" s="1307"/>
      <c r="AP73" s="1307"/>
      <c r="AQ73" s="1307"/>
      <c r="AR73" s="1307"/>
      <c r="AS73" s="1307"/>
      <c r="AT73" s="1307"/>
      <c r="AU73" s="1307"/>
      <c r="AV73" s="1307"/>
      <c r="AW73" s="1307"/>
      <c r="AX73" s="1307"/>
      <c r="AY73" s="1307"/>
      <c r="AZ73" s="1307"/>
      <c r="BA73" s="1307"/>
      <c r="BB73" s="1307" t="s">
        <v>608</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1"/>
      <c r="G74" s="1320"/>
      <c r="H74" s="1320"/>
      <c r="I74" s="1320"/>
      <c r="J74" s="1320"/>
      <c r="K74" s="1303"/>
      <c r="L74" s="1303"/>
      <c r="M74" s="1303"/>
      <c r="N74" s="1303"/>
      <c r="AM74" s="400"/>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1"/>
      <c r="G75" s="1320"/>
      <c r="H75" s="1320"/>
      <c r="I75" s="1302"/>
      <c r="J75" s="1302"/>
      <c r="K75" s="1309"/>
      <c r="L75" s="1309"/>
      <c r="M75" s="1309"/>
      <c r="N75" s="1309"/>
      <c r="AM75" s="400"/>
      <c r="AN75" s="1307"/>
      <c r="AO75" s="1307"/>
      <c r="AP75" s="1307"/>
      <c r="AQ75" s="1307"/>
      <c r="AR75" s="1307"/>
      <c r="AS75" s="1307"/>
      <c r="AT75" s="1307"/>
      <c r="AU75" s="1307"/>
      <c r="AV75" s="1307"/>
      <c r="AW75" s="1307"/>
      <c r="AX75" s="1307"/>
      <c r="AY75" s="1307"/>
      <c r="AZ75" s="1307"/>
      <c r="BA75" s="1307"/>
      <c r="BB75" s="1307" t="s">
        <v>612</v>
      </c>
      <c r="BC75" s="1307"/>
      <c r="BD75" s="1307"/>
      <c r="BE75" s="1307"/>
      <c r="BF75" s="1307"/>
      <c r="BG75" s="1307"/>
      <c r="BH75" s="1307"/>
      <c r="BI75" s="1307"/>
      <c r="BJ75" s="1307"/>
      <c r="BK75" s="1307"/>
      <c r="BL75" s="1307"/>
      <c r="BM75" s="1307"/>
      <c r="BN75" s="1307"/>
      <c r="BO75" s="1307"/>
      <c r="BP75" s="1304">
        <v>11.2</v>
      </c>
      <c r="BQ75" s="1304"/>
      <c r="BR75" s="1304"/>
      <c r="BS75" s="1304"/>
      <c r="BT75" s="1304"/>
      <c r="BU75" s="1304"/>
      <c r="BV75" s="1304"/>
      <c r="BW75" s="1304"/>
      <c r="BX75" s="1304">
        <v>9.8000000000000007</v>
      </c>
      <c r="BY75" s="1304"/>
      <c r="BZ75" s="1304"/>
      <c r="CA75" s="1304"/>
      <c r="CB75" s="1304"/>
      <c r="CC75" s="1304"/>
      <c r="CD75" s="1304"/>
      <c r="CE75" s="1304"/>
      <c r="CF75" s="1304">
        <v>9.3000000000000007</v>
      </c>
      <c r="CG75" s="1304"/>
      <c r="CH75" s="1304"/>
      <c r="CI75" s="1304"/>
      <c r="CJ75" s="1304"/>
      <c r="CK75" s="1304"/>
      <c r="CL75" s="1304"/>
      <c r="CM75" s="1304"/>
      <c r="CN75" s="1304">
        <v>7.8</v>
      </c>
      <c r="CO75" s="1304"/>
      <c r="CP75" s="1304"/>
      <c r="CQ75" s="1304"/>
      <c r="CR75" s="1304"/>
      <c r="CS75" s="1304"/>
      <c r="CT75" s="1304"/>
      <c r="CU75" s="1304"/>
      <c r="CV75" s="1304">
        <v>6.9</v>
      </c>
      <c r="CW75" s="1304"/>
      <c r="CX75" s="1304"/>
      <c r="CY75" s="1304"/>
      <c r="CZ75" s="1304"/>
      <c r="DA75" s="1304"/>
      <c r="DB75" s="1304"/>
      <c r="DC75" s="1304"/>
    </row>
    <row r="76" spans="2:107" x14ac:dyDescent="0.15">
      <c r="B76" s="391"/>
      <c r="G76" s="1320"/>
      <c r="H76" s="1320"/>
      <c r="I76" s="1302"/>
      <c r="J76" s="1302"/>
      <c r="K76" s="1309"/>
      <c r="L76" s="1309"/>
      <c r="M76" s="1309"/>
      <c r="N76" s="1309"/>
      <c r="AM76" s="400"/>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1"/>
      <c r="G77" s="1302"/>
      <c r="H77" s="1302"/>
      <c r="I77" s="1302"/>
      <c r="J77" s="1302"/>
      <c r="K77" s="1303"/>
      <c r="L77" s="1303"/>
      <c r="M77" s="1303"/>
      <c r="N77" s="1303"/>
      <c r="AN77" s="1308" t="s">
        <v>610</v>
      </c>
      <c r="AO77" s="1308"/>
      <c r="AP77" s="1308"/>
      <c r="AQ77" s="1308"/>
      <c r="AR77" s="1308"/>
      <c r="AS77" s="1308"/>
      <c r="AT77" s="1308"/>
      <c r="AU77" s="1308"/>
      <c r="AV77" s="1308"/>
      <c r="AW77" s="1308"/>
      <c r="AX77" s="1308"/>
      <c r="AY77" s="1308"/>
      <c r="AZ77" s="1308"/>
      <c r="BA77" s="1308"/>
      <c r="BB77" s="1307" t="s">
        <v>608</v>
      </c>
      <c r="BC77" s="1307"/>
      <c r="BD77" s="1307"/>
      <c r="BE77" s="1307"/>
      <c r="BF77" s="1307"/>
      <c r="BG77" s="1307"/>
      <c r="BH77" s="1307"/>
      <c r="BI77" s="1307"/>
      <c r="BJ77" s="1307"/>
      <c r="BK77" s="1307"/>
      <c r="BL77" s="1307"/>
      <c r="BM77" s="1307"/>
      <c r="BN77" s="1307"/>
      <c r="BO77" s="1307"/>
      <c r="BP77" s="1304">
        <v>49.7</v>
      </c>
      <c r="BQ77" s="1304"/>
      <c r="BR77" s="1304"/>
      <c r="BS77" s="1304"/>
      <c r="BT77" s="1304"/>
      <c r="BU77" s="1304"/>
      <c r="BV77" s="1304"/>
      <c r="BW77" s="1304"/>
      <c r="BX77" s="1304">
        <v>58.9</v>
      </c>
      <c r="BY77" s="1304"/>
      <c r="BZ77" s="1304"/>
      <c r="CA77" s="1304"/>
      <c r="CB77" s="1304"/>
      <c r="CC77" s="1304"/>
      <c r="CD77" s="1304"/>
      <c r="CE77" s="1304"/>
      <c r="CF77" s="1304">
        <v>51.4</v>
      </c>
      <c r="CG77" s="1304"/>
      <c r="CH77" s="1304"/>
      <c r="CI77" s="1304"/>
      <c r="CJ77" s="1304"/>
      <c r="CK77" s="1304"/>
      <c r="CL77" s="1304"/>
      <c r="CM77" s="1304"/>
      <c r="CN77" s="1304">
        <v>46.8</v>
      </c>
      <c r="CO77" s="1304"/>
      <c r="CP77" s="1304"/>
      <c r="CQ77" s="1304"/>
      <c r="CR77" s="1304"/>
      <c r="CS77" s="1304"/>
      <c r="CT77" s="1304"/>
      <c r="CU77" s="1304"/>
      <c r="CV77" s="1304">
        <v>48.4</v>
      </c>
      <c r="CW77" s="1304"/>
      <c r="CX77" s="1304"/>
      <c r="CY77" s="1304"/>
      <c r="CZ77" s="1304"/>
      <c r="DA77" s="1304"/>
      <c r="DB77" s="1304"/>
      <c r="DC77" s="1304"/>
    </row>
    <row r="78" spans="2:107" x14ac:dyDescent="0.15">
      <c r="B78" s="391"/>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1"/>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612</v>
      </c>
      <c r="BC79" s="1307"/>
      <c r="BD79" s="1307"/>
      <c r="BE79" s="1307"/>
      <c r="BF79" s="1307"/>
      <c r="BG79" s="1307"/>
      <c r="BH79" s="1307"/>
      <c r="BI79" s="1307"/>
      <c r="BJ79" s="1307"/>
      <c r="BK79" s="1307"/>
      <c r="BL79" s="1307"/>
      <c r="BM79" s="1307"/>
      <c r="BN79" s="1307"/>
      <c r="BO79" s="1307"/>
      <c r="BP79" s="1304">
        <v>11.2</v>
      </c>
      <c r="BQ79" s="1304"/>
      <c r="BR79" s="1304"/>
      <c r="BS79" s="1304"/>
      <c r="BT79" s="1304"/>
      <c r="BU79" s="1304"/>
      <c r="BV79" s="1304"/>
      <c r="BW79" s="1304"/>
      <c r="BX79" s="1304">
        <v>10.8</v>
      </c>
      <c r="BY79" s="1304"/>
      <c r="BZ79" s="1304"/>
      <c r="CA79" s="1304"/>
      <c r="CB79" s="1304"/>
      <c r="CC79" s="1304"/>
      <c r="CD79" s="1304"/>
      <c r="CE79" s="1304"/>
      <c r="CF79" s="1304">
        <v>10.199999999999999</v>
      </c>
      <c r="CG79" s="1304"/>
      <c r="CH79" s="1304"/>
      <c r="CI79" s="1304"/>
      <c r="CJ79" s="1304"/>
      <c r="CK79" s="1304"/>
      <c r="CL79" s="1304"/>
      <c r="CM79" s="1304"/>
      <c r="CN79" s="1304">
        <v>9.9</v>
      </c>
      <c r="CO79" s="1304"/>
      <c r="CP79" s="1304"/>
      <c r="CQ79" s="1304"/>
      <c r="CR79" s="1304"/>
      <c r="CS79" s="1304"/>
      <c r="CT79" s="1304"/>
      <c r="CU79" s="1304"/>
      <c r="CV79" s="1304">
        <v>9.9</v>
      </c>
      <c r="CW79" s="1304"/>
      <c r="CX79" s="1304"/>
      <c r="CY79" s="1304"/>
      <c r="CZ79" s="1304"/>
      <c r="DA79" s="1304"/>
      <c r="DB79" s="1304"/>
      <c r="DC79" s="1304"/>
    </row>
    <row r="80" spans="2:107" x14ac:dyDescent="0.15">
      <c r="B80" s="391"/>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1"/>
    </row>
    <row r="82" spans="2:109" ht="17.25" x14ac:dyDescent="0.15">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x14ac:dyDescent="0.15">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x14ac:dyDescent="0.15">
      <c r="DD84" s="384"/>
      <c r="DE84" s="384"/>
    </row>
    <row r="85" spans="2:109" x14ac:dyDescent="0.15">
      <c r="DD85" s="384"/>
      <c r="DE85" s="384"/>
    </row>
    <row r="86" spans="2:109" hidden="1" x14ac:dyDescent="0.15">
      <c r="DD86" s="384"/>
      <c r="DE86" s="384"/>
    </row>
    <row r="87" spans="2:109" hidden="1" x14ac:dyDescent="0.15">
      <c r="K87" s="419"/>
      <c r="AQ87" s="419"/>
      <c r="BC87" s="419"/>
      <c r="BO87" s="419"/>
      <c r="CA87" s="419"/>
      <c r="CM87" s="419"/>
      <c r="CY87" s="419"/>
      <c r="DD87" s="384"/>
      <c r="DE87" s="384"/>
    </row>
    <row r="88" spans="2:109" hidden="1" x14ac:dyDescent="0.15">
      <c r="DD88" s="384"/>
      <c r="DE88" s="384"/>
    </row>
    <row r="89" spans="2:109" hidden="1" x14ac:dyDescent="0.15">
      <c r="DD89" s="384"/>
      <c r="DE89" s="384"/>
    </row>
    <row r="90" spans="2:109" hidden="1" x14ac:dyDescent="0.15">
      <c r="DD90" s="384"/>
      <c r="DE90" s="384"/>
    </row>
    <row r="91" spans="2:109" hidden="1" x14ac:dyDescent="0.15">
      <c r="DD91" s="384"/>
      <c r="DE91" s="384"/>
    </row>
    <row r="92" spans="2:109" ht="13.5" hidden="1" customHeight="1" x14ac:dyDescent="0.15">
      <c r="DD92" s="384"/>
      <c r="DE92" s="384"/>
    </row>
    <row r="93" spans="2:109" ht="13.5" hidden="1" customHeight="1" x14ac:dyDescent="0.15">
      <c r="DD93" s="384"/>
      <c r="DE93" s="384"/>
    </row>
    <row r="94" spans="2:109" ht="13.5" hidden="1" customHeight="1" x14ac:dyDescent="0.15">
      <c r="DD94" s="384"/>
      <c r="DE94" s="384"/>
    </row>
    <row r="95" spans="2:109" ht="13.5" hidden="1" customHeight="1" x14ac:dyDescent="0.15">
      <c r="DD95" s="384"/>
      <c r="DE95" s="384"/>
    </row>
    <row r="96" spans="2:109" ht="13.5" hidden="1" customHeight="1" x14ac:dyDescent="0.15">
      <c r="DD96" s="384"/>
      <c r="DE96" s="384"/>
    </row>
    <row r="97" spans="108:109" ht="13.5" hidden="1" customHeight="1" x14ac:dyDescent="0.15">
      <c r="DD97" s="384"/>
      <c r="DE97" s="384"/>
    </row>
    <row r="98" spans="108:109" ht="13.5" hidden="1" customHeight="1" x14ac:dyDescent="0.15">
      <c r="DD98" s="384"/>
      <c r="DE98" s="384"/>
    </row>
    <row r="99" spans="108:109" ht="13.5" hidden="1" customHeight="1" x14ac:dyDescent="0.15">
      <c r="DD99" s="384"/>
      <c r="DE99" s="384"/>
    </row>
    <row r="100" spans="108:109" ht="13.5" hidden="1" customHeight="1" x14ac:dyDescent="0.15">
      <c r="DD100" s="384"/>
      <c r="DE100" s="384"/>
    </row>
    <row r="101" spans="108:109" ht="13.5" hidden="1" customHeight="1" x14ac:dyDescent="0.15">
      <c r="DD101" s="384"/>
      <c r="DE101" s="384"/>
    </row>
    <row r="102" spans="108:109" ht="13.5" hidden="1" customHeight="1" x14ac:dyDescent="0.15">
      <c r="DD102" s="384"/>
      <c r="DE102" s="384"/>
    </row>
    <row r="103" spans="108:109" ht="13.5" hidden="1" customHeight="1" x14ac:dyDescent="0.15">
      <c r="DD103" s="384"/>
      <c r="DE103" s="384"/>
    </row>
    <row r="104" spans="108:109" ht="13.5" hidden="1" customHeight="1" x14ac:dyDescent="0.15">
      <c r="DD104" s="384"/>
      <c r="DE104" s="384"/>
    </row>
    <row r="105" spans="108:109" ht="13.5" hidden="1" customHeight="1" x14ac:dyDescent="0.15">
      <c r="DD105" s="384"/>
      <c r="DE105" s="384"/>
    </row>
    <row r="106" spans="108:109" ht="13.5" hidden="1" customHeight="1" x14ac:dyDescent="0.15">
      <c r="DD106" s="384"/>
      <c r="DE106" s="384"/>
    </row>
    <row r="107" spans="108:109" ht="13.5" hidden="1" customHeight="1" x14ac:dyDescent="0.15">
      <c r="DD107" s="384"/>
      <c r="DE107" s="384"/>
    </row>
    <row r="108" spans="108:109" ht="13.5" hidden="1" customHeight="1" x14ac:dyDescent="0.15">
      <c r="DD108" s="384"/>
      <c r="DE108" s="384"/>
    </row>
    <row r="109" spans="108:109" ht="13.5" hidden="1" customHeight="1" x14ac:dyDescent="0.15">
      <c r="DD109" s="384"/>
      <c r="DE109" s="384"/>
    </row>
    <row r="110" spans="108:109" ht="13.5" hidden="1" customHeight="1" x14ac:dyDescent="0.15">
      <c r="DD110" s="384"/>
      <c r="DE110" s="384"/>
    </row>
    <row r="111" spans="108:109" ht="13.5" hidden="1" customHeight="1" x14ac:dyDescent="0.15">
      <c r="DD111" s="384"/>
      <c r="DE111" s="384"/>
    </row>
    <row r="112" spans="108:109" ht="13.5" hidden="1" customHeight="1" x14ac:dyDescent="0.15">
      <c r="DD112" s="384"/>
      <c r="DE112" s="384"/>
    </row>
    <row r="113" spans="108:109" ht="13.5" hidden="1" customHeight="1" x14ac:dyDescent="0.15">
      <c r="DD113" s="384"/>
      <c r="DE113" s="384"/>
    </row>
    <row r="114" spans="108:109" ht="13.5" hidden="1" customHeight="1" x14ac:dyDescent="0.15">
      <c r="DD114" s="384"/>
      <c r="DE114" s="384"/>
    </row>
    <row r="115" spans="108:109" ht="13.5" hidden="1" customHeight="1" x14ac:dyDescent="0.15">
      <c r="DD115" s="384"/>
      <c r="DE115" s="384"/>
    </row>
    <row r="116" spans="108:109" ht="13.5" hidden="1" customHeight="1" x14ac:dyDescent="0.15">
      <c r="DD116" s="384"/>
      <c r="DE116" s="384"/>
    </row>
    <row r="117" spans="108:109" ht="13.5" hidden="1" customHeight="1" x14ac:dyDescent="0.15">
      <c r="DD117" s="384"/>
      <c r="DE117" s="384"/>
    </row>
    <row r="118" spans="108:109" ht="13.5" hidden="1" customHeight="1" x14ac:dyDescent="0.15">
      <c r="DD118" s="384"/>
      <c r="DE118" s="384"/>
    </row>
    <row r="119" spans="108:109" ht="13.5" hidden="1" customHeight="1" x14ac:dyDescent="0.15">
      <c r="DD119" s="384"/>
      <c r="DE119" s="384"/>
    </row>
    <row r="120" spans="108:109" ht="13.5" hidden="1" customHeight="1" x14ac:dyDescent="0.15">
      <c r="DD120" s="384"/>
      <c r="DE120" s="384"/>
    </row>
    <row r="121" spans="108:109" ht="13.5" hidden="1" customHeight="1" x14ac:dyDescent="0.15">
      <c r="DD121" s="384"/>
      <c r="DE121" s="384"/>
    </row>
    <row r="122" spans="108:109" ht="13.5" hidden="1" customHeight="1" x14ac:dyDescent="0.15">
      <c r="DD122" s="384"/>
      <c r="DE122" s="384"/>
    </row>
    <row r="123" spans="108:109" ht="13.5" hidden="1" customHeight="1" x14ac:dyDescent="0.15">
      <c r="DD123" s="384"/>
      <c r="DE123" s="384"/>
    </row>
    <row r="124" spans="108:109" ht="13.5" hidden="1" customHeight="1" x14ac:dyDescent="0.15">
      <c r="DD124" s="384"/>
      <c r="DE124" s="384"/>
    </row>
    <row r="125" spans="108:109" ht="13.5" hidden="1" customHeight="1" x14ac:dyDescent="0.15">
      <c r="DD125" s="384"/>
      <c r="DE125" s="384"/>
    </row>
    <row r="126" spans="108:109" ht="13.5" hidden="1" customHeight="1" x14ac:dyDescent="0.15">
      <c r="DD126" s="384"/>
      <c r="DE126" s="384"/>
    </row>
    <row r="127" spans="108:109" ht="13.5" hidden="1" customHeight="1" x14ac:dyDescent="0.15">
      <c r="DD127" s="384"/>
      <c r="DE127" s="384"/>
    </row>
    <row r="128" spans="108:109" ht="13.5" hidden="1" customHeight="1" x14ac:dyDescent="0.15">
      <c r="DD128" s="384"/>
      <c r="DE128" s="384"/>
    </row>
    <row r="129" spans="108:109" ht="13.5" hidden="1" customHeight="1" x14ac:dyDescent="0.15">
      <c r="DD129" s="384"/>
      <c r="DE129" s="384"/>
    </row>
    <row r="130" spans="108:109" ht="13.5" hidden="1" customHeight="1" x14ac:dyDescent="0.15">
      <c r="DD130" s="384"/>
      <c r="DE130" s="384"/>
    </row>
    <row r="131" spans="108:109" ht="13.5" hidden="1" customHeight="1" x14ac:dyDescent="0.15">
      <c r="DD131" s="384"/>
      <c r="DE131" s="384"/>
    </row>
    <row r="132" spans="108:109" ht="13.5" hidden="1" customHeight="1" x14ac:dyDescent="0.15">
      <c r="DD132" s="384"/>
      <c r="DE132" s="384"/>
    </row>
    <row r="133" spans="108:109" ht="13.5" hidden="1" customHeight="1" x14ac:dyDescent="0.15">
      <c r="DD133" s="384"/>
      <c r="DE133" s="384"/>
    </row>
    <row r="134" spans="108:109" ht="13.5" hidden="1" customHeight="1" x14ac:dyDescent="0.15">
      <c r="DD134" s="384"/>
      <c r="DE134" s="384"/>
    </row>
    <row r="135" spans="108:109" ht="13.5" hidden="1" customHeight="1" x14ac:dyDescent="0.15">
      <c r="DD135" s="384"/>
      <c r="DE135" s="384"/>
    </row>
    <row r="136" spans="108:109" ht="13.5" hidden="1" customHeight="1" x14ac:dyDescent="0.15">
      <c r="DD136" s="384"/>
      <c r="DE136" s="384"/>
    </row>
    <row r="137" spans="108:109" ht="13.5" hidden="1" customHeight="1" x14ac:dyDescent="0.15">
      <c r="DD137" s="384"/>
      <c r="DE137" s="384"/>
    </row>
    <row r="138" spans="108:109" ht="13.5" hidden="1" customHeight="1" x14ac:dyDescent="0.15">
      <c r="DD138" s="384"/>
      <c r="DE138" s="384"/>
    </row>
    <row r="139" spans="108:109" ht="13.5" hidden="1" customHeight="1" x14ac:dyDescent="0.15">
      <c r="DD139" s="384"/>
      <c r="DE139" s="384"/>
    </row>
    <row r="140" spans="108:109" ht="13.5" hidden="1" customHeight="1" x14ac:dyDescent="0.15">
      <c r="DD140" s="384"/>
      <c r="DE140" s="384"/>
    </row>
    <row r="141" spans="108:109" ht="13.5" hidden="1" customHeight="1" x14ac:dyDescent="0.15">
      <c r="DD141" s="384"/>
      <c r="DE141" s="384"/>
    </row>
    <row r="142" spans="108:109" ht="13.5" hidden="1" customHeight="1" x14ac:dyDescent="0.15">
      <c r="DD142" s="384"/>
      <c r="DE142" s="384"/>
    </row>
    <row r="143" spans="108:109" ht="13.5" hidden="1" customHeight="1" x14ac:dyDescent="0.15">
      <c r="DD143" s="384"/>
      <c r="DE143" s="384"/>
    </row>
    <row r="144" spans="108:109" ht="13.5" hidden="1" customHeight="1" x14ac:dyDescent="0.15">
      <c r="DD144" s="384"/>
      <c r="DE144" s="384"/>
    </row>
    <row r="145" spans="108:109" ht="13.5" hidden="1" customHeight="1" x14ac:dyDescent="0.15">
      <c r="DD145" s="384"/>
      <c r="DE145" s="384"/>
    </row>
    <row r="146" spans="108:109" ht="13.5" hidden="1" customHeight="1" x14ac:dyDescent="0.15">
      <c r="DD146" s="384"/>
      <c r="DE146" s="384"/>
    </row>
    <row r="147" spans="108:109" ht="13.5" hidden="1" customHeight="1" x14ac:dyDescent="0.15">
      <c r="DD147" s="384"/>
      <c r="DE147" s="384"/>
    </row>
    <row r="148" spans="108:109" ht="13.5" hidden="1" customHeight="1" x14ac:dyDescent="0.15">
      <c r="DD148" s="384"/>
      <c r="DE148" s="384"/>
    </row>
    <row r="149" spans="108:109" ht="13.5" hidden="1" customHeight="1" x14ac:dyDescent="0.15">
      <c r="DD149" s="384"/>
      <c r="DE149" s="384"/>
    </row>
    <row r="150" spans="108:109" ht="13.5" hidden="1" customHeight="1" x14ac:dyDescent="0.15">
      <c r="DD150" s="384"/>
      <c r="DE150" s="384"/>
    </row>
    <row r="151" spans="108:109" ht="13.5" hidden="1" customHeight="1" x14ac:dyDescent="0.15">
      <c r="DD151" s="384"/>
      <c r="DE151" s="384"/>
    </row>
    <row r="152" spans="108:109" ht="13.5" hidden="1" customHeight="1" x14ac:dyDescent="0.15">
      <c r="DD152" s="384"/>
      <c r="DE152" s="384"/>
    </row>
    <row r="153" spans="108:109" ht="13.5" hidden="1" customHeight="1" x14ac:dyDescent="0.15">
      <c r="DD153" s="384"/>
      <c r="DE153" s="384"/>
    </row>
    <row r="154" spans="108:109" ht="13.5" hidden="1" customHeight="1" x14ac:dyDescent="0.15">
      <c r="DD154" s="384"/>
      <c r="DE154" s="384"/>
    </row>
    <row r="155" spans="108:109" ht="13.5" hidden="1" customHeight="1" x14ac:dyDescent="0.15">
      <c r="DD155" s="384"/>
      <c r="DE155" s="384"/>
    </row>
    <row r="156" spans="108:109" ht="13.5" hidden="1" customHeight="1" x14ac:dyDescent="0.15">
      <c r="DD156" s="384"/>
      <c r="DE156" s="384"/>
    </row>
    <row r="157" spans="108:109" ht="13.5" hidden="1" customHeight="1" x14ac:dyDescent="0.15">
      <c r="DD157" s="384"/>
      <c r="DE157" s="384"/>
    </row>
    <row r="158" spans="108:109" ht="13.5" hidden="1" customHeight="1" x14ac:dyDescent="0.15">
      <c r="DD158" s="384"/>
      <c r="DE158" s="384"/>
    </row>
    <row r="159" spans="108:109" ht="13.5" hidden="1" customHeight="1" x14ac:dyDescent="0.15">
      <c r="DD159" s="384"/>
      <c r="DE159" s="384"/>
    </row>
    <row r="160" spans="108:109" ht="13.5" hidden="1" customHeight="1" x14ac:dyDescent="0.15">
      <c r="DD160" s="384"/>
      <c r="DE160" s="38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RP+z865K5xaEZrybP9GVAc+8F7xHXCHuZQCIwlgn7ywPW0RfVenBITNG96dCfTwNY/8kOk5Idc3HKLuqX5NMQ==" saltValue="9K9gTU0EMBI7klEc/Dmsw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wpTWTjDFZ+GR8F/P2r9nddwdMWqbMd61L5TREgvzkaTB6Tq8L7eNGvGmvmaiqurPc08+CevhcIKZBFjAiX7Eg==" saltValue="KCM5IVd8bqQQ+Mmsnnpl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pHurTHnlvcAzKvYSCykh8BcVFysw2nbUB8GD0lj6aFtL+pxS0JwmdNUA3IAEmJwhltgNJ0qlyt/Yvya5Tsexw==" saltValue="xZYNOYnm1wKwJfnrJeeh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552</v>
      </c>
      <c r="G2" s="153"/>
      <c r="H2" s="154"/>
    </row>
    <row r="3" spans="1:8" x14ac:dyDescent="0.15">
      <c r="A3" s="150" t="s">
        <v>545</v>
      </c>
      <c r="B3" s="155"/>
      <c r="C3" s="156"/>
      <c r="D3" s="157">
        <v>1218660</v>
      </c>
      <c r="E3" s="158"/>
      <c r="F3" s="159">
        <v>101693</v>
      </c>
      <c r="G3" s="160"/>
      <c r="H3" s="161"/>
    </row>
    <row r="4" spans="1:8" x14ac:dyDescent="0.15">
      <c r="A4" s="162"/>
      <c r="B4" s="163"/>
      <c r="C4" s="164"/>
      <c r="D4" s="165">
        <v>33480</v>
      </c>
      <c r="E4" s="166"/>
      <c r="F4" s="167">
        <v>51066</v>
      </c>
      <c r="G4" s="168"/>
      <c r="H4" s="169"/>
    </row>
    <row r="5" spans="1:8" x14ac:dyDescent="0.15">
      <c r="A5" s="150" t="s">
        <v>547</v>
      </c>
      <c r="B5" s="155"/>
      <c r="C5" s="156"/>
      <c r="D5" s="157">
        <v>1678132</v>
      </c>
      <c r="E5" s="158"/>
      <c r="F5" s="159">
        <v>93741</v>
      </c>
      <c r="G5" s="160"/>
      <c r="H5" s="161"/>
    </row>
    <row r="6" spans="1:8" x14ac:dyDescent="0.15">
      <c r="A6" s="162"/>
      <c r="B6" s="163"/>
      <c r="C6" s="164"/>
      <c r="D6" s="165">
        <v>75335</v>
      </c>
      <c r="E6" s="166"/>
      <c r="F6" s="167">
        <v>46285</v>
      </c>
      <c r="G6" s="168"/>
      <c r="H6" s="169"/>
    </row>
    <row r="7" spans="1:8" x14ac:dyDescent="0.15">
      <c r="A7" s="150" t="s">
        <v>548</v>
      </c>
      <c r="B7" s="155"/>
      <c r="C7" s="156"/>
      <c r="D7" s="157">
        <v>1718506</v>
      </c>
      <c r="E7" s="158"/>
      <c r="F7" s="159">
        <v>107537</v>
      </c>
      <c r="G7" s="160"/>
      <c r="H7" s="161"/>
    </row>
    <row r="8" spans="1:8" x14ac:dyDescent="0.15">
      <c r="A8" s="162"/>
      <c r="B8" s="163"/>
      <c r="C8" s="164"/>
      <c r="D8" s="165">
        <v>127546</v>
      </c>
      <c r="E8" s="166"/>
      <c r="F8" s="167">
        <v>57923</v>
      </c>
      <c r="G8" s="168"/>
      <c r="H8" s="169"/>
    </row>
    <row r="9" spans="1:8" x14ac:dyDescent="0.15">
      <c r="A9" s="150" t="s">
        <v>549</v>
      </c>
      <c r="B9" s="155"/>
      <c r="C9" s="156"/>
      <c r="D9" s="157">
        <v>892296</v>
      </c>
      <c r="E9" s="158"/>
      <c r="F9" s="159">
        <v>113913</v>
      </c>
      <c r="G9" s="160"/>
      <c r="H9" s="161"/>
    </row>
    <row r="10" spans="1:8" x14ac:dyDescent="0.15">
      <c r="A10" s="162"/>
      <c r="B10" s="163"/>
      <c r="C10" s="164"/>
      <c r="D10" s="165">
        <v>145109</v>
      </c>
      <c r="E10" s="166"/>
      <c r="F10" s="167">
        <v>53160</v>
      </c>
      <c r="G10" s="168"/>
      <c r="H10" s="169"/>
    </row>
    <row r="11" spans="1:8" x14ac:dyDescent="0.15">
      <c r="A11" s="150" t="s">
        <v>550</v>
      </c>
      <c r="B11" s="155"/>
      <c r="C11" s="156"/>
      <c r="D11" s="157">
        <v>535267</v>
      </c>
      <c r="E11" s="158"/>
      <c r="F11" s="159">
        <v>115050</v>
      </c>
      <c r="G11" s="160"/>
      <c r="H11" s="161"/>
    </row>
    <row r="12" spans="1:8" x14ac:dyDescent="0.15">
      <c r="A12" s="162"/>
      <c r="B12" s="163"/>
      <c r="C12" s="170"/>
      <c r="D12" s="165">
        <v>58549</v>
      </c>
      <c r="E12" s="166"/>
      <c r="F12" s="167">
        <v>53792</v>
      </c>
      <c r="G12" s="168"/>
      <c r="H12" s="169"/>
    </row>
    <row r="13" spans="1:8" x14ac:dyDescent="0.15">
      <c r="A13" s="150"/>
      <c r="B13" s="155"/>
      <c r="C13" s="171"/>
      <c r="D13" s="172">
        <v>1208572</v>
      </c>
      <c r="E13" s="173"/>
      <c r="F13" s="174">
        <v>106387</v>
      </c>
      <c r="G13" s="175"/>
      <c r="H13" s="161"/>
    </row>
    <row r="14" spans="1:8" x14ac:dyDescent="0.15">
      <c r="A14" s="162"/>
      <c r="B14" s="163"/>
      <c r="C14" s="164"/>
      <c r="D14" s="165">
        <v>88004</v>
      </c>
      <c r="E14" s="166"/>
      <c r="F14" s="167">
        <v>52445</v>
      </c>
      <c r="G14" s="168"/>
      <c r="H14" s="169"/>
    </row>
    <row r="17" spans="1:11" x14ac:dyDescent="0.15">
      <c r="A17" s="146" t="s">
        <v>53</v>
      </c>
    </row>
    <row r="18" spans="1:11" x14ac:dyDescent="0.15">
      <c r="A18" s="176"/>
      <c r="B18" s="176" t="str">
        <f>実質収支比率等に係る経年分析!F$46</f>
        <v>H26</v>
      </c>
      <c r="C18" s="176" t="str">
        <f>実質収支比率等に係る経年分析!G$46</f>
        <v>H27</v>
      </c>
      <c r="D18" s="176" t="str">
        <f>実質収支比率等に係る経年分析!H$46</f>
        <v>H28</v>
      </c>
      <c r="E18" s="176" t="str">
        <f>実質収支比率等に係る経年分析!I$46</f>
        <v>H29</v>
      </c>
      <c r="F18" s="176" t="str">
        <f>実質収支比率等に係る経年分析!J$46</f>
        <v>H30</v>
      </c>
    </row>
    <row r="19" spans="1:11" x14ac:dyDescent="0.15">
      <c r="A19" s="176" t="s">
        <v>54</v>
      </c>
      <c r="B19" s="176">
        <f>ROUND(VALUE(SUBSTITUTE(実質収支比率等に係る経年分析!F$48,"▲","-")),2)</f>
        <v>42.66</v>
      </c>
      <c r="C19" s="176">
        <f>ROUND(VALUE(SUBSTITUTE(実質収支比率等に係る経年分析!G$48,"▲","-")),2)</f>
        <v>31.29</v>
      </c>
      <c r="D19" s="176">
        <f>ROUND(VALUE(SUBSTITUTE(実質収支比率等に係る経年分析!H$48,"▲","-")),2)</f>
        <v>41.1</v>
      </c>
      <c r="E19" s="176">
        <f>ROUND(VALUE(SUBSTITUTE(実質収支比率等に係る経年分析!I$48,"▲","-")),2)</f>
        <v>23.71</v>
      </c>
      <c r="F19" s="176">
        <f>ROUND(VALUE(SUBSTITUTE(実質収支比率等に係る経年分析!J$48,"▲","-")),2)</f>
        <v>30.49</v>
      </c>
    </row>
    <row r="20" spans="1:11" x14ac:dyDescent="0.15">
      <c r="A20" s="176" t="s">
        <v>55</v>
      </c>
      <c r="B20" s="176">
        <f>ROUND(VALUE(SUBSTITUTE(実質収支比率等に係る経年分析!F$47,"▲","-")),2)</f>
        <v>112.53</v>
      </c>
      <c r="C20" s="176">
        <f>ROUND(VALUE(SUBSTITUTE(実質収支比率等に係る経年分析!G$47,"▲","-")),2)</f>
        <v>152.75</v>
      </c>
      <c r="D20" s="176">
        <f>ROUND(VALUE(SUBSTITUTE(実質収支比率等に係る経年分析!H$47,"▲","-")),2)</f>
        <v>151.12</v>
      </c>
      <c r="E20" s="176">
        <f>ROUND(VALUE(SUBSTITUTE(実質収支比率等に係る経年分析!I$47,"▲","-")),2)</f>
        <v>130.47</v>
      </c>
      <c r="F20" s="176">
        <f>ROUND(VALUE(SUBSTITUTE(実質収支比率等に係る経年分析!J$47,"▲","-")),2)</f>
        <v>75.709999999999994</v>
      </c>
    </row>
    <row r="21" spans="1:11" x14ac:dyDescent="0.15">
      <c r="A21" s="176" t="s">
        <v>56</v>
      </c>
      <c r="B21" s="176">
        <f>IF(ISNUMBER(VALUE(SUBSTITUTE(実質収支比率等に係る経年分析!F$49,"▲","-"))),ROUND(VALUE(SUBSTITUTE(実質収支比率等に係る経年分析!F$49,"▲","-")),2),NA())</f>
        <v>-24.26</v>
      </c>
      <c r="C21" s="176">
        <f>IF(ISNUMBER(VALUE(SUBSTITUTE(実質収支比率等に係る経年分析!G$49,"▲","-"))),ROUND(VALUE(SUBSTITUTE(実質収支比率等に係る経年分析!G$49,"▲","-")),2),NA())</f>
        <v>7.02</v>
      </c>
      <c r="D21" s="176">
        <f>IF(ISNUMBER(VALUE(SUBSTITUTE(実質収支比率等に係る経年分析!H$49,"▲","-"))),ROUND(VALUE(SUBSTITUTE(実質収支比率等に係る経年分析!H$49,"▲","-")),2),NA())</f>
        <v>-13.16</v>
      </c>
      <c r="E21" s="176">
        <f>IF(ISNUMBER(VALUE(SUBSTITUTE(実質収支比率等に係る経年分析!I$49,"▲","-"))),ROUND(VALUE(SUBSTITUTE(実質収支比率等に係る経年分析!I$49,"▲","-")),2),NA())</f>
        <v>-63.64</v>
      </c>
      <c r="F21" s="176">
        <f>IF(ISNUMBER(VALUE(SUBSTITUTE(実質収支比率等に係る経年分析!J$49,"▲","-"))),ROUND(VALUE(SUBSTITUTE(実質収支比率等に係る経年分析!J$49,"▲","-")),2),NA())</f>
        <v>-61.61</v>
      </c>
    </row>
    <row r="24" spans="1:11" x14ac:dyDescent="0.15">
      <c r="A24" s="146" t="s">
        <v>57</v>
      </c>
    </row>
    <row r="25" spans="1:11" x14ac:dyDescent="0.15">
      <c r="A25" s="177"/>
      <c r="B25" s="177" t="str">
        <f>連結実質赤字比率に係る赤字・黒字の構成分析!F$33</f>
        <v>H26</v>
      </c>
      <c r="C25" s="177"/>
      <c r="D25" s="177" t="str">
        <f>連結実質赤字比率に係る赤字・黒字の構成分析!G$33</f>
        <v>H27</v>
      </c>
      <c r="E25" s="177"/>
      <c r="F25" s="177" t="str">
        <f>連結実質赤字比率に係る赤字・黒字の構成分析!H$33</f>
        <v>H28</v>
      </c>
      <c r="G25" s="177"/>
      <c r="H25" s="177" t="str">
        <f>連結実質赤字比率に係る赤字・黒字の構成分析!I$33</f>
        <v>H29</v>
      </c>
      <c r="I25" s="177"/>
      <c r="J25" s="177" t="str">
        <f>連結実質赤字比率に係る赤字・黒字の構成分析!J$33</f>
        <v>H30</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0.2</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1.79</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公共下水道事業特別会計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7.0000000000000007E-2</v>
      </c>
    </row>
    <row r="30" spans="1:11" x14ac:dyDescent="0.15">
      <c r="A30" s="177" t="str">
        <f>IF(連結実質赤字比率に係る赤字・黒字の構成分析!C$40="",NA(),連結実質赤字比率に係る赤字・黒字の構成分析!C$40)</f>
        <v>市場事業特別会計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0.05</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0.09</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7.0000000000000007E-2</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0.16</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7.0000000000000007E-2</v>
      </c>
    </row>
    <row r="31" spans="1:11" x14ac:dyDescent="0.15">
      <c r="A31" s="177" t="str">
        <f>IF(連結実質赤字比率に係る赤字・黒字の構成分析!C$39="",NA(),連結実質赤字比率に係る赤字・黒字の構成分析!C$39)</f>
        <v>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7.0000000000000007E-2</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0.08</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0.04</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0.06</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0.11</v>
      </c>
    </row>
    <row r="32" spans="1:11" x14ac:dyDescent="0.15">
      <c r="A32" s="177" t="str">
        <f>IF(連結実質赤字比率に係る赤字・黒字の構成分析!C$38="",NA(),連結実質赤字比率に係る赤字・黒字の構成分析!C$38)</f>
        <v>訪問看護ステーション事業会計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0.13</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0.23</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0.28000000000000003</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0.32</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0.39</v>
      </c>
    </row>
    <row r="33" spans="1:16" x14ac:dyDescent="0.15">
      <c r="A33" s="177" t="str">
        <f>IF(連結実質赤字比率に係る赤字・黒字の構成分析!C$37="",NA(),連結実質赤字比率に係る赤字・黒字の構成分析!C$37)</f>
        <v>介護保険特別会計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0.84</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1.94</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2.41</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1.76</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1.71</v>
      </c>
    </row>
    <row r="34" spans="1:16" x14ac:dyDescent="0.15">
      <c r="A34" s="177" t="str">
        <f>IF(連結実質赤字比率に係る赤字・黒字の構成分析!C$36="",NA(),連結実質赤字比率に係る赤字・黒字の構成分析!C$36)</f>
        <v>水道事業会計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0.09</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1.06</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0.95</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5.66</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2.91</v>
      </c>
    </row>
    <row r="35" spans="1:16" x14ac:dyDescent="0.15">
      <c r="A35" s="177" t="str">
        <f>IF(連結実質赤字比率に係る赤字・黒字の構成分析!C$35="",NA(),連結実質赤字比率に係る赤字・黒字の構成分析!C$35)</f>
        <v>国民健康保険特別会計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4.38</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3.64</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3.91</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6.61</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4.5999999999999996</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42.66</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31.29</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41.1</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23.71</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30.49</v>
      </c>
    </row>
    <row r="39" spans="1:16" x14ac:dyDescent="0.15">
      <c r="A39" s="146" t="s">
        <v>60</v>
      </c>
    </row>
    <row r="40" spans="1:16" x14ac:dyDescent="0.15">
      <c r="A40" s="178"/>
      <c r="B40" s="178" t="str">
        <f>'実質公債費比率（分子）の構造'!K$44</f>
        <v>H26</v>
      </c>
      <c r="C40" s="178"/>
      <c r="D40" s="178"/>
      <c r="E40" s="178" t="str">
        <f>'実質公債費比率（分子）の構造'!L$44</f>
        <v>H27</v>
      </c>
      <c r="F40" s="178"/>
      <c r="G40" s="178"/>
      <c r="H40" s="178" t="str">
        <f>'実質公債費比率（分子）の構造'!M$44</f>
        <v>H28</v>
      </c>
      <c r="I40" s="178"/>
      <c r="J40" s="178"/>
      <c r="K40" s="178" t="str">
        <f>'実質公債費比率（分子）の構造'!N$44</f>
        <v>H29</v>
      </c>
      <c r="L40" s="178"/>
      <c r="M40" s="178"/>
      <c r="N40" s="178" t="str">
        <f>'実質公債費比率（分子）の構造'!O$44</f>
        <v>H30</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741</v>
      </c>
      <c r="E42" s="178"/>
      <c r="F42" s="178"/>
      <c r="G42" s="178">
        <f>'実質公債費比率（分子）の構造'!L$52</f>
        <v>742</v>
      </c>
      <c r="H42" s="178"/>
      <c r="I42" s="178"/>
      <c r="J42" s="178">
        <f>'実質公債費比率（分子）の構造'!M$52</f>
        <v>737</v>
      </c>
      <c r="K42" s="178"/>
      <c r="L42" s="178"/>
      <c r="M42" s="178">
        <f>'実質公債費比率（分子）の構造'!N$52</f>
        <v>737</v>
      </c>
      <c r="N42" s="178"/>
      <c r="O42" s="178"/>
      <c r="P42" s="178">
        <f>'実質公債費比率（分子）の構造'!O$52</f>
        <v>787</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f>'実質公債費比率（分子）の構造'!K$50</f>
        <v>2</v>
      </c>
      <c r="C44" s="178"/>
      <c r="D44" s="178"/>
      <c r="E44" s="178">
        <f>'実質公債費比率（分子）の構造'!L$50</f>
        <v>3</v>
      </c>
      <c r="F44" s="178"/>
      <c r="G44" s="178"/>
      <c r="H44" s="178">
        <f>'実質公債費比率（分子）の構造'!M$50</f>
        <v>3</v>
      </c>
      <c r="I44" s="178"/>
      <c r="J44" s="178"/>
      <c r="K44" s="178">
        <f>'実質公債費比率（分子）の構造'!N$50</f>
        <v>2</v>
      </c>
      <c r="L44" s="178"/>
      <c r="M44" s="178"/>
      <c r="N44" s="178">
        <f>'実質公債費比率（分子）の構造'!O$50</f>
        <v>1</v>
      </c>
      <c r="O44" s="178"/>
      <c r="P44" s="178"/>
    </row>
    <row r="45" spans="1:16" x14ac:dyDescent="0.15">
      <c r="A45" s="178" t="s">
        <v>66</v>
      </c>
      <c r="B45" s="178">
        <f>'実質公債費比率（分子）の構造'!K$49</f>
        <v>9</v>
      </c>
      <c r="C45" s="178"/>
      <c r="D45" s="178"/>
      <c r="E45" s="178">
        <f>'実質公債費比率（分子）の構造'!L$49</f>
        <v>9</v>
      </c>
      <c r="F45" s="178"/>
      <c r="G45" s="178"/>
      <c r="H45" s="178">
        <f>'実質公債費比率（分子）の構造'!M$49</f>
        <v>9</v>
      </c>
      <c r="I45" s="178"/>
      <c r="J45" s="178"/>
      <c r="K45" s="178">
        <f>'実質公債費比率（分子）の構造'!N$49</f>
        <v>9</v>
      </c>
      <c r="L45" s="178"/>
      <c r="M45" s="178"/>
      <c r="N45" s="178">
        <f>'実質公債費比率（分子）の構造'!O$49</f>
        <v>11</v>
      </c>
      <c r="O45" s="178"/>
      <c r="P45" s="178"/>
    </row>
    <row r="46" spans="1:16" x14ac:dyDescent="0.15">
      <c r="A46" s="178" t="s">
        <v>67</v>
      </c>
      <c r="B46" s="178">
        <f>'実質公債費比率（分子）の構造'!K$48</f>
        <v>145</v>
      </c>
      <c r="C46" s="178"/>
      <c r="D46" s="178"/>
      <c r="E46" s="178">
        <f>'実質公債費比率（分子）の構造'!L$48</f>
        <v>163</v>
      </c>
      <c r="F46" s="178"/>
      <c r="G46" s="178"/>
      <c r="H46" s="178">
        <f>'実質公債費比率（分子）の構造'!M$48</f>
        <v>172</v>
      </c>
      <c r="I46" s="178"/>
      <c r="J46" s="178"/>
      <c r="K46" s="178">
        <f>'実質公債費比率（分子）の構造'!N$48</f>
        <v>171</v>
      </c>
      <c r="L46" s="178"/>
      <c r="M46" s="178"/>
      <c r="N46" s="178">
        <f>'実質公債費比率（分子）の構造'!O$48</f>
        <v>175</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1072</v>
      </c>
      <c r="C49" s="178"/>
      <c r="D49" s="178"/>
      <c r="E49" s="178">
        <f>'実質公債費比率（分子）の構造'!L$45</f>
        <v>980</v>
      </c>
      <c r="F49" s="178"/>
      <c r="G49" s="178"/>
      <c r="H49" s="178">
        <f>'実質公債費比率（分子）の構造'!M$45</f>
        <v>980</v>
      </c>
      <c r="I49" s="178"/>
      <c r="J49" s="178"/>
      <c r="K49" s="178">
        <f>'実質公債費比率（分子）の構造'!N$45</f>
        <v>808</v>
      </c>
      <c r="L49" s="178"/>
      <c r="M49" s="178"/>
      <c r="N49" s="178">
        <f>'実質公債費比率（分子）の構造'!O$45</f>
        <v>874</v>
      </c>
      <c r="O49" s="178"/>
      <c r="P49" s="178"/>
    </row>
    <row r="50" spans="1:16" x14ac:dyDescent="0.15">
      <c r="A50" s="178" t="s">
        <v>71</v>
      </c>
      <c r="B50" s="178" t="e">
        <f>NA()</f>
        <v>#N/A</v>
      </c>
      <c r="C50" s="178">
        <f>IF(ISNUMBER('実質公債費比率（分子）の構造'!K$53),'実質公債費比率（分子）の構造'!K$53,NA())</f>
        <v>487</v>
      </c>
      <c r="D50" s="178" t="e">
        <f>NA()</f>
        <v>#N/A</v>
      </c>
      <c r="E50" s="178" t="e">
        <f>NA()</f>
        <v>#N/A</v>
      </c>
      <c r="F50" s="178">
        <f>IF(ISNUMBER('実質公債費比率（分子）の構造'!L$53),'実質公債費比率（分子）の構造'!L$53,NA())</f>
        <v>413</v>
      </c>
      <c r="G50" s="178" t="e">
        <f>NA()</f>
        <v>#N/A</v>
      </c>
      <c r="H50" s="178" t="e">
        <f>NA()</f>
        <v>#N/A</v>
      </c>
      <c r="I50" s="178">
        <f>IF(ISNUMBER('実質公債費比率（分子）の構造'!M$53),'実質公債費比率（分子）の構造'!M$53,NA())</f>
        <v>427</v>
      </c>
      <c r="J50" s="178" t="e">
        <f>NA()</f>
        <v>#N/A</v>
      </c>
      <c r="K50" s="178" t="e">
        <f>NA()</f>
        <v>#N/A</v>
      </c>
      <c r="L50" s="178">
        <f>IF(ISNUMBER('実質公債費比率（分子）の構造'!N$53),'実質公債費比率（分子）の構造'!N$53,NA())</f>
        <v>253</v>
      </c>
      <c r="M50" s="178" t="e">
        <f>NA()</f>
        <v>#N/A</v>
      </c>
      <c r="N50" s="178" t="e">
        <f>NA()</f>
        <v>#N/A</v>
      </c>
      <c r="O50" s="178">
        <f>IF(ISNUMBER('実質公債費比率（分子）の構造'!O$53),'実質公債費比率（分子）の構造'!O$53,NA())</f>
        <v>274</v>
      </c>
      <c r="P50" s="178" t="e">
        <f>NA()</f>
        <v>#N/A</v>
      </c>
    </row>
    <row r="53" spans="1:16" x14ac:dyDescent="0.15">
      <c r="A53" s="146" t="s">
        <v>72</v>
      </c>
    </row>
    <row r="54" spans="1:16" x14ac:dyDescent="0.15">
      <c r="A54" s="177"/>
      <c r="B54" s="177" t="str">
        <f>'将来負担比率（分子）の構造'!I$40</f>
        <v>H26</v>
      </c>
      <c r="C54" s="177"/>
      <c r="D54" s="177"/>
      <c r="E54" s="177" t="str">
        <f>'将来負担比率（分子）の構造'!J$40</f>
        <v>H27</v>
      </c>
      <c r="F54" s="177"/>
      <c r="G54" s="177"/>
      <c r="H54" s="177" t="str">
        <f>'将来負担比率（分子）の構造'!K$40</f>
        <v>H28</v>
      </c>
      <c r="I54" s="177"/>
      <c r="J54" s="177"/>
      <c r="K54" s="177" t="str">
        <f>'将来負担比率（分子）の構造'!L$40</f>
        <v>H29</v>
      </c>
      <c r="L54" s="177"/>
      <c r="M54" s="177"/>
      <c r="N54" s="177" t="str">
        <f>'将来負担比率（分子）の構造'!M$40</f>
        <v>H30</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7452</v>
      </c>
      <c r="E56" s="177"/>
      <c r="F56" s="177"/>
      <c r="G56" s="177">
        <f>'将来負担比率（分子）の構造'!J$52</f>
        <v>7648</v>
      </c>
      <c r="H56" s="177"/>
      <c r="I56" s="177"/>
      <c r="J56" s="177">
        <f>'将来負担比率（分子）の構造'!K$52</f>
        <v>7698</v>
      </c>
      <c r="K56" s="177"/>
      <c r="L56" s="177"/>
      <c r="M56" s="177">
        <f>'将来負担比率（分子）の構造'!L$52</f>
        <v>7930</v>
      </c>
      <c r="N56" s="177"/>
      <c r="O56" s="177"/>
      <c r="P56" s="177">
        <f>'将来負担比率（分子）の構造'!M$52</f>
        <v>7974</v>
      </c>
    </row>
    <row r="57" spans="1:16" x14ac:dyDescent="0.15">
      <c r="A57" s="177" t="s">
        <v>42</v>
      </c>
      <c r="B57" s="177"/>
      <c r="C57" s="177"/>
      <c r="D57" s="177">
        <f>'将来負担比率（分子）の構造'!I$51</f>
        <v>434</v>
      </c>
      <c r="E57" s="177"/>
      <c r="F57" s="177"/>
      <c r="G57" s="177">
        <f>'将来負担比率（分子）の構造'!J$51</f>
        <v>423</v>
      </c>
      <c r="H57" s="177"/>
      <c r="I57" s="177"/>
      <c r="J57" s="177">
        <f>'将来負担比率（分子）の構造'!K$51</f>
        <v>418</v>
      </c>
      <c r="K57" s="177"/>
      <c r="L57" s="177"/>
      <c r="M57" s="177">
        <f>'将来負担比率（分子）の構造'!L$51</f>
        <v>1303</v>
      </c>
      <c r="N57" s="177"/>
      <c r="O57" s="177"/>
      <c r="P57" s="177">
        <f>'将来負担比率（分子）の構造'!M$51</f>
        <v>2210</v>
      </c>
    </row>
    <row r="58" spans="1:16" x14ac:dyDescent="0.15">
      <c r="A58" s="177" t="s">
        <v>41</v>
      </c>
      <c r="B58" s="177"/>
      <c r="C58" s="177"/>
      <c r="D58" s="177">
        <f>'将来負担比率（分子）の構造'!I$50</f>
        <v>9165</v>
      </c>
      <c r="E58" s="177"/>
      <c r="F58" s="177"/>
      <c r="G58" s="177">
        <f>'将来負担比率（分子）の構造'!J$50</f>
        <v>12047</v>
      </c>
      <c r="H58" s="177"/>
      <c r="I58" s="177"/>
      <c r="J58" s="177">
        <f>'将来負担比率（分子）の構造'!K$50</f>
        <v>11607</v>
      </c>
      <c r="K58" s="177"/>
      <c r="L58" s="177"/>
      <c r="M58" s="177">
        <f>'将来負担比率（分子）の構造'!L$50</f>
        <v>10048</v>
      </c>
      <c r="N58" s="177"/>
      <c r="O58" s="177"/>
      <c r="P58" s="177">
        <f>'将来負担比率（分子）の構造'!M$50</f>
        <v>7957</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f>'将来負担比率（分子）の構造'!I$46</f>
        <v>5</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35</v>
      </c>
      <c r="B62" s="177">
        <f>'将来負担比率（分子）の構造'!I$45</f>
        <v>796</v>
      </c>
      <c r="C62" s="177"/>
      <c r="D62" s="177"/>
      <c r="E62" s="177">
        <f>'将来負担比率（分子）の構造'!J$45</f>
        <v>770</v>
      </c>
      <c r="F62" s="177"/>
      <c r="G62" s="177"/>
      <c r="H62" s="177">
        <f>'将来負担比率（分子）の構造'!K$45</f>
        <v>843</v>
      </c>
      <c r="I62" s="177"/>
      <c r="J62" s="177"/>
      <c r="K62" s="177">
        <f>'将来負担比率（分子）の構造'!L$45</f>
        <v>730</v>
      </c>
      <c r="L62" s="177"/>
      <c r="M62" s="177"/>
      <c r="N62" s="177">
        <f>'将来負担比率（分子）の構造'!M$45</f>
        <v>797</v>
      </c>
      <c r="O62" s="177"/>
      <c r="P62" s="177"/>
    </row>
    <row r="63" spans="1:16" x14ac:dyDescent="0.15">
      <c r="A63" s="177" t="s">
        <v>34</v>
      </c>
      <c r="B63" s="177">
        <f>'将来負担比率（分子）の構造'!I$44</f>
        <v>71</v>
      </c>
      <c r="C63" s="177"/>
      <c r="D63" s="177"/>
      <c r="E63" s="177">
        <f>'将来負担比率（分子）の構造'!J$44</f>
        <v>63</v>
      </c>
      <c r="F63" s="177"/>
      <c r="G63" s="177"/>
      <c r="H63" s="177">
        <f>'将来負担比率（分子）の構造'!K$44</f>
        <v>56</v>
      </c>
      <c r="I63" s="177"/>
      <c r="J63" s="177"/>
      <c r="K63" s="177">
        <f>'将来負担比率（分子）の構造'!L$44</f>
        <v>59</v>
      </c>
      <c r="L63" s="177"/>
      <c r="M63" s="177"/>
      <c r="N63" s="177">
        <f>'将来負担比率（分子）の構造'!M$44</f>
        <v>49</v>
      </c>
      <c r="O63" s="177"/>
      <c r="P63" s="177"/>
    </row>
    <row r="64" spans="1:16" x14ac:dyDescent="0.15">
      <c r="A64" s="177" t="s">
        <v>33</v>
      </c>
      <c r="B64" s="177">
        <f>'将来負担比率（分子）の構造'!I$43</f>
        <v>2079</v>
      </c>
      <c r="C64" s="177"/>
      <c r="D64" s="177"/>
      <c r="E64" s="177">
        <f>'将来負担比率（分子）の構造'!J$43</f>
        <v>2034</v>
      </c>
      <c r="F64" s="177"/>
      <c r="G64" s="177"/>
      <c r="H64" s="177">
        <f>'将来負担比率（分子）の構造'!K$43</f>
        <v>1862</v>
      </c>
      <c r="I64" s="177"/>
      <c r="J64" s="177"/>
      <c r="K64" s="177">
        <f>'将来負担比率（分子）の構造'!L$43</f>
        <v>1845</v>
      </c>
      <c r="L64" s="177"/>
      <c r="M64" s="177"/>
      <c r="N64" s="177">
        <f>'将来負担比率（分子）の構造'!M$43</f>
        <v>1728</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9551</v>
      </c>
      <c r="C66" s="177"/>
      <c r="D66" s="177"/>
      <c r="E66" s="177">
        <f>'将来負担比率（分子）の構造'!J$41</f>
        <v>10357</v>
      </c>
      <c r="F66" s="177"/>
      <c r="G66" s="177"/>
      <c r="H66" s="177">
        <f>'将来負担比率（分子）の構造'!K$41</f>
        <v>12096</v>
      </c>
      <c r="I66" s="177"/>
      <c r="J66" s="177"/>
      <c r="K66" s="177">
        <f>'将来負担比率（分子）の構造'!L$41</f>
        <v>12627</v>
      </c>
      <c r="L66" s="177"/>
      <c r="M66" s="177"/>
      <c r="N66" s="177">
        <f>'将来負担比率（分子）の構造'!M$41</f>
        <v>12742</v>
      </c>
      <c r="O66" s="177"/>
      <c r="P66" s="177"/>
    </row>
    <row r="67" spans="1:16" x14ac:dyDescent="0.15">
      <c r="A67" s="177" t="s">
        <v>75</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x14ac:dyDescent="0.15">
      <c r="A70" s="179" t="s">
        <v>76</v>
      </c>
      <c r="B70" s="179"/>
      <c r="C70" s="179"/>
      <c r="D70" s="179"/>
      <c r="E70" s="179"/>
      <c r="F70" s="179"/>
    </row>
    <row r="71" spans="1:16" x14ac:dyDescent="0.15">
      <c r="A71" s="180"/>
      <c r="B71" s="180" t="str">
        <f>基金残高に係る経年分析!F54</f>
        <v>H28</v>
      </c>
      <c r="C71" s="180" t="str">
        <f>基金残高に係る経年分析!G54</f>
        <v>H29</v>
      </c>
      <c r="D71" s="180" t="str">
        <f>基金残高に係る経年分析!H54</f>
        <v>H30</v>
      </c>
    </row>
    <row r="72" spans="1:16" x14ac:dyDescent="0.15">
      <c r="A72" s="180" t="s">
        <v>77</v>
      </c>
      <c r="B72" s="181">
        <f>基金残高に係る経年分析!F55</f>
        <v>8056</v>
      </c>
      <c r="C72" s="181">
        <f>基金残高に係る経年分析!G55</f>
        <v>6796</v>
      </c>
      <c r="D72" s="181">
        <f>基金残高に係る経年分析!H55</f>
        <v>3917</v>
      </c>
    </row>
    <row r="73" spans="1:16" x14ac:dyDescent="0.15">
      <c r="A73" s="180" t="s">
        <v>78</v>
      </c>
      <c r="B73" s="181">
        <f>基金残高に係る経年分析!F56</f>
        <v>9</v>
      </c>
      <c r="C73" s="181">
        <f>基金残高に係る経年分析!G56</f>
        <v>9</v>
      </c>
      <c r="D73" s="181">
        <f>基金残高に係る経年分析!H56</f>
        <v>9</v>
      </c>
    </row>
    <row r="74" spans="1:16" x14ac:dyDescent="0.15">
      <c r="A74" s="180" t="s">
        <v>79</v>
      </c>
      <c r="B74" s="181">
        <f>基金残高に係る経年分析!F57</f>
        <v>33143</v>
      </c>
      <c r="C74" s="181">
        <f>基金残高に係る経年分析!G57</f>
        <v>26509</v>
      </c>
      <c r="D74" s="181">
        <f>基金残高に係る経年分析!H57</f>
        <v>16527</v>
      </c>
    </row>
  </sheetData>
  <sheetProtection algorithmName="SHA-512" hashValue="GahAd2ZDGaLrdSEmshqiwfeja0b84XmwmglAYndqj29LUMCqMWQuwbstHVbcfOcuTw9dEg/TYhsGC7MkjwknMQ==" saltValue="3MtYboTIDf/qLXbnrNZ1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52" t="s">
        <v>216</v>
      </c>
      <c r="DI1" s="653"/>
      <c r="DJ1" s="653"/>
      <c r="DK1" s="653"/>
      <c r="DL1" s="653"/>
      <c r="DM1" s="653"/>
      <c r="DN1" s="654"/>
      <c r="DO1" s="222"/>
      <c r="DP1" s="652" t="s">
        <v>217</v>
      </c>
      <c r="DQ1" s="653"/>
      <c r="DR1" s="653"/>
      <c r="DS1" s="653"/>
      <c r="DT1" s="653"/>
      <c r="DU1" s="653"/>
      <c r="DV1" s="653"/>
      <c r="DW1" s="653"/>
      <c r="DX1" s="653"/>
      <c r="DY1" s="653"/>
      <c r="DZ1" s="653"/>
      <c r="EA1" s="653"/>
      <c r="EB1" s="653"/>
      <c r="EC1" s="654"/>
      <c r="ED1" s="220"/>
      <c r="EE1" s="220"/>
      <c r="EF1" s="220"/>
      <c r="EG1" s="220"/>
      <c r="EH1" s="220"/>
      <c r="EI1" s="220"/>
      <c r="EJ1" s="220"/>
      <c r="EK1" s="220"/>
      <c r="EL1" s="220"/>
      <c r="EM1" s="220"/>
    </row>
    <row r="2" spans="2:143" ht="22.5" customHeight="1" x14ac:dyDescent="0.15">
      <c r="B2" s="223" t="s">
        <v>218</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55" t="s">
        <v>219</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220</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221</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655" t="s">
        <v>1</v>
      </c>
      <c r="C4" s="656"/>
      <c r="D4" s="656"/>
      <c r="E4" s="656"/>
      <c r="F4" s="656"/>
      <c r="G4" s="656"/>
      <c r="H4" s="656"/>
      <c r="I4" s="656"/>
      <c r="J4" s="656"/>
      <c r="K4" s="656"/>
      <c r="L4" s="656"/>
      <c r="M4" s="656"/>
      <c r="N4" s="656"/>
      <c r="O4" s="656"/>
      <c r="P4" s="656"/>
      <c r="Q4" s="657"/>
      <c r="R4" s="655" t="s">
        <v>222</v>
      </c>
      <c r="S4" s="656"/>
      <c r="T4" s="656"/>
      <c r="U4" s="656"/>
      <c r="V4" s="656"/>
      <c r="W4" s="656"/>
      <c r="X4" s="656"/>
      <c r="Y4" s="657"/>
      <c r="Z4" s="655" t="s">
        <v>223</v>
      </c>
      <c r="AA4" s="656"/>
      <c r="AB4" s="656"/>
      <c r="AC4" s="657"/>
      <c r="AD4" s="655" t="s">
        <v>224</v>
      </c>
      <c r="AE4" s="656"/>
      <c r="AF4" s="656"/>
      <c r="AG4" s="656"/>
      <c r="AH4" s="656"/>
      <c r="AI4" s="656"/>
      <c r="AJ4" s="656"/>
      <c r="AK4" s="657"/>
      <c r="AL4" s="655" t="s">
        <v>223</v>
      </c>
      <c r="AM4" s="656"/>
      <c r="AN4" s="656"/>
      <c r="AO4" s="657"/>
      <c r="AP4" s="661" t="s">
        <v>225</v>
      </c>
      <c r="AQ4" s="661"/>
      <c r="AR4" s="661"/>
      <c r="AS4" s="661"/>
      <c r="AT4" s="661"/>
      <c r="AU4" s="661"/>
      <c r="AV4" s="661"/>
      <c r="AW4" s="661"/>
      <c r="AX4" s="661"/>
      <c r="AY4" s="661"/>
      <c r="AZ4" s="661"/>
      <c r="BA4" s="661"/>
      <c r="BB4" s="661"/>
      <c r="BC4" s="661"/>
      <c r="BD4" s="661"/>
      <c r="BE4" s="661"/>
      <c r="BF4" s="661"/>
      <c r="BG4" s="661" t="s">
        <v>226</v>
      </c>
      <c r="BH4" s="661"/>
      <c r="BI4" s="661"/>
      <c r="BJ4" s="661"/>
      <c r="BK4" s="661"/>
      <c r="BL4" s="661"/>
      <c r="BM4" s="661"/>
      <c r="BN4" s="661"/>
      <c r="BO4" s="661" t="s">
        <v>223</v>
      </c>
      <c r="BP4" s="661"/>
      <c r="BQ4" s="661"/>
      <c r="BR4" s="661"/>
      <c r="BS4" s="661" t="s">
        <v>227</v>
      </c>
      <c r="BT4" s="661"/>
      <c r="BU4" s="661"/>
      <c r="BV4" s="661"/>
      <c r="BW4" s="661"/>
      <c r="BX4" s="661"/>
      <c r="BY4" s="661"/>
      <c r="BZ4" s="661"/>
      <c r="CA4" s="661"/>
      <c r="CB4" s="661"/>
      <c r="CD4" s="658" t="s">
        <v>228</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6" customFormat="1" ht="11.25" customHeight="1" x14ac:dyDescent="0.15">
      <c r="B5" s="662" t="s">
        <v>229</v>
      </c>
      <c r="C5" s="663"/>
      <c r="D5" s="663"/>
      <c r="E5" s="663"/>
      <c r="F5" s="663"/>
      <c r="G5" s="663"/>
      <c r="H5" s="663"/>
      <c r="I5" s="663"/>
      <c r="J5" s="663"/>
      <c r="K5" s="663"/>
      <c r="L5" s="663"/>
      <c r="M5" s="663"/>
      <c r="N5" s="663"/>
      <c r="O5" s="663"/>
      <c r="P5" s="663"/>
      <c r="Q5" s="664"/>
      <c r="R5" s="665">
        <v>1390285</v>
      </c>
      <c r="S5" s="666"/>
      <c r="T5" s="666"/>
      <c r="U5" s="666"/>
      <c r="V5" s="666"/>
      <c r="W5" s="666"/>
      <c r="X5" s="666"/>
      <c r="Y5" s="667"/>
      <c r="Z5" s="668">
        <v>4.3</v>
      </c>
      <c r="AA5" s="668"/>
      <c r="AB5" s="668"/>
      <c r="AC5" s="668"/>
      <c r="AD5" s="669">
        <v>1390285</v>
      </c>
      <c r="AE5" s="669"/>
      <c r="AF5" s="669"/>
      <c r="AG5" s="669"/>
      <c r="AH5" s="669"/>
      <c r="AI5" s="669"/>
      <c r="AJ5" s="669"/>
      <c r="AK5" s="669"/>
      <c r="AL5" s="670">
        <v>28.1</v>
      </c>
      <c r="AM5" s="671"/>
      <c r="AN5" s="671"/>
      <c r="AO5" s="672"/>
      <c r="AP5" s="662" t="s">
        <v>230</v>
      </c>
      <c r="AQ5" s="663"/>
      <c r="AR5" s="663"/>
      <c r="AS5" s="663"/>
      <c r="AT5" s="663"/>
      <c r="AU5" s="663"/>
      <c r="AV5" s="663"/>
      <c r="AW5" s="663"/>
      <c r="AX5" s="663"/>
      <c r="AY5" s="663"/>
      <c r="AZ5" s="663"/>
      <c r="BA5" s="663"/>
      <c r="BB5" s="663"/>
      <c r="BC5" s="663"/>
      <c r="BD5" s="663"/>
      <c r="BE5" s="663"/>
      <c r="BF5" s="664"/>
      <c r="BG5" s="676">
        <v>1385056</v>
      </c>
      <c r="BH5" s="677"/>
      <c r="BI5" s="677"/>
      <c r="BJ5" s="677"/>
      <c r="BK5" s="677"/>
      <c r="BL5" s="677"/>
      <c r="BM5" s="677"/>
      <c r="BN5" s="678"/>
      <c r="BO5" s="679">
        <v>99.6</v>
      </c>
      <c r="BP5" s="679"/>
      <c r="BQ5" s="679"/>
      <c r="BR5" s="679"/>
      <c r="BS5" s="680" t="s">
        <v>231</v>
      </c>
      <c r="BT5" s="680"/>
      <c r="BU5" s="680"/>
      <c r="BV5" s="680"/>
      <c r="BW5" s="680"/>
      <c r="BX5" s="680"/>
      <c r="BY5" s="680"/>
      <c r="BZ5" s="680"/>
      <c r="CA5" s="680"/>
      <c r="CB5" s="684"/>
      <c r="CD5" s="658" t="s">
        <v>225</v>
      </c>
      <c r="CE5" s="659"/>
      <c r="CF5" s="659"/>
      <c r="CG5" s="659"/>
      <c r="CH5" s="659"/>
      <c r="CI5" s="659"/>
      <c r="CJ5" s="659"/>
      <c r="CK5" s="659"/>
      <c r="CL5" s="659"/>
      <c r="CM5" s="659"/>
      <c r="CN5" s="659"/>
      <c r="CO5" s="659"/>
      <c r="CP5" s="659"/>
      <c r="CQ5" s="660"/>
      <c r="CR5" s="658" t="s">
        <v>232</v>
      </c>
      <c r="CS5" s="659"/>
      <c r="CT5" s="659"/>
      <c r="CU5" s="659"/>
      <c r="CV5" s="659"/>
      <c r="CW5" s="659"/>
      <c r="CX5" s="659"/>
      <c r="CY5" s="660"/>
      <c r="CZ5" s="658" t="s">
        <v>223</v>
      </c>
      <c r="DA5" s="659"/>
      <c r="DB5" s="659"/>
      <c r="DC5" s="660"/>
      <c r="DD5" s="658" t="s">
        <v>233</v>
      </c>
      <c r="DE5" s="659"/>
      <c r="DF5" s="659"/>
      <c r="DG5" s="659"/>
      <c r="DH5" s="659"/>
      <c r="DI5" s="659"/>
      <c r="DJ5" s="659"/>
      <c r="DK5" s="659"/>
      <c r="DL5" s="659"/>
      <c r="DM5" s="659"/>
      <c r="DN5" s="659"/>
      <c r="DO5" s="659"/>
      <c r="DP5" s="660"/>
      <c r="DQ5" s="658" t="s">
        <v>234</v>
      </c>
      <c r="DR5" s="659"/>
      <c r="DS5" s="659"/>
      <c r="DT5" s="659"/>
      <c r="DU5" s="659"/>
      <c r="DV5" s="659"/>
      <c r="DW5" s="659"/>
      <c r="DX5" s="659"/>
      <c r="DY5" s="659"/>
      <c r="DZ5" s="659"/>
      <c r="EA5" s="659"/>
      <c r="EB5" s="659"/>
      <c r="EC5" s="660"/>
    </row>
    <row r="6" spans="2:143" ht="11.25" customHeight="1" x14ac:dyDescent="0.15">
      <c r="B6" s="673" t="s">
        <v>235</v>
      </c>
      <c r="C6" s="674"/>
      <c r="D6" s="674"/>
      <c r="E6" s="674"/>
      <c r="F6" s="674"/>
      <c r="G6" s="674"/>
      <c r="H6" s="674"/>
      <c r="I6" s="674"/>
      <c r="J6" s="674"/>
      <c r="K6" s="674"/>
      <c r="L6" s="674"/>
      <c r="M6" s="674"/>
      <c r="N6" s="674"/>
      <c r="O6" s="674"/>
      <c r="P6" s="674"/>
      <c r="Q6" s="675"/>
      <c r="R6" s="676">
        <v>68084</v>
      </c>
      <c r="S6" s="677"/>
      <c r="T6" s="677"/>
      <c r="U6" s="677"/>
      <c r="V6" s="677"/>
      <c r="W6" s="677"/>
      <c r="X6" s="677"/>
      <c r="Y6" s="678"/>
      <c r="Z6" s="679">
        <v>0.2</v>
      </c>
      <c r="AA6" s="679"/>
      <c r="AB6" s="679"/>
      <c r="AC6" s="679"/>
      <c r="AD6" s="680">
        <v>68084</v>
      </c>
      <c r="AE6" s="680"/>
      <c r="AF6" s="680"/>
      <c r="AG6" s="680"/>
      <c r="AH6" s="680"/>
      <c r="AI6" s="680"/>
      <c r="AJ6" s="680"/>
      <c r="AK6" s="680"/>
      <c r="AL6" s="681">
        <v>1.4</v>
      </c>
      <c r="AM6" s="682"/>
      <c r="AN6" s="682"/>
      <c r="AO6" s="683"/>
      <c r="AP6" s="673" t="s">
        <v>236</v>
      </c>
      <c r="AQ6" s="674"/>
      <c r="AR6" s="674"/>
      <c r="AS6" s="674"/>
      <c r="AT6" s="674"/>
      <c r="AU6" s="674"/>
      <c r="AV6" s="674"/>
      <c r="AW6" s="674"/>
      <c r="AX6" s="674"/>
      <c r="AY6" s="674"/>
      <c r="AZ6" s="674"/>
      <c r="BA6" s="674"/>
      <c r="BB6" s="674"/>
      <c r="BC6" s="674"/>
      <c r="BD6" s="674"/>
      <c r="BE6" s="674"/>
      <c r="BF6" s="675"/>
      <c r="BG6" s="676">
        <v>1385056</v>
      </c>
      <c r="BH6" s="677"/>
      <c r="BI6" s="677"/>
      <c r="BJ6" s="677"/>
      <c r="BK6" s="677"/>
      <c r="BL6" s="677"/>
      <c r="BM6" s="677"/>
      <c r="BN6" s="678"/>
      <c r="BO6" s="679">
        <v>99.6</v>
      </c>
      <c r="BP6" s="679"/>
      <c r="BQ6" s="679"/>
      <c r="BR6" s="679"/>
      <c r="BS6" s="680" t="s">
        <v>138</v>
      </c>
      <c r="BT6" s="680"/>
      <c r="BU6" s="680"/>
      <c r="BV6" s="680"/>
      <c r="BW6" s="680"/>
      <c r="BX6" s="680"/>
      <c r="BY6" s="680"/>
      <c r="BZ6" s="680"/>
      <c r="CA6" s="680"/>
      <c r="CB6" s="684"/>
      <c r="CD6" s="687" t="s">
        <v>237</v>
      </c>
      <c r="CE6" s="688"/>
      <c r="CF6" s="688"/>
      <c r="CG6" s="688"/>
      <c r="CH6" s="688"/>
      <c r="CI6" s="688"/>
      <c r="CJ6" s="688"/>
      <c r="CK6" s="688"/>
      <c r="CL6" s="688"/>
      <c r="CM6" s="688"/>
      <c r="CN6" s="688"/>
      <c r="CO6" s="688"/>
      <c r="CP6" s="688"/>
      <c r="CQ6" s="689"/>
      <c r="CR6" s="676">
        <v>111634</v>
      </c>
      <c r="CS6" s="677"/>
      <c r="CT6" s="677"/>
      <c r="CU6" s="677"/>
      <c r="CV6" s="677"/>
      <c r="CW6" s="677"/>
      <c r="CX6" s="677"/>
      <c r="CY6" s="678"/>
      <c r="CZ6" s="670">
        <v>0.4</v>
      </c>
      <c r="DA6" s="671"/>
      <c r="DB6" s="671"/>
      <c r="DC6" s="690"/>
      <c r="DD6" s="685" t="s">
        <v>138</v>
      </c>
      <c r="DE6" s="677"/>
      <c r="DF6" s="677"/>
      <c r="DG6" s="677"/>
      <c r="DH6" s="677"/>
      <c r="DI6" s="677"/>
      <c r="DJ6" s="677"/>
      <c r="DK6" s="677"/>
      <c r="DL6" s="677"/>
      <c r="DM6" s="677"/>
      <c r="DN6" s="677"/>
      <c r="DO6" s="677"/>
      <c r="DP6" s="678"/>
      <c r="DQ6" s="685">
        <v>109859</v>
      </c>
      <c r="DR6" s="677"/>
      <c r="DS6" s="677"/>
      <c r="DT6" s="677"/>
      <c r="DU6" s="677"/>
      <c r="DV6" s="677"/>
      <c r="DW6" s="677"/>
      <c r="DX6" s="677"/>
      <c r="DY6" s="677"/>
      <c r="DZ6" s="677"/>
      <c r="EA6" s="677"/>
      <c r="EB6" s="677"/>
      <c r="EC6" s="686"/>
    </row>
    <row r="7" spans="2:143" ht="11.25" customHeight="1" x14ac:dyDescent="0.15">
      <c r="B7" s="673" t="s">
        <v>238</v>
      </c>
      <c r="C7" s="674"/>
      <c r="D7" s="674"/>
      <c r="E7" s="674"/>
      <c r="F7" s="674"/>
      <c r="G7" s="674"/>
      <c r="H7" s="674"/>
      <c r="I7" s="674"/>
      <c r="J7" s="674"/>
      <c r="K7" s="674"/>
      <c r="L7" s="674"/>
      <c r="M7" s="674"/>
      <c r="N7" s="674"/>
      <c r="O7" s="674"/>
      <c r="P7" s="674"/>
      <c r="Q7" s="675"/>
      <c r="R7" s="676">
        <v>1239</v>
      </c>
      <c r="S7" s="677"/>
      <c r="T7" s="677"/>
      <c r="U7" s="677"/>
      <c r="V7" s="677"/>
      <c r="W7" s="677"/>
      <c r="X7" s="677"/>
      <c r="Y7" s="678"/>
      <c r="Z7" s="679">
        <v>0</v>
      </c>
      <c r="AA7" s="679"/>
      <c r="AB7" s="679"/>
      <c r="AC7" s="679"/>
      <c r="AD7" s="680">
        <v>1239</v>
      </c>
      <c r="AE7" s="680"/>
      <c r="AF7" s="680"/>
      <c r="AG7" s="680"/>
      <c r="AH7" s="680"/>
      <c r="AI7" s="680"/>
      <c r="AJ7" s="680"/>
      <c r="AK7" s="680"/>
      <c r="AL7" s="681">
        <v>0</v>
      </c>
      <c r="AM7" s="682"/>
      <c r="AN7" s="682"/>
      <c r="AO7" s="683"/>
      <c r="AP7" s="673" t="s">
        <v>239</v>
      </c>
      <c r="AQ7" s="674"/>
      <c r="AR7" s="674"/>
      <c r="AS7" s="674"/>
      <c r="AT7" s="674"/>
      <c r="AU7" s="674"/>
      <c r="AV7" s="674"/>
      <c r="AW7" s="674"/>
      <c r="AX7" s="674"/>
      <c r="AY7" s="674"/>
      <c r="AZ7" s="674"/>
      <c r="BA7" s="674"/>
      <c r="BB7" s="674"/>
      <c r="BC7" s="674"/>
      <c r="BD7" s="674"/>
      <c r="BE7" s="674"/>
      <c r="BF7" s="675"/>
      <c r="BG7" s="676">
        <v>619664</v>
      </c>
      <c r="BH7" s="677"/>
      <c r="BI7" s="677"/>
      <c r="BJ7" s="677"/>
      <c r="BK7" s="677"/>
      <c r="BL7" s="677"/>
      <c r="BM7" s="677"/>
      <c r="BN7" s="678"/>
      <c r="BO7" s="679">
        <v>44.6</v>
      </c>
      <c r="BP7" s="679"/>
      <c r="BQ7" s="679"/>
      <c r="BR7" s="679"/>
      <c r="BS7" s="680" t="s">
        <v>240</v>
      </c>
      <c r="BT7" s="680"/>
      <c r="BU7" s="680"/>
      <c r="BV7" s="680"/>
      <c r="BW7" s="680"/>
      <c r="BX7" s="680"/>
      <c r="BY7" s="680"/>
      <c r="BZ7" s="680"/>
      <c r="CA7" s="680"/>
      <c r="CB7" s="684"/>
      <c r="CD7" s="691" t="s">
        <v>241</v>
      </c>
      <c r="CE7" s="692"/>
      <c r="CF7" s="692"/>
      <c r="CG7" s="692"/>
      <c r="CH7" s="692"/>
      <c r="CI7" s="692"/>
      <c r="CJ7" s="692"/>
      <c r="CK7" s="692"/>
      <c r="CL7" s="692"/>
      <c r="CM7" s="692"/>
      <c r="CN7" s="692"/>
      <c r="CO7" s="692"/>
      <c r="CP7" s="692"/>
      <c r="CQ7" s="693"/>
      <c r="CR7" s="676">
        <v>8112696</v>
      </c>
      <c r="CS7" s="677"/>
      <c r="CT7" s="677"/>
      <c r="CU7" s="677"/>
      <c r="CV7" s="677"/>
      <c r="CW7" s="677"/>
      <c r="CX7" s="677"/>
      <c r="CY7" s="678"/>
      <c r="CZ7" s="679">
        <v>28.4</v>
      </c>
      <c r="DA7" s="679"/>
      <c r="DB7" s="679"/>
      <c r="DC7" s="679"/>
      <c r="DD7" s="685">
        <v>143956</v>
      </c>
      <c r="DE7" s="677"/>
      <c r="DF7" s="677"/>
      <c r="DG7" s="677"/>
      <c r="DH7" s="677"/>
      <c r="DI7" s="677"/>
      <c r="DJ7" s="677"/>
      <c r="DK7" s="677"/>
      <c r="DL7" s="677"/>
      <c r="DM7" s="677"/>
      <c r="DN7" s="677"/>
      <c r="DO7" s="677"/>
      <c r="DP7" s="678"/>
      <c r="DQ7" s="685">
        <v>7618655</v>
      </c>
      <c r="DR7" s="677"/>
      <c r="DS7" s="677"/>
      <c r="DT7" s="677"/>
      <c r="DU7" s="677"/>
      <c r="DV7" s="677"/>
      <c r="DW7" s="677"/>
      <c r="DX7" s="677"/>
      <c r="DY7" s="677"/>
      <c r="DZ7" s="677"/>
      <c r="EA7" s="677"/>
      <c r="EB7" s="677"/>
      <c r="EC7" s="686"/>
    </row>
    <row r="8" spans="2:143" ht="11.25" customHeight="1" x14ac:dyDescent="0.15">
      <c r="B8" s="673" t="s">
        <v>242</v>
      </c>
      <c r="C8" s="674"/>
      <c r="D8" s="674"/>
      <c r="E8" s="674"/>
      <c r="F8" s="674"/>
      <c r="G8" s="674"/>
      <c r="H8" s="674"/>
      <c r="I8" s="674"/>
      <c r="J8" s="674"/>
      <c r="K8" s="674"/>
      <c r="L8" s="674"/>
      <c r="M8" s="674"/>
      <c r="N8" s="674"/>
      <c r="O8" s="674"/>
      <c r="P8" s="674"/>
      <c r="Q8" s="675"/>
      <c r="R8" s="676">
        <v>2624</v>
      </c>
      <c r="S8" s="677"/>
      <c r="T8" s="677"/>
      <c r="U8" s="677"/>
      <c r="V8" s="677"/>
      <c r="W8" s="677"/>
      <c r="X8" s="677"/>
      <c r="Y8" s="678"/>
      <c r="Z8" s="679">
        <v>0</v>
      </c>
      <c r="AA8" s="679"/>
      <c r="AB8" s="679"/>
      <c r="AC8" s="679"/>
      <c r="AD8" s="680">
        <v>2624</v>
      </c>
      <c r="AE8" s="680"/>
      <c r="AF8" s="680"/>
      <c r="AG8" s="680"/>
      <c r="AH8" s="680"/>
      <c r="AI8" s="680"/>
      <c r="AJ8" s="680"/>
      <c r="AK8" s="680"/>
      <c r="AL8" s="681">
        <v>0.1</v>
      </c>
      <c r="AM8" s="682"/>
      <c r="AN8" s="682"/>
      <c r="AO8" s="683"/>
      <c r="AP8" s="673" t="s">
        <v>243</v>
      </c>
      <c r="AQ8" s="674"/>
      <c r="AR8" s="674"/>
      <c r="AS8" s="674"/>
      <c r="AT8" s="674"/>
      <c r="AU8" s="674"/>
      <c r="AV8" s="674"/>
      <c r="AW8" s="674"/>
      <c r="AX8" s="674"/>
      <c r="AY8" s="674"/>
      <c r="AZ8" s="674"/>
      <c r="BA8" s="674"/>
      <c r="BB8" s="674"/>
      <c r="BC8" s="674"/>
      <c r="BD8" s="674"/>
      <c r="BE8" s="674"/>
      <c r="BF8" s="675"/>
      <c r="BG8" s="676">
        <v>24774</v>
      </c>
      <c r="BH8" s="677"/>
      <c r="BI8" s="677"/>
      <c r="BJ8" s="677"/>
      <c r="BK8" s="677"/>
      <c r="BL8" s="677"/>
      <c r="BM8" s="677"/>
      <c r="BN8" s="678"/>
      <c r="BO8" s="679">
        <v>1.8</v>
      </c>
      <c r="BP8" s="679"/>
      <c r="BQ8" s="679"/>
      <c r="BR8" s="679"/>
      <c r="BS8" s="685" t="s">
        <v>240</v>
      </c>
      <c r="BT8" s="677"/>
      <c r="BU8" s="677"/>
      <c r="BV8" s="677"/>
      <c r="BW8" s="677"/>
      <c r="BX8" s="677"/>
      <c r="BY8" s="677"/>
      <c r="BZ8" s="677"/>
      <c r="CA8" s="677"/>
      <c r="CB8" s="686"/>
      <c r="CD8" s="691" t="s">
        <v>244</v>
      </c>
      <c r="CE8" s="692"/>
      <c r="CF8" s="692"/>
      <c r="CG8" s="692"/>
      <c r="CH8" s="692"/>
      <c r="CI8" s="692"/>
      <c r="CJ8" s="692"/>
      <c r="CK8" s="692"/>
      <c r="CL8" s="692"/>
      <c r="CM8" s="692"/>
      <c r="CN8" s="692"/>
      <c r="CO8" s="692"/>
      <c r="CP8" s="692"/>
      <c r="CQ8" s="693"/>
      <c r="CR8" s="676">
        <v>1894488</v>
      </c>
      <c r="CS8" s="677"/>
      <c r="CT8" s="677"/>
      <c r="CU8" s="677"/>
      <c r="CV8" s="677"/>
      <c r="CW8" s="677"/>
      <c r="CX8" s="677"/>
      <c r="CY8" s="678"/>
      <c r="CZ8" s="679">
        <v>6.6</v>
      </c>
      <c r="DA8" s="679"/>
      <c r="DB8" s="679"/>
      <c r="DC8" s="679"/>
      <c r="DD8" s="685">
        <v>22408</v>
      </c>
      <c r="DE8" s="677"/>
      <c r="DF8" s="677"/>
      <c r="DG8" s="677"/>
      <c r="DH8" s="677"/>
      <c r="DI8" s="677"/>
      <c r="DJ8" s="677"/>
      <c r="DK8" s="677"/>
      <c r="DL8" s="677"/>
      <c r="DM8" s="677"/>
      <c r="DN8" s="677"/>
      <c r="DO8" s="677"/>
      <c r="DP8" s="678"/>
      <c r="DQ8" s="685">
        <v>1212597</v>
      </c>
      <c r="DR8" s="677"/>
      <c r="DS8" s="677"/>
      <c r="DT8" s="677"/>
      <c r="DU8" s="677"/>
      <c r="DV8" s="677"/>
      <c r="DW8" s="677"/>
      <c r="DX8" s="677"/>
      <c r="DY8" s="677"/>
      <c r="DZ8" s="677"/>
      <c r="EA8" s="677"/>
      <c r="EB8" s="677"/>
      <c r="EC8" s="686"/>
    </row>
    <row r="9" spans="2:143" ht="11.25" customHeight="1" x14ac:dyDescent="0.15">
      <c r="B9" s="673" t="s">
        <v>245</v>
      </c>
      <c r="C9" s="674"/>
      <c r="D9" s="674"/>
      <c r="E9" s="674"/>
      <c r="F9" s="674"/>
      <c r="G9" s="674"/>
      <c r="H9" s="674"/>
      <c r="I9" s="674"/>
      <c r="J9" s="674"/>
      <c r="K9" s="674"/>
      <c r="L9" s="674"/>
      <c r="M9" s="674"/>
      <c r="N9" s="674"/>
      <c r="O9" s="674"/>
      <c r="P9" s="674"/>
      <c r="Q9" s="675"/>
      <c r="R9" s="676">
        <v>2277</v>
      </c>
      <c r="S9" s="677"/>
      <c r="T9" s="677"/>
      <c r="U9" s="677"/>
      <c r="V9" s="677"/>
      <c r="W9" s="677"/>
      <c r="X9" s="677"/>
      <c r="Y9" s="678"/>
      <c r="Z9" s="679">
        <v>0</v>
      </c>
      <c r="AA9" s="679"/>
      <c r="AB9" s="679"/>
      <c r="AC9" s="679"/>
      <c r="AD9" s="680">
        <v>2277</v>
      </c>
      <c r="AE9" s="680"/>
      <c r="AF9" s="680"/>
      <c r="AG9" s="680"/>
      <c r="AH9" s="680"/>
      <c r="AI9" s="680"/>
      <c r="AJ9" s="680"/>
      <c r="AK9" s="680"/>
      <c r="AL9" s="681">
        <v>0</v>
      </c>
      <c r="AM9" s="682"/>
      <c r="AN9" s="682"/>
      <c r="AO9" s="683"/>
      <c r="AP9" s="673" t="s">
        <v>246</v>
      </c>
      <c r="AQ9" s="674"/>
      <c r="AR9" s="674"/>
      <c r="AS9" s="674"/>
      <c r="AT9" s="674"/>
      <c r="AU9" s="674"/>
      <c r="AV9" s="674"/>
      <c r="AW9" s="674"/>
      <c r="AX9" s="674"/>
      <c r="AY9" s="674"/>
      <c r="AZ9" s="674"/>
      <c r="BA9" s="674"/>
      <c r="BB9" s="674"/>
      <c r="BC9" s="674"/>
      <c r="BD9" s="674"/>
      <c r="BE9" s="674"/>
      <c r="BF9" s="675"/>
      <c r="BG9" s="676">
        <v>472532</v>
      </c>
      <c r="BH9" s="677"/>
      <c r="BI9" s="677"/>
      <c r="BJ9" s="677"/>
      <c r="BK9" s="677"/>
      <c r="BL9" s="677"/>
      <c r="BM9" s="677"/>
      <c r="BN9" s="678"/>
      <c r="BO9" s="679">
        <v>34</v>
      </c>
      <c r="BP9" s="679"/>
      <c r="BQ9" s="679"/>
      <c r="BR9" s="679"/>
      <c r="BS9" s="685" t="s">
        <v>138</v>
      </c>
      <c r="BT9" s="677"/>
      <c r="BU9" s="677"/>
      <c r="BV9" s="677"/>
      <c r="BW9" s="677"/>
      <c r="BX9" s="677"/>
      <c r="BY9" s="677"/>
      <c r="BZ9" s="677"/>
      <c r="CA9" s="677"/>
      <c r="CB9" s="686"/>
      <c r="CD9" s="691" t="s">
        <v>247</v>
      </c>
      <c r="CE9" s="692"/>
      <c r="CF9" s="692"/>
      <c r="CG9" s="692"/>
      <c r="CH9" s="692"/>
      <c r="CI9" s="692"/>
      <c r="CJ9" s="692"/>
      <c r="CK9" s="692"/>
      <c r="CL9" s="692"/>
      <c r="CM9" s="692"/>
      <c r="CN9" s="692"/>
      <c r="CO9" s="692"/>
      <c r="CP9" s="692"/>
      <c r="CQ9" s="693"/>
      <c r="CR9" s="676">
        <v>1724409</v>
      </c>
      <c r="CS9" s="677"/>
      <c r="CT9" s="677"/>
      <c r="CU9" s="677"/>
      <c r="CV9" s="677"/>
      <c r="CW9" s="677"/>
      <c r="CX9" s="677"/>
      <c r="CY9" s="678"/>
      <c r="CZ9" s="679">
        <v>6</v>
      </c>
      <c r="DA9" s="679"/>
      <c r="DB9" s="679"/>
      <c r="DC9" s="679"/>
      <c r="DD9" s="685">
        <v>102487</v>
      </c>
      <c r="DE9" s="677"/>
      <c r="DF9" s="677"/>
      <c r="DG9" s="677"/>
      <c r="DH9" s="677"/>
      <c r="DI9" s="677"/>
      <c r="DJ9" s="677"/>
      <c r="DK9" s="677"/>
      <c r="DL9" s="677"/>
      <c r="DM9" s="677"/>
      <c r="DN9" s="677"/>
      <c r="DO9" s="677"/>
      <c r="DP9" s="678"/>
      <c r="DQ9" s="685">
        <v>1610911</v>
      </c>
      <c r="DR9" s="677"/>
      <c r="DS9" s="677"/>
      <c r="DT9" s="677"/>
      <c r="DU9" s="677"/>
      <c r="DV9" s="677"/>
      <c r="DW9" s="677"/>
      <c r="DX9" s="677"/>
      <c r="DY9" s="677"/>
      <c r="DZ9" s="677"/>
      <c r="EA9" s="677"/>
      <c r="EB9" s="677"/>
      <c r="EC9" s="686"/>
    </row>
    <row r="10" spans="2:143" ht="11.25" customHeight="1" x14ac:dyDescent="0.15">
      <c r="B10" s="673" t="s">
        <v>248</v>
      </c>
      <c r="C10" s="674"/>
      <c r="D10" s="674"/>
      <c r="E10" s="674"/>
      <c r="F10" s="674"/>
      <c r="G10" s="674"/>
      <c r="H10" s="674"/>
      <c r="I10" s="674"/>
      <c r="J10" s="674"/>
      <c r="K10" s="674"/>
      <c r="L10" s="674"/>
      <c r="M10" s="674"/>
      <c r="N10" s="674"/>
      <c r="O10" s="674"/>
      <c r="P10" s="674"/>
      <c r="Q10" s="675"/>
      <c r="R10" s="676" t="s">
        <v>240</v>
      </c>
      <c r="S10" s="677"/>
      <c r="T10" s="677"/>
      <c r="U10" s="677"/>
      <c r="V10" s="677"/>
      <c r="W10" s="677"/>
      <c r="X10" s="677"/>
      <c r="Y10" s="678"/>
      <c r="Z10" s="679" t="s">
        <v>138</v>
      </c>
      <c r="AA10" s="679"/>
      <c r="AB10" s="679"/>
      <c r="AC10" s="679"/>
      <c r="AD10" s="680" t="s">
        <v>240</v>
      </c>
      <c r="AE10" s="680"/>
      <c r="AF10" s="680"/>
      <c r="AG10" s="680"/>
      <c r="AH10" s="680"/>
      <c r="AI10" s="680"/>
      <c r="AJ10" s="680"/>
      <c r="AK10" s="680"/>
      <c r="AL10" s="681" t="s">
        <v>231</v>
      </c>
      <c r="AM10" s="682"/>
      <c r="AN10" s="682"/>
      <c r="AO10" s="683"/>
      <c r="AP10" s="673" t="s">
        <v>249</v>
      </c>
      <c r="AQ10" s="674"/>
      <c r="AR10" s="674"/>
      <c r="AS10" s="674"/>
      <c r="AT10" s="674"/>
      <c r="AU10" s="674"/>
      <c r="AV10" s="674"/>
      <c r="AW10" s="674"/>
      <c r="AX10" s="674"/>
      <c r="AY10" s="674"/>
      <c r="AZ10" s="674"/>
      <c r="BA10" s="674"/>
      <c r="BB10" s="674"/>
      <c r="BC10" s="674"/>
      <c r="BD10" s="674"/>
      <c r="BE10" s="674"/>
      <c r="BF10" s="675"/>
      <c r="BG10" s="676">
        <v>34199</v>
      </c>
      <c r="BH10" s="677"/>
      <c r="BI10" s="677"/>
      <c r="BJ10" s="677"/>
      <c r="BK10" s="677"/>
      <c r="BL10" s="677"/>
      <c r="BM10" s="677"/>
      <c r="BN10" s="678"/>
      <c r="BO10" s="679">
        <v>2.5</v>
      </c>
      <c r="BP10" s="679"/>
      <c r="BQ10" s="679"/>
      <c r="BR10" s="679"/>
      <c r="BS10" s="685" t="s">
        <v>138</v>
      </c>
      <c r="BT10" s="677"/>
      <c r="BU10" s="677"/>
      <c r="BV10" s="677"/>
      <c r="BW10" s="677"/>
      <c r="BX10" s="677"/>
      <c r="BY10" s="677"/>
      <c r="BZ10" s="677"/>
      <c r="CA10" s="677"/>
      <c r="CB10" s="686"/>
      <c r="CD10" s="691" t="s">
        <v>250</v>
      </c>
      <c r="CE10" s="692"/>
      <c r="CF10" s="692"/>
      <c r="CG10" s="692"/>
      <c r="CH10" s="692"/>
      <c r="CI10" s="692"/>
      <c r="CJ10" s="692"/>
      <c r="CK10" s="692"/>
      <c r="CL10" s="692"/>
      <c r="CM10" s="692"/>
      <c r="CN10" s="692"/>
      <c r="CO10" s="692"/>
      <c r="CP10" s="692"/>
      <c r="CQ10" s="693"/>
      <c r="CR10" s="676">
        <v>4096</v>
      </c>
      <c r="CS10" s="677"/>
      <c r="CT10" s="677"/>
      <c r="CU10" s="677"/>
      <c r="CV10" s="677"/>
      <c r="CW10" s="677"/>
      <c r="CX10" s="677"/>
      <c r="CY10" s="678"/>
      <c r="CZ10" s="679">
        <v>0</v>
      </c>
      <c r="DA10" s="679"/>
      <c r="DB10" s="679"/>
      <c r="DC10" s="679"/>
      <c r="DD10" s="685" t="s">
        <v>138</v>
      </c>
      <c r="DE10" s="677"/>
      <c r="DF10" s="677"/>
      <c r="DG10" s="677"/>
      <c r="DH10" s="677"/>
      <c r="DI10" s="677"/>
      <c r="DJ10" s="677"/>
      <c r="DK10" s="677"/>
      <c r="DL10" s="677"/>
      <c r="DM10" s="677"/>
      <c r="DN10" s="677"/>
      <c r="DO10" s="677"/>
      <c r="DP10" s="678"/>
      <c r="DQ10" s="685">
        <v>4096</v>
      </c>
      <c r="DR10" s="677"/>
      <c r="DS10" s="677"/>
      <c r="DT10" s="677"/>
      <c r="DU10" s="677"/>
      <c r="DV10" s="677"/>
      <c r="DW10" s="677"/>
      <c r="DX10" s="677"/>
      <c r="DY10" s="677"/>
      <c r="DZ10" s="677"/>
      <c r="EA10" s="677"/>
      <c r="EB10" s="677"/>
      <c r="EC10" s="686"/>
    </row>
    <row r="11" spans="2:143" ht="11.25" customHeight="1" x14ac:dyDescent="0.15">
      <c r="B11" s="673" t="s">
        <v>251</v>
      </c>
      <c r="C11" s="674"/>
      <c r="D11" s="674"/>
      <c r="E11" s="674"/>
      <c r="F11" s="674"/>
      <c r="G11" s="674"/>
      <c r="H11" s="674"/>
      <c r="I11" s="674"/>
      <c r="J11" s="674"/>
      <c r="K11" s="674"/>
      <c r="L11" s="674"/>
      <c r="M11" s="674"/>
      <c r="N11" s="674"/>
      <c r="O11" s="674"/>
      <c r="P11" s="674"/>
      <c r="Q11" s="675"/>
      <c r="R11" s="676" t="s">
        <v>138</v>
      </c>
      <c r="S11" s="677"/>
      <c r="T11" s="677"/>
      <c r="U11" s="677"/>
      <c r="V11" s="677"/>
      <c r="W11" s="677"/>
      <c r="X11" s="677"/>
      <c r="Y11" s="678"/>
      <c r="Z11" s="679" t="s">
        <v>252</v>
      </c>
      <c r="AA11" s="679"/>
      <c r="AB11" s="679"/>
      <c r="AC11" s="679"/>
      <c r="AD11" s="680" t="s">
        <v>231</v>
      </c>
      <c r="AE11" s="680"/>
      <c r="AF11" s="680"/>
      <c r="AG11" s="680"/>
      <c r="AH11" s="680"/>
      <c r="AI11" s="680"/>
      <c r="AJ11" s="680"/>
      <c r="AK11" s="680"/>
      <c r="AL11" s="681" t="s">
        <v>138</v>
      </c>
      <c r="AM11" s="682"/>
      <c r="AN11" s="682"/>
      <c r="AO11" s="683"/>
      <c r="AP11" s="673" t="s">
        <v>253</v>
      </c>
      <c r="AQ11" s="674"/>
      <c r="AR11" s="674"/>
      <c r="AS11" s="674"/>
      <c r="AT11" s="674"/>
      <c r="AU11" s="674"/>
      <c r="AV11" s="674"/>
      <c r="AW11" s="674"/>
      <c r="AX11" s="674"/>
      <c r="AY11" s="674"/>
      <c r="AZ11" s="674"/>
      <c r="BA11" s="674"/>
      <c r="BB11" s="674"/>
      <c r="BC11" s="674"/>
      <c r="BD11" s="674"/>
      <c r="BE11" s="674"/>
      <c r="BF11" s="675"/>
      <c r="BG11" s="676">
        <v>88159</v>
      </c>
      <c r="BH11" s="677"/>
      <c r="BI11" s="677"/>
      <c r="BJ11" s="677"/>
      <c r="BK11" s="677"/>
      <c r="BL11" s="677"/>
      <c r="BM11" s="677"/>
      <c r="BN11" s="678"/>
      <c r="BO11" s="679">
        <v>6.3</v>
      </c>
      <c r="BP11" s="679"/>
      <c r="BQ11" s="679"/>
      <c r="BR11" s="679"/>
      <c r="BS11" s="685" t="s">
        <v>231</v>
      </c>
      <c r="BT11" s="677"/>
      <c r="BU11" s="677"/>
      <c r="BV11" s="677"/>
      <c r="BW11" s="677"/>
      <c r="BX11" s="677"/>
      <c r="BY11" s="677"/>
      <c r="BZ11" s="677"/>
      <c r="CA11" s="677"/>
      <c r="CB11" s="686"/>
      <c r="CD11" s="691" t="s">
        <v>254</v>
      </c>
      <c r="CE11" s="692"/>
      <c r="CF11" s="692"/>
      <c r="CG11" s="692"/>
      <c r="CH11" s="692"/>
      <c r="CI11" s="692"/>
      <c r="CJ11" s="692"/>
      <c r="CK11" s="692"/>
      <c r="CL11" s="692"/>
      <c r="CM11" s="692"/>
      <c r="CN11" s="692"/>
      <c r="CO11" s="692"/>
      <c r="CP11" s="692"/>
      <c r="CQ11" s="693"/>
      <c r="CR11" s="676">
        <v>1265975</v>
      </c>
      <c r="CS11" s="677"/>
      <c r="CT11" s="677"/>
      <c r="CU11" s="677"/>
      <c r="CV11" s="677"/>
      <c r="CW11" s="677"/>
      <c r="CX11" s="677"/>
      <c r="CY11" s="678"/>
      <c r="CZ11" s="679">
        <v>4.4000000000000004</v>
      </c>
      <c r="DA11" s="679"/>
      <c r="DB11" s="679"/>
      <c r="DC11" s="679"/>
      <c r="DD11" s="685">
        <v>692931</v>
      </c>
      <c r="DE11" s="677"/>
      <c r="DF11" s="677"/>
      <c r="DG11" s="677"/>
      <c r="DH11" s="677"/>
      <c r="DI11" s="677"/>
      <c r="DJ11" s="677"/>
      <c r="DK11" s="677"/>
      <c r="DL11" s="677"/>
      <c r="DM11" s="677"/>
      <c r="DN11" s="677"/>
      <c r="DO11" s="677"/>
      <c r="DP11" s="678"/>
      <c r="DQ11" s="685">
        <v>863418</v>
      </c>
      <c r="DR11" s="677"/>
      <c r="DS11" s="677"/>
      <c r="DT11" s="677"/>
      <c r="DU11" s="677"/>
      <c r="DV11" s="677"/>
      <c r="DW11" s="677"/>
      <c r="DX11" s="677"/>
      <c r="DY11" s="677"/>
      <c r="DZ11" s="677"/>
      <c r="EA11" s="677"/>
      <c r="EB11" s="677"/>
      <c r="EC11" s="686"/>
    </row>
    <row r="12" spans="2:143" ht="11.25" customHeight="1" x14ac:dyDescent="0.15">
      <c r="B12" s="673" t="s">
        <v>255</v>
      </c>
      <c r="C12" s="674"/>
      <c r="D12" s="674"/>
      <c r="E12" s="674"/>
      <c r="F12" s="674"/>
      <c r="G12" s="674"/>
      <c r="H12" s="674"/>
      <c r="I12" s="674"/>
      <c r="J12" s="674"/>
      <c r="K12" s="674"/>
      <c r="L12" s="674"/>
      <c r="M12" s="674"/>
      <c r="N12" s="674"/>
      <c r="O12" s="674"/>
      <c r="P12" s="674"/>
      <c r="Q12" s="675"/>
      <c r="R12" s="676">
        <v>215000</v>
      </c>
      <c r="S12" s="677"/>
      <c r="T12" s="677"/>
      <c r="U12" s="677"/>
      <c r="V12" s="677"/>
      <c r="W12" s="677"/>
      <c r="X12" s="677"/>
      <c r="Y12" s="678"/>
      <c r="Z12" s="679">
        <v>0.7</v>
      </c>
      <c r="AA12" s="679"/>
      <c r="AB12" s="679"/>
      <c r="AC12" s="679"/>
      <c r="AD12" s="680">
        <v>215000</v>
      </c>
      <c r="AE12" s="680"/>
      <c r="AF12" s="680"/>
      <c r="AG12" s="680"/>
      <c r="AH12" s="680"/>
      <c r="AI12" s="680"/>
      <c r="AJ12" s="680"/>
      <c r="AK12" s="680"/>
      <c r="AL12" s="681">
        <v>4.3</v>
      </c>
      <c r="AM12" s="682"/>
      <c r="AN12" s="682"/>
      <c r="AO12" s="683"/>
      <c r="AP12" s="673" t="s">
        <v>256</v>
      </c>
      <c r="AQ12" s="674"/>
      <c r="AR12" s="674"/>
      <c r="AS12" s="674"/>
      <c r="AT12" s="674"/>
      <c r="AU12" s="674"/>
      <c r="AV12" s="674"/>
      <c r="AW12" s="674"/>
      <c r="AX12" s="674"/>
      <c r="AY12" s="674"/>
      <c r="AZ12" s="674"/>
      <c r="BA12" s="674"/>
      <c r="BB12" s="674"/>
      <c r="BC12" s="674"/>
      <c r="BD12" s="674"/>
      <c r="BE12" s="674"/>
      <c r="BF12" s="675"/>
      <c r="BG12" s="676">
        <v>618897</v>
      </c>
      <c r="BH12" s="677"/>
      <c r="BI12" s="677"/>
      <c r="BJ12" s="677"/>
      <c r="BK12" s="677"/>
      <c r="BL12" s="677"/>
      <c r="BM12" s="677"/>
      <c r="BN12" s="678"/>
      <c r="BO12" s="679">
        <v>44.5</v>
      </c>
      <c r="BP12" s="679"/>
      <c r="BQ12" s="679"/>
      <c r="BR12" s="679"/>
      <c r="BS12" s="685" t="s">
        <v>231</v>
      </c>
      <c r="BT12" s="677"/>
      <c r="BU12" s="677"/>
      <c r="BV12" s="677"/>
      <c r="BW12" s="677"/>
      <c r="BX12" s="677"/>
      <c r="BY12" s="677"/>
      <c r="BZ12" s="677"/>
      <c r="CA12" s="677"/>
      <c r="CB12" s="686"/>
      <c r="CD12" s="691" t="s">
        <v>257</v>
      </c>
      <c r="CE12" s="692"/>
      <c r="CF12" s="692"/>
      <c r="CG12" s="692"/>
      <c r="CH12" s="692"/>
      <c r="CI12" s="692"/>
      <c r="CJ12" s="692"/>
      <c r="CK12" s="692"/>
      <c r="CL12" s="692"/>
      <c r="CM12" s="692"/>
      <c r="CN12" s="692"/>
      <c r="CO12" s="692"/>
      <c r="CP12" s="692"/>
      <c r="CQ12" s="693"/>
      <c r="CR12" s="676">
        <v>387623</v>
      </c>
      <c r="CS12" s="677"/>
      <c r="CT12" s="677"/>
      <c r="CU12" s="677"/>
      <c r="CV12" s="677"/>
      <c r="CW12" s="677"/>
      <c r="CX12" s="677"/>
      <c r="CY12" s="678"/>
      <c r="CZ12" s="679">
        <v>1.4</v>
      </c>
      <c r="DA12" s="679"/>
      <c r="DB12" s="679"/>
      <c r="DC12" s="679"/>
      <c r="DD12" s="685">
        <v>59984</v>
      </c>
      <c r="DE12" s="677"/>
      <c r="DF12" s="677"/>
      <c r="DG12" s="677"/>
      <c r="DH12" s="677"/>
      <c r="DI12" s="677"/>
      <c r="DJ12" s="677"/>
      <c r="DK12" s="677"/>
      <c r="DL12" s="677"/>
      <c r="DM12" s="677"/>
      <c r="DN12" s="677"/>
      <c r="DO12" s="677"/>
      <c r="DP12" s="678"/>
      <c r="DQ12" s="685">
        <v>257036</v>
      </c>
      <c r="DR12" s="677"/>
      <c r="DS12" s="677"/>
      <c r="DT12" s="677"/>
      <c r="DU12" s="677"/>
      <c r="DV12" s="677"/>
      <c r="DW12" s="677"/>
      <c r="DX12" s="677"/>
      <c r="DY12" s="677"/>
      <c r="DZ12" s="677"/>
      <c r="EA12" s="677"/>
      <c r="EB12" s="677"/>
      <c r="EC12" s="686"/>
    </row>
    <row r="13" spans="2:143" ht="11.25" customHeight="1" x14ac:dyDescent="0.15">
      <c r="B13" s="673" t="s">
        <v>258</v>
      </c>
      <c r="C13" s="674"/>
      <c r="D13" s="674"/>
      <c r="E13" s="674"/>
      <c r="F13" s="674"/>
      <c r="G13" s="674"/>
      <c r="H13" s="674"/>
      <c r="I13" s="674"/>
      <c r="J13" s="674"/>
      <c r="K13" s="674"/>
      <c r="L13" s="674"/>
      <c r="M13" s="674"/>
      <c r="N13" s="674"/>
      <c r="O13" s="674"/>
      <c r="P13" s="674"/>
      <c r="Q13" s="675"/>
      <c r="R13" s="676" t="s">
        <v>231</v>
      </c>
      <c r="S13" s="677"/>
      <c r="T13" s="677"/>
      <c r="U13" s="677"/>
      <c r="V13" s="677"/>
      <c r="W13" s="677"/>
      <c r="X13" s="677"/>
      <c r="Y13" s="678"/>
      <c r="Z13" s="679" t="s">
        <v>231</v>
      </c>
      <c r="AA13" s="679"/>
      <c r="AB13" s="679"/>
      <c r="AC13" s="679"/>
      <c r="AD13" s="680" t="s">
        <v>240</v>
      </c>
      <c r="AE13" s="680"/>
      <c r="AF13" s="680"/>
      <c r="AG13" s="680"/>
      <c r="AH13" s="680"/>
      <c r="AI13" s="680"/>
      <c r="AJ13" s="680"/>
      <c r="AK13" s="680"/>
      <c r="AL13" s="681" t="s">
        <v>240</v>
      </c>
      <c r="AM13" s="682"/>
      <c r="AN13" s="682"/>
      <c r="AO13" s="683"/>
      <c r="AP13" s="673" t="s">
        <v>259</v>
      </c>
      <c r="AQ13" s="674"/>
      <c r="AR13" s="674"/>
      <c r="AS13" s="674"/>
      <c r="AT13" s="674"/>
      <c r="AU13" s="674"/>
      <c r="AV13" s="674"/>
      <c r="AW13" s="674"/>
      <c r="AX13" s="674"/>
      <c r="AY13" s="674"/>
      <c r="AZ13" s="674"/>
      <c r="BA13" s="674"/>
      <c r="BB13" s="674"/>
      <c r="BC13" s="674"/>
      <c r="BD13" s="674"/>
      <c r="BE13" s="674"/>
      <c r="BF13" s="675"/>
      <c r="BG13" s="676">
        <v>613634</v>
      </c>
      <c r="BH13" s="677"/>
      <c r="BI13" s="677"/>
      <c r="BJ13" s="677"/>
      <c r="BK13" s="677"/>
      <c r="BL13" s="677"/>
      <c r="BM13" s="677"/>
      <c r="BN13" s="678"/>
      <c r="BO13" s="679">
        <v>44.1</v>
      </c>
      <c r="BP13" s="679"/>
      <c r="BQ13" s="679"/>
      <c r="BR13" s="679"/>
      <c r="BS13" s="685" t="s">
        <v>138</v>
      </c>
      <c r="BT13" s="677"/>
      <c r="BU13" s="677"/>
      <c r="BV13" s="677"/>
      <c r="BW13" s="677"/>
      <c r="BX13" s="677"/>
      <c r="BY13" s="677"/>
      <c r="BZ13" s="677"/>
      <c r="CA13" s="677"/>
      <c r="CB13" s="686"/>
      <c r="CD13" s="691" t="s">
        <v>260</v>
      </c>
      <c r="CE13" s="692"/>
      <c r="CF13" s="692"/>
      <c r="CG13" s="692"/>
      <c r="CH13" s="692"/>
      <c r="CI13" s="692"/>
      <c r="CJ13" s="692"/>
      <c r="CK13" s="692"/>
      <c r="CL13" s="692"/>
      <c r="CM13" s="692"/>
      <c r="CN13" s="692"/>
      <c r="CO13" s="692"/>
      <c r="CP13" s="692"/>
      <c r="CQ13" s="693"/>
      <c r="CR13" s="676">
        <v>6925683</v>
      </c>
      <c r="CS13" s="677"/>
      <c r="CT13" s="677"/>
      <c r="CU13" s="677"/>
      <c r="CV13" s="677"/>
      <c r="CW13" s="677"/>
      <c r="CX13" s="677"/>
      <c r="CY13" s="678"/>
      <c r="CZ13" s="679">
        <v>24.2</v>
      </c>
      <c r="DA13" s="679"/>
      <c r="DB13" s="679"/>
      <c r="DC13" s="679"/>
      <c r="DD13" s="685">
        <v>5535474</v>
      </c>
      <c r="DE13" s="677"/>
      <c r="DF13" s="677"/>
      <c r="DG13" s="677"/>
      <c r="DH13" s="677"/>
      <c r="DI13" s="677"/>
      <c r="DJ13" s="677"/>
      <c r="DK13" s="677"/>
      <c r="DL13" s="677"/>
      <c r="DM13" s="677"/>
      <c r="DN13" s="677"/>
      <c r="DO13" s="677"/>
      <c r="DP13" s="678"/>
      <c r="DQ13" s="685">
        <v>1784719</v>
      </c>
      <c r="DR13" s="677"/>
      <c r="DS13" s="677"/>
      <c r="DT13" s="677"/>
      <c r="DU13" s="677"/>
      <c r="DV13" s="677"/>
      <c r="DW13" s="677"/>
      <c r="DX13" s="677"/>
      <c r="DY13" s="677"/>
      <c r="DZ13" s="677"/>
      <c r="EA13" s="677"/>
      <c r="EB13" s="677"/>
      <c r="EC13" s="686"/>
    </row>
    <row r="14" spans="2:143" ht="11.25" customHeight="1" x14ac:dyDescent="0.15">
      <c r="B14" s="673" t="s">
        <v>261</v>
      </c>
      <c r="C14" s="674"/>
      <c r="D14" s="674"/>
      <c r="E14" s="674"/>
      <c r="F14" s="674"/>
      <c r="G14" s="674"/>
      <c r="H14" s="674"/>
      <c r="I14" s="674"/>
      <c r="J14" s="674"/>
      <c r="K14" s="674"/>
      <c r="L14" s="674"/>
      <c r="M14" s="674"/>
      <c r="N14" s="674"/>
      <c r="O14" s="674"/>
      <c r="P14" s="674"/>
      <c r="Q14" s="675"/>
      <c r="R14" s="676" t="s">
        <v>240</v>
      </c>
      <c r="S14" s="677"/>
      <c r="T14" s="677"/>
      <c r="U14" s="677"/>
      <c r="V14" s="677"/>
      <c r="W14" s="677"/>
      <c r="X14" s="677"/>
      <c r="Y14" s="678"/>
      <c r="Z14" s="679" t="s">
        <v>240</v>
      </c>
      <c r="AA14" s="679"/>
      <c r="AB14" s="679"/>
      <c r="AC14" s="679"/>
      <c r="AD14" s="680" t="s">
        <v>231</v>
      </c>
      <c r="AE14" s="680"/>
      <c r="AF14" s="680"/>
      <c r="AG14" s="680"/>
      <c r="AH14" s="680"/>
      <c r="AI14" s="680"/>
      <c r="AJ14" s="680"/>
      <c r="AK14" s="680"/>
      <c r="AL14" s="681" t="s">
        <v>231</v>
      </c>
      <c r="AM14" s="682"/>
      <c r="AN14" s="682"/>
      <c r="AO14" s="683"/>
      <c r="AP14" s="673" t="s">
        <v>262</v>
      </c>
      <c r="AQ14" s="674"/>
      <c r="AR14" s="674"/>
      <c r="AS14" s="674"/>
      <c r="AT14" s="674"/>
      <c r="AU14" s="674"/>
      <c r="AV14" s="674"/>
      <c r="AW14" s="674"/>
      <c r="AX14" s="674"/>
      <c r="AY14" s="674"/>
      <c r="AZ14" s="674"/>
      <c r="BA14" s="674"/>
      <c r="BB14" s="674"/>
      <c r="BC14" s="674"/>
      <c r="BD14" s="674"/>
      <c r="BE14" s="674"/>
      <c r="BF14" s="675"/>
      <c r="BG14" s="676">
        <v>45299</v>
      </c>
      <c r="BH14" s="677"/>
      <c r="BI14" s="677"/>
      <c r="BJ14" s="677"/>
      <c r="BK14" s="677"/>
      <c r="BL14" s="677"/>
      <c r="BM14" s="677"/>
      <c r="BN14" s="678"/>
      <c r="BO14" s="679">
        <v>3.3</v>
      </c>
      <c r="BP14" s="679"/>
      <c r="BQ14" s="679"/>
      <c r="BR14" s="679"/>
      <c r="BS14" s="685" t="s">
        <v>138</v>
      </c>
      <c r="BT14" s="677"/>
      <c r="BU14" s="677"/>
      <c r="BV14" s="677"/>
      <c r="BW14" s="677"/>
      <c r="BX14" s="677"/>
      <c r="BY14" s="677"/>
      <c r="BZ14" s="677"/>
      <c r="CA14" s="677"/>
      <c r="CB14" s="686"/>
      <c r="CD14" s="691" t="s">
        <v>263</v>
      </c>
      <c r="CE14" s="692"/>
      <c r="CF14" s="692"/>
      <c r="CG14" s="692"/>
      <c r="CH14" s="692"/>
      <c r="CI14" s="692"/>
      <c r="CJ14" s="692"/>
      <c r="CK14" s="692"/>
      <c r="CL14" s="692"/>
      <c r="CM14" s="692"/>
      <c r="CN14" s="692"/>
      <c r="CO14" s="692"/>
      <c r="CP14" s="692"/>
      <c r="CQ14" s="693"/>
      <c r="CR14" s="676">
        <v>783624</v>
      </c>
      <c r="CS14" s="677"/>
      <c r="CT14" s="677"/>
      <c r="CU14" s="677"/>
      <c r="CV14" s="677"/>
      <c r="CW14" s="677"/>
      <c r="CX14" s="677"/>
      <c r="CY14" s="678"/>
      <c r="CZ14" s="679">
        <v>2.7</v>
      </c>
      <c r="DA14" s="679"/>
      <c r="DB14" s="679"/>
      <c r="DC14" s="679"/>
      <c r="DD14" s="685">
        <v>36554</v>
      </c>
      <c r="DE14" s="677"/>
      <c r="DF14" s="677"/>
      <c r="DG14" s="677"/>
      <c r="DH14" s="677"/>
      <c r="DI14" s="677"/>
      <c r="DJ14" s="677"/>
      <c r="DK14" s="677"/>
      <c r="DL14" s="677"/>
      <c r="DM14" s="677"/>
      <c r="DN14" s="677"/>
      <c r="DO14" s="677"/>
      <c r="DP14" s="678"/>
      <c r="DQ14" s="685">
        <v>541344</v>
      </c>
      <c r="DR14" s="677"/>
      <c r="DS14" s="677"/>
      <c r="DT14" s="677"/>
      <c r="DU14" s="677"/>
      <c r="DV14" s="677"/>
      <c r="DW14" s="677"/>
      <c r="DX14" s="677"/>
      <c r="DY14" s="677"/>
      <c r="DZ14" s="677"/>
      <c r="EA14" s="677"/>
      <c r="EB14" s="677"/>
      <c r="EC14" s="686"/>
    </row>
    <row r="15" spans="2:143" ht="11.25" customHeight="1" x14ac:dyDescent="0.15">
      <c r="B15" s="673" t="s">
        <v>264</v>
      </c>
      <c r="C15" s="674"/>
      <c r="D15" s="674"/>
      <c r="E15" s="674"/>
      <c r="F15" s="674"/>
      <c r="G15" s="674"/>
      <c r="H15" s="674"/>
      <c r="I15" s="674"/>
      <c r="J15" s="674"/>
      <c r="K15" s="674"/>
      <c r="L15" s="674"/>
      <c r="M15" s="674"/>
      <c r="N15" s="674"/>
      <c r="O15" s="674"/>
      <c r="P15" s="674"/>
      <c r="Q15" s="675"/>
      <c r="R15" s="676">
        <v>20295</v>
      </c>
      <c r="S15" s="677"/>
      <c r="T15" s="677"/>
      <c r="U15" s="677"/>
      <c r="V15" s="677"/>
      <c r="W15" s="677"/>
      <c r="X15" s="677"/>
      <c r="Y15" s="678"/>
      <c r="Z15" s="679">
        <v>0.1</v>
      </c>
      <c r="AA15" s="679"/>
      <c r="AB15" s="679"/>
      <c r="AC15" s="679"/>
      <c r="AD15" s="680">
        <v>20295</v>
      </c>
      <c r="AE15" s="680"/>
      <c r="AF15" s="680"/>
      <c r="AG15" s="680"/>
      <c r="AH15" s="680"/>
      <c r="AI15" s="680"/>
      <c r="AJ15" s="680"/>
      <c r="AK15" s="680"/>
      <c r="AL15" s="681">
        <v>0.4</v>
      </c>
      <c r="AM15" s="682"/>
      <c r="AN15" s="682"/>
      <c r="AO15" s="683"/>
      <c r="AP15" s="673" t="s">
        <v>265</v>
      </c>
      <c r="AQ15" s="674"/>
      <c r="AR15" s="674"/>
      <c r="AS15" s="674"/>
      <c r="AT15" s="674"/>
      <c r="AU15" s="674"/>
      <c r="AV15" s="674"/>
      <c r="AW15" s="674"/>
      <c r="AX15" s="674"/>
      <c r="AY15" s="674"/>
      <c r="AZ15" s="674"/>
      <c r="BA15" s="674"/>
      <c r="BB15" s="674"/>
      <c r="BC15" s="674"/>
      <c r="BD15" s="674"/>
      <c r="BE15" s="674"/>
      <c r="BF15" s="675"/>
      <c r="BG15" s="676">
        <v>101196</v>
      </c>
      <c r="BH15" s="677"/>
      <c r="BI15" s="677"/>
      <c r="BJ15" s="677"/>
      <c r="BK15" s="677"/>
      <c r="BL15" s="677"/>
      <c r="BM15" s="677"/>
      <c r="BN15" s="678"/>
      <c r="BO15" s="679">
        <v>7.3</v>
      </c>
      <c r="BP15" s="679"/>
      <c r="BQ15" s="679"/>
      <c r="BR15" s="679"/>
      <c r="BS15" s="685" t="s">
        <v>240</v>
      </c>
      <c r="BT15" s="677"/>
      <c r="BU15" s="677"/>
      <c r="BV15" s="677"/>
      <c r="BW15" s="677"/>
      <c r="BX15" s="677"/>
      <c r="BY15" s="677"/>
      <c r="BZ15" s="677"/>
      <c r="CA15" s="677"/>
      <c r="CB15" s="686"/>
      <c r="CD15" s="691" t="s">
        <v>266</v>
      </c>
      <c r="CE15" s="692"/>
      <c r="CF15" s="692"/>
      <c r="CG15" s="692"/>
      <c r="CH15" s="692"/>
      <c r="CI15" s="692"/>
      <c r="CJ15" s="692"/>
      <c r="CK15" s="692"/>
      <c r="CL15" s="692"/>
      <c r="CM15" s="692"/>
      <c r="CN15" s="692"/>
      <c r="CO15" s="692"/>
      <c r="CP15" s="692"/>
      <c r="CQ15" s="693"/>
      <c r="CR15" s="676">
        <v>1268951</v>
      </c>
      <c r="CS15" s="677"/>
      <c r="CT15" s="677"/>
      <c r="CU15" s="677"/>
      <c r="CV15" s="677"/>
      <c r="CW15" s="677"/>
      <c r="CX15" s="677"/>
      <c r="CY15" s="678"/>
      <c r="CZ15" s="679">
        <v>4.4000000000000004</v>
      </c>
      <c r="DA15" s="679"/>
      <c r="DB15" s="679"/>
      <c r="DC15" s="679"/>
      <c r="DD15" s="685">
        <v>357715</v>
      </c>
      <c r="DE15" s="677"/>
      <c r="DF15" s="677"/>
      <c r="DG15" s="677"/>
      <c r="DH15" s="677"/>
      <c r="DI15" s="677"/>
      <c r="DJ15" s="677"/>
      <c r="DK15" s="677"/>
      <c r="DL15" s="677"/>
      <c r="DM15" s="677"/>
      <c r="DN15" s="677"/>
      <c r="DO15" s="677"/>
      <c r="DP15" s="678"/>
      <c r="DQ15" s="685">
        <v>747097</v>
      </c>
      <c r="DR15" s="677"/>
      <c r="DS15" s="677"/>
      <c r="DT15" s="677"/>
      <c r="DU15" s="677"/>
      <c r="DV15" s="677"/>
      <c r="DW15" s="677"/>
      <c r="DX15" s="677"/>
      <c r="DY15" s="677"/>
      <c r="DZ15" s="677"/>
      <c r="EA15" s="677"/>
      <c r="EB15" s="677"/>
      <c r="EC15" s="686"/>
    </row>
    <row r="16" spans="2:143" ht="11.25" customHeight="1" x14ac:dyDescent="0.15">
      <c r="B16" s="673" t="s">
        <v>267</v>
      </c>
      <c r="C16" s="674"/>
      <c r="D16" s="674"/>
      <c r="E16" s="674"/>
      <c r="F16" s="674"/>
      <c r="G16" s="674"/>
      <c r="H16" s="674"/>
      <c r="I16" s="674"/>
      <c r="J16" s="674"/>
      <c r="K16" s="674"/>
      <c r="L16" s="674"/>
      <c r="M16" s="674"/>
      <c r="N16" s="674"/>
      <c r="O16" s="674"/>
      <c r="P16" s="674"/>
      <c r="Q16" s="675"/>
      <c r="R16" s="676" t="s">
        <v>231</v>
      </c>
      <c r="S16" s="677"/>
      <c r="T16" s="677"/>
      <c r="U16" s="677"/>
      <c r="V16" s="677"/>
      <c r="W16" s="677"/>
      <c r="X16" s="677"/>
      <c r="Y16" s="678"/>
      <c r="Z16" s="679" t="s">
        <v>138</v>
      </c>
      <c r="AA16" s="679"/>
      <c r="AB16" s="679"/>
      <c r="AC16" s="679"/>
      <c r="AD16" s="680" t="s">
        <v>231</v>
      </c>
      <c r="AE16" s="680"/>
      <c r="AF16" s="680"/>
      <c r="AG16" s="680"/>
      <c r="AH16" s="680"/>
      <c r="AI16" s="680"/>
      <c r="AJ16" s="680"/>
      <c r="AK16" s="680"/>
      <c r="AL16" s="681" t="s">
        <v>231</v>
      </c>
      <c r="AM16" s="682"/>
      <c r="AN16" s="682"/>
      <c r="AO16" s="683"/>
      <c r="AP16" s="673" t="s">
        <v>268</v>
      </c>
      <c r="AQ16" s="674"/>
      <c r="AR16" s="674"/>
      <c r="AS16" s="674"/>
      <c r="AT16" s="674"/>
      <c r="AU16" s="674"/>
      <c r="AV16" s="674"/>
      <c r="AW16" s="674"/>
      <c r="AX16" s="674"/>
      <c r="AY16" s="674"/>
      <c r="AZ16" s="674"/>
      <c r="BA16" s="674"/>
      <c r="BB16" s="674"/>
      <c r="BC16" s="674"/>
      <c r="BD16" s="674"/>
      <c r="BE16" s="674"/>
      <c r="BF16" s="675"/>
      <c r="BG16" s="676" t="s">
        <v>138</v>
      </c>
      <c r="BH16" s="677"/>
      <c r="BI16" s="677"/>
      <c r="BJ16" s="677"/>
      <c r="BK16" s="677"/>
      <c r="BL16" s="677"/>
      <c r="BM16" s="677"/>
      <c r="BN16" s="678"/>
      <c r="BO16" s="679" t="s">
        <v>231</v>
      </c>
      <c r="BP16" s="679"/>
      <c r="BQ16" s="679"/>
      <c r="BR16" s="679"/>
      <c r="BS16" s="685" t="s">
        <v>240</v>
      </c>
      <c r="BT16" s="677"/>
      <c r="BU16" s="677"/>
      <c r="BV16" s="677"/>
      <c r="BW16" s="677"/>
      <c r="BX16" s="677"/>
      <c r="BY16" s="677"/>
      <c r="BZ16" s="677"/>
      <c r="CA16" s="677"/>
      <c r="CB16" s="686"/>
      <c r="CD16" s="691" t="s">
        <v>269</v>
      </c>
      <c r="CE16" s="692"/>
      <c r="CF16" s="692"/>
      <c r="CG16" s="692"/>
      <c r="CH16" s="692"/>
      <c r="CI16" s="692"/>
      <c r="CJ16" s="692"/>
      <c r="CK16" s="692"/>
      <c r="CL16" s="692"/>
      <c r="CM16" s="692"/>
      <c r="CN16" s="692"/>
      <c r="CO16" s="692"/>
      <c r="CP16" s="692"/>
      <c r="CQ16" s="693"/>
      <c r="CR16" s="676">
        <v>5222678</v>
      </c>
      <c r="CS16" s="677"/>
      <c r="CT16" s="677"/>
      <c r="CU16" s="677"/>
      <c r="CV16" s="677"/>
      <c r="CW16" s="677"/>
      <c r="CX16" s="677"/>
      <c r="CY16" s="678"/>
      <c r="CZ16" s="679">
        <v>18.3</v>
      </c>
      <c r="DA16" s="679"/>
      <c r="DB16" s="679"/>
      <c r="DC16" s="679"/>
      <c r="DD16" s="685" t="s">
        <v>231</v>
      </c>
      <c r="DE16" s="677"/>
      <c r="DF16" s="677"/>
      <c r="DG16" s="677"/>
      <c r="DH16" s="677"/>
      <c r="DI16" s="677"/>
      <c r="DJ16" s="677"/>
      <c r="DK16" s="677"/>
      <c r="DL16" s="677"/>
      <c r="DM16" s="677"/>
      <c r="DN16" s="677"/>
      <c r="DO16" s="677"/>
      <c r="DP16" s="678"/>
      <c r="DQ16" s="685">
        <v>1727745</v>
      </c>
      <c r="DR16" s="677"/>
      <c r="DS16" s="677"/>
      <c r="DT16" s="677"/>
      <c r="DU16" s="677"/>
      <c r="DV16" s="677"/>
      <c r="DW16" s="677"/>
      <c r="DX16" s="677"/>
      <c r="DY16" s="677"/>
      <c r="DZ16" s="677"/>
      <c r="EA16" s="677"/>
      <c r="EB16" s="677"/>
      <c r="EC16" s="686"/>
    </row>
    <row r="17" spans="2:133" ht="11.25" customHeight="1" x14ac:dyDescent="0.15">
      <c r="B17" s="673" t="s">
        <v>270</v>
      </c>
      <c r="C17" s="674"/>
      <c r="D17" s="674"/>
      <c r="E17" s="674"/>
      <c r="F17" s="674"/>
      <c r="G17" s="674"/>
      <c r="H17" s="674"/>
      <c r="I17" s="674"/>
      <c r="J17" s="674"/>
      <c r="K17" s="674"/>
      <c r="L17" s="674"/>
      <c r="M17" s="674"/>
      <c r="N17" s="674"/>
      <c r="O17" s="674"/>
      <c r="P17" s="674"/>
      <c r="Q17" s="675"/>
      <c r="R17" s="676">
        <v>14104</v>
      </c>
      <c r="S17" s="677"/>
      <c r="T17" s="677"/>
      <c r="U17" s="677"/>
      <c r="V17" s="677"/>
      <c r="W17" s="677"/>
      <c r="X17" s="677"/>
      <c r="Y17" s="678"/>
      <c r="Z17" s="679">
        <v>0</v>
      </c>
      <c r="AA17" s="679"/>
      <c r="AB17" s="679"/>
      <c r="AC17" s="679"/>
      <c r="AD17" s="680">
        <v>14104</v>
      </c>
      <c r="AE17" s="680"/>
      <c r="AF17" s="680"/>
      <c r="AG17" s="680"/>
      <c r="AH17" s="680"/>
      <c r="AI17" s="680"/>
      <c r="AJ17" s="680"/>
      <c r="AK17" s="680"/>
      <c r="AL17" s="681">
        <v>0.3</v>
      </c>
      <c r="AM17" s="682"/>
      <c r="AN17" s="682"/>
      <c r="AO17" s="683"/>
      <c r="AP17" s="673" t="s">
        <v>271</v>
      </c>
      <c r="AQ17" s="674"/>
      <c r="AR17" s="674"/>
      <c r="AS17" s="674"/>
      <c r="AT17" s="674"/>
      <c r="AU17" s="674"/>
      <c r="AV17" s="674"/>
      <c r="AW17" s="674"/>
      <c r="AX17" s="674"/>
      <c r="AY17" s="674"/>
      <c r="AZ17" s="674"/>
      <c r="BA17" s="674"/>
      <c r="BB17" s="674"/>
      <c r="BC17" s="674"/>
      <c r="BD17" s="674"/>
      <c r="BE17" s="674"/>
      <c r="BF17" s="675"/>
      <c r="BG17" s="676" t="s">
        <v>240</v>
      </c>
      <c r="BH17" s="677"/>
      <c r="BI17" s="677"/>
      <c r="BJ17" s="677"/>
      <c r="BK17" s="677"/>
      <c r="BL17" s="677"/>
      <c r="BM17" s="677"/>
      <c r="BN17" s="678"/>
      <c r="BO17" s="679" t="s">
        <v>231</v>
      </c>
      <c r="BP17" s="679"/>
      <c r="BQ17" s="679"/>
      <c r="BR17" s="679"/>
      <c r="BS17" s="685" t="s">
        <v>240</v>
      </c>
      <c r="BT17" s="677"/>
      <c r="BU17" s="677"/>
      <c r="BV17" s="677"/>
      <c r="BW17" s="677"/>
      <c r="BX17" s="677"/>
      <c r="BY17" s="677"/>
      <c r="BZ17" s="677"/>
      <c r="CA17" s="677"/>
      <c r="CB17" s="686"/>
      <c r="CD17" s="691" t="s">
        <v>272</v>
      </c>
      <c r="CE17" s="692"/>
      <c r="CF17" s="692"/>
      <c r="CG17" s="692"/>
      <c r="CH17" s="692"/>
      <c r="CI17" s="692"/>
      <c r="CJ17" s="692"/>
      <c r="CK17" s="692"/>
      <c r="CL17" s="692"/>
      <c r="CM17" s="692"/>
      <c r="CN17" s="692"/>
      <c r="CO17" s="692"/>
      <c r="CP17" s="692"/>
      <c r="CQ17" s="693"/>
      <c r="CR17" s="676">
        <v>873728</v>
      </c>
      <c r="CS17" s="677"/>
      <c r="CT17" s="677"/>
      <c r="CU17" s="677"/>
      <c r="CV17" s="677"/>
      <c r="CW17" s="677"/>
      <c r="CX17" s="677"/>
      <c r="CY17" s="678"/>
      <c r="CZ17" s="679">
        <v>3.1</v>
      </c>
      <c r="DA17" s="679"/>
      <c r="DB17" s="679"/>
      <c r="DC17" s="679"/>
      <c r="DD17" s="685" t="s">
        <v>240</v>
      </c>
      <c r="DE17" s="677"/>
      <c r="DF17" s="677"/>
      <c r="DG17" s="677"/>
      <c r="DH17" s="677"/>
      <c r="DI17" s="677"/>
      <c r="DJ17" s="677"/>
      <c r="DK17" s="677"/>
      <c r="DL17" s="677"/>
      <c r="DM17" s="677"/>
      <c r="DN17" s="677"/>
      <c r="DO17" s="677"/>
      <c r="DP17" s="678"/>
      <c r="DQ17" s="685">
        <v>785886</v>
      </c>
      <c r="DR17" s="677"/>
      <c r="DS17" s="677"/>
      <c r="DT17" s="677"/>
      <c r="DU17" s="677"/>
      <c r="DV17" s="677"/>
      <c r="DW17" s="677"/>
      <c r="DX17" s="677"/>
      <c r="DY17" s="677"/>
      <c r="DZ17" s="677"/>
      <c r="EA17" s="677"/>
      <c r="EB17" s="677"/>
      <c r="EC17" s="686"/>
    </row>
    <row r="18" spans="2:133" ht="11.25" customHeight="1" x14ac:dyDescent="0.15">
      <c r="B18" s="673" t="s">
        <v>273</v>
      </c>
      <c r="C18" s="674"/>
      <c r="D18" s="674"/>
      <c r="E18" s="674"/>
      <c r="F18" s="674"/>
      <c r="G18" s="674"/>
      <c r="H18" s="674"/>
      <c r="I18" s="674"/>
      <c r="J18" s="674"/>
      <c r="K18" s="674"/>
      <c r="L18" s="674"/>
      <c r="M18" s="674"/>
      <c r="N18" s="674"/>
      <c r="O18" s="674"/>
      <c r="P18" s="674"/>
      <c r="Q18" s="675"/>
      <c r="R18" s="676">
        <v>6186039</v>
      </c>
      <c r="S18" s="677"/>
      <c r="T18" s="677"/>
      <c r="U18" s="677"/>
      <c r="V18" s="677"/>
      <c r="W18" s="677"/>
      <c r="X18" s="677"/>
      <c r="Y18" s="678"/>
      <c r="Z18" s="679">
        <v>19.2</v>
      </c>
      <c r="AA18" s="679"/>
      <c r="AB18" s="679"/>
      <c r="AC18" s="679"/>
      <c r="AD18" s="680">
        <v>3162910</v>
      </c>
      <c r="AE18" s="680"/>
      <c r="AF18" s="680"/>
      <c r="AG18" s="680"/>
      <c r="AH18" s="680"/>
      <c r="AI18" s="680"/>
      <c r="AJ18" s="680"/>
      <c r="AK18" s="680"/>
      <c r="AL18" s="681">
        <v>63.9</v>
      </c>
      <c r="AM18" s="682"/>
      <c r="AN18" s="682"/>
      <c r="AO18" s="683"/>
      <c r="AP18" s="673" t="s">
        <v>274</v>
      </c>
      <c r="AQ18" s="674"/>
      <c r="AR18" s="674"/>
      <c r="AS18" s="674"/>
      <c r="AT18" s="674"/>
      <c r="AU18" s="674"/>
      <c r="AV18" s="674"/>
      <c r="AW18" s="674"/>
      <c r="AX18" s="674"/>
      <c r="AY18" s="674"/>
      <c r="AZ18" s="674"/>
      <c r="BA18" s="674"/>
      <c r="BB18" s="674"/>
      <c r="BC18" s="674"/>
      <c r="BD18" s="674"/>
      <c r="BE18" s="674"/>
      <c r="BF18" s="675"/>
      <c r="BG18" s="676" t="s">
        <v>231</v>
      </c>
      <c r="BH18" s="677"/>
      <c r="BI18" s="677"/>
      <c r="BJ18" s="677"/>
      <c r="BK18" s="677"/>
      <c r="BL18" s="677"/>
      <c r="BM18" s="677"/>
      <c r="BN18" s="678"/>
      <c r="BO18" s="679" t="s">
        <v>240</v>
      </c>
      <c r="BP18" s="679"/>
      <c r="BQ18" s="679"/>
      <c r="BR18" s="679"/>
      <c r="BS18" s="685" t="s">
        <v>252</v>
      </c>
      <c r="BT18" s="677"/>
      <c r="BU18" s="677"/>
      <c r="BV18" s="677"/>
      <c r="BW18" s="677"/>
      <c r="BX18" s="677"/>
      <c r="BY18" s="677"/>
      <c r="BZ18" s="677"/>
      <c r="CA18" s="677"/>
      <c r="CB18" s="686"/>
      <c r="CD18" s="691" t="s">
        <v>275</v>
      </c>
      <c r="CE18" s="692"/>
      <c r="CF18" s="692"/>
      <c r="CG18" s="692"/>
      <c r="CH18" s="692"/>
      <c r="CI18" s="692"/>
      <c r="CJ18" s="692"/>
      <c r="CK18" s="692"/>
      <c r="CL18" s="692"/>
      <c r="CM18" s="692"/>
      <c r="CN18" s="692"/>
      <c r="CO18" s="692"/>
      <c r="CP18" s="692"/>
      <c r="CQ18" s="693"/>
      <c r="CR18" s="676" t="s">
        <v>240</v>
      </c>
      <c r="CS18" s="677"/>
      <c r="CT18" s="677"/>
      <c r="CU18" s="677"/>
      <c r="CV18" s="677"/>
      <c r="CW18" s="677"/>
      <c r="CX18" s="677"/>
      <c r="CY18" s="678"/>
      <c r="CZ18" s="679" t="s">
        <v>240</v>
      </c>
      <c r="DA18" s="679"/>
      <c r="DB18" s="679"/>
      <c r="DC18" s="679"/>
      <c r="DD18" s="685" t="s">
        <v>231</v>
      </c>
      <c r="DE18" s="677"/>
      <c r="DF18" s="677"/>
      <c r="DG18" s="677"/>
      <c r="DH18" s="677"/>
      <c r="DI18" s="677"/>
      <c r="DJ18" s="677"/>
      <c r="DK18" s="677"/>
      <c r="DL18" s="677"/>
      <c r="DM18" s="677"/>
      <c r="DN18" s="677"/>
      <c r="DO18" s="677"/>
      <c r="DP18" s="678"/>
      <c r="DQ18" s="685" t="s">
        <v>240</v>
      </c>
      <c r="DR18" s="677"/>
      <c r="DS18" s="677"/>
      <c r="DT18" s="677"/>
      <c r="DU18" s="677"/>
      <c r="DV18" s="677"/>
      <c r="DW18" s="677"/>
      <c r="DX18" s="677"/>
      <c r="DY18" s="677"/>
      <c r="DZ18" s="677"/>
      <c r="EA18" s="677"/>
      <c r="EB18" s="677"/>
      <c r="EC18" s="686"/>
    </row>
    <row r="19" spans="2:133" ht="11.25" customHeight="1" x14ac:dyDescent="0.15">
      <c r="B19" s="673" t="s">
        <v>276</v>
      </c>
      <c r="C19" s="674"/>
      <c r="D19" s="674"/>
      <c r="E19" s="674"/>
      <c r="F19" s="674"/>
      <c r="G19" s="674"/>
      <c r="H19" s="674"/>
      <c r="I19" s="674"/>
      <c r="J19" s="674"/>
      <c r="K19" s="674"/>
      <c r="L19" s="674"/>
      <c r="M19" s="674"/>
      <c r="N19" s="674"/>
      <c r="O19" s="674"/>
      <c r="P19" s="674"/>
      <c r="Q19" s="675"/>
      <c r="R19" s="676">
        <v>3162910</v>
      </c>
      <c r="S19" s="677"/>
      <c r="T19" s="677"/>
      <c r="U19" s="677"/>
      <c r="V19" s="677"/>
      <c r="W19" s="677"/>
      <c r="X19" s="677"/>
      <c r="Y19" s="678"/>
      <c r="Z19" s="679">
        <v>9.8000000000000007</v>
      </c>
      <c r="AA19" s="679"/>
      <c r="AB19" s="679"/>
      <c r="AC19" s="679"/>
      <c r="AD19" s="680">
        <v>3162910</v>
      </c>
      <c r="AE19" s="680"/>
      <c r="AF19" s="680"/>
      <c r="AG19" s="680"/>
      <c r="AH19" s="680"/>
      <c r="AI19" s="680"/>
      <c r="AJ19" s="680"/>
      <c r="AK19" s="680"/>
      <c r="AL19" s="681">
        <v>63.9</v>
      </c>
      <c r="AM19" s="682"/>
      <c r="AN19" s="682"/>
      <c r="AO19" s="683"/>
      <c r="AP19" s="673" t="s">
        <v>277</v>
      </c>
      <c r="AQ19" s="674"/>
      <c r="AR19" s="674"/>
      <c r="AS19" s="674"/>
      <c r="AT19" s="674"/>
      <c r="AU19" s="674"/>
      <c r="AV19" s="674"/>
      <c r="AW19" s="674"/>
      <c r="AX19" s="674"/>
      <c r="AY19" s="674"/>
      <c r="AZ19" s="674"/>
      <c r="BA19" s="674"/>
      <c r="BB19" s="674"/>
      <c r="BC19" s="674"/>
      <c r="BD19" s="674"/>
      <c r="BE19" s="674"/>
      <c r="BF19" s="675"/>
      <c r="BG19" s="676">
        <v>5229</v>
      </c>
      <c r="BH19" s="677"/>
      <c r="BI19" s="677"/>
      <c r="BJ19" s="677"/>
      <c r="BK19" s="677"/>
      <c r="BL19" s="677"/>
      <c r="BM19" s="677"/>
      <c r="BN19" s="678"/>
      <c r="BO19" s="679">
        <v>0.4</v>
      </c>
      <c r="BP19" s="679"/>
      <c r="BQ19" s="679"/>
      <c r="BR19" s="679"/>
      <c r="BS19" s="685" t="s">
        <v>231</v>
      </c>
      <c r="BT19" s="677"/>
      <c r="BU19" s="677"/>
      <c r="BV19" s="677"/>
      <c r="BW19" s="677"/>
      <c r="BX19" s="677"/>
      <c r="BY19" s="677"/>
      <c r="BZ19" s="677"/>
      <c r="CA19" s="677"/>
      <c r="CB19" s="686"/>
      <c r="CD19" s="691" t="s">
        <v>278</v>
      </c>
      <c r="CE19" s="692"/>
      <c r="CF19" s="692"/>
      <c r="CG19" s="692"/>
      <c r="CH19" s="692"/>
      <c r="CI19" s="692"/>
      <c r="CJ19" s="692"/>
      <c r="CK19" s="692"/>
      <c r="CL19" s="692"/>
      <c r="CM19" s="692"/>
      <c r="CN19" s="692"/>
      <c r="CO19" s="692"/>
      <c r="CP19" s="692"/>
      <c r="CQ19" s="693"/>
      <c r="CR19" s="676" t="s">
        <v>231</v>
      </c>
      <c r="CS19" s="677"/>
      <c r="CT19" s="677"/>
      <c r="CU19" s="677"/>
      <c r="CV19" s="677"/>
      <c r="CW19" s="677"/>
      <c r="CX19" s="677"/>
      <c r="CY19" s="678"/>
      <c r="CZ19" s="679" t="s">
        <v>240</v>
      </c>
      <c r="DA19" s="679"/>
      <c r="DB19" s="679"/>
      <c r="DC19" s="679"/>
      <c r="DD19" s="685" t="s">
        <v>240</v>
      </c>
      <c r="DE19" s="677"/>
      <c r="DF19" s="677"/>
      <c r="DG19" s="677"/>
      <c r="DH19" s="677"/>
      <c r="DI19" s="677"/>
      <c r="DJ19" s="677"/>
      <c r="DK19" s="677"/>
      <c r="DL19" s="677"/>
      <c r="DM19" s="677"/>
      <c r="DN19" s="677"/>
      <c r="DO19" s="677"/>
      <c r="DP19" s="678"/>
      <c r="DQ19" s="685" t="s">
        <v>231</v>
      </c>
      <c r="DR19" s="677"/>
      <c r="DS19" s="677"/>
      <c r="DT19" s="677"/>
      <c r="DU19" s="677"/>
      <c r="DV19" s="677"/>
      <c r="DW19" s="677"/>
      <c r="DX19" s="677"/>
      <c r="DY19" s="677"/>
      <c r="DZ19" s="677"/>
      <c r="EA19" s="677"/>
      <c r="EB19" s="677"/>
      <c r="EC19" s="686"/>
    </row>
    <row r="20" spans="2:133" ht="11.25" customHeight="1" x14ac:dyDescent="0.15">
      <c r="B20" s="673" t="s">
        <v>279</v>
      </c>
      <c r="C20" s="674"/>
      <c r="D20" s="674"/>
      <c r="E20" s="674"/>
      <c r="F20" s="674"/>
      <c r="G20" s="674"/>
      <c r="H20" s="674"/>
      <c r="I20" s="674"/>
      <c r="J20" s="674"/>
      <c r="K20" s="674"/>
      <c r="L20" s="674"/>
      <c r="M20" s="674"/>
      <c r="N20" s="674"/>
      <c r="O20" s="674"/>
      <c r="P20" s="674"/>
      <c r="Q20" s="675"/>
      <c r="R20" s="676">
        <v>376189</v>
      </c>
      <c r="S20" s="677"/>
      <c r="T20" s="677"/>
      <c r="U20" s="677"/>
      <c r="V20" s="677"/>
      <c r="W20" s="677"/>
      <c r="X20" s="677"/>
      <c r="Y20" s="678"/>
      <c r="Z20" s="679">
        <v>1.2</v>
      </c>
      <c r="AA20" s="679"/>
      <c r="AB20" s="679"/>
      <c r="AC20" s="679"/>
      <c r="AD20" s="680" t="s">
        <v>138</v>
      </c>
      <c r="AE20" s="680"/>
      <c r="AF20" s="680"/>
      <c r="AG20" s="680"/>
      <c r="AH20" s="680"/>
      <c r="AI20" s="680"/>
      <c r="AJ20" s="680"/>
      <c r="AK20" s="680"/>
      <c r="AL20" s="681" t="s">
        <v>138</v>
      </c>
      <c r="AM20" s="682"/>
      <c r="AN20" s="682"/>
      <c r="AO20" s="683"/>
      <c r="AP20" s="673" t="s">
        <v>280</v>
      </c>
      <c r="AQ20" s="674"/>
      <c r="AR20" s="674"/>
      <c r="AS20" s="674"/>
      <c r="AT20" s="674"/>
      <c r="AU20" s="674"/>
      <c r="AV20" s="674"/>
      <c r="AW20" s="674"/>
      <c r="AX20" s="674"/>
      <c r="AY20" s="674"/>
      <c r="AZ20" s="674"/>
      <c r="BA20" s="674"/>
      <c r="BB20" s="674"/>
      <c r="BC20" s="674"/>
      <c r="BD20" s="674"/>
      <c r="BE20" s="674"/>
      <c r="BF20" s="675"/>
      <c r="BG20" s="676">
        <v>5229</v>
      </c>
      <c r="BH20" s="677"/>
      <c r="BI20" s="677"/>
      <c r="BJ20" s="677"/>
      <c r="BK20" s="677"/>
      <c r="BL20" s="677"/>
      <c r="BM20" s="677"/>
      <c r="BN20" s="678"/>
      <c r="BO20" s="679">
        <v>0.4</v>
      </c>
      <c r="BP20" s="679"/>
      <c r="BQ20" s="679"/>
      <c r="BR20" s="679"/>
      <c r="BS20" s="685" t="s">
        <v>231</v>
      </c>
      <c r="BT20" s="677"/>
      <c r="BU20" s="677"/>
      <c r="BV20" s="677"/>
      <c r="BW20" s="677"/>
      <c r="BX20" s="677"/>
      <c r="BY20" s="677"/>
      <c r="BZ20" s="677"/>
      <c r="CA20" s="677"/>
      <c r="CB20" s="686"/>
      <c r="CD20" s="691" t="s">
        <v>281</v>
      </c>
      <c r="CE20" s="692"/>
      <c r="CF20" s="692"/>
      <c r="CG20" s="692"/>
      <c r="CH20" s="692"/>
      <c r="CI20" s="692"/>
      <c r="CJ20" s="692"/>
      <c r="CK20" s="692"/>
      <c r="CL20" s="692"/>
      <c r="CM20" s="692"/>
      <c r="CN20" s="692"/>
      <c r="CO20" s="692"/>
      <c r="CP20" s="692"/>
      <c r="CQ20" s="693"/>
      <c r="CR20" s="676">
        <v>28575585</v>
      </c>
      <c r="CS20" s="677"/>
      <c r="CT20" s="677"/>
      <c r="CU20" s="677"/>
      <c r="CV20" s="677"/>
      <c r="CW20" s="677"/>
      <c r="CX20" s="677"/>
      <c r="CY20" s="678"/>
      <c r="CZ20" s="679">
        <v>100</v>
      </c>
      <c r="DA20" s="679"/>
      <c r="DB20" s="679"/>
      <c r="DC20" s="679"/>
      <c r="DD20" s="685">
        <v>6951509</v>
      </c>
      <c r="DE20" s="677"/>
      <c r="DF20" s="677"/>
      <c r="DG20" s="677"/>
      <c r="DH20" s="677"/>
      <c r="DI20" s="677"/>
      <c r="DJ20" s="677"/>
      <c r="DK20" s="677"/>
      <c r="DL20" s="677"/>
      <c r="DM20" s="677"/>
      <c r="DN20" s="677"/>
      <c r="DO20" s="677"/>
      <c r="DP20" s="678"/>
      <c r="DQ20" s="685">
        <v>17263363</v>
      </c>
      <c r="DR20" s="677"/>
      <c r="DS20" s="677"/>
      <c r="DT20" s="677"/>
      <c r="DU20" s="677"/>
      <c r="DV20" s="677"/>
      <c r="DW20" s="677"/>
      <c r="DX20" s="677"/>
      <c r="DY20" s="677"/>
      <c r="DZ20" s="677"/>
      <c r="EA20" s="677"/>
      <c r="EB20" s="677"/>
      <c r="EC20" s="686"/>
    </row>
    <row r="21" spans="2:133" ht="11.25" customHeight="1" x14ac:dyDescent="0.15">
      <c r="B21" s="673" t="s">
        <v>282</v>
      </c>
      <c r="C21" s="674"/>
      <c r="D21" s="674"/>
      <c r="E21" s="674"/>
      <c r="F21" s="674"/>
      <c r="G21" s="674"/>
      <c r="H21" s="674"/>
      <c r="I21" s="674"/>
      <c r="J21" s="674"/>
      <c r="K21" s="674"/>
      <c r="L21" s="674"/>
      <c r="M21" s="674"/>
      <c r="N21" s="674"/>
      <c r="O21" s="674"/>
      <c r="P21" s="674"/>
      <c r="Q21" s="675"/>
      <c r="R21" s="676">
        <v>2646940</v>
      </c>
      <c r="S21" s="677"/>
      <c r="T21" s="677"/>
      <c r="U21" s="677"/>
      <c r="V21" s="677"/>
      <c r="W21" s="677"/>
      <c r="X21" s="677"/>
      <c r="Y21" s="678"/>
      <c r="Z21" s="679">
        <v>8.1999999999999993</v>
      </c>
      <c r="AA21" s="679"/>
      <c r="AB21" s="679"/>
      <c r="AC21" s="679"/>
      <c r="AD21" s="680" t="s">
        <v>138</v>
      </c>
      <c r="AE21" s="680"/>
      <c r="AF21" s="680"/>
      <c r="AG21" s="680"/>
      <c r="AH21" s="680"/>
      <c r="AI21" s="680"/>
      <c r="AJ21" s="680"/>
      <c r="AK21" s="680"/>
      <c r="AL21" s="681" t="s">
        <v>252</v>
      </c>
      <c r="AM21" s="682"/>
      <c r="AN21" s="682"/>
      <c r="AO21" s="683"/>
      <c r="AP21" s="694" t="s">
        <v>283</v>
      </c>
      <c r="AQ21" s="695"/>
      <c r="AR21" s="695"/>
      <c r="AS21" s="695"/>
      <c r="AT21" s="695"/>
      <c r="AU21" s="695"/>
      <c r="AV21" s="695"/>
      <c r="AW21" s="695"/>
      <c r="AX21" s="695"/>
      <c r="AY21" s="695"/>
      <c r="AZ21" s="695"/>
      <c r="BA21" s="695"/>
      <c r="BB21" s="695"/>
      <c r="BC21" s="695"/>
      <c r="BD21" s="695"/>
      <c r="BE21" s="695"/>
      <c r="BF21" s="696"/>
      <c r="BG21" s="676">
        <v>5229</v>
      </c>
      <c r="BH21" s="677"/>
      <c r="BI21" s="677"/>
      <c r="BJ21" s="677"/>
      <c r="BK21" s="677"/>
      <c r="BL21" s="677"/>
      <c r="BM21" s="677"/>
      <c r="BN21" s="678"/>
      <c r="BO21" s="679">
        <v>0.4</v>
      </c>
      <c r="BP21" s="679"/>
      <c r="BQ21" s="679"/>
      <c r="BR21" s="679"/>
      <c r="BS21" s="685" t="s">
        <v>231</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x14ac:dyDescent="0.15">
      <c r="B22" s="673" t="s">
        <v>284</v>
      </c>
      <c r="C22" s="674"/>
      <c r="D22" s="674"/>
      <c r="E22" s="674"/>
      <c r="F22" s="674"/>
      <c r="G22" s="674"/>
      <c r="H22" s="674"/>
      <c r="I22" s="674"/>
      <c r="J22" s="674"/>
      <c r="K22" s="674"/>
      <c r="L22" s="674"/>
      <c r="M22" s="674"/>
      <c r="N22" s="674"/>
      <c r="O22" s="674"/>
      <c r="P22" s="674"/>
      <c r="Q22" s="675"/>
      <c r="R22" s="676">
        <v>7899947</v>
      </c>
      <c r="S22" s="677"/>
      <c r="T22" s="677"/>
      <c r="U22" s="677"/>
      <c r="V22" s="677"/>
      <c r="W22" s="677"/>
      <c r="X22" s="677"/>
      <c r="Y22" s="678"/>
      <c r="Z22" s="679">
        <v>24.6</v>
      </c>
      <c r="AA22" s="679"/>
      <c r="AB22" s="679"/>
      <c r="AC22" s="679"/>
      <c r="AD22" s="680">
        <v>4876818</v>
      </c>
      <c r="AE22" s="680"/>
      <c r="AF22" s="680"/>
      <c r="AG22" s="680"/>
      <c r="AH22" s="680"/>
      <c r="AI22" s="680"/>
      <c r="AJ22" s="680"/>
      <c r="AK22" s="680"/>
      <c r="AL22" s="681">
        <v>98.5</v>
      </c>
      <c r="AM22" s="682"/>
      <c r="AN22" s="682"/>
      <c r="AO22" s="683"/>
      <c r="AP22" s="694" t="s">
        <v>285</v>
      </c>
      <c r="AQ22" s="695"/>
      <c r="AR22" s="695"/>
      <c r="AS22" s="695"/>
      <c r="AT22" s="695"/>
      <c r="AU22" s="695"/>
      <c r="AV22" s="695"/>
      <c r="AW22" s="695"/>
      <c r="AX22" s="695"/>
      <c r="AY22" s="695"/>
      <c r="AZ22" s="695"/>
      <c r="BA22" s="695"/>
      <c r="BB22" s="695"/>
      <c r="BC22" s="695"/>
      <c r="BD22" s="695"/>
      <c r="BE22" s="695"/>
      <c r="BF22" s="696"/>
      <c r="BG22" s="676" t="s">
        <v>138</v>
      </c>
      <c r="BH22" s="677"/>
      <c r="BI22" s="677"/>
      <c r="BJ22" s="677"/>
      <c r="BK22" s="677"/>
      <c r="BL22" s="677"/>
      <c r="BM22" s="677"/>
      <c r="BN22" s="678"/>
      <c r="BO22" s="679" t="s">
        <v>231</v>
      </c>
      <c r="BP22" s="679"/>
      <c r="BQ22" s="679"/>
      <c r="BR22" s="679"/>
      <c r="BS22" s="685" t="s">
        <v>138</v>
      </c>
      <c r="BT22" s="677"/>
      <c r="BU22" s="677"/>
      <c r="BV22" s="677"/>
      <c r="BW22" s="677"/>
      <c r="BX22" s="677"/>
      <c r="BY22" s="677"/>
      <c r="BZ22" s="677"/>
      <c r="CA22" s="677"/>
      <c r="CB22" s="686"/>
      <c r="CD22" s="658" t="s">
        <v>286</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673" t="s">
        <v>287</v>
      </c>
      <c r="C23" s="674"/>
      <c r="D23" s="674"/>
      <c r="E23" s="674"/>
      <c r="F23" s="674"/>
      <c r="G23" s="674"/>
      <c r="H23" s="674"/>
      <c r="I23" s="674"/>
      <c r="J23" s="674"/>
      <c r="K23" s="674"/>
      <c r="L23" s="674"/>
      <c r="M23" s="674"/>
      <c r="N23" s="674"/>
      <c r="O23" s="674"/>
      <c r="P23" s="674"/>
      <c r="Q23" s="675"/>
      <c r="R23" s="676">
        <v>1060</v>
      </c>
      <c r="S23" s="677"/>
      <c r="T23" s="677"/>
      <c r="U23" s="677"/>
      <c r="V23" s="677"/>
      <c r="W23" s="677"/>
      <c r="X23" s="677"/>
      <c r="Y23" s="678"/>
      <c r="Z23" s="679">
        <v>0</v>
      </c>
      <c r="AA23" s="679"/>
      <c r="AB23" s="679"/>
      <c r="AC23" s="679"/>
      <c r="AD23" s="680">
        <v>1060</v>
      </c>
      <c r="AE23" s="680"/>
      <c r="AF23" s="680"/>
      <c r="AG23" s="680"/>
      <c r="AH23" s="680"/>
      <c r="AI23" s="680"/>
      <c r="AJ23" s="680"/>
      <c r="AK23" s="680"/>
      <c r="AL23" s="681">
        <v>0</v>
      </c>
      <c r="AM23" s="682"/>
      <c r="AN23" s="682"/>
      <c r="AO23" s="683"/>
      <c r="AP23" s="694" t="s">
        <v>288</v>
      </c>
      <c r="AQ23" s="695"/>
      <c r="AR23" s="695"/>
      <c r="AS23" s="695"/>
      <c r="AT23" s="695"/>
      <c r="AU23" s="695"/>
      <c r="AV23" s="695"/>
      <c r="AW23" s="695"/>
      <c r="AX23" s="695"/>
      <c r="AY23" s="695"/>
      <c r="AZ23" s="695"/>
      <c r="BA23" s="695"/>
      <c r="BB23" s="695"/>
      <c r="BC23" s="695"/>
      <c r="BD23" s="695"/>
      <c r="BE23" s="695"/>
      <c r="BF23" s="696"/>
      <c r="BG23" s="676" t="s">
        <v>138</v>
      </c>
      <c r="BH23" s="677"/>
      <c r="BI23" s="677"/>
      <c r="BJ23" s="677"/>
      <c r="BK23" s="677"/>
      <c r="BL23" s="677"/>
      <c r="BM23" s="677"/>
      <c r="BN23" s="678"/>
      <c r="BO23" s="679" t="s">
        <v>252</v>
      </c>
      <c r="BP23" s="679"/>
      <c r="BQ23" s="679"/>
      <c r="BR23" s="679"/>
      <c r="BS23" s="685" t="s">
        <v>231</v>
      </c>
      <c r="BT23" s="677"/>
      <c r="BU23" s="677"/>
      <c r="BV23" s="677"/>
      <c r="BW23" s="677"/>
      <c r="BX23" s="677"/>
      <c r="BY23" s="677"/>
      <c r="BZ23" s="677"/>
      <c r="CA23" s="677"/>
      <c r="CB23" s="686"/>
      <c r="CD23" s="658" t="s">
        <v>225</v>
      </c>
      <c r="CE23" s="659"/>
      <c r="CF23" s="659"/>
      <c r="CG23" s="659"/>
      <c r="CH23" s="659"/>
      <c r="CI23" s="659"/>
      <c r="CJ23" s="659"/>
      <c r="CK23" s="659"/>
      <c r="CL23" s="659"/>
      <c r="CM23" s="659"/>
      <c r="CN23" s="659"/>
      <c r="CO23" s="659"/>
      <c r="CP23" s="659"/>
      <c r="CQ23" s="660"/>
      <c r="CR23" s="658" t="s">
        <v>289</v>
      </c>
      <c r="CS23" s="659"/>
      <c r="CT23" s="659"/>
      <c r="CU23" s="659"/>
      <c r="CV23" s="659"/>
      <c r="CW23" s="659"/>
      <c r="CX23" s="659"/>
      <c r="CY23" s="660"/>
      <c r="CZ23" s="658" t="s">
        <v>290</v>
      </c>
      <c r="DA23" s="659"/>
      <c r="DB23" s="659"/>
      <c r="DC23" s="660"/>
      <c r="DD23" s="658" t="s">
        <v>291</v>
      </c>
      <c r="DE23" s="659"/>
      <c r="DF23" s="659"/>
      <c r="DG23" s="659"/>
      <c r="DH23" s="659"/>
      <c r="DI23" s="659"/>
      <c r="DJ23" s="659"/>
      <c r="DK23" s="660"/>
      <c r="DL23" s="706" t="s">
        <v>292</v>
      </c>
      <c r="DM23" s="707"/>
      <c r="DN23" s="707"/>
      <c r="DO23" s="707"/>
      <c r="DP23" s="707"/>
      <c r="DQ23" s="707"/>
      <c r="DR23" s="707"/>
      <c r="DS23" s="707"/>
      <c r="DT23" s="707"/>
      <c r="DU23" s="707"/>
      <c r="DV23" s="708"/>
      <c r="DW23" s="658" t="s">
        <v>293</v>
      </c>
      <c r="DX23" s="659"/>
      <c r="DY23" s="659"/>
      <c r="DZ23" s="659"/>
      <c r="EA23" s="659"/>
      <c r="EB23" s="659"/>
      <c r="EC23" s="660"/>
    </row>
    <row r="24" spans="2:133" ht="11.25" customHeight="1" x14ac:dyDescent="0.15">
      <c r="B24" s="673" t="s">
        <v>294</v>
      </c>
      <c r="C24" s="674"/>
      <c r="D24" s="674"/>
      <c r="E24" s="674"/>
      <c r="F24" s="674"/>
      <c r="G24" s="674"/>
      <c r="H24" s="674"/>
      <c r="I24" s="674"/>
      <c r="J24" s="674"/>
      <c r="K24" s="674"/>
      <c r="L24" s="674"/>
      <c r="M24" s="674"/>
      <c r="N24" s="674"/>
      <c r="O24" s="674"/>
      <c r="P24" s="674"/>
      <c r="Q24" s="675"/>
      <c r="R24" s="676">
        <v>4552</v>
      </c>
      <c r="S24" s="677"/>
      <c r="T24" s="677"/>
      <c r="U24" s="677"/>
      <c r="V24" s="677"/>
      <c r="W24" s="677"/>
      <c r="X24" s="677"/>
      <c r="Y24" s="678"/>
      <c r="Z24" s="679">
        <v>0</v>
      </c>
      <c r="AA24" s="679"/>
      <c r="AB24" s="679"/>
      <c r="AC24" s="679"/>
      <c r="AD24" s="680" t="s">
        <v>138</v>
      </c>
      <c r="AE24" s="680"/>
      <c r="AF24" s="680"/>
      <c r="AG24" s="680"/>
      <c r="AH24" s="680"/>
      <c r="AI24" s="680"/>
      <c r="AJ24" s="680"/>
      <c r="AK24" s="680"/>
      <c r="AL24" s="681" t="s">
        <v>231</v>
      </c>
      <c r="AM24" s="682"/>
      <c r="AN24" s="682"/>
      <c r="AO24" s="683"/>
      <c r="AP24" s="694" t="s">
        <v>295</v>
      </c>
      <c r="AQ24" s="695"/>
      <c r="AR24" s="695"/>
      <c r="AS24" s="695"/>
      <c r="AT24" s="695"/>
      <c r="AU24" s="695"/>
      <c r="AV24" s="695"/>
      <c r="AW24" s="695"/>
      <c r="AX24" s="695"/>
      <c r="AY24" s="695"/>
      <c r="AZ24" s="695"/>
      <c r="BA24" s="695"/>
      <c r="BB24" s="695"/>
      <c r="BC24" s="695"/>
      <c r="BD24" s="695"/>
      <c r="BE24" s="695"/>
      <c r="BF24" s="696"/>
      <c r="BG24" s="676" t="s">
        <v>138</v>
      </c>
      <c r="BH24" s="677"/>
      <c r="BI24" s="677"/>
      <c r="BJ24" s="677"/>
      <c r="BK24" s="677"/>
      <c r="BL24" s="677"/>
      <c r="BM24" s="677"/>
      <c r="BN24" s="678"/>
      <c r="BO24" s="679" t="s">
        <v>231</v>
      </c>
      <c r="BP24" s="679"/>
      <c r="BQ24" s="679"/>
      <c r="BR24" s="679"/>
      <c r="BS24" s="685" t="s">
        <v>231</v>
      </c>
      <c r="BT24" s="677"/>
      <c r="BU24" s="677"/>
      <c r="BV24" s="677"/>
      <c r="BW24" s="677"/>
      <c r="BX24" s="677"/>
      <c r="BY24" s="677"/>
      <c r="BZ24" s="677"/>
      <c r="CA24" s="677"/>
      <c r="CB24" s="686"/>
      <c r="CD24" s="687" t="s">
        <v>296</v>
      </c>
      <c r="CE24" s="688"/>
      <c r="CF24" s="688"/>
      <c r="CG24" s="688"/>
      <c r="CH24" s="688"/>
      <c r="CI24" s="688"/>
      <c r="CJ24" s="688"/>
      <c r="CK24" s="688"/>
      <c r="CL24" s="688"/>
      <c r="CM24" s="688"/>
      <c r="CN24" s="688"/>
      <c r="CO24" s="688"/>
      <c r="CP24" s="688"/>
      <c r="CQ24" s="689"/>
      <c r="CR24" s="665">
        <v>3210793</v>
      </c>
      <c r="CS24" s="666"/>
      <c r="CT24" s="666"/>
      <c r="CU24" s="666"/>
      <c r="CV24" s="666"/>
      <c r="CW24" s="666"/>
      <c r="CX24" s="666"/>
      <c r="CY24" s="667"/>
      <c r="CZ24" s="670">
        <v>11.2</v>
      </c>
      <c r="DA24" s="671"/>
      <c r="DB24" s="671"/>
      <c r="DC24" s="690"/>
      <c r="DD24" s="709">
        <v>2598683</v>
      </c>
      <c r="DE24" s="666"/>
      <c r="DF24" s="666"/>
      <c r="DG24" s="666"/>
      <c r="DH24" s="666"/>
      <c r="DI24" s="666"/>
      <c r="DJ24" s="666"/>
      <c r="DK24" s="667"/>
      <c r="DL24" s="709">
        <v>2279539</v>
      </c>
      <c r="DM24" s="666"/>
      <c r="DN24" s="666"/>
      <c r="DO24" s="666"/>
      <c r="DP24" s="666"/>
      <c r="DQ24" s="666"/>
      <c r="DR24" s="666"/>
      <c r="DS24" s="666"/>
      <c r="DT24" s="666"/>
      <c r="DU24" s="666"/>
      <c r="DV24" s="667"/>
      <c r="DW24" s="670">
        <v>44.2</v>
      </c>
      <c r="DX24" s="671"/>
      <c r="DY24" s="671"/>
      <c r="DZ24" s="671"/>
      <c r="EA24" s="671"/>
      <c r="EB24" s="671"/>
      <c r="EC24" s="672"/>
    </row>
    <row r="25" spans="2:133" ht="11.25" customHeight="1" x14ac:dyDescent="0.15">
      <c r="B25" s="673" t="s">
        <v>297</v>
      </c>
      <c r="C25" s="674"/>
      <c r="D25" s="674"/>
      <c r="E25" s="674"/>
      <c r="F25" s="674"/>
      <c r="G25" s="674"/>
      <c r="H25" s="674"/>
      <c r="I25" s="674"/>
      <c r="J25" s="674"/>
      <c r="K25" s="674"/>
      <c r="L25" s="674"/>
      <c r="M25" s="674"/>
      <c r="N25" s="674"/>
      <c r="O25" s="674"/>
      <c r="P25" s="674"/>
      <c r="Q25" s="675"/>
      <c r="R25" s="676">
        <v>159843</v>
      </c>
      <c r="S25" s="677"/>
      <c r="T25" s="677"/>
      <c r="U25" s="677"/>
      <c r="V25" s="677"/>
      <c r="W25" s="677"/>
      <c r="X25" s="677"/>
      <c r="Y25" s="678"/>
      <c r="Z25" s="679">
        <v>0.5</v>
      </c>
      <c r="AA25" s="679"/>
      <c r="AB25" s="679"/>
      <c r="AC25" s="679"/>
      <c r="AD25" s="680">
        <v>7163</v>
      </c>
      <c r="AE25" s="680"/>
      <c r="AF25" s="680"/>
      <c r="AG25" s="680"/>
      <c r="AH25" s="680"/>
      <c r="AI25" s="680"/>
      <c r="AJ25" s="680"/>
      <c r="AK25" s="680"/>
      <c r="AL25" s="681">
        <v>0.1</v>
      </c>
      <c r="AM25" s="682"/>
      <c r="AN25" s="682"/>
      <c r="AO25" s="683"/>
      <c r="AP25" s="694" t="s">
        <v>298</v>
      </c>
      <c r="AQ25" s="695"/>
      <c r="AR25" s="695"/>
      <c r="AS25" s="695"/>
      <c r="AT25" s="695"/>
      <c r="AU25" s="695"/>
      <c r="AV25" s="695"/>
      <c r="AW25" s="695"/>
      <c r="AX25" s="695"/>
      <c r="AY25" s="695"/>
      <c r="AZ25" s="695"/>
      <c r="BA25" s="695"/>
      <c r="BB25" s="695"/>
      <c r="BC25" s="695"/>
      <c r="BD25" s="695"/>
      <c r="BE25" s="695"/>
      <c r="BF25" s="696"/>
      <c r="BG25" s="676" t="s">
        <v>138</v>
      </c>
      <c r="BH25" s="677"/>
      <c r="BI25" s="677"/>
      <c r="BJ25" s="677"/>
      <c r="BK25" s="677"/>
      <c r="BL25" s="677"/>
      <c r="BM25" s="677"/>
      <c r="BN25" s="678"/>
      <c r="BO25" s="679" t="s">
        <v>240</v>
      </c>
      <c r="BP25" s="679"/>
      <c r="BQ25" s="679"/>
      <c r="BR25" s="679"/>
      <c r="BS25" s="685" t="s">
        <v>240</v>
      </c>
      <c r="BT25" s="677"/>
      <c r="BU25" s="677"/>
      <c r="BV25" s="677"/>
      <c r="BW25" s="677"/>
      <c r="BX25" s="677"/>
      <c r="BY25" s="677"/>
      <c r="BZ25" s="677"/>
      <c r="CA25" s="677"/>
      <c r="CB25" s="686"/>
      <c r="CD25" s="691" t="s">
        <v>299</v>
      </c>
      <c r="CE25" s="692"/>
      <c r="CF25" s="692"/>
      <c r="CG25" s="692"/>
      <c r="CH25" s="692"/>
      <c r="CI25" s="692"/>
      <c r="CJ25" s="692"/>
      <c r="CK25" s="692"/>
      <c r="CL25" s="692"/>
      <c r="CM25" s="692"/>
      <c r="CN25" s="692"/>
      <c r="CO25" s="692"/>
      <c r="CP25" s="692"/>
      <c r="CQ25" s="693"/>
      <c r="CR25" s="676">
        <v>1579211</v>
      </c>
      <c r="CS25" s="712"/>
      <c r="CT25" s="712"/>
      <c r="CU25" s="712"/>
      <c r="CV25" s="712"/>
      <c r="CW25" s="712"/>
      <c r="CX25" s="712"/>
      <c r="CY25" s="713"/>
      <c r="CZ25" s="681">
        <v>5.5</v>
      </c>
      <c r="DA25" s="710"/>
      <c r="DB25" s="710"/>
      <c r="DC25" s="714"/>
      <c r="DD25" s="685">
        <v>1528170</v>
      </c>
      <c r="DE25" s="712"/>
      <c r="DF25" s="712"/>
      <c r="DG25" s="712"/>
      <c r="DH25" s="712"/>
      <c r="DI25" s="712"/>
      <c r="DJ25" s="712"/>
      <c r="DK25" s="713"/>
      <c r="DL25" s="685">
        <v>1239133</v>
      </c>
      <c r="DM25" s="712"/>
      <c r="DN25" s="712"/>
      <c r="DO25" s="712"/>
      <c r="DP25" s="712"/>
      <c r="DQ25" s="712"/>
      <c r="DR25" s="712"/>
      <c r="DS25" s="712"/>
      <c r="DT25" s="712"/>
      <c r="DU25" s="712"/>
      <c r="DV25" s="713"/>
      <c r="DW25" s="681">
        <v>24</v>
      </c>
      <c r="DX25" s="710"/>
      <c r="DY25" s="710"/>
      <c r="DZ25" s="710"/>
      <c r="EA25" s="710"/>
      <c r="EB25" s="710"/>
      <c r="EC25" s="711"/>
    </row>
    <row r="26" spans="2:133" ht="11.25" customHeight="1" x14ac:dyDescent="0.15">
      <c r="B26" s="673" t="s">
        <v>300</v>
      </c>
      <c r="C26" s="674"/>
      <c r="D26" s="674"/>
      <c r="E26" s="674"/>
      <c r="F26" s="674"/>
      <c r="G26" s="674"/>
      <c r="H26" s="674"/>
      <c r="I26" s="674"/>
      <c r="J26" s="674"/>
      <c r="K26" s="674"/>
      <c r="L26" s="674"/>
      <c r="M26" s="674"/>
      <c r="N26" s="674"/>
      <c r="O26" s="674"/>
      <c r="P26" s="674"/>
      <c r="Q26" s="675"/>
      <c r="R26" s="676">
        <v>47505</v>
      </c>
      <c r="S26" s="677"/>
      <c r="T26" s="677"/>
      <c r="U26" s="677"/>
      <c r="V26" s="677"/>
      <c r="W26" s="677"/>
      <c r="X26" s="677"/>
      <c r="Y26" s="678"/>
      <c r="Z26" s="679">
        <v>0.1</v>
      </c>
      <c r="AA26" s="679"/>
      <c r="AB26" s="679"/>
      <c r="AC26" s="679"/>
      <c r="AD26" s="680" t="s">
        <v>231</v>
      </c>
      <c r="AE26" s="680"/>
      <c r="AF26" s="680"/>
      <c r="AG26" s="680"/>
      <c r="AH26" s="680"/>
      <c r="AI26" s="680"/>
      <c r="AJ26" s="680"/>
      <c r="AK26" s="680"/>
      <c r="AL26" s="681" t="s">
        <v>240</v>
      </c>
      <c r="AM26" s="682"/>
      <c r="AN26" s="682"/>
      <c r="AO26" s="683"/>
      <c r="AP26" s="694" t="s">
        <v>301</v>
      </c>
      <c r="AQ26" s="715"/>
      <c r="AR26" s="715"/>
      <c r="AS26" s="715"/>
      <c r="AT26" s="715"/>
      <c r="AU26" s="715"/>
      <c r="AV26" s="715"/>
      <c r="AW26" s="715"/>
      <c r="AX26" s="715"/>
      <c r="AY26" s="715"/>
      <c r="AZ26" s="715"/>
      <c r="BA26" s="715"/>
      <c r="BB26" s="715"/>
      <c r="BC26" s="715"/>
      <c r="BD26" s="715"/>
      <c r="BE26" s="715"/>
      <c r="BF26" s="696"/>
      <c r="BG26" s="676" t="s">
        <v>138</v>
      </c>
      <c r="BH26" s="677"/>
      <c r="BI26" s="677"/>
      <c r="BJ26" s="677"/>
      <c r="BK26" s="677"/>
      <c r="BL26" s="677"/>
      <c r="BM26" s="677"/>
      <c r="BN26" s="678"/>
      <c r="BO26" s="679" t="s">
        <v>240</v>
      </c>
      <c r="BP26" s="679"/>
      <c r="BQ26" s="679"/>
      <c r="BR26" s="679"/>
      <c r="BS26" s="685" t="s">
        <v>231</v>
      </c>
      <c r="BT26" s="677"/>
      <c r="BU26" s="677"/>
      <c r="BV26" s="677"/>
      <c r="BW26" s="677"/>
      <c r="BX26" s="677"/>
      <c r="BY26" s="677"/>
      <c r="BZ26" s="677"/>
      <c r="CA26" s="677"/>
      <c r="CB26" s="686"/>
      <c r="CD26" s="691" t="s">
        <v>302</v>
      </c>
      <c r="CE26" s="692"/>
      <c r="CF26" s="692"/>
      <c r="CG26" s="692"/>
      <c r="CH26" s="692"/>
      <c r="CI26" s="692"/>
      <c r="CJ26" s="692"/>
      <c r="CK26" s="692"/>
      <c r="CL26" s="692"/>
      <c r="CM26" s="692"/>
      <c r="CN26" s="692"/>
      <c r="CO26" s="692"/>
      <c r="CP26" s="692"/>
      <c r="CQ26" s="693"/>
      <c r="CR26" s="676">
        <v>1031213</v>
      </c>
      <c r="CS26" s="677"/>
      <c r="CT26" s="677"/>
      <c r="CU26" s="677"/>
      <c r="CV26" s="677"/>
      <c r="CW26" s="677"/>
      <c r="CX26" s="677"/>
      <c r="CY26" s="678"/>
      <c r="CZ26" s="681">
        <v>3.6</v>
      </c>
      <c r="DA26" s="710"/>
      <c r="DB26" s="710"/>
      <c r="DC26" s="714"/>
      <c r="DD26" s="685">
        <v>987845</v>
      </c>
      <c r="DE26" s="677"/>
      <c r="DF26" s="677"/>
      <c r="DG26" s="677"/>
      <c r="DH26" s="677"/>
      <c r="DI26" s="677"/>
      <c r="DJ26" s="677"/>
      <c r="DK26" s="678"/>
      <c r="DL26" s="685" t="s">
        <v>138</v>
      </c>
      <c r="DM26" s="677"/>
      <c r="DN26" s="677"/>
      <c r="DO26" s="677"/>
      <c r="DP26" s="677"/>
      <c r="DQ26" s="677"/>
      <c r="DR26" s="677"/>
      <c r="DS26" s="677"/>
      <c r="DT26" s="677"/>
      <c r="DU26" s="677"/>
      <c r="DV26" s="678"/>
      <c r="DW26" s="681" t="s">
        <v>138</v>
      </c>
      <c r="DX26" s="710"/>
      <c r="DY26" s="710"/>
      <c r="DZ26" s="710"/>
      <c r="EA26" s="710"/>
      <c r="EB26" s="710"/>
      <c r="EC26" s="711"/>
    </row>
    <row r="27" spans="2:133" ht="11.25" customHeight="1" x14ac:dyDescent="0.15">
      <c r="B27" s="673" t="s">
        <v>303</v>
      </c>
      <c r="C27" s="674"/>
      <c r="D27" s="674"/>
      <c r="E27" s="674"/>
      <c r="F27" s="674"/>
      <c r="G27" s="674"/>
      <c r="H27" s="674"/>
      <c r="I27" s="674"/>
      <c r="J27" s="674"/>
      <c r="K27" s="674"/>
      <c r="L27" s="674"/>
      <c r="M27" s="674"/>
      <c r="N27" s="674"/>
      <c r="O27" s="674"/>
      <c r="P27" s="674"/>
      <c r="Q27" s="675"/>
      <c r="R27" s="676">
        <v>3726302</v>
      </c>
      <c r="S27" s="677"/>
      <c r="T27" s="677"/>
      <c r="U27" s="677"/>
      <c r="V27" s="677"/>
      <c r="W27" s="677"/>
      <c r="X27" s="677"/>
      <c r="Y27" s="678"/>
      <c r="Z27" s="679">
        <v>11.6</v>
      </c>
      <c r="AA27" s="679"/>
      <c r="AB27" s="679"/>
      <c r="AC27" s="679"/>
      <c r="AD27" s="680" t="s">
        <v>240</v>
      </c>
      <c r="AE27" s="680"/>
      <c r="AF27" s="680"/>
      <c r="AG27" s="680"/>
      <c r="AH27" s="680"/>
      <c r="AI27" s="680"/>
      <c r="AJ27" s="680"/>
      <c r="AK27" s="680"/>
      <c r="AL27" s="681" t="s">
        <v>240</v>
      </c>
      <c r="AM27" s="682"/>
      <c r="AN27" s="682"/>
      <c r="AO27" s="683"/>
      <c r="AP27" s="673" t="s">
        <v>304</v>
      </c>
      <c r="AQ27" s="674"/>
      <c r="AR27" s="674"/>
      <c r="AS27" s="674"/>
      <c r="AT27" s="674"/>
      <c r="AU27" s="674"/>
      <c r="AV27" s="674"/>
      <c r="AW27" s="674"/>
      <c r="AX27" s="674"/>
      <c r="AY27" s="674"/>
      <c r="AZ27" s="674"/>
      <c r="BA27" s="674"/>
      <c r="BB27" s="674"/>
      <c r="BC27" s="674"/>
      <c r="BD27" s="674"/>
      <c r="BE27" s="674"/>
      <c r="BF27" s="675"/>
      <c r="BG27" s="676">
        <v>1390285</v>
      </c>
      <c r="BH27" s="677"/>
      <c r="BI27" s="677"/>
      <c r="BJ27" s="677"/>
      <c r="BK27" s="677"/>
      <c r="BL27" s="677"/>
      <c r="BM27" s="677"/>
      <c r="BN27" s="678"/>
      <c r="BO27" s="679">
        <v>100</v>
      </c>
      <c r="BP27" s="679"/>
      <c r="BQ27" s="679"/>
      <c r="BR27" s="679"/>
      <c r="BS27" s="685" t="s">
        <v>231</v>
      </c>
      <c r="BT27" s="677"/>
      <c r="BU27" s="677"/>
      <c r="BV27" s="677"/>
      <c r="BW27" s="677"/>
      <c r="BX27" s="677"/>
      <c r="BY27" s="677"/>
      <c r="BZ27" s="677"/>
      <c r="CA27" s="677"/>
      <c r="CB27" s="686"/>
      <c r="CD27" s="691" t="s">
        <v>305</v>
      </c>
      <c r="CE27" s="692"/>
      <c r="CF27" s="692"/>
      <c r="CG27" s="692"/>
      <c r="CH27" s="692"/>
      <c r="CI27" s="692"/>
      <c r="CJ27" s="692"/>
      <c r="CK27" s="692"/>
      <c r="CL27" s="692"/>
      <c r="CM27" s="692"/>
      <c r="CN27" s="692"/>
      <c r="CO27" s="692"/>
      <c r="CP27" s="692"/>
      <c r="CQ27" s="693"/>
      <c r="CR27" s="676">
        <v>757854</v>
      </c>
      <c r="CS27" s="712"/>
      <c r="CT27" s="712"/>
      <c r="CU27" s="712"/>
      <c r="CV27" s="712"/>
      <c r="CW27" s="712"/>
      <c r="CX27" s="712"/>
      <c r="CY27" s="713"/>
      <c r="CZ27" s="681">
        <v>2.7</v>
      </c>
      <c r="DA27" s="710"/>
      <c r="DB27" s="710"/>
      <c r="DC27" s="714"/>
      <c r="DD27" s="685">
        <v>284627</v>
      </c>
      <c r="DE27" s="712"/>
      <c r="DF27" s="712"/>
      <c r="DG27" s="712"/>
      <c r="DH27" s="712"/>
      <c r="DI27" s="712"/>
      <c r="DJ27" s="712"/>
      <c r="DK27" s="713"/>
      <c r="DL27" s="685">
        <v>254520</v>
      </c>
      <c r="DM27" s="712"/>
      <c r="DN27" s="712"/>
      <c r="DO27" s="712"/>
      <c r="DP27" s="712"/>
      <c r="DQ27" s="712"/>
      <c r="DR27" s="712"/>
      <c r="DS27" s="712"/>
      <c r="DT27" s="712"/>
      <c r="DU27" s="712"/>
      <c r="DV27" s="713"/>
      <c r="DW27" s="681">
        <v>4.9000000000000004</v>
      </c>
      <c r="DX27" s="710"/>
      <c r="DY27" s="710"/>
      <c r="DZ27" s="710"/>
      <c r="EA27" s="710"/>
      <c r="EB27" s="710"/>
      <c r="EC27" s="711"/>
    </row>
    <row r="28" spans="2:133" ht="11.25" customHeight="1" x14ac:dyDescent="0.15">
      <c r="B28" s="718" t="s">
        <v>306</v>
      </c>
      <c r="C28" s="719"/>
      <c r="D28" s="719"/>
      <c r="E28" s="719"/>
      <c r="F28" s="719"/>
      <c r="G28" s="719"/>
      <c r="H28" s="719"/>
      <c r="I28" s="719"/>
      <c r="J28" s="719"/>
      <c r="K28" s="719"/>
      <c r="L28" s="719"/>
      <c r="M28" s="719"/>
      <c r="N28" s="719"/>
      <c r="O28" s="719"/>
      <c r="P28" s="719"/>
      <c r="Q28" s="720"/>
      <c r="R28" s="676" t="s">
        <v>240</v>
      </c>
      <c r="S28" s="677"/>
      <c r="T28" s="677"/>
      <c r="U28" s="677"/>
      <c r="V28" s="677"/>
      <c r="W28" s="677"/>
      <c r="X28" s="677"/>
      <c r="Y28" s="678"/>
      <c r="Z28" s="679" t="s">
        <v>240</v>
      </c>
      <c r="AA28" s="679"/>
      <c r="AB28" s="679"/>
      <c r="AC28" s="679"/>
      <c r="AD28" s="680" t="s">
        <v>231</v>
      </c>
      <c r="AE28" s="680"/>
      <c r="AF28" s="680"/>
      <c r="AG28" s="680"/>
      <c r="AH28" s="680"/>
      <c r="AI28" s="680"/>
      <c r="AJ28" s="680"/>
      <c r="AK28" s="680"/>
      <c r="AL28" s="681" t="s">
        <v>138</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307</v>
      </c>
      <c r="CE28" s="692"/>
      <c r="CF28" s="692"/>
      <c r="CG28" s="692"/>
      <c r="CH28" s="692"/>
      <c r="CI28" s="692"/>
      <c r="CJ28" s="692"/>
      <c r="CK28" s="692"/>
      <c r="CL28" s="692"/>
      <c r="CM28" s="692"/>
      <c r="CN28" s="692"/>
      <c r="CO28" s="692"/>
      <c r="CP28" s="692"/>
      <c r="CQ28" s="693"/>
      <c r="CR28" s="676">
        <v>873728</v>
      </c>
      <c r="CS28" s="677"/>
      <c r="CT28" s="677"/>
      <c r="CU28" s="677"/>
      <c r="CV28" s="677"/>
      <c r="CW28" s="677"/>
      <c r="CX28" s="677"/>
      <c r="CY28" s="678"/>
      <c r="CZ28" s="681">
        <v>3.1</v>
      </c>
      <c r="DA28" s="710"/>
      <c r="DB28" s="710"/>
      <c r="DC28" s="714"/>
      <c r="DD28" s="685">
        <v>785886</v>
      </c>
      <c r="DE28" s="677"/>
      <c r="DF28" s="677"/>
      <c r="DG28" s="677"/>
      <c r="DH28" s="677"/>
      <c r="DI28" s="677"/>
      <c r="DJ28" s="677"/>
      <c r="DK28" s="678"/>
      <c r="DL28" s="685">
        <v>785886</v>
      </c>
      <c r="DM28" s="677"/>
      <c r="DN28" s="677"/>
      <c r="DO28" s="677"/>
      <c r="DP28" s="677"/>
      <c r="DQ28" s="677"/>
      <c r="DR28" s="677"/>
      <c r="DS28" s="677"/>
      <c r="DT28" s="677"/>
      <c r="DU28" s="677"/>
      <c r="DV28" s="678"/>
      <c r="DW28" s="681">
        <v>15.2</v>
      </c>
      <c r="DX28" s="710"/>
      <c r="DY28" s="710"/>
      <c r="DZ28" s="710"/>
      <c r="EA28" s="710"/>
      <c r="EB28" s="710"/>
      <c r="EC28" s="711"/>
    </row>
    <row r="29" spans="2:133" ht="11.25" customHeight="1" x14ac:dyDescent="0.15">
      <c r="B29" s="673" t="s">
        <v>308</v>
      </c>
      <c r="C29" s="674"/>
      <c r="D29" s="674"/>
      <c r="E29" s="674"/>
      <c r="F29" s="674"/>
      <c r="G29" s="674"/>
      <c r="H29" s="674"/>
      <c r="I29" s="674"/>
      <c r="J29" s="674"/>
      <c r="K29" s="674"/>
      <c r="L29" s="674"/>
      <c r="M29" s="674"/>
      <c r="N29" s="674"/>
      <c r="O29" s="674"/>
      <c r="P29" s="674"/>
      <c r="Q29" s="675"/>
      <c r="R29" s="676">
        <v>2087890</v>
      </c>
      <c r="S29" s="677"/>
      <c r="T29" s="677"/>
      <c r="U29" s="677"/>
      <c r="V29" s="677"/>
      <c r="W29" s="677"/>
      <c r="X29" s="677"/>
      <c r="Y29" s="678"/>
      <c r="Z29" s="679">
        <v>6.5</v>
      </c>
      <c r="AA29" s="679"/>
      <c r="AB29" s="679"/>
      <c r="AC29" s="679"/>
      <c r="AD29" s="680" t="s">
        <v>240</v>
      </c>
      <c r="AE29" s="680"/>
      <c r="AF29" s="680"/>
      <c r="AG29" s="680"/>
      <c r="AH29" s="680"/>
      <c r="AI29" s="680"/>
      <c r="AJ29" s="680"/>
      <c r="AK29" s="680"/>
      <c r="AL29" s="681" t="s">
        <v>138</v>
      </c>
      <c r="AM29" s="682"/>
      <c r="AN29" s="682"/>
      <c r="AO29" s="683"/>
      <c r="AP29" s="655" t="s">
        <v>225</v>
      </c>
      <c r="AQ29" s="656"/>
      <c r="AR29" s="656"/>
      <c r="AS29" s="656"/>
      <c r="AT29" s="656"/>
      <c r="AU29" s="656"/>
      <c r="AV29" s="656"/>
      <c r="AW29" s="656"/>
      <c r="AX29" s="656"/>
      <c r="AY29" s="656"/>
      <c r="AZ29" s="656"/>
      <c r="BA29" s="656"/>
      <c r="BB29" s="656"/>
      <c r="BC29" s="656"/>
      <c r="BD29" s="656"/>
      <c r="BE29" s="656"/>
      <c r="BF29" s="657"/>
      <c r="BG29" s="655" t="s">
        <v>309</v>
      </c>
      <c r="BH29" s="716"/>
      <c r="BI29" s="716"/>
      <c r="BJ29" s="716"/>
      <c r="BK29" s="716"/>
      <c r="BL29" s="716"/>
      <c r="BM29" s="716"/>
      <c r="BN29" s="716"/>
      <c r="BO29" s="716"/>
      <c r="BP29" s="716"/>
      <c r="BQ29" s="717"/>
      <c r="BR29" s="655" t="s">
        <v>310</v>
      </c>
      <c r="BS29" s="716"/>
      <c r="BT29" s="716"/>
      <c r="BU29" s="716"/>
      <c r="BV29" s="716"/>
      <c r="BW29" s="716"/>
      <c r="BX29" s="716"/>
      <c r="BY29" s="716"/>
      <c r="BZ29" s="716"/>
      <c r="CA29" s="716"/>
      <c r="CB29" s="717"/>
      <c r="CD29" s="739" t="s">
        <v>311</v>
      </c>
      <c r="CE29" s="740"/>
      <c r="CF29" s="691" t="s">
        <v>312</v>
      </c>
      <c r="CG29" s="692"/>
      <c r="CH29" s="692"/>
      <c r="CI29" s="692"/>
      <c r="CJ29" s="692"/>
      <c r="CK29" s="692"/>
      <c r="CL29" s="692"/>
      <c r="CM29" s="692"/>
      <c r="CN29" s="692"/>
      <c r="CO29" s="692"/>
      <c r="CP29" s="692"/>
      <c r="CQ29" s="693"/>
      <c r="CR29" s="676">
        <v>873728</v>
      </c>
      <c r="CS29" s="712"/>
      <c r="CT29" s="712"/>
      <c r="CU29" s="712"/>
      <c r="CV29" s="712"/>
      <c r="CW29" s="712"/>
      <c r="CX29" s="712"/>
      <c r="CY29" s="713"/>
      <c r="CZ29" s="681">
        <v>3.1</v>
      </c>
      <c r="DA29" s="710"/>
      <c r="DB29" s="710"/>
      <c r="DC29" s="714"/>
      <c r="DD29" s="685">
        <v>785886</v>
      </c>
      <c r="DE29" s="712"/>
      <c r="DF29" s="712"/>
      <c r="DG29" s="712"/>
      <c r="DH29" s="712"/>
      <c r="DI29" s="712"/>
      <c r="DJ29" s="712"/>
      <c r="DK29" s="713"/>
      <c r="DL29" s="685">
        <v>785886</v>
      </c>
      <c r="DM29" s="712"/>
      <c r="DN29" s="712"/>
      <c r="DO29" s="712"/>
      <c r="DP29" s="712"/>
      <c r="DQ29" s="712"/>
      <c r="DR29" s="712"/>
      <c r="DS29" s="712"/>
      <c r="DT29" s="712"/>
      <c r="DU29" s="712"/>
      <c r="DV29" s="713"/>
      <c r="DW29" s="681">
        <v>15.2</v>
      </c>
      <c r="DX29" s="710"/>
      <c r="DY29" s="710"/>
      <c r="DZ29" s="710"/>
      <c r="EA29" s="710"/>
      <c r="EB29" s="710"/>
      <c r="EC29" s="711"/>
    </row>
    <row r="30" spans="2:133" ht="11.25" customHeight="1" x14ac:dyDescent="0.15">
      <c r="B30" s="673" t="s">
        <v>313</v>
      </c>
      <c r="C30" s="674"/>
      <c r="D30" s="674"/>
      <c r="E30" s="674"/>
      <c r="F30" s="674"/>
      <c r="G30" s="674"/>
      <c r="H30" s="674"/>
      <c r="I30" s="674"/>
      <c r="J30" s="674"/>
      <c r="K30" s="674"/>
      <c r="L30" s="674"/>
      <c r="M30" s="674"/>
      <c r="N30" s="674"/>
      <c r="O30" s="674"/>
      <c r="P30" s="674"/>
      <c r="Q30" s="675"/>
      <c r="R30" s="676">
        <v>365789</v>
      </c>
      <c r="S30" s="677"/>
      <c r="T30" s="677"/>
      <c r="U30" s="677"/>
      <c r="V30" s="677"/>
      <c r="W30" s="677"/>
      <c r="X30" s="677"/>
      <c r="Y30" s="678"/>
      <c r="Z30" s="679">
        <v>1.1000000000000001</v>
      </c>
      <c r="AA30" s="679"/>
      <c r="AB30" s="679"/>
      <c r="AC30" s="679"/>
      <c r="AD30" s="680">
        <v>53394</v>
      </c>
      <c r="AE30" s="680"/>
      <c r="AF30" s="680"/>
      <c r="AG30" s="680"/>
      <c r="AH30" s="680"/>
      <c r="AI30" s="680"/>
      <c r="AJ30" s="680"/>
      <c r="AK30" s="680"/>
      <c r="AL30" s="681">
        <v>1.1000000000000001</v>
      </c>
      <c r="AM30" s="682"/>
      <c r="AN30" s="682"/>
      <c r="AO30" s="683"/>
      <c r="AP30" s="724" t="s">
        <v>314</v>
      </c>
      <c r="AQ30" s="725"/>
      <c r="AR30" s="725"/>
      <c r="AS30" s="725"/>
      <c r="AT30" s="730" t="s">
        <v>315</v>
      </c>
      <c r="AU30" s="227"/>
      <c r="AV30" s="227"/>
      <c r="AW30" s="227"/>
      <c r="AX30" s="662" t="s">
        <v>189</v>
      </c>
      <c r="AY30" s="663"/>
      <c r="AZ30" s="663"/>
      <c r="BA30" s="663"/>
      <c r="BB30" s="663"/>
      <c r="BC30" s="663"/>
      <c r="BD30" s="663"/>
      <c r="BE30" s="663"/>
      <c r="BF30" s="664"/>
      <c r="BG30" s="736">
        <v>99.9</v>
      </c>
      <c r="BH30" s="737"/>
      <c r="BI30" s="737"/>
      <c r="BJ30" s="737"/>
      <c r="BK30" s="737"/>
      <c r="BL30" s="737"/>
      <c r="BM30" s="671">
        <v>99.7</v>
      </c>
      <c r="BN30" s="737"/>
      <c r="BO30" s="737"/>
      <c r="BP30" s="737"/>
      <c r="BQ30" s="738"/>
      <c r="BR30" s="736">
        <v>99.7</v>
      </c>
      <c r="BS30" s="737"/>
      <c r="BT30" s="737"/>
      <c r="BU30" s="737"/>
      <c r="BV30" s="737"/>
      <c r="BW30" s="737"/>
      <c r="BX30" s="671">
        <v>99.5</v>
      </c>
      <c r="BY30" s="737"/>
      <c r="BZ30" s="737"/>
      <c r="CA30" s="737"/>
      <c r="CB30" s="738"/>
      <c r="CD30" s="741"/>
      <c r="CE30" s="742"/>
      <c r="CF30" s="691" t="s">
        <v>316</v>
      </c>
      <c r="CG30" s="692"/>
      <c r="CH30" s="692"/>
      <c r="CI30" s="692"/>
      <c r="CJ30" s="692"/>
      <c r="CK30" s="692"/>
      <c r="CL30" s="692"/>
      <c r="CM30" s="692"/>
      <c r="CN30" s="692"/>
      <c r="CO30" s="692"/>
      <c r="CP30" s="692"/>
      <c r="CQ30" s="693"/>
      <c r="CR30" s="676">
        <v>797963</v>
      </c>
      <c r="CS30" s="677"/>
      <c r="CT30" s="677"/>
      <c r="CU30" s="677"/>
      <c r="CV30" s="677"/>
      <c r="CW30" s="677"/>
      <c r="CX30" s="677"/>
      <c r="CY30" s="678"/>
      <c r="CZ30" s="681">
        <v>2.8</v>
      </c>
      <c r="DA30" s="710"/>
      <c r="DB30" s="710"/>
      <c r="DC30" s="714"/>
      <c r="DD30" s="685">
        <v>710121</v>
      </c>
      <c r="DE30" s="677"/>
      <c r="DF30" s="677"/>
      <c r="DG30" s="677"/>
      <c r="DH30" s="677"/>
      <c r="DI30" s="677"/>
      <c r="DJ30" s="677"/>
      <c r="DK30" s="678"/>
      <c r="DL30" s="685">
        <v>710121</v>
      </c>
      <c r="DM30" s="677"/>
      <c r="DN30" s="677"/>
      <c r="DO30" s="677"/>
      <c r="DP30" s="677"/>
      <c r="DQ30" s="677"/>
      <c r="DR30" s="677"/>
      <c r="DS30" s="677"/>
      <c r="DT30" s="677"/>
      <c r="DU30" s="677"/>
      <c r="DV30" s="678"/>
      <c r="DW30" s="681">
        <v>13.8</v>
      </c>
      <c r="DX30" s="710"/>
      <c r="DY30" s="710"/>
      <c r="DZ30" s="710"/>
      <c r="EA30" s="710"/>
      <c r="EB30" s="710"/>
      <c r="EC30" s="711"/>
    </row>
    <row r="31" spans="2:133" ht="11.25" customHeight="1" x14ac:dyDescent="0.15">
      <c r="B31" s="673" t="s">
        <v>317</v>
      </c>
      <c r="C31" s="674"/>
      <c r="D31" s="674"/>
      <c r="E31" s="674"/>
      <c r="F31" s="674"/>
      <c r="G31" s="674"/>
      <c r="H31" s="674"/>
      <c r="I31" s="674"/>
      <c r="J31" s="674"/>
      <c r="K31" s="674"/>
      <c r="L31" s="674"/>
      <c r="M31" s="674"/>
      <c r="N31" s="674"/>
      <c r="O31" s="674"/>
      <c r="P31" s="674"/>
      <c r="Q31" s="675"/>
      <c r="R31" s="676">
        <v>69925</v>
      </c>
      <c r="S31" s="677"/>
      <c r="T31" s="677"/>
      <c r="U31" s="677"/>
      <c r="V31" s="677"/>
      <c r="W31" s="677"/>
      <c r="X31" s="677"/>
      <c r="Y31" s="678"/>
      <c r="Z31" s="679">
        <v>0.2</v>
      </c>
      <c r="AA31" s="679"/>
      <c r="AB31" s="679"/>
      <c r="AC31" s="679"/>
      <c r="AD31" s="680" t="s">
        <v>231</v>
      </c>
      <c r="AE31" s="680"/>
      <c r="AF31" s="680"/>
      <c r="AG31" s="680"/>
      <c r="AH31" s="680"/>
      <c r="AI31" s="680"/>
      <c r="AJ31" s="680"/>
      <c r="AK31" s="680"/>
      <c r="AL31" s="681" t="s">
        <v>231</v>
      </c>
      <c r="AM31" s="682"/>
      <c r="AN31" s="682"/>
      <c r="AO31" s="683"/>
      <c r="AP31" s="726"/>
      <c r="AQ31" s="727"/>
      <c r="AR31" s="727"/>
      <c r="AS31" s="727"/>
      <c r="AT31" s="731"/>
      <c r="AU31" s="226" t="s">
        <v>318</v>
      </c>
      <c r="AV31" s="226"/>
      <c r="AW31" s="226"/>
      <c r="AX31" s="673" t="s">
        <v>319</v>
      </c>
      <c r="AY31" s="674"/>
      <c r="AZ31" s="674"/>
      <c r="BA31" s="674"/>
      <c r="BB31" s="674"/>
      <c r="BC31" s="674"/>
      <c r="BD31" s="674"/>
      <c r="BE31" s="674"/>
      <c r="BF31" s="675"/>
      <c r="BG31" s="733">
        <v>99.8</v>
      </c>
      <c r="BH31" s="712"/>
      <c r="BI31" s="712"/>
      <c r="BJ31" s="712"/>
      <c r="BK31" s="712"/>
      <c r="BL31" s="712"/>
      <c r="BM31" s="682">
        <v>99.6</v>
      </c>
      <c r="BN31" s="734"/>
      <c r="BO31" s="734"/>
      <c r="BP31" s="734"/>
      <c r="BQ31" s="735"/>
      <c r="BR31" s="733">
        <v>99.6</v>
      </c>
      <c r="BS31" s="712"/>
      <c r="BT31" s="712"/>
      <c r="BU31" s="712"/>
      <c r="BV31" s="712"/>
      <c r="BW31" s="712"/>
      <c r="BX31" s="682">
        <v>99.3</v>
      </c>
      <c r="BY31" s="734"/>
      <c r="BZ31" s="734"/>
      <c r="CA31" s="734"/>
      <c r="CB31" s="735"/>
      <c r="CD31" s="741"/>
      <c r="CE31" s="742"/>
      <c r="CF31" s="691" t="s">
        <v>320</v>
      </c>
      <c r="CG31" s="692"/>
      <c r="CH31" s="692"/>
      <c r="CI31" s="692"/>
      <c r="CJ31" s="692"/>
      <c r="CK31" s="692"/>
      <c r="CL31" s="692"/>
      <c r="CM31" s="692"/>
      <c r="CN31" s="692"/>
      <c r="CO31" s="692"/>
      <c r="CP31" s="692"/>
      <c r="CQ31" s="693"/>
      <c r="CR31" s="676">
        <v>75765</v>
      </c>
      <c r="CS31" s="712"/>
      <c r="CT31" s="712"/>
      <c r="CU31" s="712"/>
      <c r="CV31" s="712"/>
      <c r="CW31" s="712"/>
      <c r="CX31" s="712"/>
      <c r="CY31" s="713"/>
      <c r="CZ31" s="681">
        <v>0.3</v>
      </c>
      <c r="DA31" s="710"/>
      <c r="DB31" s="710"/>
      <c r="DC31" s="714"/>
      <c r="DD31" s="685">
        <v>75765</v>
      </c>
      <c r="DE31" s="712"/>
      <c r="DF31" s="712"/>
      <c r="DG31" s="712"/>
      <c r="DH31" s="712"/>
      <c r="DI31" s="712"/>
      <c r="DJ31" s="712"/>
      <c r="DK31" s="713"/>
      <c r="DL31" s="685">
        <v>75765</v>
      </c>
      <c r="DM31" s="712"/>
      <c r="DN31" s="712"/>
      <c r="DO31" s="712"/>
      <c r="DP31" s="712"/>
      <c r="DQ31" s="712"/>
      <c r="DR31" s="712"/>
      <c r="DS31" s="712"/>
      <c r="DT31" s="712"/>
      <c r="DU31" s="712"/>
      <c r="DV31" s="713"/>
      <c r="DW31" s="681">
        <v>1.5</v>
      </c>
      <c r="DX31" s="710"/>
      <c r="DY31" s="710"/>
      <c r="DZ31" s="710"/>
      <c r="EA31" s="710"/>
      <c r="EB31" s="710"/>
      <c r="EC31" s="711"/>
    </row>
    <row r="32" spans="2:133" ht="11.25" customHeight="1" x14ac:dyDescent="0.15">
      <c r="B32" s="673" t="s">
        <v>321</v>
      </c>
      <c r="C32" s="674"/>
      <c r="D32" s="674"/>
      <c r="E32" s="674"/>
      <c r="F32" s="674"/>
      <c r="G32" s="674"/>
      <c r="H32" s="674"/>
      <c r="I32" s="674"/>
      <c r="J32" s="674"/>
      <c r="K32" s="674"/>
      <c r="L32" s="674"/>
      <c r="M32" s="674"/>
      <c r="N32" s="674"/>
      <c r="O32" s="674"/>
      <c r="P32" s="674"/>
      <c r="Q32" s="675"/>
      <c r="R32" s="676">
        <v>15120793</v>
      </c>
      <c r="S32" s="677"/>
      <c r="T32" s="677"/>
      <c r="U32" s="677"/>
      <c r="V32" s="677"/>
      <c r="W32" s="677"/>
      <c r="X32" s="677"/>
      <c r="Y32" s="678"/>
      <c r="Z32" s="679">
        <v>47</v>
      </c>
      <c r="AA32" s="679"/>
      <c r="AB32" s="679"/>
      <c r="AC32" s="679"/>
      <c r="AD32" s="680" t="s">
        <v>240</v>
      </c>
      <c r="AE32" s="680"/>
      <c r="AF32" s="680"/>
      <c r="AG32" s="680"/>
      <c r="AH32" s="680"/>
      <c r="AI32" s="680"/>
      <c r="AJ32" s="680"/>
      <c r="AK32" s="680"/>
      <c r="AL32" s="681" t="s">
        <v>231</v>
      </c>
      <c r="AM32" s="682"/>
      <c r="AN32" s="682"/>
      <c r="AO32" s="683"/>
      <c r="AP32" s="728"/>
      <c r="AQ32" s="729"/>
      <c r="AR32" s="729"/>
      <c r="AS32" s="729"/>
      <c r="AT32" s="732"/>
      <c r="AU32" s="228"/>
      <c r="AV32" s="228"/>
      <c r="AW32" s="228"/>
      <c r="AX32" s="721" t="s">
        <v>322</v>
      </c>
      <c r="AY32" s="722"/>
      <c r="AZ32" s="722"/>
      <c r="BA32" s="722"/>
      <c r="BB32" s="722"/>
      <c r="BC32" s="722"/>
      <c r="BD32" s="722"/>
      <c r="BE32" s="722"/>
      <c r="BF32" s="723"/>
      <c r="BG32" s="745">
        <v>99.9</v>
      </c>
      <c r="BH32" s="746"/>
      <c r="BI32" s="746"/>
      <c r="BJ32" s="746"/>
      <c r="BK32" s="746"/>
      <c r="BL32" s="746"/>
      <c r="BM32" s="747">
        <v>99.7</v>
      </c>
      <c r="BN32" s="746"/>
      <c r="BO32" s="746"/>
      <c r="BP32" s="746"/>
      <c r="BQ32" s="748"/>
      <c r="BR32" s="745">
        <v>99.8</v>
      </c>
      <c r="BS32" s="746"/>
      <c r="BT32" s="746"/>
      <c r="BU32" s="746"/>
      <c r="BV32" s="746"/>
      <c r="BW32" s="746"/>
      <c r="BX32" s="747">
        <v>99.6</v>
      </c>
      <c r="BY32" s="746"/>
      <c r="BZ32" s="746"/>
      <c r="CA32" s="746"/>
      <c r="CB32" s="748"/>
      <c r="CD32" s="743"/>
      <c r="CE32" s="744"/>
      <c r="CF32" s="691" t="s">
        <v>323</v>
      </c>
      <c r="CG32" s="692"/>
      <c r="CH32" s="692"/>
      <c r="CI32" s="692"/>
      <c r="CJ32" s="692"/>
      <c r="CK32" s="692"/>
      <c r="CL32" s="692"/>
      <c r="CM32" s="692"/>
      <c r="CN32" s="692"/>
      <c r="CO32" s="692"/>
      <c r="CP32" s="692"/>
      <c r="CQ32" s="693"/>
      <c r="CR32" s="676" t="s">
        <v>240</v>
      </c>
      <c r="CS32" s="677"/>
      <c r="CT32" s="677"/>
      <c r="CU32" s="677"/>
      <c r="CV32" s="677"/>
      <c r="CW32" s="677"/>
      <c r="CX32" s="677"/>
      <c r="CY32" s="678"/>
      <c r="CZ32" s="681" t="s">
        <v>231</v>
      </c>
      <c r="DA32" s="710"/>
      <c r="DB32" s="710"/>
      <c r="DC32" s="714"/>
      <c r="DD32" s="685" t="s">
        <v>231</v>
      </c>
      <c r="DE32" s="677"/>
      <c r="DF32" s="677"/>
      <c r="DG32" s="677"/>
      <c r="DH32" s="677"/>
      <c r="DI32" s="677"/>
      <c r="DJ32" s="677"/>
      <c r="DK32" s="678"/>
      <c r="DL32" s="685" t="s">
        <v>240</v>
      </c>
      <c r="DM32" s="677"/>
      <c r="DN32" s="677"/>
      <c r="DO32" s="677"/>
      <c r="DP32" s="677"/>
      <c r="DQ32" s="677"/>
      <c r="DR32" s="677"/>
      <c r="DS32" s="677"/>
      <c r="DT32" s="677"/>
      <c r="DU32" s="677"/>
      <c r="DV32" s="678"/>
      <c r="DW32" s="681" t="s">
        <v>231</v>
      </c>
      <c r="DX32" s="710"/>
      <c r="DY32" s="710"/>
      <c r="DZ32" s="710"/>
      <c r="EA32" s="710"/>
      <c r="EB32" s="710"/>
      <c r="EC32" s="711"/>
    </row>
    <row r="33" spans="2:133" ht="11.25" customHeight="1" x14ac:dyDescent="0.15">
      <c r="B33" s="673" t="s">
        <v>324</v>
      </c>
      <c r="C33" s="674"/>
      <c r="D33" s="674"/>
      <c r="E33" s="674"/>
      <c r="F33" s="674"/>
      <c r="G33" s="674"/>
      <c r="H33" s="674"/>
      <c r="I33" s="674"/>
      <c r="J33" s="674"/>
      <c r="K33" s="674"/>
      <c r="L33" s="674"/>
      <c r="M33" s="674"/>
      <c r="N33" s="674"/>
      <c r="O33" s="674"/>
      <c r="P33" s="674"/>
      <c r="Q33" s="675"/>
      <c r="R33" s="676">
        <v>1412388</v>
      </c>
      <c r="S33" s="677"/>
      <c r="T33" s="677"/>
      <c r="U33" s="677"/>
      <c r="V33" s="677"/>
      <c r="W33" s="677"/>
      <c r="X33" s="677"/>
      <c r="Y33" s="678"/>
      <c r="Z33" s="679">
        <v>4.4000000000000004</v>
      </c>
      <c r="AA33" s="679"/>
      <c r="AB33" s="679"/>
      <c r="AC33" s="679"/>
      <c r="AD33" s="680" t="s">
        <v>240</v>
      </c>
      <c r="AE33" s="680"/>
      <c r="AF33" s="680"/>
      <c r="AG33" s="680"/>
      <c r="AH33" s="680"/>
      <c r="AI33" s="680"/>
      <c r="AJ33" s="680"/>
      <c r="AK33" s="680"/>
      <c r="AL33" s="681" t="s">
        <v>231</v>
      </c>
      <c r="AM33" s="682"/>
      <c r="AN33" s="682"/>
      <c r="AO33" s="683"/>
      <c r="AP33" s="229"/>
      <c r="AQ33" s="230"/>
      <c r="AR33" s="226"/>
      <c r="AS33" s="227"/>
      <c r="AT33" s="227"/>
      <c r="AU33" s="227"/>
      <c r="AV33" s="227"/>
      <c r="AW33" s="227"/>
      <c r="AX33" s="227"/>
      <c r="AY33" s="227"/>
      <c r="AZ33" s="227"/>
      <c r="BA33" s="227"/>
      <c r="BB33" s="227"/>
      <c r="BC33" s="227"/>
      <c r="BD33" s="227"/>
      <c r="BE33" s="227"/>
      <c r="BF33" s="227"/>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D33" s="691" t="s">
        <v>325</v>
      </c>
      <c r="CE33" s="692"/>
      <c r="CF33" s="692"/>
      <c r="CG33" s="692"/>
      <c r="CH33" s="692"/>
      <c r="CI33" s="692"/>
      <c r="CJ33" s="692"/>
      <c r="CK33" s="692"/>
      <c r="CL33" s="692"/>
      <c r="CM33" s="692"/>
      <c r="CN33" s="692"/>
      <c r="CO33" s="692"/>
      <c r="CP33" s="692"/>
      <c r="CQ33" s="693"/>
      <c r="CR33" s="676">
        <v>13190605</v>
      </c>
      <c r="CS33" s="712"/>
      <c r="CT33" s="712"/>
      <c r="CU33" s="712"/>
      <c r="CV33" s="712"/>
      <c r="CW33" s="712"/>
      <c r="CX33" s="712"/>
      <c r="CY33" s="713"/>
      <c r="CZ33" s="681">
        <v>46.2</v>
      </c>
      <c r="DA33" s="710"/>
      <c r="DB33" s="710"/>
      <c r="DC33" s="714"/>
      <c r="DD33" s="685">
        <v>11190874</v>
      </c>
      <c r="DE33" s="712"/>
      <c r="DF33" s="712"/>
      <c r="DG33" s="712"/>
      <c r="DH33" s="712"/>
      <c r="DI33" s="712"/>
      <c r="DJ33" s="712"/>
      <c r="DK33" s="713"/>
      <c r="DL33" s="685">
        <v>2405368</v>
      </c>
      <c r="DM33" s="712"/>
      <c r="DN33" s="712"/>
      <c r="DO33" s="712"/>
      <c r="DP33" s="712"/>
      <c r="DQ33" s="712"/>
      <c r="DR33" s="712"/>
      <c r="DS33" s="712"/>
      <c r="DT33" s="712"/>
      <c r="DU33" s="712"/>
      <c r="DV33" s="713"/>
      <c r="DW33" s="681">
        <v>46.6</v>
      </c>
      <c r="DX33" s="710"/>
      <c r="DY33" s="710"/>
      <c r="DZ33" s="710"/>
      <c r="EA33" s="710"/>
      <c r="EB33" s="710"/>
      <c r="EC33" s="711"/>
    </row>
    <row r="34" spans="2:133" ht="11.25" customHeight="1" x14ac:dyDescent="0.15">
      <c r="B34" s="673" t="s">
        <v>326</v>
      </c>
      <c r="C34" s="674"/>
      <c r="D34" s="674"/>
      <c r="E34" s="674"/>
      <c r="F34" s="674"/>
      <c r="G34" s="674"/>
      <c r="H34" s="674"/>
      <c r="I34" s="674"/>
      <c r="J34" s="674"/>
      <c r="K34" s="674"/>
      <c r="L34" s="674"/>
      <c r="M34" s="674"/>
      <c r="N34" s="674"/>
      <c r="O34" s="674"/>
      <c r="P34" s="674"/>
      <c r="Q34" s="675"/>
      <c r="R34" s="676">
        <v>336930</v>
      </c>
      <c r="S34" s="677"/>
      <c r="T34" s="677"/>
      <c r="U34" s="677"/>
      <c r="V34" s="677"/>
      <c r="W34" s="677"/>
      <c r="X34" s="677"/>
      <c r="Y34" s="678"/>
      <c r="Z34" s="679">
        <v>1</v>
      </c>
      <c r="AA34" s="679"/>
      <c r="AB34" s="679"/>
      <c r="AC34" s="679"/>
      <c r="AD34" s="680">
        <v>12978</v>
      </c>
      <c r="AE34" s="680"/>
      <c r="AF34" s="680"/>
      <c r="AG34" s="680"/>
      <c r="AH34" s="680"/>
      <c r="AI34" s="680"/>
      <c r="AJ34" s="680"/>
      <c r="AK34" s="680"/>
      <c r="AL34" s="681">
        <v>0.3</v>
      </c>
      <c r="AM34" s="682"/>
      <c r="AN34" s="682"/>
      <c r="AO34" s="683"/>
      <c r="AP34" s="231"/>
      <c r="AQ34" s="655" t="s">
        <v>327</v>
      </c>
      <c r="AR34" s="656"/>
      <c r="AS34" s="656"/>
      <c r="AT34" s="656"/>
      <c r="AU34" s="656"/>
      <c r="AV34" s="656"/>
      <c r="AW34" s="656"/>
      <c r="AX34" s="656"/>
      <c r="AY34" s="656"/>
      <c r="AZ34" s="656"/>
      <c r="BA34" s="656"/>
      <c r="BB34" s="656"/>
      <c r="BC34" s="656"/>
      <c r="BD34" s="656"/>
      <c r="BE34" s="656"/>
      <c r="BF34" s="657"/>
      <c r="BG34" s="655" t="s">
        <v>328</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329</v>
      </c>
      <c r="CE34" s="692"/>
      <c r="CF34" s="692"/>
      <c r="CG34" s="692"/>
      <c r="CH34" s="692"/>
      <c r="CI34" s="692"/>
      <c r="CJ34" s="692"/>
      <c r="CK34" s="692"/>
      <c r="CL34" s="692"/>
      <c r="CM34" s="692"/>
      <c r="CN34" s="692"/>
      <c r="CO34" s="692"/>
      <c r="CP34" s="692"/>
      <c r="CQ34" s="693"/>
      <c r="CR34" s="676">
        <v>2616598</v>
      </c>
      <c r="CS34" s="677"/>
      <c r="CT34" s="677"/>
      <c r="CU34" s="677"/>
      <c r="CV34" s="677"/>
      <c r="CW34" s="677"/>
      <c r="CX34" s="677"/>
      <c r="CY34" s="678"/>
      <c r="CZ34" s="681">
        <v>9.1999999999999993</v>
      </c>
      <c r="DA34" s="710"/>
      <c r="DB34" s="710"/>
      <c r="DC34" s="714"/>
      <c r="DD34" s="685">
        <v>1460440</v>
      </c>
      <c r="DE34" s="677"/>
      <c r="DF34" s="677"/>
      <c r="DG34" s="677"/>
      <c r="DH34" s="677"/>
      <c r="DI34" s="677"/>
      <c r="DJ34" s="677"/>
      <c r="DK34" s="678"/>
      <c r="DL34" s="685">
        <v>969785</v>
      </c>
      <c r="DM34" s="677"/>
      <c r="DN34" s="677"/>
      <c r="DO34" s="677"/>
      <c r="DP34" s="677"/>
      <c r="DQ34" s="677"/>
      <c r="DR34" s="677"/>
      <c r="DS34" s="677"/>
      <c r="DT34" s="677"/>
      <c r="DU34" s="677"/>
      <c r="DV34" s="678"/>
      <c r="DW34" s="681">
        <v>18.8</v>
      </c>
      <c r="DX34" s="710"/>
      <c r="DY34" s="710"/>
      <c r="DZ34" s="710"/>
      <c r="EA34" s="710"/>
      <c r="EB34" s="710"/>
      <c r="EC34" s="711"/>
    </row>
    <row r="35" spans="2:133" ht="11.25" customHeight="1" x14ac:dyDescent="0.15">
      <c r="B35" s="673" t="s">
        <v>330</v>
      </c>
      <c r="C35" s="674"/>
      <c r="D35" s="674"/>
      <c r="E35" s="674"/>
      <c r="F35" s="674"/>
      <c r="G35" s="674"/>
      <c r="H35" s="674"/>
      <c r="I35" s="674"/>
      <c r="J35" s="674"/>
      <c r="K35" s="674"/>
      <c r="L35" s="674"/>
      <c r="M35" s="674"/>
      <c r="N35" s="674"/>
      <c r="O35" s="674"/>
      <c r="P35" s="674"/>
      <c r="Q35" s="675"/>
      <c r="R35" s="676">
        <v>913700</v>
      </c>
      <c r="S35" s="677"/>
      <c r="T35" s="677"/>
      <c r="U35" s="677"/>
      <c r="V35" s="677"/>
      <c r="W35" s="677"/>
      <c r="X35" s="677"/>
      <c r="Y35" s="678"/>
      <c r="Z35" s="679">
        <v>2.8</v>
      </c>
      <c r="AA35" s="679"/>
      <c r="AB35" s="679"/>
      <c r="AC35" s="679"/>
      <c r="AD35" s="680" t="s">
        <v>240</v>
      </c>
      <c r="AE35" s="680"/>
      <c r="AF35" s="680"/>
      <c r="AG35" s="680"/>
      <c r="AH35" s="680"/>
      <c r="AI35" s="680"/>
      <c r="AJ35" s="680"/>
      <c r="AK35" s="680"/>
      <c r="AL35" s="681" t="s">
        <v>138</v>
      </c>
      <c r="AM35" s="682"/>
      <c r="AN35" s="682"/>
      <c r="AO35" s="683"/>
      <c r="AP35" s="231"/>
      <c r="AQ35" s="749" t="s">
        <v>331</v>
      </c>
      <c r="AR35" s="750"/>
      <c r="AS35" s="750"/>
      <c r="AT35" s="750"/>
      <c r="AU35" s="750"/>
      <c r="AV35" s="750"/>
      <c r="AW35" s="750"/>
      <c r="AX35" s="750"/>
      <c r="AY35" s="751"/>
      <c r="AZ35" s="665">
        <v>1811603</v>
      </c>
      <c r="BA35" s="666"/>
      <c r="BB35" s="666"/>
      <c r="BC35" s="666"/>
      <c r="BD35" s="666"/>
      <c r="BE35" s="666"/>
      <c r="BF35" s="752"/>
      <c r="BG35" s="687" t="s">
        <v>332</v>
      </c>
      <c r="BH35" s="688"/>
      <c r="BI35" s="688"/>
      <c r="BJ35" s="688"/>
      <c r="BK35" s="688"/>
      <c r="BL35" s="688"/>
      <c r="BM35" s="688"/>
      <c r="BN35" s="688"/>
      <c r="BO35" s="688"/>
      <c r="BP35" s="688"/>
      <c r="BQ35" s="688"/>
      <c r="BR35" s="688"/>
      <c r="BS35" s="688"/>
      <c r="BT35" s="688"/>
      <c r="BU35" s="689"/>
      <c r="BV35" s="665">
        <v>238213</v>
      </c>
      <c r="BW35" s="666"/>
      <c r="BX35" s="666"/>
      <c r="BY35" s="666"/>
      <c r="BZ35" s="666"/>
      <c r="CA35" s="666"/>
      <c r="CB35" s="752"/>
      <c r="CD35" s="691" t="s">
        <v>333</v>
      </c>
      <c r="CE35" s="692"/>
      <c r="CF35" s="692"/>
      <c r="CG35" s="692"/>
      <c r="CH35" s="692"/>
      <c r="CI35" s="692"/>
      <c r="CJ35" s="692"/>
      <c r="CK35" s="692"/>
      <c r="CL35" s="692"/>
      <c r="CM35" s="692"/>
      <c r="CN35" s="692"/>
      <c r="CO35" s="692"/>
      <c r="CP35" s="692"/>
      <c r="CQ35" s="693"/>
      <c r="CR35" s="676">
        <v>91226</v>
      </c>
      <c r="CS35" s="712"/>
      <c r="CT35" s="712"/>
      <c r="CU35" s="712"/>
      <c r="CV35" s="712"/>
      <c r="CW35" s="712"/>
      <c r="CX35" s="712"/>
      <c r="CY35" s="713"/>
      <c r="CZ35" s="681">
        <v>0.3</v>
      </c>
      <c r="DA35" s="710"/>
      <c r="DB35" s="710"/>
      <c r="DC35" s="714"/>
      <c r="DD35" s="685">
        <v>78122</v>
      </c>
      <c r="DE35" s="712"/>
      <c r="DF35" s="712"/>
      <c r="DG35" s="712"/>
      <c r="DH35" s="712"/>
      <c r="DI35" s="712"/>
      <c r="DJ35" s="712"/>
      <c r="DK35" s="713"/>
      <c r="DL35" s="685">
        <v>70722</v>
      </c>
      <c r="DM35" s="712"/>
      <c r="DN35" s="712"/>
      <c r="DO35" s="712"/>
      <c r="DP35" s="712"/>
      <c r="DQ35" s="712"/>
      <c r="DR35" s="712"/>
      <c r="DS35" s="712"/>
      <c r="DT35" s="712"/>
      <c r="DU35" s="712"/>
      <c r="DV35" s="713"/>
      <c r="DW35" s="681">
        <v>1.4</v>
      </c>
      <c r="DX35" s="710"/>
      <c r="DY35" s="710"/>
      <c r="DZ35" s="710"/>
      <c r="EA35" s="710"/>
      <c r="EB35" s="710"/>
      <c r="EC35" s="711"/>
    </row>
    <row r="36" spans="2:133" ht="11.25" customHeight="1" x14ac:dyDescent="0.15">
      <c r="B36" s="673" t="s">
        <v>334</v>
      </c>
      <c r="C36" s="674"/>
      <c r="D36" s="674"/>
      <c r="E36" s="674"/>
      <c r="F36" s="674"/>
      <c r="G36" s="674"/>
      <c r="H36" s="674"/>
      <c r="I36" s="674"/>
      <c r="J36" s="674"/>
      <c r="K36" s="674"/>
      <c r="L36" s="674"/>
      <c r="M36" s="674"/>
      <c r="N36" s="674"/>
      <c r="O36" s="674"/>
      <c r="P36" s="674"/>
      <c r="Q36" s="675"/>
      <c r="R36" s="676" t="s">
        <v>240</v>
      </c>
      <c r="S36" s="677"/>
      <c r="T36" s="677"/>
      <c r="U36" s="677"/>
      <c r="V36" s="677"/>
      <c r="W36" s="677"/>
      <c r="X36" s="677"/>
      <c r="Y36" s="678"/>
      <c r="Z36" s="679" t="s">
        <v>240</v>
      </c>
      <c r="AA36" s="679"/>
      <c r="AB36" s="679"/>
      <c r="AC36" s="679"/>
      <c r="AD36" s="680" t="s">
        <v>231</v>
      </c>
      <c r="AE36" s="680"/>
      <c r="AF36" s="680"/>
      <c r="AG36" s="680"/>
      <c r="AH36" s="680"/>
      <c r="AI36" s="680"/>
      <c r="AJ36" s="680"/>
      <c r="AK36" s="680"/>
      <c r="AL36" s="681" t="s">
        <v>240</v>
      </c>
      <c r="AM36" s="682"/>
      <c r="AN36" s="682"/>
      <c r="AO36" s="683"/>
      <c r="AQ36" s="753" t="s">
        <v>335</v>
      </c>
      <c r="AR36" s="754"/>
      <c r="AS36" s="754"/>
      <c r="AT36" s="754"/>
      <c r="AU36" s="754"/>
      <c r="AV36" s="754"/>
      <c r="AW36" s="754"/>
      <c r="AX36" s="754"/>
      <c r="AY36" s="755"/>
      <c r="AZ36" s="676">
        <v>724634</v>
      </c>
      <c r="BA36" s="677"/>
      <c r="BB36" s="677"/>
      <c r="BC36" s="677"/>
      <c r="BD36" s="712"/>
      <c r="BE36" s="712"/>
      <c r="BF36" s="735"/>
      <c r="BG36" s="691" t="s">
        <v>336</v>
      </c>
      <c r="BH36" s="692"/>
      <c r="BI36" s="692"/>
      <c r="BJ36" s="692"/>
      <c r="BK36" s="692"/>
      <c r="BL36" s="692"/>
      <c r="BM36" s="692"/>
      <c r="BN36" s="692"/>
      <c r="BO36" s="692"/>
      <c r="BP36" s="692"/>
      <c r="BQ36" s="692"/>
      <c r="BR36" s="692"/>
      <c r="BS36" s="692"/>
      <c r="BT36" s="692"/>
      <c r="BU36" s="693"/>
      <c r="BV36" s="676">
        <v>238101</v>
      </c>
      <c r="BW36" s="677"/>
      <c r="BX36" s="677"/>
      <c r="BY36" s="677"/>
      <c r="BZ36" s="677"/>
      <c r="CA36" s="677"/>
      <c r="CB36" s="686"/>
      <c r="CD36" s="691" t="s">
        <v>337</v>
      </c>
      <c r="CE36" s="692"/>
      <c r="CF36" s="692"/>
      <c r="CG36" s="692"/>
      <c r="CH36" s="692"/>
      <c r="CI36" s="692"/>
      <c r="CJ36" s="692"/>
      <c r="CK36" s="692"/>
      <c r="CL36" s="692"/>
      <c r="CM36" s="692"/>
      <c r="CN36" s="692"/>
      <c r="CO36" s="692"/>
      <c r="CP36" s="692"/>
      <c r="CQ36" s="693"/>
      <c r="CR36" s="676">
        <v>8097751</v>
      </c>
      <c r="CS36" s="677"/>
      <c r="CT36" s="677"/>
      <c r="CU36" s="677"/>
      <c r="CV36" s="677"/>
      <c r="CW36" s="677"/>
      <c r="CX36" s="677"/>
      <c r="CY36" s="678"/>
      <c r="CZ36" s="681">
        <v>28.3</v>
      </c>
      <c r="DA36" s="710"/>
      <c r="DB36" s="710"/>
      <c r="DC36" s="714"/>
      <c r="DD36" s="685">
        <v>7727689</v>
      </c>
      <c r="DE36" s="677"/>
      <c r="DF36" s="677"/>
      <c r="DG36" s="677"/>
      <c r="DH36" s="677"/>
      <c r="DI36" s="677"/>
      <c r="DJ36" s="677"/>
      <c r="DK36" s="678"/>
      <c r="DL36" s="685">
        <v>836463</v>
      </c>
      <c r="DM36" s="677"/>
      <c r="DN36" s="677"/>
      <c r="DO36" s="677"/>
      <c r="DP36" s="677"/>
      <c r="DQ36" s="677"/>
      <c r="DR36" s="677"/>
      <c r="DS36" s="677"/>
      <c r="DT36" s="677"/>
      <c r="DU36" s="677"/>
      <c r="DV36" s="678"/>
      <c r="DW36" s="681">
        <v>16.2</v>
      </c>
      <c r="DX36" s="710"/>
      <c r="DY36" s="710"/>
      <c r="DZ36" s="710"/>
      <c r="EA36" s="710"/>
      <c r="EB36" s="710"/>
      <c r="EC36" s="711"/>
    </row>
    <row r="37" spans="2:133" ht="11.25" customHeight="1" x14ac:dyDescent="0.15">
      <c r="B37" s="673" t="s">
        <v>338</v>
      </c>
      <c r="C37" s="674"/>
      <c r="D37" s="674"/>
      <c r="E37" s="674"/>
      <c r="F37" s="674"/>
      <c r="G37" s="674"/>
      <c r="H37" s="674"/>
      <c r="I37" s="674"/>
      <c r="J37" s="674"/>
      <c r="K37" s="674"/>
      <c r="L37" s="674"/>
      <c r="M37" s="674"/>
      <c r="N37" s="674"/>
      <c r="O37" s="674"/>
      <c r="P37" s="674"/>
      <c r="Q37" s="675"/>
      <c r="R37" s="676">
        <v>207000</v>
      </c>
      <c r="S37" s="677"/>
      <c r="T37" s="677"/>
      <c r="U37" s="677"/>
      <c r="V37" s="677"/>
      <c r="W37" s="677"/>
      <c r="X37" s="677"/>
      <c r="Y37" s="678"/>
      <c r="Z37" s="679">
        <v>0.6</v>
      </c>
      <c r="AA37" s="679"/>
      <c r="AB37" s="679"/>
      <c r="AC37" s="679"/>
      <c r="AD37" s="680" t="s">
        <v>138</v>
      </c>
      <c r="AE37" s="680"/>
      <c r="AF37" s="680"/>
      <c r="AG37" s="680"/>
      <c r="AH37" s="680"/>
      <c r="AI37" s="680"/>
      <c r="AJ37" s="680"/>
      <c r="AK37" s="680"/>
      <c r="AL37" s="681" t="s">
        <v>240</v>
      </c>
      <c r="AM37" s="682"/>
      <c r="AN37" s="682"/>
      <c r="AO37" s="683"/>
      <c r="AQ37" s="753" t="s">
        <v>339</v>
      </c>
      <c r="AR37" s="754"/>
      <c r="AS37" s="754"/>
      <c r="AT37" s="754"/>
      <c r="AU37" s="754"/>
      <c r="AV37" s="754"/>
      <c r="AW37" s="754"/>
      <c r="AX37" s="754"/>
      <c r="AY37" s="755"/>
      <c r="AZ37" s="676">
        <v>328493</v>
      </c>
      <c r="BA37" s="677"/>
      <c r="BB37" s="677"/>
      <c r="BC37" s="677"/>
      <c r="BD37" s="712"/>
      <c r="BE37" s="712"/>
      <c r="BF37" s="735"/>
      <c r="BG37" s="691" t="s">
        <v>340</v>
      </c>
      <c r="BH37" s="692"/>
      <c r="BI37" s="692"/>
      <c r="BJ37" s="692"/>
      <c r="BK37" s="692"/>
      <c r="BL37" s="692"/>
      <c r="BM37" s="692"/>
      <c r="BN37" s="692"/>
      <c r="BO37" s="692"/>
      <c r="BP37" s="692"/>
      <c r="BQ37" s="692"/>
      <c r="BR37" s="692"/>
      <c r="BS37" s="692"/>
      <c r="BT37" s="692"/>
      <c r="BU37" s="693"/>
      <c r="BV37" s="676">
        <v>2110</v>
      </c>
      <c r="BW37" s="677"/>
      <c r="BX37" s="677"/>
      <c r="BY37" s="677"/>
      <c r="BZ37" s="677"/>
      <c r="CA37" s="677"/>
      <c r="CB37" s="686"/>
      <c r="CD37" s="691" t="s">
        <v>341</v>
      </c>
      <c r="CE37" s="692"/>
      <c r="CF37" s="692"/>
      <c r="CG37" s="692"/>
      <c r="CH37" s="692"/>
      <c r="CI37" s="692"/>
      <c r="CJ37" s="692"/>
      <c r="CK37" s="692"/>
      <c r="CL37" s="692"/>
      <c r="CM37" s="692"/>
      <c r="CN37" s="692"/>
      <c r="CO37" s="692"/>
      <c r="CP37" s="692"/>
      <c r="CQ37" s="693"/>
      <c r="CR37" s="676">
        <v>690007</v>
      </c>
      <c r="CS37" s="712"/>
      <c r="CT37" s="712"/>
      <c r="CU37" s="712"/>
      <c r="CV37" s="712"/>
      <c r="CW37" s="712"/>
      <c r="CX37" s="712"/>
      <c r="CY37" s="713"/>
      <c r="CZ37" s="681">
        <v>2.4</v>
      </c>
      <c r="DA37" s="710"/>
      <c r="DB37" s="710"/>
      <c r="DC37" s="714"/>
      <c r="DD37" s="685">
        <v>478607</v>
      </c>
      <c r="DE37" s="712"/>
      <c r="DF37" s="712"/>
      <c r="DG37" s="712"/>
      <c r="DH37" s="712"/>
      <c r="DI37" s="712"/>
      <c r="DJ37" s="712"/>
      <c r="DK37" s="713"/>
      <c r="DL37" s="685">
        <v>408953</v>
      </c>
      <c r="DM37" s="712"/>
      <c r="DN37" s="712"/>
      <c r="DO37" s="712"/>
      <c r="DP37" s="712"/>
      <c r="DQ37" s="712"/>
      <c r="DR37" s="712"/>
      <c r="DS37" s="712"/>
      <c r="DT37" s="712"/>
      <c r="DU37" s="712"/>
      <c r="DV37" s="713"/>
      <c r="DW37" s="681">
        <v>7.9</v>
      </c>
      <c r="DX37" s="710"/>
      <c r="DY37" s="710"/>
      <c r="DZ37" s="710"/>
      <c r="EA37" s="710"/>
      <c r="EB37" s="710"/>
      <c r="EC37" s="711"/>
    </row>
    <row r="38" spans="2:133" ht="11.25" customHeight="1" x14ac:dyDescent="0.15">
      <c r="B38" s="721" t="s">
        <v>342</v>
      </c>
      <c r="C38" s="722"/>
      <c r="D38" s="722"/>
      <c r="E38" s="722"/>
      <c r="F38" s="722"/>
      <c r="G38" s="722"/>
      <c r="H38" s="722"/>
      <c r="I38" s="722"/>
      <c r="J38" s="722"/>
      <c r="K38" s="722"/>
      <c r="L38" s="722"/>
      <c r="M38" s="722"/>
      <c r="N38" s="722"/>
      <c r="O38" s="722"/>
      <c r="P38" s="722"/>
      <c r="Q38" s="723"/>
      <c r="R38" s="756">
        <v>32146624</v>
      </c>
      <c r="S38" s="757"/>
      <c r="T38" s="757"/>
      <c r="U38" s="757"/>
      <c r="V38" s="757"/>
      <c r="W38" s="757"/>
      <c r="X38" s="757"/>
      <c r="Y38" s="758"/>
      <c r="Z38" s="759">
        <v>100</v>
      </c>
      <c r="AA38" s="759"/>
      <c r="AB38" s="759"/>
      <c r="AC38" s="759"/>
      <c r="AD38" s="760">
        <v>4951413</v>
      </c>
      <c r="AE38" s="760"/>
      <c r="AF38" s="760"/>
      <c r="AG38" s="760"/>
      <c r="AH38" s="760"/>
      <c r="AI38" s="760"/>
      <c r="AJ38" s="760"/>
      <c r="AK38" s="760"/>
      <c r="AL38" s="761">
        <v>100</v>
      </c>
      <c r="AM38" s="747"/>
      <c r="AN38" s="747"/>
      <c r="AO38" s="762"/>
      <c r="AQ38" s="753" t="s">
        <v>343</v>
      </c>
      <c r="AR38" s="754"/>
      <c r="AS38" s="754"/>
      <c r="AT38" s="754"/>
      <c r="AU38" s="754"/>
      <c r="AV38" s="754"/>
      <c r="AW38" s="754"/>
      <c r="AX38" s="754"/>
      <c r="AY38" s="755"/>
      <c r="AZ38" s="676">
        <v>199809</v>
      </c>
      <c r="BA38" s="677"/>
      <c r="BB38" s="677"/>
      <c r="BC38" s="677"/>
      <c r="BD38" s="712"/>
      <c r="BE38" s="712"/>
      <c r="BF38" s="735"/>
      <c r="BG38" s="691" t="s">
        <v>344</v>
      </c>
      <c r="BH38" s="692"/>
      <c r="BI38" s="692"/>
      <c r="BJ38" s="692"/>
      <c r="BK38" s="692"/>
      <c r="BL38" s="692"/>
      <c r="BM38" s="692"/>
      <c r="BN38" s="692"/>
      <c r="BO38" s="692"/>
      <c r="BP38" s="692"/>
      <c r="BQ38" s="692"/>
      <c r="BR38" s="692"/>
      <c r="BS38" s="692"/>
      <c r="BT38" s="692"/>
      <c r="BU38" s="693"/>
      <c r="BV38" s="676">
        <v>4002</v>
      </c>
      <c r="BW38" s="677"/>
      <c r="BX38" s="677"/>
      <c r="BY38" s="677"/>
      <c r="BZ38" s="677"/>
      <c r="CA38" s="677"/>
      <c r="CB38" s="686"/>
      <c r="CD38" s="691" t="s">
        <v>345</v>
      </c>
      <c r="CE38" s="692"/>
      <c r="CF38" s="692"/>
      <c r="CG38" s="692"/>
      <c r="CH38" s="692"/>
      <c r="CI38" s="692"/>
      <c r="CJ38" s="692"/>
      <c r="CK38" s="692"/>
      <c r="CL38" s="692"/>
      <c r="CM38" s="692"/>
      <c r="CN38" s="692"/>
      <c r="CO38" s="692"/>
      <c r="CP38" s="692"/>
      <c r="CQ38" s="693"/>
      <c r="CR38" s="676">
        <v>758476</v>
      </c>
      <c r="CS38" s="677"/>
      <c r="CT38" s="677"/>
      <c r="CU38" s="677"/>
      <c r="CV38" s="677"/>
      <c r="CW38" s="677"/>
      <c r="CX38" s="677"/>
      <c r="CY38" s="678"/>
      <c r="CZ38" s="681">
        <v>2.7</v>
      </c>
      <c r="DA38" s="710"/>
      <c r="DB38" s="710"/>
      <c r="DC38" s="714"/>
      <c r="DD38" s="685">
        <v>659302</v>
      </c>
      <c r="DE38" s="677"/>
      <c r="DF38" s="677"/>
      <c r="DG38" s="677"/>
      <c r="DH38" s="677"/>
      <c r="DI38" s="677"/>
      <c r="DJ38" s="677"/>
      <c r="DK38" s="678"/>
      <c r="DL38" s="685">
        <v>528398</v>
      </c>
      <c r="DM38" s="677"/>
      <c r="DN38" s="677"/>
      <c r="DO38" s="677"/>
      <c r="DP38" s="677"/>
      <c r="DQ38" s="677"/>
      <c r="DR38" s="677"/>
      <c r="DS38" s="677"/>
      <c r="DT38" s="677"/>
      <c r="DU38" s="677"/>
      <c r="DV38" s="678"/>
      <c r="DW38" s="681">
        <v>10.199999999999999</v>
      </c>
      <c r="DX38" s="710"/>
      <c r="DY38" s="710"/>
      <c r="DZ38" s="710"/>
      <c r="EA38" s="710"/>
      <c r="EB38" s="710"/>
      <c r="EC38" s="711"/>
    </row>
    <row r="39" spans="2:133" ht="11.25" customHeight="1" x14ac:dyDescent="0.15">
      <c r="AQ39" s="753" t="s">
        <v>346</v>
      </c>
      <c r="AR39" s="754"/>
      <c r="AS39" s="754"/>
      <c r="AT39" s="754"/>
      <c r="AU39" s="754"/>
      <c r="AV39" s="754"/>
      <c r="AW39" s="754"/>
      <c r="AX39" s="754"/>
      <c r="AY39" s="755"/>
      <c r="AZ39" s="676">
        <v>17672</v>
      </c>
      <c r="BA39" s="677"/>
      <c r="BB39" s="677"/>
      <c r="BC39" s="677"/>
      <c r="BD39" s="712"/>
      <c r="BE39" s="712"/>
      <c r="BF39" s="735"/>
      <c r="BG39" s="767" t="s">
        <v>347</v>
      </c>
      <c r="BH39" s="768"/>
      <c r="BI39" s="768"/>
      <c r="BJ39" s="768"/>
      <c r="BK39" s="768"/>
      <c r="BL39" s="232"/>
      <c r="BM39" s="692" t="s">
        <v>348</v>
      </c>
      <c r="BN39" s="692"/>
      <c r="BO39" s="692"/>
      <c r="BP39" s="692"/>
      <c r="BQ39" s="692"/>
      <c r="BR39" s="692"/>
      <c r="BS39" s="692"/>
      <c r="BT39" s="692"/>
      <c r="BU39" s="693"/>
      <c r="BV39" s="676">
        <v>124</v>
      </c>
      <c r="BW39" s="677"/>
      <c r="BX39" s="677"/>
      <c r="BY39" s="677"/>
      <c r="BZ39" s="677"/>
      <c r="CA39" s="677"/>
      <c r="CB39" s="686"/>
      <c r="CD39" s="691" t="s">
        <v>349</v>
      </c>
      <c r="CE39" s="692"/>
      <c r="CF39" s="692"/>
      <c r="CG39" s="692"/>
      <c r="CH39" s="692"/>
      <c r="CI39" s="692"/>
      <c r="CJ39" s="692"/>
      <c r="CK39" s="692"/>
      <c r="CL39" s="692"/>
      <c r="CM39" s="692"/>
      <c r="CN39" s="692"/>
      <c r="CO39" s="692"/>
      <c r="CP39" s="692"/>
      <c r="CQ39" s="693"/>
      <c r="CR39" s="676">
        <v>1545745</v>
      </c>
      <c r="CS39" s="712"/>
      <c r="CT39" s="712"/>
      <c r="CU39" s="712"/>
      <c r="CV39" s="712"/>
      <c r="CW39" s="712"/>
      <c r="CX39" s="712"/>
      <c r="CY39" s="713"/>
      <c r="CZ39" s="681">
        <v>5.4</v>
      </c>
      <c r="DA39" s="710"/>
      <c r="DB39" s="710"/>
      <c r="DC39" s="714"/>
      <c r="DD39" s="685">
        <v>1256712</v>
      </c>
      <c r="DE39" s="712"/>
      <c r="DF39" s="712"/>
      <c r="DG39" s="712"/>
      <c r="DH39" s="712"/>
      <c r="DI39" s="712"/>
      <c r="DJ39" s="712"/>
      <c r="DK39" s="713"/>
      <c r="DL39" s="685" t="s">
        <v>138</v>
      </c>
      <c r="DM39" s="712"/>
      <c r="DN39" s="712"/>
      <c r="DO39" s="712"/>
      <c r="DP39" s="712"/>
      <c r="DQ39" s="712"/>
      <c r="DR39" s="712"/>
      <c r="DS39" s="712"/>
      <c r="DT39" s="712"/>
      <c r="DU39" s="712"/>
      <c r="DV39" s="713"/>
      <c r="DW39" s="681" t="s">
        <v>240</v>
      </c>
      <c r="DX39" s="710"/>
      <c r="DY39" s="710"/>
      <c r="DZ39" s="710"/>
      <c r="EA39" s="710"/>
      <c r="EB39" s="710"/>
      <c r="EC39" s="711"/>
    </row>
    <row r="40" spans="2:133" ht="11.25" customHeight="1" x14ac:dyDescent="0.15">
      <c r="AQ40" s="753" t="s">
        <v>350</v>
      </c>
      <c r="AR40" s="754"/>
      <c r="AS40" s="754"/>
      <c r="AT40" s="754"/>
      <c r="AU40" s="754"/>
      <c r="AV40" s="754"/>
      <c r="AW40" s="754"/>
      <c r="AX40" s="754"/>
      <c r="AY40" s="755"/>
      <c r="AZ40" s="676">
        <v>124655</v>
      </c>
      <c r="BA40" s="677"/>
      <c r="BB40" s="677"/>
      <c r="BC40" s="677"/>
      <c r="BD40" s="712"/>
      <c r="BE40" s="712"/>
      <c r="BF40" s="735"/>
      <c r="BG40" s="767"/>
      <c r="BH40" s="768"/>
      <c r="BI40" s="768"/>
      <c r="BJ40" s="768"/>
      <c r="BK40" s="768"/>
      <c r="BL40" s="232"/>
      <c r="BM40" s="692" t="s">
        <v>351</v>
      </c>
      <c r="BN40" s="692"/>
      <c r="BO40" s="692"/>
      <c r="BP40" s="692"/>
      <c r="BQ40" s="692"/>
      <c r="BR40" s="692"/>
      <c r="BS40" s="692"/>
      <c r="BT40" s="692"/>
      <c r="BU40" s="693"/>
      <c r="BV40" s="676" t="s">
        <v>240</v>
      </c>
      <c r="BW40" s="677"/>
      <c r="BX40" s="677"/>
      <c r="BY40" s="677"/>
      <c r="BZ40" s="677"/>
      <c r="CA40" s="677"/>
      <c r="CB40" s="686"/>
      <c r="CD40" s="691" t="s">
        <v>352</v>
      </c>
      <c r="CE40" s="692"/>
      <c r="CF40" s="692"/>
      <c r="CG40" s="692"/>
      <c r="CH40" s="692"/>
      <c r="CI40" s="692"/>
      <c r="CJ40" s="692"/>
      <c r="CK40" s="692"/>
      <c r="CL40" s="692"/>
      <c r="CM40" s="692"/>
      <c r="CN40" s="692"/>
      <c r="CO40" s="692"/>
      <c r="CP40" s="692"/>
      <c r="CQ40" s="693"/>
      <c r="CR40" s="676">
        <v>80809</v>
      </c>
      <c r="CS40" s="677"/>
      <c r="CT40" s="677"/>
      <c r="CU40" s="677"/>
      <c r="CV40" s="677"/>
      <c r="CW40" s="677"/>
      <c r="CX40" s="677"/>
      <c r="CY40" s="678"/>
      <c r="CZ40" s="681">
        <v>0.3</v>
      </c>
      <c r="DA40" s="710"/>
      <c r="DB40" s="710"/>
      <c r="DC40" s="714"/>
      <c r="DD40" s="685">
        <v>8609</v>
      </c>
      <c r="DE40" s="677"/>
      <c r="DF40" s="677"/>
      <c r="DG40" s="677"/>
      <c r="DH40" s="677"/>
      <c r="DI40" s="677"/>
      <c r="DJ40" s="677"/>
      <c r="DK40" s="678"/>
      <c r="DL40" s="685" t="s">
        <v>240</v>
      </c>
      <c r="DM40" s="677"/>
      <c r="DN40" s="677"/>
      <c r="DO40" s="677"/>
      <c r="DP40" s="677"/>
      <c r="DQ40" s="677"/>
      <c r="DR40" s="677"/>
      <c r="DS40" s="677"/>
      <c r="DT40" s="677"/>
      <c r="DU40" s="677"/>
      <c r="DV40" s="678"/>
      <c r="DW40" s="681" t="s">
        <v>231</v>
      </c>
      <c r="DX40" s="710"/>
      <c r="DY40" s="710"/>
      <c r="DZ40" s="710"/>
      <c r="EA40" s="710"/>
      <c r="EB40" s="710"/>
      <c r="EC40" s="711"/>
    </row>
    <row r="41" spans="2:133" ht="11.25" customHeight="1" x14ac:dyDescent="0.15">
      <c r="AQ41" s="763" t="s">
        <v>353</v>
      </c>
      <c r="AR41" s="764"/>
      <c r="AS41" s="764"/>
      <c r="AT41" s="764"/>
      <c r="AU41" s="764"/>
      <c r="AV41" s="764"/>
      <c r="AW41" s="764"/>
      <c r="AX41" s="764"/>
      <c r="AY41" s="765"/>
      <c r="AZ41" s="756">
        <v>416340</v>
      </c>
      <c r="BA41" s="757"/>
      <c r="BB41" s="757"/>
      <c r="BC41" s="757"/>
      <c r="BD41" s="746"/>
      <c r="BE41" s="746"/>
      <c r="BF41" s="748"/>
      <c r="BG41" s="769"/>
      <c r="BH41" s="770"/>
      <c r="BI41" s="770"/>
      <c r="BJ41" s="770"/>
      <c r="BK41" s="770"/>
      <c r="BL41" s="233"/>
      <c r="BM41" s="701" t="s">
        <v>354</v>
      </c>
      <c r="BN41" s="701"/>
      <c r="BO41" s="701"/>
      <c r="BP41" s="701"/>
      <c r="BQ41" s="701"/>
      <c r="BR41" s="701"/>
      <c r="BS41" s="701"/>
      <c r="BT41" s="701"/>
      <c r="BU41" s="702"/>
      <c r="BV41" s="756">
        <v>317</v>
      </c>
      <c r="BW41" s="757"/>
      <c r="BX41" s="757"/>
      <c r="BY41" s="757"/>
      <c r="BZ41" s="757"/>
      <c r="CA41" s="757"/>
      <c r="CB41" s="766"/>
      <c r="CD41" s="691" t="s">
        <v>355</v>
      </c>
      <c r="CE41" s="692"/>
      <c r="CF41" s="692"/>
      <c r="CG41" s="692"/>
      <c r="CH41" s="692"/>
      <c r="CI41" s="692"/>
      <c r="CJ41" s="692"/>
      <c r="CK41" s="692"/>
      <c r="CL41" s="692"/>
      <c r="CM41" s="692"/>
      <c r="CN41" s="692"/>
      <c r="CO41" s="692"/>
      <c r="CP41" s="692"/>
      <c r="CQ41" s="693"/>
      <c r="CR41" s="676" t="s">
        <v>138</v>
      </c>
      <c r="CS41" s="712"/>
      <c r="CT41" s="712"/>
      <c r="CU41" s="712"/>
      <c r="CV41" s="712"/>
      <c r="CW41" s="712"/>
      <c r="CX41" s="712"/>
      <c r="CY41" s="713"/>
      <c r="CZ41" s="681" t="s">
        <v>231</v>
      </c>
      <c r="DA41" s="710"/>
      <c r="DB41" s="710"/>
      <c r="DC41" s="714"/>
      <c r="DD41" s="685" t="s">
        <v>138</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226" t="s">
        <v>356</v>
      </c>
      <c r="C42" s="226"/>
      <c r="D42" s="226"/>
      <c r="E42" s="226"/>
      <c r="F42" s="226"/>
      <c r="G42" s="226"/>
      <c r="H42" s="226"/>
      <c r="I42" s="226"/>
      <c r="J42" s="226"/>
      <c r="K42" s="226"/>
      <c r="L42" s="226"/>
      <c r="M42" s="226"/>
      <c r="N42" s="226"/>
      <c r="O42" s="226"/>
      <c r="P42" s="226"/>
      <c r="Q42" s="226"/>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BV42" s="235"/>
      <c r="BW42" s="235"/>
      <c r="BX42" s="235"/>
      <c r="BY42" s="235"/>
      <c r="BZ42" s="235"/>
      <c r="CA42" s="235"/>
      <c r="CB42" s="235"/>
      <c r="CD42" s="673" t="s">
        <v>357</v>
      </c>
      <c r="CE42" s="674"/>
      <c r="CF42" s="674"/>
      <c r="CG42" s="674"/>
      <c r="CH42" s="674"/>
      <c r="CI42" s="674"/>
      <c r="CJ42" s="674"/>
      <c r="CK42" s="674"/>
      <c r="CL42" s="674"/>
      <c r="CM42" s="674"/>
      <c r="CN42" s="674"/>
      <c r="CO42" s="674"/>
      <c r="CP42" s="674"/>
      <c r="CQ42" s="675"/>
      <c r="CR42" s="676">
        <v>12174187</v>
      </c>
      <c r="CS42" s="677"/>
      <c r="CT42" s="677"/>
      <c r="CU42" s="677"/>
      <c r="CV42" s="677"/>
      <c r="CW42" s="677"/>
      <c r="CX42" s="677"/>
      <c r="CY42" s="678"/>
      <c r="CZ42" s="681">
        <v>42.6</v>
      </c>
      <c r="DA42" s="682"/>
      <c r="DB42" s="682"/>
      <c r="DC42" s="777"/>
      <c r="DD42" s="685">
        <v>3473806</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43" s="236" t="s">
        <v>358</v>
      </c>
      <c r="C43" s="226"/>
      <c r="D43" s="226"/>
      <c r="E43" s="226"/>
      <c r="F43" s="226"/>
      <c r="G43" s="226"/>
      <c r="H43" s="226"/>
      <c r="I43" s="226"/>
      <c r="J43" s="226"/>
      <c r="K43" s="226"/>
      <c r="L43" s="226"/>
      <c r="M43" s="226"/>
      <c r="N43" s="226"/>
      <c r="O43" s="226"/>
      <c r="P43" s="226"/>
      <c r="Q43" s="226"/>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CD43" s="673" t="s">
        <v>359</v>
      </c>
      <c r="CE43" s="674"/>
      <c r="CF43" s="674"/>
      <c r="CG43" s="674"/>
      <c r="CH43" s="674"/>
      <c r="CI43" s="674"/>
      <c r="CJ43" s="674"/>
      <c r="CK43" s="674"/>
      <c r="CL43" s="674"/>
      <c r="CM43" s="674"/>
      <c r="CN43" s="674"/>
      <c r="CO43" s="674"/>
      <c r="CP43" s="674"/>
      <c r="CQ43" s="675"/>
      <c r="CR43" s="676">
        <v>80246</v>
      </c>
      <c r="CS43" s="712"/>
      <c r="CT43" s="712"/>
      <c r="CU43" s="712"/>
      <c r="CV43" s="712"/>
      <c r="CW43" s="712"/>
      <c r="CX43" s="712"/>
      <c r="CY43" s="713"/>
      <c r="CZ43" s="681">
        <v>0.3</v>
      </c>
      <c r="DA43" s="710"/>
      <c r="DB43" s="710"/>
      <c r="DC43" s="714"/>
      <c r="DD43" s="685">
        <v>80246</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B44" s="237" t="s">
        <v>360</v>
      </c>
      <c r="CD44" s="788" t="s">
        <v>311</v>
      </c>
      <c r="CE44" s="789"/>
      <c r="CF44" s="673" t="s">
        <v>361</v>
      </c>
      <c r="CG44" s="674"/>
      <c r="CH44" s="674"/>
      <c r="CI44" s="674"/>
      <c r="CJ44" s="674"/>
      <c r="CK44" s="674"/>
      <c r="CL44" s="674"/>
      <c r="CM44" s="674"/>
      <c r="CN44" s="674"/>
      <c r="CO44" s="674"/>
      <c r="CP44" s="674"/>
      <c r="CQ44" s="675"/>
      <c r="CR44" s="676">
        <v>6951509</v>
      </c>
      <c r="CS44" s="677"/>
      <c r="CT44" s="677"/>
      <c r="CU44" s="677"/>
      <c r="CV44" s="677"/>
      <c r="CW44" s="677"/>
      <c r="CX44" s="677"/>
      <c r="CY44" s="678"/>
      <c r="CZ44" s="681">
        <v>24.3</v>
      </c>
      <c r="DA44" s="682"/>
      <c r="DB44" s="682"/>
      <c r="DC44" s="777"/>
      <c r="DD44" s="685">
        <v>1746061</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0"/>
      <c r="CE45" s="791"/>
      <c r="CF45" s="673" t="s">
        <v>362</v>
      </c>
      <c r="CG45" s="674"/>
      <c r="CH45" s="674"/>
      <c r="CI45" s="674"/>
      <c r="CJ45" s="674"/>
      <c r="CK45" s="674"/>
      <c r="CL45" s="674"/>
      <c r="CM45" s="674"/>
      <c r="CN45" s="674"/>
      <c r="CO45" s="674"/>
      <c r="CP45" s="674"/>
      <c r="CQ45" s="675"/>
      <c r="CR45" s="676">
        <v>6122013</v>
      </c>
      <c r="CS45" s="712"/>
      <c r="CT45" s="712"/>
      <c r="CU45" s="712"/>
      <c r="CV45" s="712"/>
      <c r="CW45" s="712"/>
      <c r="CX45" s="712"/>
      <c r="CY45" s="713"/>
      <c r="CZ45" s="681">
        <v>21.4</v>
      </c>
      <c r="DA45" s="710"/>
      <c r="DB45" s="710"/>
      <c r="DC45" s="714"/>
      <c r="DD45" s="685">
        <v>1308969</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CD46" s="790"/>
      <c r="CE46" s="791"/>
      <c r="CF46" s="673" t="s">
        <v>363</v>
      </c>
      <c r="CG46" s="674"/>
      <c r="CH46" s="674"/>
      <c r="CI46" s="674"/>
      <c r="CJ46" s="674"/>
      <c r="CK46" s="674"/>
      <c r="CL46" s="674"/>
      <c r="CM46" s="674"/>
      <c r="CN46" s="674"/>
      <c r="CO46" s="674"/>
      <c r="CP46" s="674"/>
      <c r="CQ46" s="675"/>
      <c r="CR46" s="676">
        <v>760372</v>
      </c>
      <c r="CS46" s="677"/>
      <c r="CT46" s="677"/>
      <c r="CU46" s="677"/>
      <c r="CV46" s="677"/>
      <c r="CW46" s="677"/>
      <c r="CX46" s="677"/>
      <c r="CY46" s="678"/>
      <c r="CZ46" s="681">
        <v>2.7</v>
      </c>
      <c r="DA46" s="682"/>
      <c r="DB46" s="682"/>
      <c r="DC46" s="777"/>
      <c r="DD46" s="685">
        <v>367968</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CD47" s="790"/>
      <c r="CE47" s="791"/>
      <c r="CF47" s="673" t="s">
        <v>364</v>
      </c>
      <c r="CG47" s="674"/>
      <c r="CH47" s="674"/>
      <c r="CI47" s="674"/>
      <c r="CJ47" s="674"/>
      <c r="CK47" s="674"/>
      <c r="CL47" s="674"/>
      <c r="CM47" s="674"/>
      <c r="CN47" s="674"/>
      <c r="CO47" s="674"/>
      <c r="CP47" s="674"/>
      <c r="CQ47" s="675"/>
      <c r="CR47" s="676">
        <v>5222678</v>
      </c>
      <c r="CS47" s="712"/>
      <c r="CT47" s="712"/>
      <c r="CU47" s="712"/>
      <c r="CV47" s="712"/>
      <c r="CW47" s="712"/>
      <c r="CX47" s="712"/>
      <c r="CY47" s="713"/>
      <c r="CZ47" s="681">
        <v>18.3</v>
      </c>
      <c r="DA47" s="710"/>
      <c r="DB47" s="710"/>
      <c r="DC47" s="714"/>
      <c r="DD47" s="685">
        <v>1727745</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x14ac:dyDescent="0.15">
      <c r="CD48" s="792"/>
      <c r="CE48" s="793"/>
      <c r="CF48" s="673" t="s">
        <v>365</v>
      </c>
      <c r="CG48" s="674"/>
      <c r="CH48" s="674"/>
      <c r="CI48" s="674"/>
      <c r="CJ48" s="674"/>
      <c r="CK48" s="674"/>
      <c r="CL48" s="674"/>
      <c r="CM48" s="674"/>
      <c r="CN48" s="674"/>
      <c r="CO48" s="674"/>
      <c r="CP48" s="674"/>
      <c r="CQ48" s="675"/>
      <c r="CR48" s="676" t="s">
        <v>231</v>
      </c>
      <c r="CS48" s="677"/>
      <c r="CT48" s="677"/>
      <c r="CU48" s="677"/>
      <c r="CV48" s="677"/>
      <c r="CW48" s="677"/>
      <c r="CX48" s="677"/>
      <c r="CY48" s="678"/>
      <c r="CZ48" s="681" t="s">
        <v>231</v>
      </c>
      <c r="DA48" s="682"/>
      <c r="DB48" s="682"/>
      <c r="DC48" s="777"/>
      <c r="DD48" s="685" t="s">
        <v>231</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21" t="s">
        <v>366</v>
      </c>
      <c r="CE49" s="722"/>
      <c r="CF49" s="722"/>
      <c r="CG49" s="722"/>
      <c r="CH49" s="722"/>
      <c r="CI49" s="722"/>
      <c r="CJ49" s="722"/>
      <c r="CK49" s="722"/>
      <c r="CL49" s="722"/>
      <c r="CM49" s="722"/>
      <c r="CN49" s="722"/>
      <c r="CO49" s="722"/>
      <c r="CP49" s="722"/>
      <c r="CQ49" s="723"/>
      <c r="CR49" s="756">
        <v>28575585</v>
      </c>
      <c r="CS49" s="746"/>
      <c r="CT49" s="746"/>
      <c r="CU49" s="746"/>
      <c r="CV49" s="746"/>
      <c r="CW49" s="746"/>
      <c r="CX49" s="746"/>
      <c r="CY49" s="778"/>
      <c r="CZ49" s="761">
        <v>100</v>
      </c>
      <c r="DA49" s="779"/>
      <c r="DB49" s="779"/>
      <c r="DC49" s="780"/>
      <c r="DD49" s="781">
        <v>17263363</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idden="1" x14ac:dyDescent="0.15"/>
    <row r="51" spans="82:133" hidden="1" x14ac:dyDescent="0.15"/>
    <row r="52" spans="82:133" hidden="1" x14ac:dyDescent="0.15"/>
    <row r="53" spans="82:133" hidden="1" x14ac:dyDescent="0.15"/>
  </sheetData>
  <sheetProtection algorithmName="SHA-512" hashValue="p6RNLESC+t2sorGlnaI2uRLbHma7lHt1D1Heofqd3UpTAxAdqkhXklSd+RNk2DClkfZlQ6CIUCbzfFd7A9LBaw==" saltValue="jXmfBjZASzFpzq6qtEFIO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367</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823" t="s">
        <v>368</v>
      </c>
      <c r="DK2" s="824"/>
      <c r="DL2" s="824"/>
      <c r="DM2" s="824"/>
      <c r="DN2" s="824"/>
      <c r="DO2" s="825"/>
      <c r="DP2" s="246"/>
      <c r="DQ2" s="823" t="s">
        <v>369</v>
      </c>
      <c r="DR2" s="824"/>
      <c r="DS2" s="824"/>
      <c r="DT2" s="824"/>
      <c r="DU2" s="824"/>
      <c r="DV2" s="824"/>
      <c r="DW2" s="824"/>
      <c r="DX2" s="824"/>
      <c r="DY2" s="824"/>
      <c r="DZ2" s="825"/>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826" t="s">
        <v>370</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9"/>
      <c r="BA4" s="249"/>
      <c r="BB4" s="249"/>
      <c r="BC4" s="249"/>
      <c r="BD4" s="249"/>
      <c r="BE4" s="250"/>
      <c r="BF4" s="250"/>
      <c r="BG4" s="250"/>
      <c r="BH4" s="250"/>
      <c r="BI4" s="250"/>
      <c r="BJ4" s="250"/>
      <c r="BK4" s="250"/>
      <c r="BL4" s="250"/>
      <c r="BM4" s="250"/>
      <c r="BN4" s="250"/>
      <c r="BO4" s="250"/>
      <c r="BP4" s="250"/>
      <c r="BQ4" s="249" t="s">
        <v>371</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817" t="s">
        <v>372</v>
      </c>
      <c r="B5" s="818"/>
      <c r="C5" s="818"/>
      <c r="D5" s="818"/>
      <c r="E5" s="818"/>
      <c r="F5" s="818"/>
      <c r="G5" s="818"/>
      <c r="H5" s="818"/>
      <c r="I5" s="818"/>
      <c r="J5" s="818"/>
      <c r="K5" s="818"/>
      <c r="L5" s="818"/>
      <c r="M5" s="818"/>
      <c r="N5" s="818"/>
      <c r="O5" s="818"/>
      <c r="P5" s="819"/>
      <c r="Q5" s="794" t="s">
        <v>373</v>
      </c>
      <c r="R5" s="795"/>
      <c r="S5" s="795"/>
      <c r="T5" s="795"/>
      <c r="U5" s="796"/>
      <c r="V5" s="794" t="s">
        <v>374</v>
      </c>
      <c r="W5" s="795"/>
      <c r="X5" s="795"/>
      <c r="Y5" s="795"/>
      <c r="Z5" s="796"/>
      <c r="AA5" s="794" t="s">
        <v>375</v>
      </c>
      <c r="AB5" s="795"/>
      <c r="AC5" s="795"/>
      <c r="AD5" s="795"/>
      <c r="AE5" s="795"/>
      <c r="AF5" s="827" t="s">
        <v>376</v>
      </c>
      <c r="AG5" s="795"/>
      <c r="AH5" s="795"/>
      <c r="AI5" s="795"/>
      <c r="AJ5" s="806"/>
      <c r="AK5" s="795" t="s">
        <v>377</v>
      </c>
      <c r="AL5" s="795"/>
      <c r="AM5" s="795"/>
      <c r="AN5" s="795"/>
      <c r="AO5" s="796"/>
      <c r="AP5" s="794" t="s">
        <v>378</v>
      </c>
      <c r="AQ5" s="795"/>
      <c r="AR5" s="795"/>
      <c r="AS5" s="795"/>
      <c r="AT5" s="796"/>
      <c r="AU5" s="794" t="s">
        <v>379</v>
      </c>
      <c r="AV5" s="795"/>
      <c r="AW5" s="795"/>
      <c r="AX5" s="795"/>
      <c r="AY5" s="806"/>
      <c r="AZ5" s="253"/>
      <c r="BA5" s="253"/>
      <c r="BB5" s="253"/>
      <c r="BC5" s="253"/>
      <c r="BD5" s="253"/>
      <c r="BE5" s="254"/>
      <c r="BF5" s="254"/>
      <c r="BG5" s="254"/>
      <c r="BH5" s="254"/>
      <c r="BI5" s="254"/>
      <c r="BJ5" s="254"/>
      <c r="BK5" s="254"/>
      <c r="BL5" s="254"/>
      <c r="BM5" s="254"/>
      <c r="BN5" s="254"/>
      <c r="BO5" s="254"/>
      <c r="BP5" s="254"/>
      <c r="BQ5" s="817" t="s">
        <v>380</v>
      </c>
      <c r="BR5" s="818"/>
      <c r="BS5" s="818"/>
      <c r="BT5" s="818"/>
      <c r="BU5" s="818"/>
      <c r="BV5" s="818"/>
      <c r="BW5" s="818"/>
      <c r="BX5" s="818"/>
      <c r="BY5" s="818"/>
      <c r="BZ5" s="818"/>
      <c r="CA5" s="818"/>
      <c r="CB5" s="818"/>
      <c r="CC5" s="818"/>
      <c r="CD5" s="818"/>
      <c r="CE5" s="818"/>
      <c r="CF5" s="818"/>
      <c r="CG5" s="819"/>
      <c r="CH5" s="794" t="s">
        <v>381</v>
      </c>
      <c r="CI5" s="795"/>
      <c r="CJ5" s="795"/>
      <c r="CK5" s="795"/>
      <c r="CL5" s="796"/>
      <c r="CM5" s="794" t="s">
        <v>382</v>
      </c>
      <c r="CN5" s="795"/>
      <c r="CO5" s="795"/>
      <c r="CP5" s="795"/>
      <c r="CQ5" s="796"/>
      <c r="CR5" s="794" t="s">
        <v>383</v>
      </c>
      <c r="CS5" s="795"/>
      <c r="CT5" s="795"/>
      <c r="CU5" s="795"/>
      <c r="CV5" s="796"/>
      <c r="CW5" s="794" t="s">
        <v>384</v>
      </c>
      <c r="CX5" s="795"/>
      <c r="CY5" s="795"/>
      <c r="CZ5" s="795"/>
      <c r="DA5" s="796"/>
      <c r="DB5" s="794" t="s">
        <v>385</v>
      </c>
      <c r="DC5" s="795"/>
      <c r="DD5" s="795"/>
      <c r="DE5" s="795"/>
      <c r="DF5" s="796"/>
      <c r="DG5" s="800" t="s">
        <v>386</v>
      </c>
      <c r="DH5" s="801"/>
      <c r="DI5" s="801"/>
      <c r="DJ5" s="801"/>
      <c r="DK5" s="802"/>
      <c r="DL5" s="800" t="s">
        <v>387</v>
      </c>
      <c r="DM5" s="801"/>
      <c r="DN5" s="801"/>
      <c r="DO5" s="801"/>
      <c r="DP5" s="802"/>
      <c r="DQ5" s="794" t="s">
        <v>388</v>
      </c>
      <c r="DR5" s="795"/>
      <c r="DS5" s="795"/>
      <c r="DT5" s="795"/>
      <c r="DU5" s="796"/>
      <c r="DV5" s="794" t="s">
        <v>379</v>
      </c>
      <c r="DW5" s="795"/>
      <c r="DX5" s="795"/>
      <c r="DY5" s="795"/>
      <c r="DZ5" s="806"/>
      <c r="EA5" s="251"/>
    </row>
    <row r="6" spans="1:131" s="252" customFormat="1" ht="26.25" customHeight="1" thickBot="1" x14ac:dyDescent="0.2">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9"/>
      <c r="BA6" s="249"/>
      <c r="BB6" s="249"/>
      <c r="BC6" s="249"/>
      <c r="BD6" s="249"/>
      <c r="BE6" s="250"/>
      <c r="BF6" s="250"/>
      <c r="BG6" s="250"/>
      <c r="BH6" s="250"/>
      <c r="BI6" s="250"/>
      <c r="BJ6" s="250"/>
      <c r="BK6" s="250"/>
      <c r="BL6" s="250"/>
      <c r="BM6" s="250"/>
      <c r="BN6" s="250"/>
      <c r="BO6" s="250"/>
      <c r="BP6" s="250"/>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51"/>
    </row>
    <row r="7" spans="1:131" s="252" customFormat="1" ht="26.25" customHeight="1" thickTop="1" x14ac:dyDescent="0.15">
      <c r="A7" s="255">
        <v>1</v>
      </c>
      <c r="B7" s="808" t="s">
        <v>389</v>
      </c>
      <c r="C7" s="809"/>
      <c r="D7" s="809"/>
      <c r="E7" s="809"/>
      <c r="F7" s="809"/>
      <c r="G7" s="809"/>
      <c r="H7" s="809"/>
      <c r="I7" s="809"/>
      <c r="J7" s="809"/>
      <c r="K7" s="809"/>
      <c r="L7" s="809"/>
      <c r="M7" s="809"/>
      <c r="N7" s="809"/>
      <c r="O7" s="809"/>
      <c r="P7" s="810"/>
      <c r="Q7" s="811">
        <v>32147</v>
      </c>
      <c r="R7" s="812"/>
      <c r="S7" s="812"/>
      <c r="T7" s="812"/>
      <c r="U7" s="812"/>
      <c r="V7" s="812">
        <v>28576</v>
      </c>
      <c r="W7" s="812"/>
      <c r="X7" s="812"/>
      <c r="Y7" s="812"/>
      <c r="Z7" s="812"/>
      <c r="AA7" s="812">
        <v>3571</v>
      </c>
      <c r="AB7" s="812"/>
      <c r="AC7" s="812"/>
      <c r="AD7" s="812"/>
      <c r="AE7" s="813"/>
      <c r="AF7" s="814">
        <v>1578</v>
      </c>
      <c r="AG7" s="815"/>
      <c r="AH7" s="815"/>
      <c r="AI7" s="815"/>
      <c r="AJ7" s="816"/>
      <c r="AK7" s="851">
        <v>15145</v>
      </c>
      <c r="AL7" s="852"/>
      <c r="AM7" s="852"/>
      <c r="AN7" s="852"/>
      <c r="AO7" s="852"/>
      <c r="AP7" s="852">
        <v>12742</v>
      </c>
      <c r="AQ7" s="852"/>
      <c r="AR7" s="852"/>
      <c r="AS7" s="852"/>
      <c r="AT7" s="852"/>
      <c r="AU7" s="853"/>
      <c r="AV7" s="853"/>
      <c r="AW7" s="853"/>
      <c r="AX7" s="853"/>
      <c r="AY7" s="854"/>
      <c r="AZ7" s="249"/>
      <c r="BA7" s="249"/>
      <c r="BB7" s="249"/>
      <c r="BC7" s="249"/>
      <c r="BD7" s="249"/>
      <c r="BE7" s="250"/>
      <c r="BF7" s="250"/>
      <c r="BG7" s="250"/>
      <c r="BH7" s="250"/>
      <c r="BI7" s="250"/>
      <c r="BJ7" s="250"/>
      <c r="BK7" s="250"/>
      <c r="BL7" s="250"/>
      <c r="BM7" s="250"/>
      <c r="BN7" s="250"/>
      <c r="BO7" s="250"/>
      <c r="BP7" s="250"/>
      <c r="BQ7" s="256">
        <v>1</v>
      </c>
      <c r="BR7" s="257"/>
      <c r="BS7" s="855"/>
      <c r="BT7" s="856"/>
      <c r="BU7" s="856"/>
      <c r="BV7" s="856"/>
      <c r="BW7" s="856"/>
      <c r="BX7" s="856"/>
      <c r="BY7" s="856"/>
      <c r="BZ7" s="856"/>
      <c r="CA7" s="856"/>
      <c r="CB7" s="856"/>
      <c r="CC7" s="856"/>
      <c r="CD7" s="856"/>
      <c r="CE7" s="856"/>
      <c r="CF7" s="856"/>
      <c r="CG7" s="857"/>
      <c r="CH7" s="848"/>
      <c r="CI7" s="849"/>
      <c r="CJ7" s="849"/>
      <c r="CK7" s="849"/>
      <c r="CL7" s="850"/>
      <c r="CM7" s="848"/>
      <c r="CN7" s="849"/>
      <c r="CO7" s="849"/>
      <c r="CP7" s="849"/>
      <c r="CQ7" s="850"/>
      <c r="CR7" s="848"/>
      <c r="CS7" s="849"/>
      <c r="CT7" s="849"/>
      <c r="CU7" s="849"/>
      <c r="CV7" s="850"/>
      <c r="CW7" s="848"/>
      <c r="CX7" s="849"/>
      <c r="CY7" s="849"/>
      <c r="CZ7" s="849"/>
      <c r="DA7" s="850"/>
      <c r="DB7" s="848"/>
      <c r="DC7" s="849"/>
      <c r="DD7" s="849"/>
      <c r="DE7" s="849"/>
      <c r="DF7" s="850"/>
      <c r="DG7" s="848"/>
      <c r="DH7" s="849"/>
      <c r="DI7" s="849"/>
      <c r="DJ7" s="849"/>
      <c r="DK7" s="850"/>
      <c r="DL7" s="848"/>
      <c r="DM7" s="849"/>
      <c r="DN7" s="849"/>
      <c r="DO7" s="849"/>
      <c r="DP7" s="850"/>
      <c r="DQ7" s="848"/>
      <c r="DR7" s="849"/>
      <c r="DS7" s="849"/>
      <c r="DT7" s="849"/>
      <c r="DU7" s="850"/>
      <c r="DV7" s="829"/>
      <c r="DW7" s="830"/>
      <c r="DX7" s="830"/>
      <c r="DY7" s="830"/>
      <c r="DZ7" s="831"/>
      <c r="EA7" s="251"/>
    </row>
    <row r="8" spans="1:131" s="252" customFormat="1" ht="26.25" customHeight="1" x14ac:dyDescent="0.15">
      <c r="A8" s="258">
        <v>2</v>
      </c>
      <c r="B8" s="832"/>
      <c r="C8" s="833"/>
      <c r="D8" s="833"/>
      <c r="E8" s="833"/>
      <c r="F8" s="833"/>
      <c r="G8" s="833"/>
      <c r="H8" s="833"/>
      <c r="I8" s="833"/>
      <c r="J8" s="833"/>
      <c r="K8" s="833"/>
      <c r="L8" s="833"/>
      <c r="M8" s="833"/>
      <c r="N8" s="833"/>
      <c r="O8" s="833"/>
      <c r="P8" s="834"/>
      <c r="Q8" s="835"/>
      <c r="R8" s="836"/>
      <c r="S8" s="836"/>
      <c r="T8" s="836"/>
      <c r="U8" s="836"/>
      <c r="V8" s="836"/>
      <c r="W8" s="836"/>
      <c r="X8" s="836"/>
      <c r="Y8" s="836"/>
      <c r="Z8" s="836"/>
      <c r="AA8" s="836"/>
      <c r="AB8" s="836"/>
      <c r="AC8" s="836"/>
      <c r="AD8" s="836"/>
      <c r="AE8" s="837"/>
      <c r="AF8" s="838"/>
      <c r="AG8" s="839"/>
      <c r="AH8" s="839"/>
      <c r="AI8" s="839"/>
      <c r="AJ8" s="840"/>
      <c r="AK8" s="841"/>
      <c r="AL8" s="842"/>
      <c r="AM8" s="842"/>
      <c r="AN8" s="842"/>
      <c r="AO8" s="842"/>
      <c r="AP8" s="842"/>
      <c r="AQ8" s="842"/>
      <c r="AR8" s="842"/>
      <c r="AS8" s="842"/>
      <c r="AT8" s="842"/>
      <c r="AU8" s="843"/>
      <c r="AV8" s="843"/>
      <c r="AW8" s="843"/>
      <c r="AX8" s="843"/>
      <c r="AY8" s="844"/>
      <c r="AZ8" s="249"/>
      <c r="BA8" s="249"/>
      <c r="BB8" s="249"/>
      <c r="BC8" s="249"/>
      <c r="BD8" s="249"/>
      <c r="BE8" s="250"/>
      <c r="BF8" s="250"/>
      <c r="BG8" s="250"/>
      <c r="BH8" s="250"/>
      <c r="BI8" s="250"/>
      <c r="BJ8" s="250"/>
      <c r="BK8" s="250"/>
      <c r="BL8" s="250"/>
      <c r="BM8" s="250"/>
      <c r="BN8" s="250"/>
      <c r="BO8" s="250"/>
      <c r="BP8" s="250"/>
      <c r="BQ8" s="259">
        <v>2</v>
      </c>
      <c r="BR8" s="260"/>
      <c r="BS8" s="845"/>
      <c r="BT8" s="846"/>
      <c r="BU8" s="846"/>
      <c r="BV8" s="846"/>
      <c r="BW8" s="846"/>
      <c r="BX8" s="846"/>
      <c r="BY8" s="846"/>
      <c r="BZ8" s="846"/>
      <c r="CA8" s="846"/>
      <c r="CB8" s="846"/>
      <c r="CC8" s="846"/>
      <c r="CD8" s="846"/>
      <c r="CE8" s="846"/>
      <c r="CF8" s="846"/>
      <c r="CG8" s="847"/>
      <c r="CH8" s="858"/>
      <c r="CI8" s="859"/>
      <c r="CJ8" s="859"/>
      <c r="CK8" s="859"/>
      <c r="CL8" s="860"/>
      <c r="CM8" s="858"/>
      <c r="CN8" s="859"/>
      <c r="CO8" s="859"/>
      <c r="CP8" s="859"/>
      <c r="CQ8" s="860"/>
      <c r="CR8" s="858"/>
      <c r="CS8" s="859"/>
      <c r="CT8" s="859"/>
      <c r="CU8" s="859"/>
      <c r="CV8" s="860"/>
      <c r="CW8" s="858"/>
      <c r="CX8" s="859"/>
      <c r="CY8" s="859"/>
      <c r="CZ8" s="859"/>
      <c r="DA8" s="860"/>
      <c r="DB8" s="858"/>
      <c r="DC8" s="859"/>
      <c r="DD8" s="859"/>
      <c r="DE8" s="859"/>
      <c r="DF8" s="860"/>
      <c r="DG8" s="858"/>
      <c r="DH8" s="859"/>
      <c r="DI8" s="859"/>
      <c r="DJ8" s="859"/>
      <c r="DK8" s="860"/>
      <c r="DL8" s="858"/>
      <c r="DM8" s="859"/>
      <c r="DN8" s="859"/>
      <c r="DO8" s="859"/>
      <c r="DP8" s="860"/>
      <c r="DQ8" s="858"/>
      <c r="DR8" s="859"/>
      <c r="DS8" s="859"/>
      <c r="DT8" s="859"/>
      <c r="DU8" s="860"/>
      <c r="DV8" s="861"/>
      <c r="DW8" s="862"/>
      <c r="DX8" s="862"/>
      <c r="DY8" s="862"/>
      <c r="DZ8" s="863"/>
      <c r="EA8" s="251"/>
    </row>
    <row r="9" spans="1:131" s="252" customFormat="1" ht="26.25" customHeight="1" x14ac:dyDescent="0.15">
      <c r="A9" s="258">
        <v>3</v>
      </c>
      <c r="B9" s="832"/>
      <c r="C9" s="833"/>
      <c r="D9" s="833"/>
      <c r="E9" s="833"/>
      <c r="F9" s="833"/>
      <c r="G9" s="833"/>
      <c r="H9" s="833"/>
      <c r="I9" s="833"/>
      <c r="J9" s="833"/>
      <c r="K9" s="833"/>
      <c r="L9" s="833"/>
      <c r="M9" s="833"/>
      <c r="N9" s="833"/>
      <c r="O9" s="833"/>
      <c r="P9" s="834"/>
      <c r="Q9" s="835"/>
      <c r="R9" s="836"/>
      <c r="S9" s="836"/>
      <c r="T9" s="836"/>
      <c r="U9" s="836"/>
      <c r="V9" s="836"/>
      <c r="W9" s="836"/>
      <c r="X9" s="836"/>
      <c r="Y9" s="836"/>
      <c r="Z9" s="836"/>
      <c r="AA9" s="836"/>
      <c r="AB9" s="836"/>
      <c r="AC9" s="836"/>
      <c r="AD9" s="836"/>
      <c r="AE9" s="837"/>
      <c r="AF9" s="838"/>
      <c r="AG9" s="839"/>
      <c r="AH9" s="839"/>
      <c r="AI9" s="839"/>
      <c r="AJ9" s="840"/>
      <c r="AK9" s="841"/>
      <c r="AL9" s="842"/>
      <c r="AM9" s="842"/>
      <c r="AN9" s="842"/>
      <c r="AO9" s="842"/>
      <c r="AP9" s="842"/>
      <c r="AQ9" s="842"/>
      <c r="AR9" s="842"/>
      <c r="AS9" s="842"/>
      <c r="AT9" s="842"/>
      <c r="AU9" s="843"/>
      <c r="AV9" s="843"/>
      <c r="AW9" s="843"/>
      <c r="AX9" s="843"/>
      <c r="AY9" s="844"/>
      <c r="AZ9" s="249"/>
      <c r="BA9" s="249"/>
      <c r="BB9" s="249"/>
      <c r="BC9" s="249"/>
      <c r="BD9" s="249"/>
      <c r="BE9" s="250"/>
      <c r="BF9" s="250"/>
      <c r="BG9" s="250"/>
      <c r="BH9" s="250"/>
      <c r="BI9" s="250"/>
      <c r="BJ9" s="250"/>
      <c r="BK9" s="250"/>
      <c r="BL9" s="250"/>
      <c r="BM9" s="250"/>
      <c r="BN9" s="250"/>
      <c r="BO9" s="250"/>
      <c r="BP9" s="250"/>
      <c r="BQ9" s="259">
        <v>3</v>
      </c>
      <c r="BR9" s="260"/>
      <c r="BS9" s="845"/>
      <c r="BT9" s="846"/>
      <c r="BU9" s="846"/>
      <c r="BV9" s="846"/>
      <c r="BW9" s="846"/>
      <c r="BX9" s="846"/>
      <c r="BY9" s="846"/>
      <c r="BZ9" s="846"/>
      <c r="CA9" s="846"/>
      <c r="CB9" s="846"/>
      <c r="CC9" s="846"/>
      <c r="CD9" s="846"/>
      <c r="CE9" s="846"/>
      <c r="CF9" s="846"/>
      <c r="CG9" s="847"/>
      <c r="CH9" s="858"/>
      <c r="CI9" s="859"/>
      <c r="CJ9" s="859"/>
      <c r="CK9" s="859"/>
      <c r="CL9" s="860"/>
      <c r="CM9" s="858"/>
      <c r="CN9" s="859"/>
      <c r="CO9" s="859"/>
      <c r="CP9" s="859"/>
      <c r="CQ9" s="860"/>
      <c r="CR9" s="858"/>
      <c r="CS9" s="859"/>
      <c r="CT9" s="859"/>
      <c r="CU9" s="859"/>
      <c r="CV9" s="860"/>
      <c r="CW9" s="858"/>
      <c r="CX9" s="859"/>
      <c r="CY9" s="859"/>
      <c r="CZ9" s="859"/>
      <c r="DA9" s="860"/>
      <c r="DB9" s="858"/>
      <c r="DC9" s="859"/>
      <c r="DD9" s="859"/>
      <c r="DE9" s="859"/>
      <c r="DF9" s="860"/>
      <c r="DG9" s="858"/>
      <c r="DH9" s="859"/>
      <c r="DI9" s="859"/>
      <c r="DJ9" s="859"/>
      <c r="DK9" s="860"/>
      <c r="DL9" s="858"/>
      <c r="DM9" s="859"/>
      <c r="DN9" s="859"/>
      <c r="DO9" s="859"/>
      <c r="DP9" s="860"/>
      <c r="DQ9" s="858"/>
      <c r="DR9" s="859"/>
      <c r="DS9" s="859"/>
      <c r="DT9" s="859"/>
      <c r="DU9" s="860"/>
      <c r="DV9" s="861"/>
      <c r="DW9" s="862"/>
      <c r="DX9" s="862"/>
      <c r="DY9" s="862"/>
      <c r="DZ9" s="863"/>
      <c r="EA9" s="251"/>
    </row>
    <row r="10" spans="1:131" s="252" customFormat="1" ht="26.25" customHeight="1" x14ac:dyDescent="0.15">
      <c r="A10" s="258">
        <v>4</v>
      </c>
      <c r="B10" s="832"/>
      <c r="C10" s="833"/>
      <c r="D10" s="833"/>
      <c r="E10" s="833"/>
      <c r="F10" s="833"/>
      <c r="G10" s="833"/>
      <c r="H10" s="833"/>
      <c r="I10" s="833"/>
      <c r="J10" s="833"/>
      <c r="K10" s="833"/>
      <c r="L10" s="833"/>
      <c r="M10" s="833"/>
      <c r="N10" s="833"/>
      <c r="O10" s="833"/>
      <c r="P10" s="834"/>
      <c r="Q10" s="835"/>
      <c r="R10" s="836"/>
      <c r="S10" s="836"/>
      <c r="T10" s="836"/>
      <c r="U10" s="836"/>
      <c r="V10" s="836"/>
      <c r="W10" s="836"/>
      <c r="X10" s="836"/>
      <c r="Y10" s="836"/>
      <c r="Z10" s="836"/>
      <c r="AA10" s="836"/>
      <c r="AB10" s="836"/>
      <c r="AC10" s="836"/>
      <c r="AD10" s="836"/>
      <c r="AE10" s="837"/>
      <c r="AF10" s="838"/>
      <c r="AG10" s="839"/>
      <c r="AH10" s="839"/>
      <c r="AI10" s="839"/>
      <c r="AJ10" s="840"/>
      <c r="AK10" s="841"/>
      <c r="AL10" s="842"/>
      <c r="AM10" s="842"/>
      <c r="AN10" s="842"/>
      <c r="AO10" s="842"/>
      <c r="AP10" s="842"/>
      <c r="AQ10" s="842"/>
      <c r="AR10" s="842"/>
      <c r="AS10" s="842"/>
      <c r="AT10" s="842"/>
      <c r="AU10" s="843"/>
      <c r="AV10" s="843"/>
      <c r="AW10" s="843"/>
      <c r="AX10" s="843"/>
      <c r="AY10" s="844"/>
      <c r="AZ10" s="249"/>
      <c r="BA10" s="249"/>
      <c r="BB10" s="249"/>
      <c r="BC10" s="249"/>
      <c r="BD10" s="249"/>
      <c r="BE10" s="250"/>
      <c r="BF10" s="250"/>
      <c r="BG10" s="250"/>
      <c r="BH10" s="250"/>
      <c r="BI10" s="250"/>
      <c r="BJ10" s="250"/>
      <c r="BK10" s="250"/>
      <c r="BL10" s="250"/>
      <c r="BM10" s="250"/>
      <c r="BN10" s="250"/>
      <c r="BO10" s="250"/>
      <c r="BP10" s="250"/>
      <c r="BQ10" s="259">
        <v>4</v>
      </c>
      <c r="BR10" s="260"/>
      <c r="BS10" s="845"/>
      <c r="BT10" s="846"/>
      <c r="BU10" s="846"/>
      <c r="BV10" s="846"/>
      <c r="BW10" s="846"/>
      <c r="BX10" s="846"/>
      <c r="BY10" s="846"/>
      <c r="BZ10" s="846"/>
      <c r="CA10" s="846"/>
      <c r="CB10" s="846"/>
      <c r="CC10" s="846"/>
      <c r="CD10" s="846"/>
      <c r="CE10" s="846"/>
      <c r="CF10" s="846"/>
      <c r="CG10" s="847"/>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1"/>
      <c r="DW10" s="862"/>
      <c r="DX10" s="862"/>
      <c r="DY10" s="862"/>
      <c r="DZ10" s="863"/>
      <c r="EA10" s="251"/>
    </row>
    <row r="11" spans="1:131" s="252" customFormat="1" ht="26.25" customHeight="1" x14ac:dyDescent="0.15">
      <c r="A11" s="258">
        <v>5</v>
      </c>
      <c r="B11" s="832"/>
      <c r="C11" s="833"/>
      <c r="D11" s="833"/>
      <c r="E11" s="833"/>
      <c r="F11" s="833"/>
      <c r="G11" s="833"/>
      <c r="H11" s="833"/>
      <c r="I11" s="833"/>
      <c r="J11" s="833"/>
      <c r="K11" s="833"/>
      <c r="L11" s="833"/>
      <c r="M11" s="833"/>
      <c r="N11" s="833"/>
      <c r="O11" s="833"/>
      <c r="P11" s="834"/>
      <c r="Q11" s="835"/>
      <c r="R11" s="836"/>
      <c r="S11" s="836"/>
      <c r="T11" s="836"/>
      <c r="U11" s="836"/>
      <c r="V11" s="836"/>
      <c r="W11" s="836"/>
      <c r="X11" s="836"/>
      <c r="Y11" s="836"/>
      <c r="Z11" s="836"/>
      <c r="AA11" s="836"/>
      <c r="AB11" s="836"/>
      <c r="AC11" s="836"/>
      <c r="AD11" s="836"/>
      <c r="AE11" s="837"/>
      <c r="AF11" s="838"/>
      <c r="AG11" s="839"/>
      <c r="AH11" s="839"/>
      <c r="AI11" s="839"/>
      <c r="AJ11" s="840"/>
      <c r="AK11" s="841"/>
      <c r="AL11" s="842"/>
      <c r="AM11" s="842"/>
      <c r="AN11" s="842"/>
      <c r="AO11" s="842"/>
      <c r="AP11" s="842"/>
      <c r="AQ11" s="842"/>
      <c r="AR11" s="842"/>
      <c r="AS11" s="842"/>
      <c r="AT11" s="842"/>
      <c r="AU11" s="843"/>
      <c r="AV11" s="843"/>
      <c r="AW11" s="843"/>
      <c r="AX11" s="843"/>
      <c r="AY11" s="844"/>
      <c r="AZ11" s="249"/>
      <c r="BA11" s="249"/>
      <c r="BB11" s="249"/>
      <c r="BC11" s="249"/>
      <c r="BD11" s="249"/>
      <c r="BE11" s="250"/>
      <c r="BF11" s="250"/>
      <c r="BG11" s="250"/>
      <c r="BH11" s="250"/>
      <c r="BI11" s="250"/>
      <c r="BJ11" s="250"/>
      <c r="BK11" s="250"/>
      <c r="BL11" s="250"/>
      <c r="BM11" s="250"/>
      <c r="BN11" s="250"/>
      <c r="BO11" s="250"/>
      <c r="BP11" s="250"/>
      <c r="BQ11" s="259">
        <v>5</v>
      </c>
      <c r="BR11" s="260"/>
      <c r="BS11" s="845"/>
      <c r="BT11" s="846"/>
      <c r="BU11" s="846"/>
      <c r="BV11" s="846"/>
      <c r="BW11" s="846"/>
      <c r="BX11" s="846"/>
      <c r="BY11" s="846"/>
      <c r="BZ11" s="846"/>
      <c r="CA11" s="846"/>
      <c r="CB11" s="846"/>
      <c r="CC11" s="846"/>
      <c r="CD11" s="846"/>
      <c r="CE11" s="846"/>
      <c r="CF11" s="846"/>
      <c r="CG11" s="847"/>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51"/>
    </row>
    <row r="12" spans="1:131" s="252" customFormat="1" ht="26.25" customHeight="1" x14ac:dyDescent="0.15">
      <c r="A12" s="258">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9"/>
      <c r="BA12" s="249"/>
      <c r="BB12" s="249"/>
      <c r="BC12" s="249"/>
      <c r="BD12" s="249"/>
      <c r="BE12" s="250"/>
      <c r="BF12" s="250"/>
      <c r="BG12" s="250"/>
      <c r="BH12" s="250"/>
      <c r="BI12" s="250"/>
      <c r="BJ12" s="250"/>
      <c r="BK12" s="250"/>
      <c r="BL12" s="250"/>
      <c r="BM12" s="250"/>
      <c r="BN12" s="250"/>
      <c r="BO12" s="250"/>
      <c r="BP12" s="250"/>
      <c r="BQ12" s="259">
        <v>6</v>
      </c>
      <c r="BR12" s="260"/>
      <c r="BS12" s="845"/>
      <c r="BT12" s="846"/>
      <c r="BU12" s="846"/>
      <c r="BV12" s="846"/>
      <c r="BW12" s="846"/>
      <c r="BX12" s="846"/>
      <c r="BY12" s="846"/>
      <c r="BZ12" s="846"/>
      <c r="CA12" s="846"/>
      <c r="CB12" s="846"/>
      <c r="CC12" s="846"/>
      <c r="CD12" s="846"/>
      <c r="CE12" s="846"/>
      <c r="CF12" s="846"/>
      <c r="CG12" s="847"/>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51"/>
    </row>
    <row r="13" spans="1:131" s="252" customFormat="1" ht="26.25" customHeight="1" x14ac:dyDescent="0.15">
      <c r="A13" s="258">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9"/>
      <c r="BA13" s="249"/>
      <c r="BB13" s="249"/>
      <c r="BC13" s="249"/>
      <c r="BD13" s="249"/>
      <c r="BE13" s="250"/>
      <c r="BF13" s="250"/>
      <c r="BG13" s="250"/>
      <c r="BH13" s="250"/>
      <c r="BI13" s="250"/>
      <c r="BJ13" s="250"/>
      <c r="BK13" s="250"/>
      <c r="BL13" s="250"/>
      <c r="BM13" s="250"/>
      <c r="BN13" s="250"/>
      <c r="BO13" s="250"/>
      <c r="BP13" s="250"/>
      <c r="BQ13" s="259">
        <v>7</v>
      </c>
      <c r="BR13" s="260"/>
      <c r="BS13" s="845"/>
      <c r="BT13" s="846"/>
      <c r="BU13" s="846"/>
      <c r="BV13" s="846"/>
      <c r="BW13" s="846"/>
      <c r="BX13" s="846"/>
      <c r="BY13" s="846"/>
      <c r="BZ13" s="846"/>
      <c r="CA13" s="846"/>
      <c r="CB13" s="846"/>
      <c r="CC13" s="846"/>
      <c r="CD13" s="846"/>
      <c r="CE13" s="846"/>
      <c r="CF13" s="846"/>
      <c r="CG13" s="847"/>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51"/>
    </row>
    <row r="14" spans="1:131" s="252" customFormat="1" ht="26.25" customHeight="1" x14ac:dyDescent="0.15">
      <c r="A14" s="258">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9"/>
      <c r="BA14" s="249"/>
      <c r="BB14" s="249"/>
      <c r="BC14" s="249"/>
      <c r="BD14" s="249"/>
      <c r="BE14" s="250"/>
      <c r="BF14" s="250"/>
      <c r="BG14" s="250"/>
      <c r="BH14" s="250"/>
      <c r="BI14" s="250"/>
      <c r="BJ14" s="250"/>
      <c r="BK14" s="250"/>
      <c r="BL14" s="250"/>
      <c r="BM14" s="250"/>
      <c r="BN14" s="250"/>
      <c r="BO14" s="250"/>
      <c r="BP14" s="250"/>
      <c r="BQ14" s="259">
        <v>8</v>
      </c>
      <c r="BR14" s="260"/>
      <c r="BS14" s="845"/>
      <c r="BT14" s="846"/>
      <c r="BU14" s="846"/>
      <c r="BV14" s="846"/>
      <c r="BW14" s="846"/>
      <c r="BX14" s="846"/>
      <c r="BY14" s="846"/>
      <c r="BZ14" s="846"/>
      <c r="CA14" s="846"/>
      <c r="CB14" s="846"/>
      <c r="CC14" s="846"/>
      <c r="CD14" s="846"/>
      <c r="CE14" s="846"/>
      <c r="CF14" s="846"/>
      <c r="CG14" s="847"/>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51"/>
    </row>
    <row r="15" spans="1:131" s="252" customFormat="1" ht="26.25" customHeight="1" x14ac:dyDescent="0.15">
      <c r="A15" s="258">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9"/>
      <c r="BA15" s="249"/>
      <c r="BB15" s="249"/>
      <c r="BC15" s="249"/>
      <c r="BD15" s="249"/>
      <c r="BE15" s="250"/>
      <c r="BF15" s="250"/>
      <c r="BG15" s="250"/>
      <c r="BH15" s="250"/>
      <c r="BI15" s="250"/>
      <c r="BJ15" s="250"/>
      <c r="BK15" s="250"/>
      <c r="BL15" s="250"/>
      <c r="BM15" s="250"/>
      <c r="BN15" s="250"/>
      <c r="BO15" s="250"/>
      <c r="BP15" s="250"/>
      <c r="BQ15" s="259">
        <v>9</v>
      </c>
      <c r="BR15" s="260"/>
      <c r="BS15" s="845"/>
      <c r="BT15" s="846"/>
      <c r="BU15" s="846"/>
      <c r="BV15" s="846"/>
      <c r="BW15" s="846"/>
      <c r="BX15" s="846"/>
      <c r="BY15" s="846"/>
      <c r="BZ15" s="846"/>
      <c r="CA15" s="846"/>
      <c r="CB15" s="846"/>
      <c r="CC15" s="846"/>
      <c r="CD15" s="846"/>
      <c r="CE15" s="846"/>
      <c r="CF15" s="846"/>
      <c r="CG15" s="847"/>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51"/>
    </row>
    <row r="16" spans="1:131" s="252" customFormat="1" ht="26.25" customHeight="1" x14ac:dyDescent="0.15">
      <c r="A16" s="258">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9"/>
      <c r="BA16" s="249"/>
      <c r="BB16" s="249"/>
      <c r="BC16" s="249"/>
      <c r="BD16" s="249"/>
      <c r="BE16" s="250"/>
      <c r="BF16" s="250"/>
      <c r="BG16" s="250"/>
      <c r="BH16" s="250"/>
      <c r="BI16" s="250"/>
      <c r="BJ16" s="250"/>
      <c r="BK16" s="250"/>
      <c r="BL16" s="250"/>
      <c r="BM16" s="250"/>
      <c r="BN16" s="250"/>
      <c r="BO16" s="250"/>
      <c r="BP16" s="250"/>
      <c r="BQ16" s="259">
        <v>10</v>
      </c>
      <c r="BR16" s="260"/>
      <c r="BS16" s="845"/>
      <c r="BT16" s="846"/>
      <c r="BU16" s="846"/>
      <c r="BV16" s="846"/>
      <c r="BW16" s="846"/>
      <c r="BX16" s="846"/>
      <c r="BY16" s="846"/>
      <c r="BZ16" s="846"/>
      <c r="CA16" s="846"/>
      <c r="CB16" s="846"/>
      <c r="CC16" s="846"/>
      <c r="CD16" s="846"/>
      <c r="CE16" s="846"/>
      <c r="CF16" s="846"/>
      <c r="CG16" s="847"/>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51"/>
    </row>
    <row r="17" spans="1:131" s="252" customFormat="1" ht="26.25" customHeight="1" x14ac:dyDescent="0.15">
      <c r="A17" s="258">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9"/>
      <c r="BA17" s="249"/>
      <c r="BB17" s="249"/>
      <c r="BC17" s="249"/>
      <c r="BD17" s="249"/>
      <c r="BE17" s="250"/>
      <c r="BF17" s="250"/>
      <c r="BG17" s="250"/>
      <c r="BH17" s="250"/>
      <c r="BI17" s="250"/>
      <c r="BJ17" s="250"/>
      <c r="BK17" s="250"/>
      <c r="BL17" s="250"/>
      <c r="BM17" s="250"/>
      <c r="BN17" s="250"/>
      <c r="BO17" s="250"/>
      <c r="BP17" s="250"/>
      <c r="BQ17" s="259">
        <v>11</v>
      </c>
      <c r="BR17" s="260"/>
      <c r="BS17" s="845"/>
      <c r="BT17" s="846"/>
      <c r="BU17" s="846"/>
      <c r="BV17" s="846"/>
      <c r="BW17" s="846"/>
      <c r="BX17" s="846"/>
      <c r="BY17" s="846"/>
      <c r="BZ17" s="846"/>
      <c r="CA17" s="846"/>
      <c r="CB17" s="846"/>
      <c r="CC17" s="846"/>
      <c r="CD17" s="846"/>
      <c r="CE17" s="846"/>
      <c r="CF17" s="846"/>
      <c r="CG17" s="847"/>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51"/>
    </row>
    <row r="18" spans="1:131" s="252" customFormat="1" ht="26.25" customHeight="1" x14ac:dyDescent="0.15">
      <c r="A18" s="258">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9"/>
      <c r="BA18" s="249"/>
      <c r="BB18" s="249"/>
      <c r="BC18" s="249"/>
      <c r="BD18" s="249"/>
      <c r="BE18" s="250"/>
      <c r="BF18" s="250"/>
      <c r="BG18" s="250"/>
      <c r="BH18" s="250"/>
      <c r="BI18" s="250"/>
      <c r="BJ18" s="250"/>
      <c r="BK18" s="250"/>
      <c r="BL18" s="250"/>
      <c r="BM18" s="250"/>
      <c r="BN18" s="250"/>
      <c r="BO18" s="250"/>
      <c r="BP18" s="250"/>
      <c r="BQ18" s="259">
        <v>12</v>
      </c>
      <c r="BR18" s="260"/>
      <c r="BS18" s="845"/>
      <c r="BT18" s="846"/>
      <c r="BU18" s="846"/>
      <c r="BV18" s="846"/>
      <c r="BW18" s="846"/>
      <c r="BX18" s="846"/>
      <c r="BY18" s="846"/>
      <c r="BZ18" s="846"/>
      <c r="CA18" s="846"/>
      <c r="CB18" s="846"/>
      <c r="CC18" s="846"/>
      <c r="CD18" s="846"/>
      <c r="CE18" s="846"/>
      <c r="CF18" s="846"/>
      <c r="CG18" s="847"/>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51"/>
    </row>
    <row r="19" spans="1:131" s="252" customFormat="1" ht="26.25" customHeight="1" x14ac:dyDescent="0.15">
      <c r="A19" s="258">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9"/>
      <c r="BA19" s="249"/>
      <c r="BB19" s="249"/>
      <c r="BC19" s="249"/>
      <c r="BD19" s="249"/>
      <c r="BE19" s="250"/>
      <c r="BF19" s="250"/>
      <c r="BG19" s="250"/>
      <c r="BH19" s="250"/>
      <c r="BI19" s="250"/>
      <c r="BJ19" s="250"/>
      <c r="BK19" s="250"/>
      <c r="BL19" s="250"/>
      <c r="BM19" s="250"/>
      <c r="BN19" s="250"/>
      <c r="BO19" s="250"/>
      <c r="BP19" s="250"/>
      <c r="BQ19" s="259">
        <v>13</v>
      </c>
      <c r="BR19" s="260"/>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51"/>
    </row>
    <row r="20" spans="1:131" s="252" customFormat="1" ht="26.25" customHeight="1" x14ac:dyDescent="0.15">
      <c r="A20" s="258">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9"/>
      <c r="BA20" s="249"/>
      <c r="BB20" s="249"/>
      <c r="BC20" s="249"/>
      <c r="BD20" s="249"/>
      <c r="BE20" s="250"/>
      <c r="BF20" s="250"/>
      <c r="BG20" s="250"/>
      <c r="BH20" s="250"/>
      <c r="BI20" s="250"/>
      <c r="BJ20" s="250"/>
      <c r="BK20" s="250"/>
      <c r="BL20" s="250"/>
      <c r="BM20" s="250"/>
      <c r="BN20" s="250"/>
      <c r="BO20" s="250"/>
      <c r="BP20" s="250"/>
      <c r="BQ20" s="259">
        <v>14</v>
      </c>
      <c r="BR20" s="260"/>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51"/>
    </row>
    <row r="21" spans="1:131" s="252" customFormat="1" ht="26.25" customHeight="1" thickBot="1" x14ac:dyDescent="0.2">
      <c r="A21" s="258">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9"/>
      <c r="BA21" s="249"/>
      <c r="BB21" s="249"/>
      <c r="BC21" s="249"/>
      <c r="BD21" s="249"/>
      <c r="BE21" s="250"/>
      <c r="BF21" s="250"/>
      <c r="BG21" s="250"/>
      <c r="BH21" s="250"/>
      <c r="BI21" s="250"/>
      <c r="BJ21" s="250"/>
      <c r="BK21" s="250"/>
      <c r="BL21" s="250"/>
      <c r="BM21" s="250"/>
      <c r="BN21" s="250"/>
      <c r="BO21" s="250"/>
      <c r="BP21" s="250"/>
      <c r="BQ21" s="259">
        <v>15</v>
      </c>
      <c r="BR21" s="260"/>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51"/>
    </row>
    <row r="22" spans="1:131" s="252" customFormat="1" ht="26.25" customHeight="1" x14ac:dyDescent="0.15">
      <c r="A22" s="258">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390</v>
      </c>
      <c r="BA22" s="883"/>
      <c r="BB22" s="883"/>
      <c r="BC22" s="883"/>
      <c r="BD22" s="884"/>
      <c r="BE22" s="250"/>
      <c r="BF22" s="250"/>
      <c r="BG22" s="250"/>
      <c r="BH22" s="250"/>
      <c r="BI22" s="250"/>
      <c r="BJ22" s="250"/>
      <c r="BK22" s="250"/>
      <c r="BL22" s="250"/>
      <c r="BM22" s="250"/>
      <c r="BN22" s="250"/>
      <c r="BO22" s="250"/>
      <c r="BP22" s="250"/>
      <c r="BQ22" s="259">
        <v>16</v>
      </c>
      <c r="BR22" s="260"/>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51"/>
    </row>
    <row r="23" spans="1:131" s="252" customFormat="1" ht="26.25" customHeight="1" thickBot="1" x14ac:dyDescent="0.2">
      <c r="A23" s="261" t="s">
        <v>391</v>
      </c>
      <c r="B23" s="867" t="s">
        <v>392</v>
      </c>
      <c r="C23" s="868"/>
      <c r="D23" s="868"/>
      <c r="E23" s="868"/>
      <c r="F23" s="868"/>
      <c r="G23" s="868"/>
      <c r="H23" s="868"/>
      <c r="I23" s="868"/>
      <c r="J23" s="868"/>
      <c r="K23" s="868"/>
      <c r="L23" s="868"/>
      <c r="M23" s="868"/>
      <c r="N23" s="868"/>
      <c r="O23" s="868"/>
      <c r="P23" s="869"/>
      <c r="Q23" s="870">
        <v>32147</v>
      </c>
      <c r="R23" s="871"/>
      <c r="S23" s="871"/>
      <c r="T23" s="871"/>
      <c r="U23" s="871"/>
      <c r="V23" s="871">
        <v>28576</v>
      </c>
      <c r="W23" s="871"/>
      <c r="X23" s="871"/>
      <c r="Y23" s="871"/>
      <c r="Z23" s="871"/>
      <c r="AA23" s="871">
        <v>3571</v>
      </c>
      <c r="AB23" s="871"/>
      <c r="AC23" s="871"/>
      <c r="AD23" s="871"/>
      <c r="AE23" s="872"/>
      <c r="AF23" s="873">
        <v>1578</v>
      </c>
      <c r="AG23" s="871"/>
      <c r="AH23" s="871"/>
      <c r="AI23" s="871"/>
      <c r="AJ23" s="874"/>
      <c r="AK23" s="875"/>
      <c r="AL23" s="876"/>
      <c r="AM23" s="876"/>
      <c r="AN23" s="876"/>
      <c r="AO23" s="876"/>
      <c r="AP23" s="871">
        <v>12742</v>
      </c>
      <c r="AQ23" s="871"/>
      <c r="AR23" s="871"/>
      <c r="AS23" s="871"/>
      <c r="AT23" s="871"/>
      <c r="AU23" s="877"/>
      <c r="AV23" s="877"/>
      <c r="AW23" s="877"/>
      <c r="AX23" s="877"/>
      <c r="AY23" s="878"/>
      <c r="AZ23" s="886" t="s">
        <v>240</v>
      </c>
      <c r="BA23" s="887"/>
      <c r="BB23" s="887"/>
      <c r="BC23" s="887"/>
      <c r="BD23" s="888"/>
      <c r="BE23" s="250"/>
      <c r="BF23" s="250"/>
      <c r="BG23" s="250"/>
      <c r="BH23" s="250"/>
      <c r="BI23" s="250"/>
      <c r="BJ23" s="250"/>
      <c r="BK23" s="250"/>
      <c r="BL23" s="250"/>
      <c r="BM23" s="250"/>
      <c r="BN23" s="250"/>
      <c r="BO23" s="250"/>
      <c r="BP23" s="250"/>
      <c r="BQ23" s="259">
        <v>17</v>
      </c>
      <c r="BR23" s="260"/>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51"/>
    </row>
    <row r="24" spans="1:131" s="252" customFormat="1" ht="26.25" customHeight="1" x14ac:dyDescent="0.15">
      <c r="A24" s="885" t="s">
        <v>393</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9"/>
      <c r="BA24" s="249"/>
      <c r="BB24" s="249"/>
      <c r="BC24" s="249"/>
      <c r="BD24" s="249"/>
      <c r="BE24" s="250"/>
      <c r="BF24" s="250"/>
      <c r="BG24" s="250"/>
      <c r="BH24" s="250"/>
      <c r="BI24" s="250"/>
      <c r="BJ24" s="250"/>
      <c r="BK24" s="250"/>
      <c r="BL24" s="250"/>
      <c r="BM24" s="250"/>
      <c r="BN24" s="250"/>
      <c r="BO24" s="250"/>
      <c r="BP24" s="250"/>
      <c r="BQ24" s="259">
        <v>18</v>
      </c>
      <c r="BR24" s="260"/>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51"/>
    </row>
    <row r="25" spans="1:131" s="244" customFormat="1" ht="26.25" customHeight="1" thickBot="1" x14ac:dyDescent="0.2">
      <c r="A25" s="826" t="s">
        <v>394</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9"/>
      <c r="BK25" s="249"/>
      <c r="BL25" s="249"/>
      <c r="BM25" s="249"/>
      <c r="BN25" s="249"/>
      <c r="BO25" s="262"/>
      <c r="BP25" s="262"/>
      <c r="BQ25" s="259">
        <v>19</v>
      </c>
      <c r="BR25" s="260"/>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3"/>
    </row>
    <row r="26" spans="1:131" s="244" customFormat="1" ht="26.25" customHeight="1" x14ac:dyDescent="0.15">
      <c r="A26" s="817" t="s">
        <v>372</v>
      </c>
      <c r="B26" s="818"/>
      <c r="C26" s="818"/>
      <c r="D26" s="818"/>
      <c r="E26" s="818"/>
      <c r="F26" s="818"/>
      <c r="G26" s="818"/>
      <c r="H26" s="818"/>
      <c r="I26" s="818"/>
      <c r="J26" s="818"/>
      <c r="K26" s="818"/>
      <c r="L26" s="818"/>
      <c r="M26" s="818"/>
      <c r="N26" s="818"/>
      <c r="O26" s="818"/>
      <c r="P26" s="819"/>
      <c r="Q26" s="794" t="s">
        <v>395</v>
      </c>
      <c r="R26" s="795"/>
      <c r="S26" s="795"/>
      <c r="T26" s="795"/>
      <c r="U26" s="796"/>
      <c r="V26" s="794" t="s">
        <v>396</v>
      </c>
      <c r="W26" s="795"/>
      <c r="X26" s="795"/>
      <c r="Y26" s="795"/>
      <c r="Z26" s="796"/>
      <c r="AA26" s="794" t="s">
        <v>397</v>
      </c>
      <c r="AB26" s="795"/>
      <c r="AC26" s="795"/>
      <c r="AD26" s="795"/>
      <c r="AE26" s="795"/>
      <c r="AF26" s="889" t="s">
        <v>398</v>
      </c>
      <c r="AG26" s="890"/>
      <c r="AH26" s="890"/>
      <c r="AI26" s="890"/>
      <c r="AJ26" s="891"/>
      <c r="AK26" s="795" t="s">
        <v>399</v>
      </c>
      <c r="AL26" s="795"/>
      <c r="AM26" s="795"/>
      <c r="AN26" s="795"/>
      <c r="AO26" s="796"/>
      <c r="AP26" s="794" t="s">
        <v>400</v>
      </c>
      <c r="AQ26" s="795"/>
      <c r="AR26" s="795"/>
      <c r="AS26" s="795"/>
      <c r="AT26" s="796"/>
      <c r="AU26" s="794" t="s">
        <v>401</v>
      </c>
      <c r="AV26" s="795"/>
      <c r="AW26" s="795"/>
      <c r="AX26" s="795"/>
      <c r="AY26" s="796"/>
      <c r="AZ26" s="794" t="s">
        <v>402</v>
      </c>
      <c r="BA26" s="795"/>
      <c r="BB26" s="795"/>
      <c r="BC26" s="795"/>
      <c r="BD26" s="796"/>
      <c r="BE26" s="794" t="s">
        <v>379</v>
      </c>
      <c r="BF26" s="795"/>
      <c r="BG26" s="795"/>
      <c r="BH26" s="795"/>
      <c r="BI26" s="806"/>
      <c r="BJ26" s="249"/>
      <c r="BK26" s="249"/>
      <c r="BL26" s="249"/>
      <c r="BM26" s="249"/>
      <c r="BN26" s="249"/>
      <c r="BO26" s="262"/>
      <c r="BP26" s="262"/>
      <c r="BQ26" s="259">
        <v>20</v>
      </c>
      <c r="BR26" s="260"/>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3"/>
    </row>
    <row r="27" spans="1:131" s="244" customFormat="1" ht="26.25" customHeight="1" thickBot="1" x14ac:dyDescent="0.2">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9"/>
      <c r="BK27" s="249"/>
      <c r="BL27" s="249"/>
      <c r="BM27" s="249"/>
      <c r="BN27" s="249"/>
      <c r="BO27" s="262"/>
      <c r="BP27" s="262"/>
      <c r="BQ27" s="259">
        <v>21</v>
      </c>
      <c r="BR27" s="260"/>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3"/>
    </row>
    <row r="28" spans="1:131" s="244" customFormat="1" ht="26.25" customHeight="1" thickTop="1" x14ac:dyDescent="0.15">
      <c r="A28" s="263">
        <v>1</v>
      </c>
      <c r="B28" s="808" t="s">
        <v>403</v>
      </c>
      <c r="C28" s="809"/>
      <c r="D28" s="809"/>
      <c r="E28" s="809"/>
      <c r="F28" s="809"/>
      <c r="G28" s="809"/>
      <c r="H28" s="809"/>
      <c r="I28" s="809"/>
      <c r="J28" s="809"/>
      <c r="K28" s="809"/>
      <c r="L28" s="809"/>
      <c r="M28" s="809"/>
      <c r="N28" s="809"/>
      <c r="O28" s="809"/>
      <c r="P28" s="810"/>
      <c r="Q28" s="899">
        <v>2156</v>
      </c>
      <c r="R28" s="900"/>
      <c r="S28" s="900"/>
      <c r="T28" s="900"/>
      <c r="U28" s="900"/>
      <c r="V28" s="900">
        <v>1918</v>
      </c>
      <c r="W28" s="900"/>
      <c r="X28" s="900"/>
      <c r="Y28" s="900"/>
      <c r="Z28" s="900"/>
      <c r="AA28" s="900">
        <v>238</v>
      </c>
      <c r="AB28" s="900"/>
      <c r="AC28" s="900"/>
      <c r="AD28" s="900"/>
      <c r="AE28" s="901"/>
      <c r="AF28" s="902">
        <v>238</v>
      </c>
      <c r="AG28" s="900"/>
      <c r="AH28" s="900"/>
      <c r="AI28" s="900"/>
      <c r="AJ28" s="903"/>
      <c r="AK28" s="904">
        <v>145</v>
      </c>
      <c r="AL28" s="895"/>
      <c r="AM28" s="895"/>
      <c r="AN28" s="895"/>
      <c r="AO28" s="895"/>
      <c r="AP28" s="895" t="s">
        <v>579</v>
      </c>
      <c r="AQ28" s="895"/>
      <c r="AR28" s="895"/>
      <c r="AS28" s="895"/>
      <c r="AT28" s="895"/>
      <c r="AU28" s="895" t="s">
        <v>580</v>
      </c>
      <c r="AV28" s="895"/>
      <c r="AW28" s="895"/>
      <c r="AX28" s="895"/>
      <c r="AY28" s="895"/>
      <c r="AZ28" s="896" t="s">
        <v>579</v>
      </c>
      <c r="BA28" s="896"/>
      <c r="BB28" s="896"/>
      <c r="BC28" s="896"/>
      <c r="BD28" s="896"/>
      <c r="BE28" s="897"/>
      <c r="BF28" s="897"/>
      <c r="BG28" s="897"/>
      <c r="BH28" s="897"/>
      <c r="BI28" s="898"/>
      <c r="BJ28" s="249"/>
      <c r="BK28" s="249"/>
      <c r="BL28" s="249"/>
      <c r="BM28" s="249"/>
      <c r="BN28" s="249"/>
      <c r="BO28" s="262"/>
      <c r="BP28" s="262"/>
      <c r="BQ28" s="259">
        <v>22</v>
      </c>
      <c r="BR28" s="260"/>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3"/>
    </row>
    <row r="29" spans="1:131" s="244" customFormat="1" ht="26.25" customHeight="1" x14ac:dyDescent="0.15">
      <c r="A29" s="263">
        <v>2</v>
      </c>
      <c r="B29" s="832" t="s">
        <v>404</v>
      </c>
      <c r="C29" s="833"/>
      <c r="D29" s="833"/>
      <c r="E29" s="833"/>
      <c r="F29" s="833"/>
      <c r="G29" s="833"/>
      <c r="H29" s="833"/>
      <c r="I29" s="833"/>
      <c r="J29" s="833"/>
      <c r="K29" s="833"/>
      <c r="L29" s="833"/>
      <c r="M29" s="833"/>
      <c r="N29" s="833"/>
      <c r="O29" s="833"/>
      <c r="P29" s="834"/>
      <c r="Q29" s="835">
        <v>1632</v>
      </c>
      <c r="R29" s="836"/>
      <c r="S29" s="836"/>
      <c r="T29" s="836"/>
      <c r="U29" s="836"/>
      <c r="V29" s="836">
        <v>1544</v>
      </c>
      <c r="W29" s="836"/>
      <c r="X29" s="836"/>
      <c r="Y29" s="836"/>
      <c r="Z29" s="836"/>
      <c r="AA29" s="836">
        <v>89</v>
      </c>
      <c r="AB29" s="836"/>
      <c r="AC29" s="836"/>
      <c r="AD29" s="836"/>
      <c r="AE29" s="837"/>
      <c r="AF29" s="838">
        <v>89</v>
      </c>
      <c r="AG29" s="839"/>
      <c r="AH29" s="839"/>
      <c r="AI29" s="839"/>
      <c r="AJ29" s="840"/>
      <c r="AK29" s="907">
        <v>218</v>
      </c>
      <c r="AL29" s="908"/>
      <c r="AM29" s="908"/>
      <c r="AN29" s="908"/>
      <c r="AO29" s="908"/>
      <c r="AP29" s="908" t="s">
        <v>579</v>
      </c>
      <c r="AQ29" s="908"/>
      <c r="AR29" s="908"/>
      <c r="AS29" s="908"/>
      <c r="AT29" s="908"/>
      <c r="AU29" s="908" t="s">
        <v>581</v>
      </c>
      <c r="AV29" s="908"/>
      <c r="AW29" s="908"/>
      <c r="AX29" s="908"/>
      <c r="AY29" s="908"/>
      <c r="AZ29" s="909" t="s">
        <v>579</v>
      </c>
      <c r="BA29" s="909"/>
      <c r="BB29" s="909"/>
      <c r="BC29" s="909"/>
      <c r="BD29" s="909"/>
      <c r="BE29" s="905"/>
      <c r="BF29" s="905"/>
      <c r="BG29" s="905"/>
      <c r="BH29" s="905"/>
      <c r="BI29" s="906"/>
      <c r="BJ29" s="249"/>
      <c r="BK29" s="249"/>
      <c r="BL29" s="249"/>
      <c r="BM29" s="249"/>
      <c r="BN29" s="249"/>
      <c r="BO29" s="262"/>
      <c r="BP29" s="262"/>
      <c r="BQ29" s="259">
        <v>23</v>
      </c>
      <c r="BR29" s="260"/>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3"/>
    </row>
    <row r="30" spans="1:131" s="244" customFormat="1" ht="26.25" customHeight="1" x14ac:dyDescent="0.15">
      <c r="A30" s="263">
        <v>3</v>
      </c>
      <c r="B30" s="832" t="s">
        <v>405</v>
      </c>
      <c r="C30" s="833"/>
      <c r="D30" s="833"/>
      <c r="E30" s="833"/>
      <c r="F30" s="833"/>
      <c r="G30" s="833"/>
      <c r="H30" s="833"/>
      <c r="I30" s="833"/>
      <c r="J30" s="833"/>
      <c r="K30" s="833"/>
      <c r="L30" s="833"/>
      <c r="M30" s="833"/>
      <c r="N30" s="833"/>
      <c r="O30" s="833"/>
      <c r="P30" s="834"/>
      <c r="Q30" s="835">
        <v>144</v>
      </c>
      <c r="R30" s="836"/>
      <c r="S30" s="836"/>
      <c r="T30" s="836"/>
      <c r="U30" s="836"/>
      <c r="V30" s="836">
        <v>138</v>
      </c>
      <c r="W30" s="836"/>
      <c r="X30" s="836"/>
      <c r="Y30" s="836"/>
      <c r="Z30" s="836"/>
      <c r="AA30" s="836">
        <v>6</v>
      </c>
      <c r="AB30" s="836"/>
      <c r="AC30" s="836"/>
      <c r="AD30" s="836"/>
      <c r="AE30" s="837"/>
      <c r="AF30" s="838">
        <v>6</v>
      </c>
      <c r="AG30" s="839"/>
      <c r="AH30" s="839"/>
      <c r="AI30" s="839"/>
      <c r="AJ30" s="840"/>
      <c r="AK30" s="907">
        <v>40</v>
      </c>
      <c r="AL30" s="908"/>
      <c r="AM30" s="908"/>
      <c r="AN30" s="908"/>
      <c r="AO30" s="908"/>
      <c r="AP30" s="908" t="s">
        <v>580</v>
      </c>
      <c r="AQ30" s="908"/>
      <c r="AR30" s="908"/>
      <c r="AS30" s="908"/>
      <c r="AT30" s="908"/>
      <c r="AU30" s="908" t="s">
        <v>581</v>
      </c>
      <c r="AV30" s="908"/>
      <c r="AW30" s="908"/>
      <c r="AX30" s="908"/>
      <c r="AY30" s="908"/>
      <c r="AZ30" s="909" t="s">
        <v>579</v>
      </c>
      <c r="BA30" s="909"/>
      <c r="BB30" s="909"/>
      <c r="BC30" s="909"/>
      <c r="BD30" s="909"/>
      <c r="BE30" s="905"/>
      <c r="BF30" s="905"/>
      <c r="BG30" s="905"/>
      <c r="BH30" s="905"/>
      <c r="BI30" s="906"/>
      <c r="BJ30" s="249"/>
      <c r="BK30" s="249"/>
      <c r="BL30" s="249"/>
      <c r="BM30" s="249"/>
      <c r="BN30" s="249"/>
      <c r="BO30" s="262"/>
      <c r="BP30" s="262"/>
      <c r="BQ30" s="259">
        <v>24</v>
      </c>
      <c r="BR30" s="260"/>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3"/>
    </row>
    <row r="31" spans="1:131" s="244" customFormat="1" ht="26.25" customHeight="1" x14ac:dyDescent="0.15">
      <c r="A31" s="263">
        <v>4</v>
      </c>
      <c r="B31" s="832" t="s">
        <v>406</v>
      </c>
      <c r="C31" s="833"/>
      <c r="D31" s="833"/>
      <c r="E31" s="833"/>
      <c r="F31" s="833"/>
      <c r="G31" s="833"/>
      <c r="H31" s="833"/>
      <c r="I31" s="833"/>
      <c r="J31" s="833"/>
      <c r="K31" s="833"/>
      <c r="L31" s="833"/>
      <c r="M31" s="833"/>
      <c r="N31" s="833"/>
      <c r="O31" s="833"/>
      <c r="P31" s="834"/>
      <c r="Q31" s="835">
        <v>621</v>
      </c>
      <c r="R31" s="836"/>
      <c r="S31" s="836"/>
      <c r="T31" s="836"/>
      <c r="U31" s="836"/>
      <c r="V31" s="836">
        <v>619</v>
      </c>
      <c r="W31" s="836"/>
      <c r="X31" s="836"/>
      <c r="Y31" s="836"/>
      <c r="Z31" s="836"/>
      <c r="AA31" s="836">
        <v>2</v>
      </c>
      <c r="AB31" s="836"/>
      <c r="AC31" s="836"/>
      <c r="AD31" s="836"/>
      <c r="AE31" s="837"/>
      <c r="AF31" s="838">
        <v>151</v>
      </c>
      <c r="AG31" s="839"/>
      <c r="AH31" s="839"/>
      <c r="AI31" s="839"/>
      <c r="AJ31" s="840"/>
      <c r="AK31" s="907">
        <v>42</v>
      </c>
      <c r="AL31" s="908"/>
      <c r="AM31" s="908"/>
      <c r="AN31" s="908"/>
      <c r="AO31" s="908"/>
      <c r="AP31" s="908">
        <v>1671</v>
      </c>
      <c r="AQ31" s="908"/>
      <c r="AR31" s="908"/>
      <c r="AS31" s="908"/>
      <c r="AT31" s="908"/>
      <c r="AU31" s="908" t="s">
        <v>582</v>
      </c>
      <c r="AV31" s="908"/>
      <c r="AW31" s="908"/>
      <c r="AX31" s="908"/>
      <c r="AY31" s="908"/>
      <c r="AZ31" s="909" t="s">
        <v>580</v>
      </c>
      <c r="BA31" s="909"/>
      <c r="BB31" s="909"/>
      <c r="BC31" s="909"/>
      <c r="BD31" s="909"/>
      <c r="BE31" s="905" t="s">
        <v>407</v>
      </c>
      <c r="BF31" s="905"/>
      <c r="BG31" s="905"/>
      <c r="BH31" s="905"/>
      <c r="BI31" s="906"/>
      <c r="BJ31" s="249"/>
      <c r="BK31" s="249"/>
      <c r="BL31" s="249"/>
      <c r="BM31" s="249"/>
      <c r="BN31" s="249"/>
      <c r="BO31" s="262"/>
      <c r="BP31" s="262"/>
      <c r="BQ31" s="259">
        <v>25</v>
      </c>
      <c r="BR31" s="260"/>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3"/>
    </row>
    <row r="32" spans="1:131" s="244" customFormat="1" ht="26.25" customHeight="1" x14ac:dyDescent="0.15">
      <c r="A32" s="263">
        <v>5</v>
      </c>
      <c r="B32" s="832" t="s">
        <v>408</v>
      </c>
      <c r="C32" s="833"/>
      <c r="D32" s="833"/>
      <c r="E32" s="833"/>
      <c r="F32" s="833"/>
      <c r="G32" s="833"/>
      <c r="H32" s="833"/>
      <c r="I32" s="833"/>
      <c r="J32" s="833"/>
      <c r="K32" s="833"/>
      <c r="L32" s="833"/>
      <c r="M32" s="833"/>
      <c r="N32" s="833"/>
      <c r="O32" s="833"/>
      <c r="P32" s="834"/>
      <c r="Q32" s="835">
        <v>1890</v>
      </c>
      <c r="R32" s="836"/>
      <c r="S32" s="836"/>
      <c r="T32" s="836"/>
      <c r="U32" s="836"/>
      <c r="V32" s="836">
        <v>2033</v>
      </c>
      <c r="W32" s="836"/>
      <c r="X32" s="836"/>
      <c r="Y32" s="836"/>
      <c r="Z32" s="836"/>
      <c r="AA32" s="836">
        <v>-143</v>
      </c>
      <c r="AB32" s="836"/>
      <c r="AC32" s="836"/>
      <c r="AD32" s="836"/>
      <c r="AE32" s="837"/>
      <c r="AF32" s="838" t="s">
        <v>409</v>
      </c>
      <c r="AG32" s="839"/>
      <c r="AH32" s="839"/>
      <c r="AI32" s="839"/>
      <c r="AJ32" s="840"/>
      <c r="AK32" s="907">
        <v>295</v>
      </c>
      <c r="AL32" s="908"/>
      <c r="AM32" s="908"/>
      <c r="AN32" s="908"/>
      <c r="AO32" s="908"/>
      <c r="AP32" s="908">
        <v>277</v>
      </c>
      <c r="AQ32" s="908"/>
      <c r="AR32" s="908"/>
      <c r="AS32" s="908"/>
      <c r="AT32" s="908"/>
      <c r="AU32" s="908">
        <v>272</v>
      </c>
      <c r="AV32" s="908"/>
      <c r="AW32" s="908"/>
      <c r="AX32" s="908"/>
      <c r="AY32" s="908"/>
      <c r="AZ32" s="909" t="s">
        <v>580</v>
      </c>
      <c r="BA32" s="909"/>
      <c r="BB32" s="909"/>
      <c r="BC32" s="909"/>
      <c r="BD32" s="909"/>
      <c r="BE32" s="905" t="s">
        <v>410</v>
      </c>
      <c r="BF32" s="905"/>
      <c r="BG32" s="905"/>
      <c r="BH32" s="905"/>
      <c r="BI32" s="906"/>
      <c r="BJ32" s="249"/>
      <c r="BK32" s="249"/>
      <c r="BL32" s="249"/>
      <c r="BM32" s="249"/>
      <c r="BN32" s="249"/>
      <c r="BO32" s="262"/>
      <c r="BP32" s="262"/>
      <c r="BQ32" s="259">
        <v>26</v>
      </c>
      <c r="BR32" s="260"/>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3"/>
    </row>
    <row r="33" spans="1:131" s="244" customFormat="1" ht="26.25" customHeight="1" x14ac:dyDescent="0.15">
      <c r="A33" s="263">
        <v>6</v>
      </c>
      <c r="B33" s="832" t="s">
        <v>411</v>
      </c>
      <c r="C33" s="833"/>
      <c r="D33" s="833"/>
      <c r="E33" s="833"/>
      <c r="F33" s="833"/>
      <c r="G33" s="833"/>
      <c r="H33" s="833"/>
      <c r="I33" s="833"/>
      <c r="J33" s="833"/>
      <c r="K33" s="833"/>
      <c r="L33" s="833"/>
      <c r="M33" s="833"/>
      <c r="N33" s="833"/>
      <c r="O33" s="833"/>
      <c r="P33" s="834"/>
      <c r="Q33" s="835">
        <v>45</v>
      </c>
      <c r="R33" s="836"/>
      <c r="S33" s="836"/>
      <c r="T33" s="836"/>
      <c r="U33" s="836"/>
      <c r="V33" s="836">
        <v>42</v>
      </c>
      <c r="W33" s="836"/>
      <c r="X33" s="836"/>
      <c r="Y33" s="836"/>
      <c r="Z33" s="836"/>
      <c r="AA33" s="836">
        <v>3</v>
      </c>
      <c r="AB33" s="836"/>
      <c r="AC33" s="836"/>
      <c r="AD33" s="836"/>
      <c r="AE33" s="837"/>
      <c r="AF33" s="838">
        <v>20</v>
      </c>
      <c r="AG33" s="839"/>
      <c r="AH33" s="839"/>
      <c r="AI33" s="839"/>
      <c r="AJ33" s="840"/>
      <c r="AK33" s="907" t="s">
        <v>584</v>
      </c>
      <c r="AL33" s="908"/>
      <c r="AM33" s="908"/>
      <c r="AN33" s="908"/>
      <c r="AO33" s="908"/>
      <c r="AP33" s="908" t="s">
        <v>582</v>
      </c>
      <c r="AQ33" s="908"/>
      <c r="AR33" s="908"/>
      <c r="AS33" s="908"/>
      <c r="AT33" s="908"/>
      <c r="AU33" s="908" t="s">
        <v>583</v>
      </c>
      <c r="AV33" s="908"/>
      <c r="AW33" s="908"/>
      <c r="AX33" s="908"/>
      <c r="AY33" s="908"/>
      <c r="AZ33" s="909" t="s">
        <v>579</v>
      </c>
      <c r="BA33" s="909"/>
      <c r="BB33" s="909"/>
      <c r="BC33" s="909"/>
      <c r="BD33" s="909"/>
      <c r="BE33" s="905" t="s">
        <v>410</v>
      </c>
      <c r="BF33" s="905"/>
      <c r="BG33" s="905"/>
      <c r="BH33" s="905"/>
      <c r="BI33" s="906"/>
      <c r="BJ33" s="249"/>
      <c r="BK33" s="249"/>
      <c r="BL33" s="249"/>
      <c r="BM33" s="249"/>
      <c r="BN33" s="249"/>
      <c r="BO33" s="262"/>
      <c r="BP33" s="262"/>
      <c r="BQ33" s="259">
        <v>27</v>
      </c>
      <c r="BR33" s="260"/>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3"/>
    </row>
    <row r="34" spans="1:131" s="244" customFormat="1" ht="26.25" customHeight="1" x14ac:dyDescent="0.15">
      <c r="A34" s="263">
        <v>7</v>
      </c>
      <c r="B34" s="832" t="s">
        <v>412</v>
      </c>
      <c r="C34" s="833"/>
      <c r="D34" s="833"/>
      <c r="E34" s="833"/>
      <c r="F34" s="833"/>
      <c r="G34" s="833"/>
      <c r="H34" s="833"/>
      <c r="I34" s="833"/>
      <c r="J34" s="833"/>
      <c r="K34" s="833"/>
      <c r="L34" s="833"/>
      <c r="M34" s="833"/>
      <c r="N34" s="833"/>
      <c r="O34" s="833"/>
      <c r="P34" s="834"/>
      <c r="Q34" s="835">
        <v>39</v>
      </c>
      <c r="R34" s="836"/>
      <c r="S34" s="836"/>
      <c r="T34" s="836"/>
      <c r="U34" s="836"/>
      <c r="V34" s="836">
        <v>35</v>
      </c>
      <c r="W34" s="836"/>
      <c r="X34" s="836"/>
      <c r="Y34" s="836"/>
      <c r="Z34" s="836"/>
      <c r="AA34" s="836">
        <v>4</v>
      </c>
      <c r="AB34" s="836"/>
      <c r="AC34" s="836"/>
      <c r="AD34" s="836"/>
      <c r="AE34" s="837"/>
      <c r="AF34" s="838">
        <v>4</v>
      </c>
      <c r="AG34" s="839"/>
      <c r="AH34" s="839"/>
      <c r="AI34" s="839"/>
      <c r="AJ34" s="840"/>
      <c r="AK34" s="907">
        <v>18</v>
      </c>
      <c r="AL34" s="908"/>
      <c r="AM34" s="908"/>
      <c r="AN34" s="908"/>
      <c r="AO34" s="908"/>
      <c r="AP34" s="908">
        <v>23</v>
      </c>
      <c r="AQ34" s="908"/>
      <c r="AR34" s="908"/>
      <c r="AS34" s="908"/>
      <c r="AT34" s="908"/>
      <c r="AU34" s="908">
        <v>12</v>
      </c>
      <c r="AV34" s="908"/>
      <c r="AW34" s="908"/>
      <c r="AX34" s="908"/>
      <c r="AY34" s="908"/>
      <c r="AZ34" s="909" t="s">
        <v>580</v>
      </c>
      <c r="BA34" s="909"/>
      <c r="BB34" s="909"/>
      <c r="BC34" s="909"/>
      <c r="BD34" s="909"/>
      <c r="BE34" s="905" t="s">
        <v>413</v>
      </c>
      <c r="BF34" s="905"/>
      <c r="BG34" s="905"/>
      <c r="BH34" s="905"/>
      <c r="BI34" s="906"/>
      <c r="BJ34" s="249"/>
      <c r="BK34" s="249"/>
      <c r="BL34" s="249"/>
      <c r="BM34" s="249"/>
      <c r="BN34" s="249"/>
      <c r="BO34" s="262"/>
      <c r="BP34" s="262"/>
      <c r="BQ34" s="259">
        <v>28</v>
      </c>
      <c r="BR34" s="260"/>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3"/>
    </row>
    <row r="35" spans="1:131" s="244" customFormat="1" ht="26.25" customHeight="1" x14ac:dyDescent="0.15">
      <c r="A35" s="263">
        <v>8</v>
      </c>
      <c r="B35" s="832" t="s">
        <v>414</v>
      </c>
      <c r="C35" s="833"/>
      <c r="D35" s="833"/>
      <c r="E35" s="833"/>
      <c r="F35" s="833"/>
      <c r="G35" s="833"/>
      <c r="H35" s="833"/>
      <c r="I35" s="833"/>
      <c r="J35" s="833"/>
      <c r="K35" s="833"/>
      <c r="L35" s="833"/>
      <c r="M35" s="833"/>
      <c r="N35" s="833"/>
      <c r="O35" s="833"/>
      <c r="P35" s="834"/>
      <c r="Q35" s="835">
        <v>83</v>
      </c>
      <c r="R35" s="836"/>
      <c r="S35" s="836"/>
      <c r="T35" s="836"/>
      <c r="U35" s="836"/>
      <c r="V35" s="836">
        <v>78</v>
      </c>
      <c r="W35" s="836"/>
      <c r="X35" s="836"/>
      <c r="Y35" s="836"/>
      <c r="Z35" s="836"/>
      <c r="AA35" s="836">
        <v>5</v>
      </c>
      <c r="AB35" s="836"/>
      <c r="AC35" s="836"/>
      <c r="AD35" s="836"/>
      <c r="AE35" s="837"/>
      <c r="AF35" s="838" t="s">
        <v>240</v>
      </c>
      <c r="AG35" s="839"/>
      <c r="AH35" s="839"/>
      <c r="AI35" s="839"/>
      <c r="AJ35" s="840"/>
      <c r="AK35" s="907">
        <v>13</v>
      </c>
      <c r="AL35" s="908"/>
      <c r="AM35" s="908"/>
      <c r="AN35" s="908"/>
      <c r="AO35" s="908"/>
      <c r="AP35" s="908">
        <v>82</v>
      </c>
      <c r="AQ35" s="908"/>
      <c r="AR35" s="908"/>
      <c r="AS35" s="908"/>
      <c r="AT35" s="908"/>
      <c r="AU35" s="908">
        <v>78</v>
      </c>
      <c r="AV35" s="908"/>
      <c r="AW35" s="908"/>
      <c r="AX35" s="908"/>
      <c r="AY35" s="908"/>
      <c r="AZ35" s="909" t="s">
        <v>580</v>
      </c>
      <c r="BA35" s="909"/>
      <c r="BB35" s="909"/>
      <c r="BC35" s="909"/>
      <c r="BD35" s="909"/>
      <c r="BE35" s="905" t="s">
        <v>413</v>
      </c>
      <c r="BF35" s="905"/>
      <c r="BG35" s="905"/>
      <c r="BH35" s="905"/>
      <c r="BI35" s="906"/>
      <c r="BJ35" s="249"/>
      <c r="BK35" s="249"/>
      <c r="BL35" s="249"/>
      <c r="BM35" s="249"/>
      <c r="BN35" s="249"/>
      <c r="BO35" s="262"/>
      <c r="BP35" s="262"/>
      <c r="BQ35" s="259">
        <v>29</v>
      </c>
      <c r="BR35" s="260"/>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3"/>
    </row>
    <row r="36" spans="1:131" s="244" customFormat="1" ht="26.25" customHeight="1" x14ac:dyDescent="0.15">
      <c r="A36" s="263">
        <v>9</v>
      </c>
      <c r="B36" s="832" t="s">
        <v>415</v>
      </c>
      <c r="C36" s="833"/>
      <c r="D36" s="833"/>
      <c r="E36" s="833"/>
      <c r="F36" s="833"/>
      <c r="G36" s="833"/>
      <c r="H36" s="833"/>
      <c r="I36" s="833"/>
      <c r="J36" s="833"/>
      <c r="K36" s="833"/>
      <c r="L36" s="833"/>
      <c r="M36" s="833"/>
      <c r="N36" s="833"/>
      <c r="O36" s="833"/>
      <c r="P36" s="834"/>
      <c r="Q36" s="835">
        <v>247</v>
      </c>
      <c r="R36" s="836"/>
      <c r="S36" s="836"/>
      <c r="T36" s="836"/>
      <c r="U36" s="836"/>
      <c r="V36" s="836">
        <v>213</v>
      </c>
      <c r="W36" s="836"/>
      <c r="X36" s="836"/>
      <c r="Y36" s="836"/>
      <c r="Z36" s="836"/>
      <c r="AA36" s="836">
        <v>34</v>
      </c>
      <c r="AB36" s="836"/>
      <c r="AC36" s="836"/>
      <c r="AD36" s="836"/>
      <c r="AE36" s="837"/>
      <c r="AF36" s="838">
        <v>4</v>
      </c>
      <c r="AG36" s="839"/>
      <c r="AH36" s="839"/>
      <c r="AI36" s="839"/>
      <c r="AJ36" s="840"/>
      <c r="AK36" s="907">
        <v>187</v>
      </c>
      <c r="AL36" s="908"/>
      <c r="AM36" s="908"/>
      <c r="AN36" s="908"/>
      <c r="AO36" s="908"/>
      <c r="AP36" s="908">
        <v>1375</v>
      </c>
      <c r="AQ36" s="908"/>
      <c r="AR36" s="908"/>
      <c r="AS36" s="908"/>
      <c r="AT36" s="908"/>
      <c r="AU36" s="908">
        <v>1366</v>
      </c>
      <c r="AV36" s="908"/>
      <c r="AW36" s="908"/>
      <c r="AX36" s="908"/>
      <c r="AY36" s="908"/>
      <c r="AZ36" s="909" t="s">
        <v>580</v>
      </c>
      <c r="BA36" s="909"/>
      <c r="BB36" s="909"/>
      <c r="BC36" s="909"/>
      <c r="BD36" s="909"/>
      <c r="BE36" s="905" t="s">
        <v>413</v>
      </c>
      <c r="BF36" s="905"/>
      <c r="BG36" s="905"/>
      <c r="BH36" s="905"/>
      <c r="BI36" s="906"/>
      <c r="BJ36" s="249"/>
      <c r="BK36" s="249"/>
      <c r="BL36" s="249"/>
      <c r="BM36" s="249"/>
      <c r="BN36" s="249"/>
      <c r="BO36" s="262"/>
      <c r="BP36" s="262"/>
      <c r="BQ36" s="259">
        <v>30</v>
      </c>
      <c r="BR36" s="260"/>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3"/>
    </row>
    <row r="37" spans="1:131" s="244" customFormat="1" ht="26.25" customHeight="1" x14ac:dyDescent="0.15">
      <c r="A37" s="263">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9"/>
      <c r="BK37" s="249"/>
      <c r="BL37" s="249"/>
      <c r="BM37" s="249"/>
      <c r="BN37" s="249"/>
      <c r="BO37" s="262"/>
      <c r="BP37" s="262"/>
      <c r="BQ37" s="259">
        <v>31</v>
      </c>
      <c r="BR37" s="260"/>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3"/>
    </row>
    <row r="38" spans="1:131" s="244" customFormat="1" ht="26.25" customHeight="1" x14ac:dyDescent="0.15">
      <c r="A38" s="263">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9"/>
      <c r="BK38" s="249"/>
      <c r="BL38" s="249"/>
      <c r="BM38" s="249"/>
      <c r="BN38" s="249"/>
      <c r="BO38" s="262"/>
      <c r="BP38" s="262"/>
      <c r="BQ38" s="259">
        <v>32</v>
      </c>
      <c r="BR38" s="260"/>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3"/>
    </row>
    <row r="39" spans="1:131" s="244" customFormat="1" ht="26.25" customHeight="1" x14ac:dyDescent="0.15">
      <c r="A39" s="263">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9"/>
      <c r="BK39" s="249"/>
      <c r="BL39" s="249"/>
      <c r="BM39" s="249"/>
      <c r="BN39" s="249"/>
      <c r="BO39" s="262"/>
      <c r="BP39" s="262"/>
      <c r="BQ39" s="259">
        <v>33</v>
      </c>
      <c r="BR39" s="260"/>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3"/>
    </row>
    <row r="40" spans="1:131" s="244" customFormat="1" ht="26.25" customHeight="1" x14ac:dyDescent="0.15">
      <c r="A40" s="258">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9"/>
      <c r="BK40" s="249"/>
      <c r="BL40" s="249"/>
      <c r="BM40" s="249"/>
      <c r="BN40" s="249"/>
      <c r="BO40" s="262"/>
      <c r="BP40" s="262"/>
      <c r="BQ40" s="259">
        <v>34</v>
      </c>
      <c r="BR40" s="260"/>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3"/>
    </row>
    <row r="41" spans="1:131" s="244" customFormat="1" ht="26.25" customHeight="1" x14ac:dyDescent="0.15">
      <c r="A41" s="258">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9"/>
      <c r="BK41" s="249"/>
      <c r="BL41" s="249"/>
      <c r="BM41" s="249"/>
      <c r="BN41" s="249"/>
      <c r="BO41" s="262"/>
      <c r="BP41" s="262"/>
      <c r="BQ41" s="259">
        <v>35</v>
      </c>
      <c r="BR41" s="260"/>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3"/>
    </row>
    <row r="42" spans="1:131" s="244" customFormat="1" ht="26.25" customHeight="1" x14ac:dyDescent="0.15">
      <c r="A42" s="258">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9"/>
      <c r="BK42" s="249"/>
      <c r="BL42" s="249"/>
      <c r="BM42" s="249"/>
      <c r="BN42" s="249"/>
      <c r="BO42" s="262"/>
      <c r="BP42" s="262"/>
      <c r="BQ42" s="259">
        <v>36</v>
      </c>
      <c r="BR42" s="260"/>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3"/>
    </row>
    <row r="43" spans="1:131" s="244" customFormat="1" ht="26.25" customHeight="1" x14ac:dyDescent="0.15">
      <c r="A43" s="258">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9"/>
      <c r="BK43" s="249"/>
      <c r="BL43" s="249"/>
      <c r="BM43" s="249"/>
      <c r="BN43" s="249"/>
      <c r="BO43" s="262"/>
      <c r="BP43" s="262"/>
      <c r="BQ43" s="259">
        <v>37</v>
      </c>
      <c r="BR43" s="260"/>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3"/>
    </row>
    <row r="44" spans="1:131" s="244" customFormat="1" ht="26.25" customHeight="1" x14ac:dyDescent="0.15">
      <c r="A44" s="258">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9"/>
      <c r="BK44" s="249"/>
      <c r="BL44" s="249"/>
      <c r="BM44" s="249"/>
      <c r="BN44" s="249"/>
      <c r="BO44" s="262"/>
      <c r="BP44" s="262"/>
      <c r="BQ44" s="259">
        <v>38</v>
      </c>
      <c r="BR44" s="260"/>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3"/>
    </row>
    <row r="45" spans="1:131" s="244" customFormat="1" ht="26.25" customHeight="1" x14ac:dyDescent="0.15">
      <c r="A45" s="258">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9"/>
      <c r="BK45" s="249"/>
      <c r="BL45" s="249"/>
      <c r="BM45" s="249"/>
      <c r="BN45" s="249"/>
      <c r="BO45" s="262"/>
      <c r="BP45" s="262"/>
      <c r="BQ45" s="259">
        <v>39</v>
      </c>
      <c r="BR45" s="260"/>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3"/>
    </row>
    <row r="46" spans="1:131" s="244" customFormat="1" ht="26.25" customHeight="1" x14ac:dyDescent="0.15">
      <c r="A46" s="258">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9"/>
      <c r="BK46" s="249"/>
      <c r="BL46" s="249"/>
      <c r="BM46" s="249"/>
      <c r="BN46" s="249"/>
      <c r="BO46" s="262"/>
      <c r="BP46" s="262"/>
      <c r="BQ46" s="259">
        <v>40</v>
      </c>
      <c r="BR46" s="260"/>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3"/>
    </row>
    <row r="47" spans="1:131" s="244" customFormat="1" ht="26.25" customHeight="1" x14ac:dyDescent="0.15">
      <c r="A47" s="258">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9"/>
      <c r="BK47" s="249"/>
      <c r="BL47" s="249"/>
      <c r="BM47" s="249"/>
      <c r="BN47" s="249"/>
      <c r="BO47" s="262"/>
      <c r="BP47" s="262"/>
      <c r="BQ47" s="259">
        <v>41</v>
      </c>
      <c r="BR47" s="260"/>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3"/>
    </row>
    <row r="48" spans="1:131" s="244" customFormat="1" ht="26.25" customHeight="1" x14ac:dyDescent="0.15">
      <c r="A48" s="258">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9"/>
      <c r="BK48" s="249"/>
      <c r="BL48" s="249"/>
      <c r="BM48" s="249"/>
      <c r="BN48" s="249"/>
      <c r="BO48" s="262"/>
      <c r="BP48" s="262"/>
      <c r="BQ48" s="259">
        <v>42</v>
      </c>
      <c r="BR48" s="260"/>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3"/>
    </row>
    <row r="49" spans="1:131" s="244" customFormat="1" ht="26.25" customHeight="1" x14ac:dyDescent="0.15">
      <c r="A49" s="258">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9"/>
      <c r="BK49" s="249"/>
      <c r="BL49" s="249"/>
      <c r="BM49" s="249"/>
      <c r="BN49" s="249"/>
      <c r="BO49" s="262"/>
      <c r="BP49" s="262"/>
      <c r="BQ49" s="259">
        <v>43</v>
      </c>
      <c r="BR49" s="260"/>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3"/>
    </row>
    <row r="50" spans="1:131" s="244" customFormat="1" ht="26.25" customHeight="1" x14ac:dyDescent="0.15">
      <c r="A50" s="258">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9"/>
      <c r="BK50" s="249"/>
      <c r="BL50" s="249"/>
      <c r="BM50" s="249"/>
      <c r="BN50" s="249"/>
      <c r="BO50" s="262"/>
      <c r="BP50" s="262"/>
      <c r="BQ50" s="259">
        <v>44</v>
      </c>
      <c r="BR50" s="260"/>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3"/>
    </row>
    <row r="51" spans="1:131" s="244" customFormat="1" ht="26.25" customHeight="1" x14ac:dyDescent="0.15">
      <c r="A51" s="258">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9"/>
      <c r="BK51" s="249"/>
      <c r="BL51" s="249"/>
      <c r="BM51" s="249"/>
      <c r="BN51" s="249"/>
      <c r="BO51" s="262"/>
      <c r="BP51" s="262"/>
      <c r="BQ51" s="259">
        <v>45</v>
      </c>
      <c r="BR51" s="260"/>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3"/>
    </row>
    <row r="52" spans="1:131" s="244" customFormat="1" ht="26.25" customHeight="1" x14ac:dyDescent="0.15">
      <c r="A52" s="258">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9"/>
      <c r="BK52" s="249"/>
      <c r="BL52" s="249"/>
      <c r="BM52" s="249"/>
      <c r="BN52" s="249"/>
      <c r="BO52" s="262"/>
      <c r="BP52" s="262"/>
      <c r="BQ52" s="259">
        <v>46</v>
      </c>
      <c r="BR52" s="260"/>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3"/>
    </row>
    <row r="53" spans="1:131" s="244" customFormat="1" ht="26.25" customHeight="1" x14ac:dyDescent="0.15">
      <c r="A53" s="258">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9"/>
      <c r="BK53" s="249"/>
      <c r="BL53" s="249"/>
      <c r="BM53" s="249"/>
      <c r="BN53" s="249"/>
      <c r="BO53" s="262"/>
      <c r="BP53" s="262"/>
      <c r="BQ53" s="259">
        <v>47</v>
      </c>
      <c r="BR53" s="260"/>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3"/>
    </row>
    <row r="54" spans="1:131" s="244" customFormat="1" ht="26.25" customHeight="1" x14ac:dyDescent="0.15">
      <c r="A54" s="258">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9"/>
      <c r="BK54" s="249"/>
      <c r="BL54" s="249"/>
      <c r="BM54" s="249"/>
      <c r="BN54" s="249"/>
      <c r="BO54" s="262"/>
      <c r="BP54" s="262"/>
      <c r="BQ54" s="259">
        <v>48</v>
      </c>
      <c r="BR54" s="260"/>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3"/>
    </row>
    <row r="55" spans="1:131" s="244" customFormat="1" ht="26.25" customHeight="1" x14ac:dyDescent="0.15">
      <c r="A55" s="258">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9"/>
      <c r="BK55" s="249"/>
      <c r="BL55" s="249"/>
      <c r="BM55" s="249"/>
      <c r="BN55" s="249"/>
      <c r="BO55" s="262"/>
      <c r="BP55" s="262"/>
      <c r="BQ55" s="259">
        <v>49</v>
      </c>
      <c r="BR55" s="260"/>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3"/>
    </row>
    <row r="56" spans="1:131" s="244" customFormat="1" ht="26.25" customHeight="1" x14ac:dyDescent="0.15">
      <c r="A56" s="258">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9"/>
      <c r="BK56" s="249"/>
      <c r="BL56" s="249"/>
      <c r="BM56" s="249"/>
      <c r="BN56" s="249"/>
      <c r="BO56" s="262"/>
      <c r="BP56" s="262"/>
      <c r="BQ56" s="259">
        <v>50</v>
      </c>
      <c r="BR56" s="260"/>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3"/>
    </row>
    <row r="57" spans="1:131" s="244" customFormat="1" ht="26.25" customHeight="1" x14ac:dyDescent="0.15">
      <c r="A57" s="258">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9"/>
      <c r="BK57" s="249"/>
      <c r="BL57" s="249"/>
      <c r="BM57" s="249"/>
      <c r="BN57" s="249"/>
      <c r="BO57" s="262"/>
      <c r="BP57" s="262"/>
      <c r="BQ57" s="259">
        <v>51</v>
      </c>
      <c r="BR57" s="260"/>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3"/>
    </row>
    <row r="58" spans="1:131" s="244" customFormat="1" ht="26.25" customHeight="1" x14ac:dyDescent="0.15">
      <c r="A58" s="258">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9"/>
      <c r="BK58" s="249"/>
      <c r="BL58" s="249"/>
      <c r="BM58" s="249"/>
      <c r="BN58" s="249"/>
      <c r="BO58" s="262"/>
      <c r="BP58" s="262"/>
      <c r="BQ58" s="259">
        <v>52</v>
      </c>
      <c r="BR58" s="260"/>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3"/>
    </row>
    <row r="59" spans="1:131" s="244" customFormat="1" ht="26.25" customHeight="1" x14ac:dyDescent="0.15">
      <c r="A59" s="258">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9"/>
      <c r="BK59" s="249"/>
      <c r="BL59" s="249"/>
      <c r="BM59" s="249"/>
      <c r="BN59" s="249"/>
      <c r="BO59" s="262"/>
      <c r="BP59" s="262"/>
      <c r="BQ59" s="259">
        <v>53</v>
      </c>
      <c r="BR59" s="260"/>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3"/>
    </row>
    <row r="60" spans="1:131" s="244" customFormat="1" ht="26.25" customHeight="1" x14ac:dyDescent="0.15">
      <c r="A60" s="258">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9"/>
      <c r="BK60" s="249"/>
      <c r="BL60" s="249"/>
      <c r="BM60" s="249"/>
      <c r="BN60" s="249"/>
      <c r="BO60" s="262"/>
      <c r="BP60" s="262"/>
      <c r="BQ60" s="259">
        <v>54</v>
      </c>
      <c r="BR60" s="260"/>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3"/>
    </row>
    <row r="61" spans="1:131" s="244" customFormat="1" ht="26.25" customHeight="1" thickBot="1" x14ac:dyDescent="0.2">
      <c r="A61" s="258">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9"/>
      <c r="BK61" s="249"/>
      <c r="BL61" s="249"/>
      <c r="BM61" s="249"/>
      <c r="BN61" s="249"/>
      <c r="BO61" s="262"/>
      <c r="BP61" s="262"/>
      <c r="BQ61" s="259">
        <v>55</v>
      </c>
      <c r="BR61" s="260"/>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3"/>
    </row>
    <row r="62" spans="1:131" s="244" customFormat="1" ht="26.25" customHeight="1" x14ac:dyDescent="0.15">
      <c r="A62" s="258">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416</v>
      </c>
      <c r="BK62" s="883"/>
      <c r="BL62" s="883"/>
      <c r="BM62" s="883"/>
      <c r="BN62" s="884"/>
      <c r="BO62" s="262"/>
      <c r="BP62" s="262"/>
      <c r="BQ62" s="259">
        <v>56</v>
      </c>
      <c r="BR62" s="260"/>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3"/>
    </row>
    <row r="63" spans="1:131" s="244" customFormat="1" ht="26.25" customHeight="1" thickBot="1" x14ac:dyDescent="0.2">
      <c r="A63" s="261" t="s">
        <v>391</v>
      </c>
      <c r="B63" s="867" t="s">
        <v>417</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512</v>
      </c>
      <c r="AG63" s="919"/>
      <c r="AH63" s="919"/>
      <c r="AI63" s="919"/>
      <c r="AJ63" s="920"/>
      <c r="AK63" s="921"/>
      <c r="AL63" s="916"/>
      <c r="AM63" s="916"/>
      <c r="AN63" s="916"/>
      <c r="AO63" s="916"/>
      <c r="AP63" s="919">
        <v>3428</v>
      </c>
      <c r="AQ63" s="919"/>
      <c r="AR63" s="919"/>
      <c r="AS63" s="919"/>
      <c r="AT63" s="919"/>
      <c r="AU63" s="919">
        <v>1728</v>
      </c>
      <c r="AV63" s="919"/>
      <c r="AW63" s="919"/>
      <c r="AX63" s="919"/>
      <c r="AY63" s="919"/>
      <c r="AZ63" s="923"/>
      <c r="BA63" s="923"/>
      <c r="BB63" s="923"/>
      <c r="BC63" s="923"/>
      <c r="BD63" s="923"/>
      <c r="BE63" s="924"/>
      <c r="BF63" s="924"/>
      <c r="BG63" s="924"/>
      <c r="BH63" s="924"/>
      <c r="BI63" s="925"/>
      <c r="BJ63" s="926" t="s">
        <v>240</v>
      </c>
      <c r="BK63" s="927"/>
      <c r="BL63" s="927"/>
      <c r="BM63" s="927"/>
      <c r="BN63" s="928"/>
      <c r="BO63" s="262"/>
      <c r="BP63" s="262"/>
      <c r="BQ63" s="259">
        <v>57</v>
      </c>
      <c r="BR63" s="260"/>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3"/>
    </row>
    <row r="65" spans="1:131" s="244" customFormat="1" ht="26.25" customHeight="1" thickBot="1" x14ac:dyDescent="0.2">
      <c r="A65" s="249" t="s">
        <v>418</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3"/>
    </row>
    <row r="66" spans="1:131" s="244" customFormat="1" ht="26.25" customHeight="1" x14ac:dyDescent="0.15">
      <c r="A66" s="817" t="s">
        <v>419</v>
      </c>
      <c r="B66" s="818"/>
      <c r="C66" s="818"/>
      <c r="D66" s="818"/>
      <c r="E66" s="818"/>
      <c r="F66" s="818"/>
      <c r="G66" s="818"/>
      <c r="H66" s="818"/>
      <c r="I66" s="818"/>
      <c r="J66" s="818"/>
      <c r="K66" s="818"/>
      <c r="L66" s="818"/>
      <c r="M66" s="818"/>
      <c r="N66" s="818"/>
      <c r="O66" s="818"/>
      <c r="P66" s="819"/>
      <c r="Q66" s="794" t="s">
        <v>395</v>
      </c>
      <c r="R66" s="795"/>
      <c r="S66" s="795"/>
      <c r="T66" s="795"/>
      <c r="U66" s="796"/>
      <c r="V66" s="794" t="s">
        <v>396</v>
      </c>
      <c r="W66" s="795"/>
      <c r="X66" s="795"/>
      <c r="Y66" s="795"/>
      <c r="Z66" s="796"/>
      <c r="AA66" s="794" t="s">
        <v>420</v>
      </c>
      <c r="AB66" s="795"/>
      <c r="AC66" s="795"/>
      <c r="AD66" s="795"/>
      <c r="AE66" s="796"/>
      <c r="AF66" s="929" t="s">
        <v>421</v>
      </c>
      <c r="AG66" s="890"/>
      <c r="AH66" s="890"/>
      <c r="AI66" s="890"/>
      <c r="AJ66" s="930"/>
      <c r="AK66" s="794" t="s">
        <v>399</v>
      </c>
      <c r="AL66" s="818"/>
      <c r="AM66" s="818"/>
      <c r="AN66" s="818"/>
      <c r="AO66" s="819"/>
      <c r="AP66" s="794" t="s">
        <v>422</v>
      </c>
      <c r="AQ66" s="795"/>
      <c r="AR66" s="795"/>
      <c r="AS66" s="795"/>
      <c r="AT66" s="796"/>
      <c r="AU66" s="794" t="s">
        <v>423</v>
      </c>
      <c r="AV66" s="795"/>
      <c r="AW66" s="795"/>
      <c r="AX66" s="795"/>
      <c r="AY66" s="796"/>
      <c r="AZ66" s="794" t="s">
        <v>379</v>
      </c>
      <c r="BA66" s="795"/>
      <c r="BB66" s="795"/>
      <c r="BC66" s="795"/>
      <c r="BD66" s="806"/>
      <c r="BE66" s="262"/>
      <c r="BF66" s="262"/>
      <c r="BG66" s="262"/>
      <c r="BH66" s="262"/>
      <c r="BI66" s="262"/>
      <c r="BJ66" s="262"/>
      <c r="BK66" s="262"/>
      <c r="BL66" s="262"/>
      <c r="BM66" s="262"/>
      <c r="BN66" s="262"/>
      <c r="BO66" s="262"/>
      <c r="BP66" s="262"/>
      <c r="BQ66" s="259">
        <v>60</v>
      </c>
      <c r="BR66" s="264"/>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3"/>
    </row>
    <row r="67" spans="1:131" s="244" customFormat="1" ht="26.25" customHeight="1" thickBot="1" x14ac:dyDescent="0.2">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62"/>
      <c r="BF67" s="262"/>
      <c r="BG67" s="262"/>
      <c r="BH67" s="262"/>
      <c r="BI67" s="262"/>
      <c r="BJ67" s="262"/>
      <c r="BK67" s="262"/>
      <c r="BL67" s="262"/>
      <c r="BM67" s="262"/>
      <c r="BN67" s="262"/>
      <c r="BO67" s="262"/>
      <c r="BP67" s="262"/>
      <c r="BQ67" s="259">
        <v>61</v>
      </c>
      <c r="BR67" s="264"/>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3"/>
    </row>
    <row r="68" spans="1:131" s="244" customFormat="1" ht="26.25" customHeight="1" thickTop="1" x14ac:dyDescent="0.15">
      <c r="A68" s="255">
        <v>1</v>
      </c>
      <c r="B68" s="946" t="s">
        <v>585</v>
      </c>
      <c r="C68" s="947"/>
      <c r="D68" s="947"/>
      <c r="E68" s="947"/>
      <c r="F68" s="947"/>
      <c r="G68" s="947"/>
      <c r="H68" s="947"/>
      <c r="I68" s="947"/>
      <c r="J68" s="947"/>
      <c r="K68" s="947"/>
      <c r="L68" s="947"/>
      <c r="M68" s="947"/>
      <c r="N68" s="947"/>
      <c r="O68" s="947"/>
      <c r="P68" s="948"/>
      <c r="Q68" s="949">
        <v>2155</v>
      </c>
      <c r="R68" s="943"/>
      <c r="S68" s="943"/>
      <c r="T68" s="943"/>
      <c r="U68" s="943"/>
      <c r="V68" s="943">
        <v>2111</v>
      </c>
      <c r="W68" s="943"/>
      <c r="X68" s="943"/>
      <c r="Y68" s="943"/>
      <c r="Z68" s="943"/>
      <c r="AA68" s="943">
        <v>43</v>
      </c>
      <c r="AB68" s="943"/>
      <c r="AC68" s="943"/>
      <c r="AD68" s="943"/>
      <c r="AE68" s="943"/>
      <c r="AF68" s="943">
        <v>25</v>
      </c>
      <c r="AG68" s="943"/>
      <c r="AH68" s="943"/>
      <c r="AI68" s="943"/>
      <c r="AJ68" s="943"/>
      <c r="AK68" s="943">
        <v>78</v>
      </c>
      <c r="AL68" s="943"/>
      <c r="AM68" s="943"/>
      <c r="AN68" s="943"/>
      <c r="AO68" s="943"/>
      <c r="AP68" s="943">
        <v>305</v>
      </c>
      <c r="AQ68" s="943"/>
      <c r="AR68" s="943"/>
      <c r="AS68" s="943"/>
      <c r="AT68" s="943"/>
      <c r="AU68" s="943">
        <v>49</v>
      </c>
      <c r="AV68" s="943"/>
      <c r="AW68" s="943"/>
      <c r="AX68" s="943"/>
      <c r="AY68" s="943"/>
      <c r="AZ68" s="944"/>
      <c r="BA68" s="944"/>
      <c r="BB68" s="944"/>
      <c r="BC68" s="944"/>
      <c r="BD68" s="945"/>
      <c r="BE68" s="262"/>
      <c r="BF68" s="262"/>
      <c r="BG68" s="262"/>
      <c r="BH68" s="262"/>
      <c r="BI68" s="262"/>
      <c r="BJ68" s="262"/>
      <c r="BK68" s="262"/>
      <c r="BL68" s="262"/>
      <c r="BM68" s="262"/>
      <c r="BN68" s="262"/>
      <c r="BO68" s="262"/>
      <c r="BP68" s="262"/>
      <c r="BQ68" s="259">
        <v>62</v>
      </c>
      <c r="BR68" s="264"/>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3"/>
    </row>
    <row r="69" spans="1:131" s="244" customFormat="1" ht="26.25" customHeight="1" x14ac:dyDescent="0.15">
      <c r="A69" s="258">
        <v>2</v>
      </c>
      <c r="B69" s="950" t="s">
        <v>586</v>
      </c>
      <c r="C69" s="951"/>
      <c r="D69" s="951"/>
      <c r="E69" s="951"/>
      <c r="F69" s="951"/>
      <c r="G69" s="951"/>
      <c r="H69" s="951"/>
      <c r="I69" s="951"/>
      <c r="J69" s="951"/>
      <c r="K69" s="951"/>
      <c r="L69" s="951"/>
      <c r="M69" s="951"/>
      <c r="N69" s="951"/>
      <c r="O69" s="951"/>
      <c r="P69" s="952"/>
      <c r="Q69" s="953">
        <v>12068</v>
      </c>
      <c r="R69" s="908"/>
      <c r="S69" s="908"/>
      <c r="T69" s="908"/>
      <c r="U69" s="908"/>
      <c r="V69" s="908">
        <v>11720</v>
      </c>
      <c r="W69" s="908"/>
      <c r="X69" s="908"/>
      <c r="Y69" s="908"/>
      <c r="Z69" s="908"/>
      <c r="AA69" s="908">
        <v>347</v>
      </c>
      <c r="AB69" s="908"/>
      <c r="AC69" s="908"/>
      <c r="AD69" s="908"/>
      <c r="AE69" s="908"/>
      <c r="AF69" s="908">
        <v>347</v>
      </c>
      <c r="AG69" s="908"/>
      <c r="AH69" s="908"/>
      <c r="AI69" s="908"/>
      <c r="AJ69" s="908"/>
      <c r="AK69" s="908" t="s">
        <v>582</v>
      </c>
      <c r="AL69" s="908"/>
      <c r="AM69" s="908"/>
      <c r="AN69" s="908"/>
      <c r="AO69" s="908"/>
      <c r="AP69" s="908" t="s">
        <v>591</v>
      </c>
      <c r="AQ69" s="908"/>
      <c r="AR69" s="908"/>
      <c r="AS69" s="908"/>
      <c r="AT69" s="908"/>
      <c r="AU69" s="908" t="s">
        <v>581</v>
      </c>
      <c r="AV69" s="908"/>
      <c r="AW69" s="908"/>
      <c r="AX69" s="908"/>
      <c r="AY69" s="908"/>
      <c r="AZ69" s="954"/>
      <c r="BA69" s="954"/>
      <c r="BB69" s="954"/>
      <c r="BC69" s="954"/>
      <c r="BD69" s="955"/>
      <c r="BE69" s="262"/>
      <c r="BF69" s="262"/>
      <c r="BG69" s="262"/>
      <c r="BH69" s="262"/>
      <c r="BI69" s="262"/>
      <c r="BJ69" s="262"/>
      <c r="BK69" s="262"/>
      <c r="BL69" s="262"/>
      <c r="BM69" s="262"/>
      <c r="BN69" s="262"/>
      <c r="BO69" s="262"/>
      <c r="BP69" s="262"/>
      <c r="BQ69" s="259">
        <v>63</v>
      </c>
      <c r="BR69" s="264"/>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3"/>
    </row>
    <row r="70" spans="1:131" s="244" customFormat="1" ht="26.25" customHeight="1" x14ac:dyDescent="0.15">
      <c r="A70" s="258">
        <v>3</v>
      </c>
      <c r="B70" s="950" t="s">
        <v>587</v>
      </c>
      <c r="C70" s="951"/>
      <c r="D70" s="951"/>
      <c r="E70" s="951"/>
      <c r="F70" s="951"/>
      <c r="G70" s="951"/>
      <c r="H70" s="951"/>
      <c r="I70" s="951"/>
      <c r="J70" s="951"/>
      <c r="K70" s="951"/>
      <c r="L70" s="951"/>
      <c r="M70" s="951"/>
      <c r="N70" s="951"/>
      <c r="O70" s="951"/>
      <c r="P70" s="952"/>
      <c r="Q70" s="953">
        <v>953</v>
      </c>
      <c r="R70" s="908"/>
      <c r="S70" s="908"/>
      <c r="T70" s="908"/>
      <c r="U70" s="908"/>
      <c r="V70" s="908">
        <v>951</v>
      </c>
      <c r="W70" s="908"/>
      <c r="X70" s="908"/>
      <c r="Y70" s="908"/>
      <c r="Z70" s="908"/>
      <c r="AA70" s="908">
        <v>2</v>
      </c>
      <c r="AB70" s="908"/>
      <c r="AC70" s="908"/>
      <c r="AD70" s="908"/>
      <c r="AE70" s="908"/>
      <c r="AF70" s="908">
        <v>2</v>
      </c>
      <c r="AG70" s="908"/>
      <c r="AH70" s="908"/>
      <c r="AI70" s="908"/>
      <c r="AJ70" s="908"/>
      <c r="AK70" s="908">
        <v>3</v>
      </c>
      <c r="AL70" s="908"/>
      <c r="AM70" s="908"/>
      <c r="AN70" s="908"/>
      <c r="AO70" s="908"/>
      <c r="AP70" s="908" t="s">
        <v>592</v>
      </c>
      <c r="AQ70" s="908"/>
      <c r="AR70" s="908"/>
      <c r="AS70" s="908"/>
      <c r="AT70" s="908"/>
      <c r="AU70" s="908" t="s">
        <v>580</v>
      </c>
      <c r="AV70" s="908"/>
      <c r="AW70" s="908"/>
      <c r="AX70" s="908"/>
      <c r="AY70" s="908"/>
      <c r="AZ70" s="954"/>
      <c r="BA70" s="954"/>
      <c r="BB70" s="954"/>
      <c r="BC70" s="954"/>
      <c r="BD70" s="955"/>
      <c r="BE70" s="262"/>
      <c r="BF70" s="262"/>
      <c r="BG70" s="262"/>
      <c r="BH70" s="262"/>
      <c r="BI70" s="262"/>
      <c r="BJ70" s="262"/>
      <c r="BK70" s="262"/>
      <c r="BL70" s="262"/>
      <c r="BM70" s="262"/>
      <c r="BN70" s="262"/>
      <c r="BO70" s="262"/>
      <c r="BP70" s="262"/>
      <c r="BQ70" s="259">
        <v>64</v>
      </c>
      <c r="BR70" s="264"/>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3"/>
    </row>
    <row r="71" spans="1:131" s="244" customFormat="1" ht="26.25" customHeight="1" x14ac:dyDescent="0.15">
      <c r="A71" s="258">
        <v>4</v>
      </c>
      <c r="B71" s="950" t="s">
        <v>588</v>
      </c>
      <c r="C71" s="951"/>
      <c r="D71" s="951"/>
      <c r="E71" s="951"/>
      <c r="F71" s="951"/>
      <c r="G71" s="951"/>
      <c r="H71" s="951"/>
      <c r="I71" s="951"/>
      <c r="J71" s="951"/>
      <c r="K71" s="951"/>
      <c r="L71" s="951"/>
      <c r="M71" s="951"/>
      <c r="N71" s="951"/>
      <c r="O71" s="951"/>
      <c r="P71" s="952"/>
      <c r="Q71" s="953">
        <v>146</v>
      </c>
      <c r="R71" s="908"/>
      <c r="S71" s="908"/>
      <c r="T71" s="908"/>
      <c r="U71" s="908"/>
      <c r="V71" s="908">
        <v>138</v>
      </c>
      <c r="W71" s="908"/>
      <c r="X71" s="908"/>
      <c r="Y71" s="908"/>
      <c r="Z71" s="908"/>
      <c r="AA71" s="908">
        <v>7</v>
      </c>
      <c r="AB71" s="908"/>
      <c r="AC71" s="908"/>
      <c r="AD71" s="908"/>
      <c r="AE71" s="908"/>
      <c r="AF71" s="908">
        <v>7</v>
      </c>
      <c r="AG71" s="908"/>
      <c r="AH71" s="908"/>
      <c r="AI71" s="908"/>
      <c r="AJ71" s="908"/>
      <c r="AK71" s="908" t="s">
        <v>583</v>
      </c>
      <c r="AL71" s="908"/>
      <c r="AM71" s="908"/>
      <c r="AN71" s="908"/>
      <c r="AO71" s="908"/>
      <c r="AP71" s="908" t="s">
        <v>593</v>
      </c>
      <c r="AQ71" s="908"/>
      <c r="AR71" s="908"/>
      <c r="AS71" s="908"/>
      <c r="AT71" s="908"/>
      <c r="AU71" s="908" t="s">
        <v>580</v>
      </c>
      <c r="AV71" s="908"/>
      <c r="AW71" s="908"/>
      <c r="AX71" s="908"/>
      <c r="AY71" s="908"/>
      <c r="AZ71" s="954"/>
      <c r="BA71" s="954"/>
      <c r="BB71" s="954"/>
      <c r="BC71" s="954"/>
      <c r="BD71" s="955"/>
      <c r="BE71" s="262"/>
      <c r="BF71" s="262"/>
      <c r="BG71" s="262"/>
      <c r="BH71" s="262"/>
      <c r="BI71" s="262"/>
      <c r="BJ71" s="262"/>
      <c r="BK71" s="262"/>
      <c r="BL71" s="262"/>
      <c r="BM71" s="262"/>
      <c r="BN71" s="262"/>
      <c r="BO71" s="262"/>
      <c r="BP71" s="262"/>
      <c r="BQ71" s="259">
        <v>65</v>
      </c>
      <c r="BR71" s="264"/>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3"/>
    </row>
    <row r="72" spans="1:131" s="244" customFormat="1" ht="26.25" customHeight="1" x14ac:dyDescent="0.15">
      <c r="A72" s="258">
        <v>5</v>
      </c>
      <c r="B72" s="950" t="s">
        <v>589</v>
      </c>
      <c r="C72" s="951"/>
      <c r="D72" s="951"/>
      <c r="E72" s="951"/>
      <c r="F72" s="951"/>
      <c r="G72" s="951"/>
      <c r="H72" s="951"/>
      <c r="I72" s="951"/>
      <c r="J72" s="951"/>
      <c r="K72" s="951"/>
      <c r="L72" s="951"/>
      <c r="M72" s="951"/>
      <c r="N72" s="951"/>
      <c r="O72" s="951"/>
      <c r="P72" s="952"/>
      <c r="Q72" s="953">
        <v>269</v>
      </c>
      <c r="R72" s="908"/>
      <c r="S72" s="908"/>
      <c r="T72" s="908"/>
      <c r="U72" s="908"/>
      <c r="V72" s="908">
        <v>158</v>
      </c>
      <c r="W72" s="908"/>
      <c r="X72" s="908"/>
      <c r="Y72" s="908"/>
      <c r="Z72" s="908"/>
      <c r="AA72" s="908">
        <v>111</v>
      </c>
      <c r="AB72" s="908"/>
      <c r="AC72" s="908"/>
      <c r="AD72" s="908"/>
      <c r="AE72" s="908"/>
      <c r="AF72" s="908">
        <v>111</v>
      </c>
      <c r="AG72" s="908"/>
      <c r="AH72" s="908"/>
      <c r="AI72" s="908"/>
      <c r="AJ72" s="908"/>
      <c r="AK72" s="908">
        <v>37</v>
      </c>
      <c r="AL72" s="908"/>
      <c r="AM72" s="908"/>
      <c r="AN72" s="908"/>
      <c r="AO72" s="908"/>
      <c r="AP72" s="908" t="s">
        <v>594</v>
      </c>
      <c r="AQ72" s="908"/>
      <c r="AR72" s="908"/>
      <c r="AS72" s="908"/>
      <c r="AT72" s="908"/>
      <c r="AU72" s="908" t="s">
        <v>580</v>
      </c>
      <c r="AV72" s="908"/>
      <c r="AW72" s="908"/>
      <c r="AX72" s="908"/>
      <c r="AY72" s="908"/>
      <c r="AZ72" s="954"/>
      <c r="BA72" s="954"/>
      <c r="BB72" s="954"/>
      <c r="BC72" s="954"/>
      <c r="BD72" s="955"/>
      <c r="BE72" s="262"/>
      <c r="BF72" s="262"/>
      <c r="BG72" s="262"/>
      <c r="BH72" s="262"/>
      <c r="BI72" s="262"/>
      <c r="BJ72" s="262"/>
      <c r="BK72" s="262"/>
      <c r="BL72" s="262"/>
      <c r="BM72" s="262"/>
      <c r="BN72" s="262"/>
      <c r="BO72" s="262"/>
      <c r="BP72" s="262"/>
      <c r="BQ72" s="259">
        <v>66</v>
      </c>
      <c r="BR72" s="264"/>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3"/>
    </row>
    <row r="73" spans="1:131" s="244" customFormat="1" ht="26.25" customHeight="1" x14ac:dyDescent="0.15">
      <c r="A73" s="258">
        <v>6</v>
      </c>
      <c r="B73" s="950" t="s">
        <v>590</v>
      </c>
      <c r="C73" s="951"/>
      <c r="D73" s="951"/>
      <c r="E73" s="951"/>
      <c r="F73" s="951"/>
      <c r="G73" s="951"/>
      <c r="H73" s="951"/>
      <c r="I73" s="951"/>
      <c r="J73" s="951"/>
      <c r="K73" s="951"/>
      <c r="L73" s="951"/>
      <c r="M73" s="951"/>
      <c r="N73" s="951"/>
      <c r="O73" s="951"/>
      <c r="P73" s="952"/>
      <c r="Q73" s="953">
        <v>259116</v>
      </c>
      <c r="R73" s="908"/>
      <c r="S73" s="908"/>
      <c r="T73" s="908"/>
      <c r="U73" s="908"/>
      <c r="V73" s="908">
        <v>249624</v>
      </c>
      <c r="W73" s="908"/>
      <c r="X73" s="908"/>
      <c r="Y73" s="908"/>
      <c r="Z73" s="908"/>
      <c r="AA73" s="908">
        <v>9492</v>
      </c>
      <c r="AB73" s="908"/>
      <c r="AC73" s="908"/>
      <c r="AD73" s="908"/>
      <c r="AE73" s="908"/>
      <c r="AF73" s="908">
        <v>9491</v>
      </c>
      <c r="AG73" s="908"/>
      <c r="AH73" s="908"/>
      <c r="AI73" s="908"/>
      <c r="AJ73" s="908"/>
      <c r="AK73" s="908">
        <v>7985</v>
      </c>
      <c r="AL73" s="908"/>
      <c r="AM73" s="908"/>
      <c r="AN73" s="908"/>
      <c r="AO73" s="908"/>
      <c r="AP73" s="908" t="s">
        <v>582</v>
      </c>
      <c r="AQ73" s="908"/>
      <c r="AR73" s="908"/>
      <c r="AS73" s="908"/>
      <c r="AT73" s="908"/>
      <c r="AU73" s="908" t="s">
        <v>580</v>
      </c>
      <c r="AV73" s="908"/>
      <c r="AW73" s="908"/>
      <c r="AX73" s="908"/>
      <c r="AY73" s="908"/>
      <c r="AZ73" s="954"/>
      <c r="BA73" s="954"/>
      <c r="BB73" s="954"/>
      <c r="BC73" s="954"/>
      <c r="BD73" s="955"/>
      <c r="BE73" s="262"/>
      <c r="BF73" s="262"/>
      <c r="BG73" s="262"/>
      <c r="BH73" s="262"/>
      <c r="BI73" s="262"/>
      <c r="BJ73" s="262"/>
      <c r="BK73" s="262"/>
      <c r="BL73" s="262"/>
      <c r="BM73" s="262"/>
      <c r="BN73" s="262"/>
      <c r="BO73" s="262"/>
      <c r="BP73" s="262"/>
      <c r="BQ73" s="259">
        <v>67</v>
      </c>
      <c r="BR73" s="264"/>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3"/>
    </row>
    <row r="74" spans="1:131" s="244" customFormat="1" ht="26.25" customHeight="1" x14ac:dyDescent="0.15">
      <c r="A74" s="258">
        <v>7</v>
      </c>
      <c r="B74" s="950"/>
      <c r="C74" s="951"/>
      <c r="D74" s="951"/>
      <c r="E74" s="951"/>
      <c r="F74" s="951"/>
      <c r="G74" s="951"/>
      <c r="H74" s="951"/>
      <c r="I74" s="951"/>
      <c r="J74" s="951"/>
      <c r="K74" s="951"/>
      <c r="L74" s="951"/>
      <c r="M74" s="951"/>
      <c r="N74" s="951"/>
      <c r="O74" s="951"/>
      <c r="P74" s="952"/>
      <c r="Q74" s="953"/>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4"/>
      <c r="BA74" s="954"/>
      <c r="BB74" s="954"/>
      <c r="BC74" s="954"/>
      <c r="BD74" s="955"/>
      <c r="BE74" s="262"/>
      <c r="BF74" s="262"/>
      <c r="BG74" s="262"/>
      <c r="BH74" s="262"/>
      <c r="BI74" s="262"/>
      <c r="BJ74" s="262"/>
      <c r="BK74" s="262"/>
      <c r="BL74" s="262"/>
      <c r="BM74" s="262"/>
      <c r="BN74" s="262"/>
      <c r="BO74" s="262"/>
      <c r="BP74" s="262"/>
      <c r="BQ74" s="259">
        <v>68</v>
      </c>
      <c r="BR74" s="264"/>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3"/>
    </row>
    <row r="75" spans="1:131" s="244" customFormat="1" ht="26.25" customHeight="1" x14ac:dyDescent="0.15">
      <c r="A75" s="258">
        <v>8</v>
      </c>
      <c r="B75" s="950"/>
      <c r="C75" s="951"/>
      <c r="D75" s="951"/>
      <c r="E75" s="951"/>
      <c r="F75" s="951"/>
      <c r="G75" s="951"/>
      <c r="H75" s="951"/>
      <c r="I75" s="951"/>
      <c r="J75" s="951"/>
      <c r="K75" s="951"/>
      <c r="L75" s="951"/>
      <c r="M75" s="951"/>
      <c r="N75" s="951"/>
      <c r="O75" s="951"/>
      <c r="P75" s="952"/>
      <c r="Q75" s="956"/>
      <c r="R75" s="957"/>
      <c r="S75" s="957"/>
      <c r="T75" s="957"/>
      <c r="U75" s="907"/>
      <c r="V75" s="958"/>
      <c r="W75" s="957"/>
      <c r="X75" s="957"/>
      <c r="Y75" s="957"/>
      <c r="Z75" s="907"/>
      <c r="AA75" s="958"/>
      <c r="AB75" s="957"/>
      <c r="AC75" s="957"/>
      <c r="AD75" s="957"/>
      <c r="AE75" s="907"/>
      <c r="AF75" s="958"/>
      <c r="AG75" s="957"/>
      <c r="AH75" s="957"/>
      <c r="AI75" s="957"/>
      <c r="AJ75" s="907"/>
      <c r="AK75" s="958"/>
      <c r="AL75" s="957"/>
      <c r="AM75" s="957"/>
      <c r="AN75" s="957"/>
      <c r="AO75" s="907"/>
      <c r="AP75" s="958"/>
      <c r="AQ75" s="957"/>
      <c r="AR75" s="957"/>
      <c r="AS75" s="957"/>
      <c r="AT75" s="907"/>
      <c r="AU75" s="958"/>
      <c r="AV75" s="957"/>
      <c r="AW75" s="957"/>
      <c r="AX75" s="957"/>
      <c r="AY75" s="907"/>
      <c r="AZ75" s="954"/>
      <c r="BA75" s="954"/>
      <c r="BB75" s="954"/>
      <c r="BC75" s="954"/>
      <c r="BD75" s="955"/>
      <c r="BE75" s="262"/>
      <c r="BF75" s="262"/>
      <c r="BG75" s="262"/>
      <c r="BH75" s="262"/>
      <c r="BI75" s="262"/>
      <c r="BJ75" s="262"/>
      <c r="BK75" s="262"/>
      <c r="BL75" s="262"/>
      <c r="BM75" s="262"/>
      <c r="BN75" s="262"/>
      <c r="BO75" s="262"/>
      <c r="BP75" s="262"/>
      <c r="BQ75" s="259">
        <v>69</v>
      </c>
      <c r="BR75" s="264"/>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3"/>
    </row>
    <row r="76" spans="1:131" s="244" customFormat="1" ht="26.25" customHeight="1" x14ac:dyDescent="0.15">
      <c r="A76" s="258">
        <v>9</v>
      </c>
      <c r="B76" s="950"/>
      <c r="C76" s="951"/>
      <c r="D76" s="951"/>
      <c r="E76" s="951"/>
      <c r="F76" s="951"/>
      <c r="G76" s="951"/>
      <c r="H76" s="951"/>
      <c r="I76" s="951"/>
      <c r="J76" s="951"/>
      <c r="K76" s="951"/>
      <c r="L76" s="951"/>
      <c r="M76" s="951"/>
      <c r="N76" s="951"/>
      <c r="O76" s="951"/>
      <c r="P76" s="952"/>
      <c r="Q76" s="956"/>
      <c r="R76" s="957"/>
      <c r="S76" s="957"/>
      <c r="T76" s="957"/>
      <c r="U76" s="907"/>
      <c r="V76" s="958"/>
      <c r="W76" s="957"/>
      <c r="X76" s="957"/>
      <c r="Y76" s="957"/>
      <c r="Z76" s="907"/>
      <c r="AA76" s="958"/>
      <c r="AB76" s="957"/>
      <c r="AC76" s="957"/>
      <c r="AD76" s="957"/>
      <c r="AE76" s="907"/>
      <c r="AF76" s="958"/>
      <c r="AG76" s="957"/>
      <c r="AH76" s="957"/>
      <c r="AI76" s="957"/>
      <c r="AJ76" s="907"/>
      <c r="AK76" s="958"/>
      <c r="AL76" s="957"/>
      <c r="AM76" s="957"/>
      <c r="AN76" s="957"/>
      <c r="AO76" s="907"/>
      <c r="AP76" s="958"/>
      <c r="AQ76" s="957"/>
      <c r="AR76" s="957"/>
      <c r="AS76" s="957"/>
      <c r="AT76" s="907"/>
      <c r="AU76" s="958"/>
      <c r="AV76" s="957"/>
      <c r="AW76" s="957"/>
      <c r="AX76" s="957"/>
      <c r="AY76" s="907"/>
      <c r="AZ76" s="954"/>
      <c r="BA76" s="954"/>
      <c r="BB76" s="954"/>
      <c r="BC76" s="954"/>
      <c r="BD76" s="955"/>
      <c r="BE76" s="262"/>
      <c r="BF76" s="262"/>
      <c r="BG76" s="262"/>
      <c r="BH76" s="262"/>
      <c r="BI76" s="262"/>
      <c r="BJ76" s="262"/>
      <c r="BK76" s="262"/>
      <c r="BL76" s="262"/>
      <c r="BM76" s="262"/>
      <c r="BN76" s="262"/>
      <c r="BO76" s="262"/>
      <c r="BP76" s="262"/>
      <c r="BQ76" s="259">
        <v>70</v>
      </c>
      <c r="BR76" s="264"/>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3"/>
    </row>
    <row r="77" spans="1:131" s="244" customFormat="1" ht="26.25" customHeight="1" x14ac:dyDescent="0.15">
      <c r="A77" s="258">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62"/>
      <c r="BF77" s="262"/>
      <c r="BG77" s="262"/>
      <c r="BH77" s="262"/>
      <c r="BI77" s="262"/>
      <c r="BJ77" s="262"/>
      <c r="BK77" s="262"/>
      <c r="BL77" s="262"/>
      <c r="BM77" s="262"/>
      <c r="BN77" s="262"/>
      <c r="BO77" s="262"/>
      <c r="BP77" s="262"/>
      <c r="BQ77" s="259">
        <v>71</v>
      </c>
      <c r="BR77" s="264"/>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3"/>
    </row>
    <row r="78" spans="1:131" s="244" customFormat="1" ht="26.25" customHeight="1" x14ac:dyDescent="0.15">
      <c r="A78" s="258">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62"/>
      <c r="BF78" s="262"/>
      <c r="BG78" s="262"/>
      <c r="BH78" s="262"/>
      <c r="BI78" s="262"/>
      <c r="BJ78" s="265"/>
      <c r="BK78" s="265"/>
      <c r="BL78" s="265"/>
      <c r="BM78" s="265"/>
      <c r="BN78" s="265"/>
      <c r="BO78" s="262"/>
      <c r="BP78" s="262"/>
      <c r="BQ78" s="259">
        <v>72</v>
      </c>
      <c r="BR78" s="264"/>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3"/>
    </row>
    <row r="79" spans="1:131" s="244" customFormat="1" ht="26.25" customHeight="1" x14ac:dyDescent="0.15">
      <c r="A79" s="258">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62"/>
      <c r="BF79" s="262"/>
      <c r="BG79" s="262"/>
      <c r="BH79" s="262"/>
      <c r="BI79" s="262"/>
      <c r="BJ79" s="265"/>
      <c r="BK79" s="265"/>
      <c r="BL79" s="265"/>
      <c r="BM79" s="265"/>
      <c r="BN79" s="265"/>
      <c r="BO79" s="262"/>
      <c r="BP79" s="262"/>
      <c r="BQ79" s="259">
        <v>73</v>
      </c>
      <c r="BR79" s="264"/>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3"/>
    </row>
    <row r="80" spans="1:131" s="244" customFormat="1" ht="26.25" customHeight="1" x14ac:dyDescent="0.15">
      <c r="A80" s="258">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2"/>
      <c r="BF80" s="262"/>
      <c r="BG80" s="262"/>
      <c r="BH80" s="262"/>
      <c r="BI80" s="262"/>
      <c r="BJ80" s="262"/>
      <c r="BK80" s="262"/>
      <c r="BL80" s="262"/>
      <c r="BM80" s="262"/>
      <c r="BN80" s="262"/>
      <c r="BO80" s="262"/>
      <c r="BP80" s="262"/>
      <c r="BQ80" s="259">
        <v>74</v>
      </c>
      <c r="BR80" s="264"/>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3"/>
    </row>
    <row r="81" spans="1:131" s="244" customFormat="1" ht="26.25" customHeight="1" x14ac:dyDescent="0.15">
      <c r="A81" s="258">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2"/>
      <c r="BF81" s="262"/>
      <c r="BG81" s="262"/>
      <c r="BH81" s="262"/>
      <c r="BI81" s="262"/>
      <c r="BJ81" s="262"/>
      <c r="BK81" s="262"/>
      <c r="BL81" s="262"/>
      <c r="BM81" s="262"/>
      <c r="BN81" s="262"/>
      <c r="BO81" s="262"/>
      <c r="BP81" s="262"/>
      <c r="BQ81" s="259">
        <v>75</v>
      </c>
      <c r="BR81" s="264"/>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3"/>
    </row>
    <row r="82" spans="1:131" s="244" customFormat="1" ht="26.25" customHeight="1" x14ac:dyDescent="0.15">
      <c r="A82" s="258">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2"/>
      <c r="BF82" s="262"/>
      <c r="BG82" s="262"/>
      <c r="BH82" s="262"/>
      <c r="BI82" s="262"/>
      <c r="BJ82" s="262"/>
      <c r="BK82" s="262"/>
      <c r="BL82" s="262"/>
      <c r="BM82" s="262"/>
      <c r="BN82" s="262"/>
      <c r="BO82" s="262"/>
      <c r="BP82" s="262"/>
      <c r="BQ82" s="259">
        <v>76</v>
      </c>
      <c r="BR82" s="264"/>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3"/>
    </row>
    <row r="83" spans="1:131" s="244" customFormat="1" ht="26.25" customHeight="1" x14ac:dyDescent="0.15">
      <c r="A83" s="258">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2"/>
      <c r="BF83" s="262"/>
      <c r="BG83" s="262"/>
      <c r="BH83" s="262"/>
      <c r="BI83" s="262"/>
      <c r="BJ83" s="262"/>
      <c r="BK83" s="262"/>
      <c r="BL83" s="262"/>
      <c r="BM83" s="262"/>
      <c r="BN83" s="262"/>
      <c r="BO83" s="262"/>
      <c r="BP83" s="262"/>
      <c r="BQ83" s="259">
        <v>77</v>
      </c>
      <c r="BR83" s="264"/>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3"/>
    </row>
    <row r="84" spans="1:131" s="244" customFormat="1" ht="26.25" customHeight="1" x14ac:dyDescent="0.15">
      <c r="A84" s="258">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2"/>
      <c r="BF84" s="262"/>
      <c r="BG84" s="262"/>
      <c r="BH84" s="262"/>
      <c r="BI84" s="262"/>
      <c r="BJ84" s="262"/>
      <c r="BK84" s="262"/>
      <c r="BL84" s="262"/>
      <c r="BM84" s="262"/>
      <c r="BN84" s="262"/>
      <c r="BO84" s="262"/>
      <c r="BP84" s="262"/>
      <c r="BQ84" s="259">
        <v>78</v>
      </c>
      <c r="BR84" s="264"/>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3"/>
    </row>
    <row r="85" spans="1:131" s="244" customFormat="1" ht="26.25" customHeight="1" x14ac:dyDescent="0.15">
      <c r="A85" s="258">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2"/>
      <c r="BF85" s="262"/>
      <c r="BG85" s="262"/>
      <c r="BH85" s="262"/>
      <c r="BI85" s="262"/>
      <c r="BJ85" s="262"/>
      <c r="BK85" s="262"/>
      <c r="BL85" s="262"/>
      <c r="BM85" s="262"/>
      <c r="BN85" s="262"/>
      <c r="BO85" s="262"/>
      <c r="BP85" s="262"/>
      <c r="BQ85" s="259">
        <v>79</v>
      </c>
      <c r="BR85" s="264"/>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3"/>
    </row>
    <row r="86" spans="1:131" s="244" customFormat="1" ht="26.25" customHeight="1" x14ac:dyDescent="0.15">
      <c r="A86" s="258">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2"/>
      <c r="BF86" s="262"/>
      <c r="BG86" s="262"/>
      <c r="BH86" s="262"/>
      <c r="BI86" s="262"/>
      <c r="BJ86" s="262"/>
      <c r="BK86" s="262"/>
      <c r="BL86" s="262"/>
      <c r="BM86" s="262"/>
      <c r="BN86" s="262"/>
      <c r="BO86" s="262"/>
      <c r="BP86" s="262"/>
      <c r="BQ86" s="259">
        <v>80</v>
      </c>
      <c r="BR86" s="264"/>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3"/>
    </row>
    <row r="87" spans="1:131" s="244" customFormat="1" ht="26.25" customHeight="1" x14ac:dyDescent="0.15">
      <c r="A87" s="266">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2"/>
      <c r="BF87" s="262"/>
      <c r="BG87" s="262"/>
      <c r="BH87" s="262"/>
      <c r="BI87" s="262"/>
      <c r="BJ87" s="262"/>
      <c r="BK87" s="262"/>
      <c r="BL87" s="262"/>
      <c r="BM87" s="262"/>
      <c r="BN87" s="262"/>
      <c r="BO87" s="262"/>
      <c r="BP87" s="262"/>
      <c r="BQ87" s="259">
        <v>81</v>
      </c>
      <c r="BR87" s="264"/>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3"/>
    </row>
    <row r="88" spans="1:131" s="244" customFormat="1" ht="26.25" customHeight="1" thickBot="1" x14ac:dyDescent="0.2">
      <c r="A88" s="261" t="s">
        <v>391</v>
      </c>
      <c r="B88" s="867" t="s">
        <v>424</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9983</v>
      </c>
      <c r="AG88" s="919"/>
      <c r="AH88" s="919"/>
      <c r="AI88" s="919"/>
      <c r="AJ88" s="919"/>
      <c r="AK88" s="916"/>
      <c r="AL88" s="916"/>
      <c r="AM88" s="916"/>
      <c r="AN88" s="916"/>
      <c r="AO88" s="916"/>
      <c r="AP88" s="919">
        <v>305</v>
      </c>
      <c r="AQ88" s="919"/>
      <c r="AR88" s="919"/>
      <c r="AS88" s="919"/>
      <c r="AT88" s="919"/>
      <c r="AU88" s="919">
        <v>49</v>
      </c>
      <c r="AV88" s="919"/>
      <c r="AW88" s="919"/>
      <c r="AX88" s="919"/>
      <c r="AY88" s="919"/>
      <c r="AZ88" s="924"/>
      <c r="BA88" s="924"/>
      <c r="BB88" s="924"/>
      <c r="BC88" s="924"/>
      <c r="BD88" s="925"/>
      <c r="BE88" s="262"/>
      <c r="BF88" s="262"/>
      <c r="BG88" s="262"/>
      <c r="BH88" s="262"/>
      <c r="BI88" s="262"/>
      <c r="BJ88" s="262"/>
      <c r="BK88" s="262"/>
      <c r="BL88" s="262"/>
      <c r="BM88" s="262"/>
      <c r="BN88" s="262"/>
      <c r="BO88" s="262"/>
      <c r="BP88" s="262"/>
      <c r="BQ88" s="259">
        <v>82</v>
      </c>
      <c r="BR88" s="264"/>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391</v>
      </c>
      <c r="BR102" s="867" t="s">
        <v>425</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c r="CS102" s="927"/>
      <c r="CT102" s="927"/>
      <c r="CU102" s="927"/>
      <c r="CV102" s="970"/>
      <c r="CW102" s="969"/>
      <c r="CX102" s="927"/>
      <c r="CY102" s="927"/>
      <c r="CZ102" s="927"/>
      <c r="DA102" s="970"/>
      <c r="DB102" s="969"/>
      <c r="DC102" s="927"/>
      <c r="DD102" s="927"/>
      <c r="DE102" s="927"/>
      <c r="DF102" s="970"/>
      <c r="DG102" s="969"/>
      <c r="DH102" s="927"/>
      <c r="DI102" s="927"/>
      <c r="DJ102" s="927"/>
      <c r="DK102" s="970"/>
      <c r="DL102" s="969"/>
      <c r="DM102" s="927"/>
      <c r="DN102" s="927"/>
      <c r="DO102" s="927"/>
      <c r="DP102" s="970"/>
      <c r="DQ102" s="969"/>
      <c r="DR102" s="927"/>
      <c r="DS102" s="927"/>
      <c r="DT102" s="927"/>
      <c r="DU102" s="970"/>
      <c r="DV102" s="993"/>
      <c r="DW102" s="994"/>
      <c r="DX102" s="994"/>
      <c r="DY102" s="994"/>
      <c r="DZ102" s="995"/>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96" t="s">
        <v>426</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97" t="s">
        <v>427</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428</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429</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998" t="s">
        <v>430</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431</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3" customFormat="1" ht="26.25" customHeight="1" x14ac:dyDescent="0.15">
      <c r="A109" s="991" t="s">
        <v>432</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433</v>
      </c>
      <c r="AB109" s="972"/>
      <c r="AC109" s="972"/>
      <c r="AD109" s="972"/>
      <c r="AE109" s="973"/>
      <c r="AF109" s="971" t="s">
        <v>310</v>
      </c>
      <c r="AG109" s="972"/>
      <c r="AH109" s="972"/>
      <c r="AI109" s="972"/>
      <c r="AJ109" s="973"/>
      <c r="AK109" s="971" t="s">
        <v>309</v>
      </c>
      <c r="AL109" s="972"/>
      <c r="AM109" s="972"/>
      <c r="AN109" s="972"/>
      <c r="AO109" s="973"/>
      <c r="AP109" s="971" t="s">
        <v>434</v>
      </c>
      <c r="AQ109" s="972"/>
      <c r="AR109" s="972"/>
      <c r="AS109" s="972"/>
      <c r="AT109" s="974"/>
      <c r="AU109" s="991" t="s">
        <v>432</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433</v>
      </c>
      <c r="BR109" s="972"/>
      <c r="BS109" s="972"/>
      <c r="BT109" s="972"/>
      <c r="BU109" s="973"/>
      <c r="BV109" s="971" t="s">
        <v>310</v>
      </c>
      <c r="BW109" s="972"/>
      <c r="BX109" s="972"/>
      <c r="BY109" s="972"/>
      <c r="BZ109" s="973"/>
      <c r="CA109" s="971" t="s">
        <v>309</v>
      </c>
      <c r="CB109" s="972"/>
      <c r="CC109" s="972"/>
      <c r="CD109" s="972"/>
      <c r="CE109" s="973"/>
      <c r="CF109" s="992" t="s">
        <v>434</v>
      </c>
      <c r="CG109" s="992"/>
      <c r="CH109" s="992"/>
      <c r="CI109" s="992"/>
      <c r="CJ109" s="992"/>
      <c r="CK109" s="971" t="s">
        <v>435</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433</v>
      </c>
      <c r="DH109" s="972"/>
      <c r="DI109" s="972"/>
      <c r="DJ109" s="972"/>
      <c r="DK109" s="973"/>
      <c r="DL109" s="971" t="s">
        <v>310</v>
      </c>
      <c r="DM109" s="972"/>
      <c r="DN109" s="972"/>
      <c r="DO109" s="972"/>
      <c r="DP109" s="973"/>
      <c r="DQ109" s="971" t="s">
        <v>309</v>
      </c>
      <c r="DR109" s="972"/>
      <c r="DS109" s="972"/>
      <c r="DT109" s="972"/>
      <c r="DU109" s="973"/>
      <c r="DV109" s="971" t="s">
        <v>434</v>
      </c>
      <c r="DW109" s="972"/>
      <c r="DX109" s="972"/>
      <c r="DY109" s="972"/>
      <c r="DZ109" s="974"/>
    </row>
    <row r="110" spans="1:131" s="243" customFormat="1" ht="26.25" customHeight="1" x14ac:dyDescent="0.15">
      <c r="A110" s="975" t="s">
        <v>436</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980166</v>
      </c>
      <c r="AB110" s="979"/>
      <c r="AC110" s="979"/>
      <c r="AD110" s="979"/>
      <c r="AE110" s="980"/>
      <c r="AF110" s="981">
        <v>807567</v>
      </c>
      <c r="AG110" s="979"/>
      <c r="AH110" s="979"/>
      <c r="AI110" s="979"/>
      <c r="AJ110" s="980"/>
      <c r="AK110" s="981">
        <v>873728</v>
      </c>
      <c r="AL110" s="979"/>
      <c r="AM110" s="979"/>
      <c r="AN110" s="979"/>
      <c r="AO110" s="980"/>
      <c r="AP110" s="982">
        <v>19.5</v>
      </c>
      <c r="AQ110" s="983"/>
      <c r="AR110" s="983"/>
      <c r="AS110" s="983"/>
      <c r="AT110" s="984"/>
      <c r="AU110" s="985" t="s">
        <v>73</v>
      </c>
      <c r="AV110" s="986"/>
      <c r="AW110" s="986"/>
      <c r="AX110" s="986"/>
      <c r="AY110" s="986"/>
      <c r="AZ110" s="1027" t="s">
        <v>437</v>
      </c>
      <c r="BA110" s="976"/>
      <c r="BB110" s="976"/>
      <c r="BC110" s="976"/>
      <c r="BD110" s="976"/>
      <c r="BE110" s="976"/>
      <c r="BF110" s="976"/>
      <c r="BG110" s="976"/>
      <c r="BH110" s="976"/>
      <c r="BI110" s="976"/>
      <c r="BJ110" s="976"/>
      <c r="BK110" s="976"/>
      <c r="BL110" s="976"/>
      <c r="BM110" s="976"/>
      <c r="BN110" s="976"/>
      <c r="BO110" s="976"/>
      <c r="BP110" s="977"/>
      <c r="BQ110" s="1013">
        <v>12095583</v>
      </c>
      <c r="BR110" s="1014"/>
      <c r="BS110" s="1014"/>
      <c r="BT110" s="1014"/>
      <c r="BU110" s="1014"/>
      <c r="BV110" s="1014">
        <v>12626551</v>
      </c>
      <c r="BW110" s="1014"/>
      <c r="BX110" s="1014"/>
      <c r="BY110" s="1014"/>
      <c r="BZ110" s="1014"/>
      <c r="CA110" s="1014">
        <v>12742288</v>
      </c>
      <c r="CB110" s="1014"/>
      <c r="CC110" s="1014"/>
      <c r="CD110" s="1014"/>
      <c r="CE110" s="1014"/>
      <c r="CF110" s="1028">
        <v>284.8</v>
      </c>
      <c r="CG110" s="1029"/>
      <c r="CH110" s="1029"/>
      <c r="CI110" s="1029"/>
      <c r="CJ110" s="1029"/>
      <c r="CK110" s="1030" t="s">
        <v>438</v>
      </c>
      <c r="CL110" s="1031"/>
      <c r="CM110" s="1010" t="s">
        <v>439</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240</v>
      </c>
      <c r="DH110" s="1014"/>
      <c r="DI110" s="1014"/>
      <c r="DJ110" s="1014"/>
      <c r="DK110" s="1014"/>
      <c r="DL110" s="1014" t="s">
        <v>240</v>
      </c>
      <c r="DM110" s="1014"/>
      <c r="DN110" s="1014"/>
      <c r="DO110" s="1014"/>
      <c r="DP110" s="1014"/>
      <c r="DQ110" s="1014" t="s">
        <v>240</v>
      </c>
      <c r="DR110" s="1014"/>
      <c r="DS110" s="1014"/>
      <c r="DT110" s="1014"/>
      <c r="DU110" s="1014"/>
      <c r="DV110" s="1015" t="s">
        <v>240</v>
      </c>
      <c r="DW110" s="1015"/>
      <c r="DX110" s="1015"/>
      <c r="DY110" s="1015"/>
      <c r="DZ110" s="1016"/>
    </row>
    <row r="111" spans="1:131" s="243" customFormat="1" ht="26.25" customHeight="1" x14ac:dyDescent="0.15">
      <c r="A111" s="1017" t="s">
        <v>440</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441</v>
      </c>
      <c r="AB111" s="1021"/>
      <c r="AC111" s="1021"/>
      <c r="AD111" s="1021"/>
      <c r="AE111" s="1022"/>
      <c r="AF111" s="1023" t="s">
        <v>240</v>
      </c>
      <c r="AG111" s="1021"/>
      <c r="AH111" s="1021"/>
      <c r="AI111" s="1021"/>
      <c r="AJ111" s="1022"/>
      <c r="AK111" s="1023" t="s">
        <v>240</v>
      </c>
      <c r="AL111" s="1021"/>
      <c r="AM111" s="1021"/>
      <c r="AN111" s="1021"/>
      <c r="AO111" s="1022"/>
      <c r="AP111" s="1024" t="s">
        <v>441</v>
      </c>
      <c r="AQ111" s="1025"/>
      <c r="AR111" s="1025"/>
      <c r="AS111" s="1025"/>
      <c r="AT111" s="1026"/>
      <c r="AU111" s="987"/>
      <c r="AV111" s="988"/>
      <c r="AW111" s="988"/>
      <c r="AX111" s="988"/>
      <c r="AY111" s="988"/>
      <c r="AZ111" s="1036" t="s">
        <v>442</v>
      </c>
      <c r="BA111" s="1037"/>
      <c r="BB111" s="1037"/>
      <c r="BC111" s="1037"/>
      <c r="BD111" s="1037"/>
      <c r="BE111" s="1037"/>
      <c r="BF111" s="1037"/>
      <c r="BG111" s="1037"/>
      <c r="BH111" s="1037"/>
      <c r="BI111" s="1037"/>
      <c r="BJ111" s="1037"/>
      <c r="BK111" s="1037"/>
      <c r="BL111" s="1037"/>
      <c r="BM111" s="1037"/>
      <c r="BN111" s="1037"/>
      <c r="BO111" s="1037"/>
      <c r="BP111" s="1038"/>
      <c r="BQ111" s="1006" t="s">
        <v>240</v>
      </c>
      <c r="BR111" s="1007"/>
      <c r="BS111" s="1007"/>
      <c r="BT111" s="1007"/>
      <c r="BU111" s="1007"/>
      <c r="BV111" s="1007" t="s">
        <v>240</v>
      </c>
      <c r="BW111" s="1007"/>
      <c r="BX111" s="1007"/>
      <c r="BY111" s="1007"/>
      <c r="BZ111" s="1007"/>
      <c r="CA111" s="1007" t="s">
        <v>240</v>
      </c>
      <c r="CB111" s="1007"/>
      <c r="CC111" s="1007"/>
      <c r="CD111" s="1007"/>
      <c r="CE111" s="1007"/>
      <c r="CF111" s="1001" t="s">
        <v>240</v>
      </c>
      <c r="CG111" s="1002"/>
      <c r="CH111" s="1002"/>
      <c r="CI111" s="1002"/>
      <c r="CJ111" s="1002"/>
      <c r="CK111" s="1032"/>
      <c r="CL111" s="1033"/>
      <c r="CM111" s="1003" t="s">
        <v>443</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240</v>
      </c>
      <c r="DH111" s="1007"/>
      <c r="DI111" s="1007"/>
      <c r="DJ111" s="1007"/>
      <c r="DK111" s="1007"/>
      <c r="DL111" s="1007" t="s">
        <v>240</v>
      </c>
      <c r="DM111" s="1007"/>
      <c r="DN111" s="1007"/>
      <c r="DO111" s="1007"/>
      <c r="DP111" s="1007"/>
      <c r="DQ111" s="1007" t="s">
        <v>240</v>
      </c>
      <c r="DR111" s="1007"/>
      <c r="DS111" s="1007"/>
      <c r="DT111" s="1007"/>
      <c r="DU111" s="1007"/>
      <c r="DV111" s="1008" t="s">
        <v>240</v>
      </c>
      <c r="DW111" s="1008"/>
      <c r="DX111" s="1008"/>
      <c r="DY111" s="1008"/>
      <c r="DZ111" s="1009"/>
    </row>
    <row r="112" spans="1:131" s="243" customFormat="1" ht="26.25" customHeight="1" x14ac:dyDescent="0.15">
      <c r="A112" s="1039" t="s">
        <v>444</v>
      </c>
      <c r="B112" s="1040"/>
      <c r="C112" s="1037" t="s">
        <v>445</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240</v>
      </c>
      <c r="AB112" s="1046"/>
      <c r="AC112" s="1046"/>
      <c r="AD112" s="1046"/>
      <c r="AE112" s="1047"/>
      <c r="AF112" s="1048" t="s">
        <v>240</v>
      </c>
      <c r="AG112" s="1046"/>
      <c r="AH112" s="1046"/>
      <c r="AI112" s="1046"/>
      <c r="AJ112" s="1047"/>
      <c r="AK112" s="1048" t="s">
        <v>240</v>
      </c>
      <c r="AL112" s="1046"/>
      <c r="AM112" s="1046"/>
      <c r="AN112" s="1046"/>
      <c r="AO112" s="1047"/>
      <c r="AP112" s="1049" t="s">
        <v>240</v>
      </c>
      <c r="AQ112" s="1050"/>
      <c r="AR112" s="1050"/>
      <c r="AS112" s="1050"/>
      <c r="AT112" s="1051"/>
      <c r="AU112" s="987"/>
      <c r="AV112" s="988"/>
      <c r="AW112" s="988"/>
      <c r="AX112" s="988"/>
      <c r="AY112" s="988"/>
      <c r="AZ112" s="1036" t="s">
        <v>446</v>
      </c>
      <c r="BA112" s="1037"/>
      <c r="BB112" s="1037"/>
      <c r="BC112" s="1037"/>
      <c r="BD112" s="1037"/>
      <c r="BE112" s="1037"/>
      <c r="BF112" s="1037"/>
      <c r="BG112" s="1037"/>
      <c r="BH112" s="1037"/>
      <c r="BI112" s="1037"/>
      <c r="BJ112" s="1037"/>
      <c r="BK112" s="1037"/>
      <c r="BL112" s="1037"/>
      <c r="BM112" s="1037"/>
      <c r="BN112" s="1037"/>
      <c r="BO112" s="1037"/>
      <c r="BP112" s="1038"/>
      <c r="BQ112" s="1006">
        <v>1862308</v>
      </c>
      <c r="BR112" s="1007"/>
      <c r="BS112" s="1007"/>
      <c r="BT112" s="1007"/>
      <c r="BU112" s="1007"/>
      <c r="BV112" s="1007">
        <v>1844943</v>
      </c>
      <c r="BW112" s="1007"/>
      <c r="BX112" s="1007"/>
      <c r="BY112" s="1007"/>
      <c r="BZ112" s="1007"/>
      <c r="CA112" s="1007">
        <v>1727913</v>
      </c>
      <c r="CB112" s="1007"/>
      <c r="CC112" s="1007"/>
      <c r="CD112" s="1007"/>
      <c r="CE112" s="1007"/>
      <c r="CF112" s="1001">
        <v>38.6</v>
      </c>
      <c r="CG112" s="1002"/>
      <c r="CH112" s="1002"/>
      <c r="CI112" s="1002"/>
      <c r="CJ112" s="1002"/>
      <c r="CK112" s="1032"/>
      <c r="CL112" s="1033"/>
      <c r="CM112" s="1003" t="s">
        <v>447</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441</v>
      </c>
      <c r="DH112" s="1007"/>
      <c r="DI112" s="1007"/>
      <c r="DJ112" s="1007"/>
      <c r="DK112" s="1007"/>
      <c r="DL112" s="1007" t="s">
        <v>240</v>
      </c>
      <c r="DM112" s="1007"/>
      <c r="DN112" s="1007"/>
      <c r="DO112" s="1007"/>
      <c r="DP112" s="1007"/>
      <c r="DQ112" s="1007" t="s">
        <v>240</v>
      </c>
      <c r="DR112" s="1007"/>
      <c r="DS112" s="1007"/>
      <c r="DT112" s="1007"/>
      <c r="DU112" s="1007"/>
      <c r="DV112" s="1008" t="s">
        <v>240</v>
      </c>
      <c r="DW112" s="1008"/>
      <c r="DX112" s="1008"/>
      <c r="DY112" s="1008"/>
      <c r="DZ112" s="1009"/>
    </row>
    <row r="113" spans="1:130" s="243" customFormat="1" ht="26.25" customHeight="1" x14ac:dyDescent="0.15">
      <c r="A113" s="1041"/>
      <c r="B113" s="1042"/>
      <c r="C113" s="1037" t="s">
        <v>448</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172220</v>
      </c>
      <c r="AB113" s="1021"/>
      <c r="AC113" s="1021"/>
      <c r="AD113" s="1021"/>
      <c r="AE113" s="1022"/>
      <c r="AF113" s="1023">
        <v>170837</v>
      </c>
      <c r="AG113" s="1021"/>
      <c r="AH113" s="1021"/>
      <c r="AI113" s="1021"/>
      <c r="AJ113" s="1022"/>
      <c r="AK113" s="1023">
        <v>174994</v>
      </c>
      <c r="AL113" s="1021"/>
      <c r="AM113" s="1021"/>
      <c r="AN113" s="1021"/>
      <c r="AO113" s="1022"/>
      <c r="AP113" s="1024">
        <v>3.9</v>
      </c>
      <c r="AQ113" s="1025"/>
      <c r="AR113" s="1025"/>
      <c r="AS113" s="1025"/>
      <c r="AT113" s="1026"/>
      <c r="AU113" s="987"/>
      <c r="AV113" s="988"/>
      <c r="AW113" s="988"/>
      <c r="AX113" s="988"/>
      <c r="AY113" s="988"/>
      <c r="AZ113" s="1036" t="s">
        <v>449</v>
      </c>
      <c r="BA113" s="1037"/>
      <c r="BB113" s="1037"/>
      <c r="BC113" s="1037"/>
      <c r="BD113" s="1037"/>
      <c r="BE113" s="1037"/>
      <c r="BF113" s="1037"/>
      <c r="BG113" s="1037"/>
      <c r="BH113" s="1037"/>
      <c r="BI113" s="1037"/>
      <c r="BJ113" s="1037"/>
      <c r="BK113" s="1037"/>
      <c r="BL113" s="1037"/>
      <c r="BM113" s="1037"/>
      <c r="BN113" s="1037"/>
      <c r="BO113" s="1037"/>
      <c r="BP113" s="1038"/>
      <c r="BQ113" s="1006">
        <v>55956</v>
      </c>
      <c r="BR113" s="1007"/>
      <c r="BS113" s="1007"/>
      <c r="BT113" s="1007"/>
      <c r="BU113" s="1007"/>
      <c r="BV113" s="1007">
        <v>59413</v>
      </c>
      <c r="BW113" s="1007"/>
      <c r="BX113" s="1007"/>
      <c r="BY113" s="1007"/>
      <c r="BZ113" s="1007"/>
      <c r="CA113" s="1007">
        <v>49462</v>
      </c>
      <c r="CB113" s="1007"/>
      <c r="CC113" s="1007"/>
      <c r="CD113" s="1007"/>
      <c r="CE113" s="1007"/>
      <c r="CF113" s="1001">
        <v>1.1000000000000001</v>
      </c>
      <c r="CG113" s="1002"/>
      <c r="CH113" s="1002"/>
      <c r="CI113" s="1002"/>
      <c r="CJ113" s="1002"/>
      <c r="CK113" s="1032"/>
      <c r="CL113" s="1033"/>
      <c r="CM113" s="1003" t="s">
        <v>450</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240</v>
      </c>
      <c r="DH113" s="1046"/>
      <c r="DI113" s="1046"/>
      <c r="DJ113" s="1046"/>
      <c r="DK113" s="1047"/>
      <c r="DL113" s="1048" t="s">
        <v>240</v>
      </c>
      <c r="DM113" s="1046"/>
      <c r="DN113" s="1046"/>
      <c r="DO113" s="1046"/>
      <c r="DP113" s="1047"/>
      <c r="DQ113" s="1048" t="s">
        <v>240</v>
      </c>
      <c r="DR113" s="1046"/>
      <c r="DS113" s="1046"/>
      <c r="DT113" s="1046"/>
      <c r="DU113" s="1047"/>
      <c r="DV113" s="1049" t="s">
        <v>441</v>
      </c>
      <c r="DW113" s="1050"/>
      <c r="DX113" s="1050"/>
      <c r="DY113" s="1050"/>
      <c r="DZ113" s="1051"/>
    </row>
    <row r="114" spans="1:130" s="243" customFormat="1" ht="26.25" customHeight="1" x14ac:dyDescent="0.15">
      <c r="A114" s="1041"/>
      <c r="B114" s="1042"/>
      <c r="C114" s="1037" t="s">
        <v>451</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8790</v>
      </c>
      <c r="AB114" s="1046"/>
      <c r="AC114" s="1046"/>
      <c r="AD114" s="1046"/>
      <c r="AE114" s="1047"/>
      <c r="AF114" s="1048">
        <v>8784</v>
      </c>
      <c r="AG114" s="1046"/>
      <c r="AH114" s="1046"/>
      <c r="AI114" s="1046"/>
      <c r="AJ114" s="1047"/>
      <c r="AK114" s="1048">
        <v>10922</v>
      </c>
      <c r="AL114" s="1046"/>
      <c r="AM114" s="1046"/>
      <c r="AN114" s="1046"/>
      <c r="AO114" s="1047"/>
      <c r="AP114" s="1049">
        <v>0.2</v>
      </c>
      <c r="AQ114" s="1050"/>
      <c r="AR114" s="1050"/>
      <c r="AS114" s="1050"/>
      <c r="AT114" s="1051"/>
      <c r="AU114" s="987"/>
      <c r="AV114" s="988"/>
      <c r="AW114" s="988"/>
      <c r="AX114" s="988"/>
      <c r="AY114" s="988"/>
      <c r="AZ114" s="1036" t="s">
        <v>452</v>
      </c>
      <c r="BA114" s="1037"/>
      <c r="BB114" s="1037"/>
      <c r="BC114" s="1037"/>
      <c r="BD114" s="1037"/>
      <c r="BE114" s="1037"/>
      <c r="BF114" s="1037"/>
      <c r="BG114" s="1037"/>
      <c r="BH114" s="1037"/>
      <c r="BI114" s="1037"/>
      <c r="BJ114" s="1037"/>
      <c r="BK114" s="1037"/>
      <c r="BL114" s="1037"/>
      <c r="BM114" s="1037"/>
      <c r="BN114" s="1037"/>
      <c r="BO114" s="1037"/>
      <c r="BP114" s="1038"/>
      <c r="BQ114" s="1006">
        <v>842942</v>
      </c>
      <c r="BR114" s="1007"/>
      <c r="BS114" s="1007"/>
      <c r="BT114" s="1007"/>
      <c r="BU114" s="1007"/>
      <c r="BV114" s="1007">
        <v>730414</v>
      </c>
      <c r="BW114" s="1007"/>
      <c r="BX114" s="1007"/>
      <c r="BY114" s="1007"/>
      <c r="BZ114" s="1007"/>
      <c r="CA114" s="1007">
        <v>797169</v>
      </c>
      <c r="CB114" s="1007"/>
      <c r="CC114" s="1007"/>
      <c r="CD114" s="1007"/>
      <c r="CE114" s="1007"/>
      <c r="CF114" s="1001">
        <v>17.8</v>
      </c>
      <c r="CG114" s="1002"/>
      <c r="CH114" s="1002"/>
      <c r="CI114" s="1002"/>
      <c r="CJ114" s="1002"/>
      <c r="CK114" s="1032"/>
      <c r="CL114" s="1033"/>
      <c r="CM114" s="1003" t="s">
        <v>453</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240</v>
      </c>
      <c r="DH114" s="1046"/>
      <c r="DI114" s="1046"/>
      <c r="DJ114" s="1046"/>
      <c r="DK114" s="1047"/>
      <c r="DL114" s="1048" t="s">
        <v>240</v>
      </c>
      <c r="DM114" s="1046"/>
      <c r="DN114" s="1046"/>
      <c r="DO114" s="1046"/>
      <c r="DP114" s="1047"/>
      <c r="DQ114" s="1048" t="s">
        <v>240</v>
      </c>
      <c r="DR114" s="1046"/>
      <c r="DS114" s="1046"/>
      <c r="DT114" s="1046"/>
      <c r="DU114" s="1047"/>
      <c r="DV114" s="1049" t="s">
        <v>441</v>
      </c>
      <c r="DW114" s="1050"/>
      <c r="DX114" s="1050"/>
      <c r="DY114" s="1050"/>
      <c r="DZ114" s="1051"/>
    </row>
    <row r="115" spans="1:130" s="243" customFormat="1" ht="26.25" customHeight="1" x14ac:dyDescent="0.15">
      <c r="A115" s="1041"/>
      <c r="B115" s="1042"/>
      <c r="C115" s="1037" t="s">
        <v>454</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3257</v>
      </c>
      <c r="AB115" s="1021"/>
      <c r="AC115" s="1021"/>
      <c r="AD115" s="1021"/>
      <c r="AE115" s="1022"/>
      <c r="AF115" s="1023">
        <v>1657</v>
      </c>
      <c r="AG115" s="1021"/>
      <c r="AH115" s="1021"/>
      <c r="AI115" s="1021"/>
      <c r="AJ115" s="1022"/>
      <c r="AK115" s="1023">
        <v>659</v>
      </c>
      <c r="AL115" s="1021"/>
      <c r="AM115" s="1021"/>
      <c r="AN115" s="1021"/>
      <c r="AO115" s="1022"/>
      <c r="AP115" s="1024">
        <v>0</v>
      </c>
      <c r="AQ115" s="1025"/>
      <c r="AR115" s="1025"/>
      <c r="AS115" s="1025"/>
      <c r="AT115" s="1026"/>
      <c r="AU115" s="987"/>
      <c r="AV115" s="988"/>
      <c r="AW115" s="988"/>
      <c r="AX115" s="988"/>
      <c r="AY115" s="988"/>
      <c r="AZ115" s="1036" t="s">
        <v>455</v>
      </c>
      <c r="BA115" s="1037"/>
      <c r="BB115" s="1037"/>
      <c r="BC115" s="1037"/>
      <c r="BD115" s="1037"/>
      <c r="BE115" s="1037"/>
      <c r="BF115" s="1037"/>
      <c r="BG115" s="1037"/>
      <c r="BH115" s="1037"/>
      <c r="BI115" s="1037"/>
      <c r="BJ115" s="1037"/>
      <c r="BK115" s="1037"/>
      <c r="BL115" s="1037"/>
      <c r="BM115" s="1037"/>
      <c r="BN115" s="1037"/>
      <c r="BO115" s="1037"/>
      <c r="BP115" s="1038"/>
      <c r="BQ115" s="1006" t="s">
        <v>441</v>
      </c>
      <c r="BR115" s="1007"/>
      <c r="BS115" s="1007"/>
      <c r="BT115" s="1007"/>
      <c r="BU115" s="1007"/>
      <c r="BV115" s="1007" t="s">
        <v>441</v>
      </c>
      <c r="BW115" s="1007"/>
      <c r="BX115" s="1007"/>
      <c r="BY115" s="1007"/>
      <c r="BZ115" s="1007"/>
      <c r="CA115" s="1007" t="s">
        <v>240</v>
      </c>
      <c r="CB115" s="1007"/>
      <c r="CC115" s="1007"/>
      <c r="CD115" s="1007"/>
      <c r="CE115" s="1007"/>
      <c r="CF115" s="1001" t="s">
        <v>240</v>
      </c>
      <c r="CG115" s="1002"/>
      <c r="CH115" s="1002"/>
      <c r="CI115" s="1002"/>
      <c r="CJ115" s="1002"/>
      <c r="CK115" s="1032"/>
      <c r="CL115" s="1033"/>
      <c r="CM115" s="1036" t="s">
        <v>456</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441</v>
      </c>
      <c r="DH115" s="1046"/>
      <c r="DI115" s="1046"/>
      <c r="DJ115" s="1046"/>
      <c r="DK115" s="1047"/>
      <c r="DL115" s="1048" t="s">
        <v>240</v>
      </c>
      <c r="DM115" s="1046"/>
      <c r="DN115" s="1046"/>
      <c r="DO115" s="1046"/>
      <c r="DP115" s="1047"/>
      <c r="DQ115" s="1048" t="s">
        <v>240</v>
      </c>
      <c r="DR115" s="1046"/>
      <c r="DS115" s="1046"/>
      <c r="DT115" s="1046"/>
      <c r="DU115" s="1047"/>
      <c r="DV115" s="1049" t="s">
        <v>240</v>
      </c>
      <c r="DW115" s="1050"/>
      <c r="DX115" s="1050"/>
      <c r="DY115" s="1050"/>
      <c r="DZ115" s="1051"/>
    </row>
    <row r="116" spans="1:130" s="243" customFormat="1" ht="26.25" customHeight="1" x14ac:dyDescent="0.15">
      <c r="A116" s="1043"/>
      <c r="B116" s="1044"/>
      <c r="C116" s="1052" t="s">
        <v>457</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240</v>
      </c>
      <c r="AB116" s="1046"/>
      <c r="AC116" s="1046"/>
      <c r="AD116" s="1046"/>
      <c r="AE116" s="1047"/>
      <c r="AF116" s="1048" t="s">
        <v>240</v>
      </c>
      <c r="AG116" s="1046"/>
      <c r="AH116" s="1046"/>
      <c r="AI116" s="1046"/>
      <c r="AJ116" s="1047"/>
      <c r="AK116" s="1048" t="s">
        <v>240</v>
      </c>
      <c r="AL116" s="1046"/>
      <c r="AM116" s="1046"/>
      <c r="AN116" s="1046"/>
      <c r="AO116" s="1047"/>
      <c r="AP116" s="1049" t="s">
        <v>240</v>
      </c>
      <c r="AQ116" s="1050"/>
      <c r="AR116" s="1050"/>
      <c r="AS116" s="1050"/>
      <c r="AT116" s="1051"/>
      <c r="AU116" s="987"/>
      <c r="AV116" s="988"/>
      <c r="AW116" s="988"/>
      <c r="AX116" s="988"/>
      <c r="AY116" s="988"/>
      <c r="AZ116" s="1054" t="s">
        <v>458</v>
      </c>
      <c r="BA116" s="1055"/>
      <c r="BB116" s="1055"/>
      <c r="BC116" s="1055"/>
      <c r="BD116" s="1055"/>
      <c r="BE116" s="1055"/>
      <c r="BF116" s="1055"/>
      <c r="BG116" s="1055"/>
      <c r="BH116" s="1055"/>
      <c r="BI116" s="1055"/>
      <c r="BJ116" s="1055"/>
      <c r="BK116" s="1055"/>
      <c r="BL116" s="1055"/>
      <c r="BM116" s="1055"/>
      <c r="BN116" s="1055"/>
      <c r="BO116" s="1055"/>
      <c r="BP116" s="1056"/>
      <c r="BQ116" s="1006" t="s">
        <v>240</v>
      </c>
      <c r="BR116" s="1007"/>
      <c r="BS116" s="1007"/>
      <c r="BT116" s="1007"/>
      <c r="BU116" s="1007"/>
      <c r="BV116" s="1007" t="s">
        <v>240</v>
      </c>
      <c r="BW116" s="1007"/>
      <c r="BX116" s="1007"/>
      <c r="BY116" s="1007"/>
      <c r="BZ116" s="1007"/>
      <c r="CA116" s="1007" t="s">
        <v>240</v>
      </c>
      <c r="CB116" s="1007"/>
      <c r="CC116" s="1007"/>
      <c r="CD116" s="1007"/>
      <c r="CE116" s="1007"/>
      <c r="CF116" s="1001" t="s">
        <v>441</v>
      </c>
      <c r="CG116" s="1002"/>
      <c r="CH116" s="1002"/>
      <c r="CI116" s="1002"/>
      <c r="CJ116" s="1002"/>
      <c r="CK116" s="1032"/>
      <c r="CL116" s="1033"/>
      <c r="CM116" s="1003" t="s">
        <v>459</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441</v>
      </c>
      <c r="DH116" s="1046"/>
      <c r="DI116" s="1046"/>
      <c r="DJ116" s="1046"/>
      <c r="DK116" s="1047"/>
      <c r="DL116" s="1048" t="s">
        <v>441</v>
      </c>
      <c r="DM116" s="1046"/>
      <c r="DN116" s="1046"/>
      <c r="DO116" s="1046"/>
      <c r="DP116" s="1047"/>
      <c r="DQ116" s="1048" t="s">
        <v>441</v>
      </c>
      <c r="DR116" s="1046"/>
      <c r="DS116" s="1046"/>
      <c r="DT116" s="1046"/>
      <c r="DU116" s="1047"/>
      <c r="DV116" s="1049" t="s">
        <v>240</v>
      </c>
      <c r="DW116" s="1050"/>
      <c r="DX116" s="1050"/>
      <c r="DY116" s="1050"/>
      <c r="DZ116" s="1051"/>
    </row>
    <row r="117" spans="1:130" s="243" customFormat="1" ht="26.25" customHeight="1" x14ac:dyDescent="0.15">
      <c r="A117" s="991" t="s">
        <v>189</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460</v>
      </c>
      <c r="Z117" s="973"/>
      <c r="AA117" s="1063">
        <v>1164433</v>
      </c>
      <c r="AB117" s="1064"/>
      <c r="AC117" s="1064"/>
      <c r="AD117" s="1064"/>
      <c r="AE117" s="1065"/>
      <c r="AF117" s="1066">
        <v>988845</v>
      </c>
      <c r="AG117" s="1064"/>
      <c r="AH117" s="1064"/>
      <c r="AI117" s="1064"/>
      <c r="AJ117" s="1065"/>
      <c r="AK117" s="1066">
        <v>1060303</v>
      </c>
      <c r="AL117" s="1064"/>
      <c r="AM117" s="1064"/>
      <c r="AN117" s="1064"/>
      <c r="AO117" s="1065"/>
      <c r="AP117" s="1067"/>
      <c r="AQ117" s="1068"/>
      <c r="AR117" s="1068"/>
      <c r="AS117" s="1068"/>
      <c r="AT117" s="1069"/>
      <c r="AU117" s="987"/>
      <c r="AV117" s="988"/>
      <c r="AW117" s="988"/>
      <c r="AX117" s="988"/>
      <c r="AY117" s="988"/>
      <c r="AZ117" s="1054" t="s">
        <v>461</v>
      </c>
      <c r="BA117" s="1055"/>
      <c r="BB117" s="1055"/>
      <c r="BC117" s="1055"/>
      <c r="BD117" s="1055"/>
      <c r="BE117" s="1055"/>
      <c r="BF117" s="1055"/>
      <c r="BG117" s="1055"/>
      <c r="BH117" s="1055"/>
      <c r="BI117" s="1055"/>
      <c r="BJ117" s="1055"/>
      <c r="BK117" s="1055"/>
      <c r="BL117" s="1055"/>
      <c r="BM117" s="1055"/>
      <c r="BN117" s="1055"/>
      <c r="BO117" s="1055"/>
      <c r="BP117" s="1056"/>
      <c r="BQ117" s="1006" t="s">
        <v>240</v>
      </c>
      <c r="BR117" s="1007"/>
      <c r="BS117" s="1007"/>
      <c r="BT117" s="1007"/>
      <c r="BU117" s="1007"/>
      <c r="BV117" s="1007" t="s">
        <v>240</v>
      </c>
      <c r="BW117" s="1007"/>
      <c r="BX117" s="1007"/>
      <c r="BY117" s="1007"/>
      <c r="BZ117" s="1007"/>
      <c r="CA117" s="1007" t="s">
        <v>441</v>
      </c>
      <c r="CB117" s="1007"/>
      <c r="CC117" s="1007"/>
      <c r="CD117" s="1007"/>
      <c r="CE117" s="1007"/>
      <c r="CF117" s="1001" t="s">
        <v>441</v>
      </c>
      <c r="CG117" s="1002"/>
      <c r="CH117" s="1002"/>
      <c r="CI117" s="1002"/>
      <c r="CJ117" s="1002"/>
      <c r="CK117" s="1032"/>
      <c r="CL117" s="1033"/>
      <c r="CM117" s="1003" t="s">
        <v>462</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240</v>
      </c>
      <c r="DH117" s="1046"/>
      <c r="DI117" s="1046"/>
      <c r="DJ117" s="1046"/>
      <c r="DK117" s="1047"/>
      <c r="DL117" s="1048" t="s">
        <v>240</v>
      </c>
      <c r="DM117" s="1046"/>
      <c r="DN117" s="1046"/>
      <c r="DO117" s="1046"/>
      <c r="DP117" s="1047"/>
      <c r="DQ117" s="1048" t="s">
        <v>240</v>
      </c>
      <c r="DR117" s="1046"/>
      <c r="DS117" s="1046"/>
      <c r="DT117" s="1046"/>
      <c r="DU117" s="1047"/>
      <c r="DV117" s="1049" t="s">
        <v>240</v>
      </c>
      <c r="DW117" s="1050"/>
      <c r="DX117" s="1050"/>
      <c r="DY117" s="1050"/>
      <c r="DZ117" s="1051"/>
    </row>
    <row r="118" spans="1:130" s="243" customFormat="1" ht="26.25" customHeight="1" x14ac:dyDescent="0.15">
      <c r="A118" s="991" t="s">
        <v>435</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433</v>
      </c>
      <c r="AB118" s="972"/>
      <c r="AC118" s="972"/>
      <c r="AD118" s="972"/>
      <c r="AE118" s="973"/>
      <c r="AF118" s="971" t="s">
        <v>310</v>
      </c>
      <c r="AG118" s="972"/>
      <c r="AH118" s="972"/>
      <c r="AI118" s="972"/>
      <c r="AJ118" s="973"/>
      <c r="AK118" s="971" t="s">
        <v>309</v>
      </c>
      <c r="AL118" s="972"/>
      <c r="AM118" s="972"/>
      <c r="AN118" s="972"/>
      <c r="AO118" s="973"/>
      <c r="AP118" s="1058" t="s">
        <v>434</v>
      </c>
      <c r="AQ118" s="1059"/>
      <c r="AR118" s="1059"/>
      <c r="AS118" s="1059"/>
      <c r="AT118" s="1060"/>
      <c r="AU118" s="987"/>
      <c r="AV118" s="988"/>
      <c r="AW118" s="988"/>
      <c r="AX118" s="988"/>
      <c r="AY118" s="988"/>
      <c r="AZ118" s="1061" t="s">
        <v>463</v>
      </c>
      <c r="BA118" s="1052"/>
      <c r="BB118" s="1052"/>
      <c r="BC118" s="1052"/>
      <c r="BD118" s="1052"/>
      <c r="BE118" s="1052"/>
      <c r="BF118" s="1052"/>
      <c r="BG118" s="1052"/>
      <c r="BH118" s="1052"/>
      <c r="BI118" s="1052"/>
      <c r="BJ118" s="1052"/>
      <c r="BK118" s="1052"/>
      <c r="BL118" s="1052"/>
      <c r="BM118" s="1052"/>
      <c r="BN118" s="1052"/>
      <c r="BO118" s="1052"/>
      <c r="BP118" s="1053"/>
      <c r="BQ118" s="1084" t="s">
        <v>240</v>
      </c>
      <c r="BR118" s="1085"/>
      <c r="BS118" s="1085"/>
      <c r="BT118" s="1085"/>
      <c r="BU118" s="1085"/>
      <c r="BV118" s="1085" t="s">
        <v>240</v>
      </c>
      <c r="BW118" s="1085"/>
      <c r="BX118" s="1085"/>
      <c r="BY118" s="1085"/>
      <c r="BZ118" s="1085"/>
      <c r="CA118" s="1085" t="s">
        <v>240</v>
      </c>
      <c r="CB118" s="1085"/>
      <c r="CC118" s="1085"/>
      <c r="CD118" s="1085"/>
      <c r="CE118" s="1085"/>
      <c r="CF118" s="1001" t="s">
        <v>240</v>
      </c>
      <c r="CG118" s="1002"/>
      <c r="CH118" s="1002"/>
      <c r="CI118" s="1002"/>
      <c r="CJ118" s="1002"/>
      <c r="CK118" s="1032"/>
      <c r="CL118" s="1033"/>
      <c r="CM118" s="1003" t="s">
        <v>464</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441</v>
      </c>
      <c r="DH118" s="1046"/>
      <c r="DI118" s="1046"/>
      <c r="DJ118" s="1046"/>
      <c r="DK118" s="1047"/>
      <c r="DL118" s="1048" t="s">
        <v>240</v>
      </c>
      <c r="DM118" s="1046"/>
      <c r="DN118" s="1046"/>
      <c r="DO118" s="1046"/>
      <c r="DP118" s="1047"/>
      <c r="DQ118" s="1048" t="s">
        <v>240</v>
      </c>
      <c r="DR118" s="1046"/>
      <c r="DS118" s="1046"/>
      <c r="DT118" s="1046"/>
      <c r="DU118" s="1047"/>
      <c r="DV118" s="1049" t="s">
        <v>240</v>
      </c>
      <c r="DW118" s="1050"/>
      <c r="DX118" s="1050"/>
      <c r="DY118" s="1050"/>
      <c r="DZ118" s="1051"/>
    </row>
    <row r="119" spans="1:130" s="243" customFormat="1" ht="26.25" customHeight="1" x14ac:dyDescent="0.15">
      <c r="A119" s="1145" t="s">
        <v>438</v>
      </c>
      <c r="B119" s="1031"/>
      <c r="C119" s="1010" t="s">
        <v>439</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240</v>
      </c>
      <c r="AB119" s="979"/>
      <c r="AC119" s="979"/>
      <c r="AD119" s="979"/>
      <c r="AE119" s="980"/>
      <c r="AF119" s="981" t="s">
        <v>441</v>
      </c>
      <c r="AG119" s="979"/>
      <c r="AH119" s="979"/>
      <c r="AI119" s="979"/>
      <c r="AJ119" s="980"/>
      <c r="AK119" s="981" t="s">
        <v>240</v>
      </c>
      <c r="AL119" s="979"/>
      <c r="AM119" s="979"/>
      <c r="AN119" s="979"/>
      <c r="AO119" s="980"/>
      <c r="AP119" s="982" t="s">
        <v>441</v>
      </c>
      <c r="AQ119" s="983"/>
      <c r="AR119" s="983"/>
      <c r="AS119" s="983"/>
      <c r="AT119" s="984"/>
      <c r="AU119" s="989"/>
      <c r="AV119" s="990"/>
      <c r="AW119" s="990"/>
      <c r="AX119" s="990"/>
      <c r="AY119" s="990"/>
      <c r="AZ119" s="274" t="s">
        <v>189</v>
      </c>
      <c r="BA119" s="274"/>
      <c r="BB119" s="274"/>
      <c r="BC119" s="274"/>
      <c r="BD119" s="274"/>
      <c r="BE119" s="274"/>
      <c r="BF119" s="274"/>
      <c r="BG119" s="274"/>
      <c r="BH119" s="274"/>
      <c r="BI119" s="274"/>
      <c r="BJ119" s="274"/>
      <c r="BK119" s="274"/>
      <c r="BL119" s="274"/>
      <c r="BM119" s="274"/>
      <c r="BN119" s="274"/>
      <c r="BO119" s="1062" t="s">
        <v>465</v>
      </c>
      <c r="BP119" s="1093"/>
      <c r="BQ119" s="1084">
        <v>14856789</v>
      </c>
      <c r="BR119" s="1085"/>
      <c r="BS119" s="1085"/>
      <c r="BT119" s="1085"/>
      <c r="BU119" s="1085"/>
      <c r="BV119" s="1085">
        <v>15261321</v>
      </c>
      <c r="BW119" s="1085"/>
      <c r="BX119" s="1085"/>
      <c r="BY119" s="1085"/>
      <c r="BZ119" s="1085"/>
      <c r="CA119" s="1085">
        <v>15316832</v>
      </c>
      <c r="CB119" s="1085"/>
      <c r="CC119" s="1085"/>
      <c r="CD119" s="1085"/>
      <c r="CE119" s="1085"/>
      <c r="CF119" s="1086"/>
      <c r="CG119" s="1087"/>
      <c r="CH119" s="1087"/>
      <c r="CI119" s="1087"/>
      <c r="CJ119" s="1088"/>
      <c r="CK119" s="1034"/>
      <c r="CL119" s="1035"/>
      <c r="CM119" s="1089" t="s">
        <v>466</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240</v>
      </c>
      <c r="DH119" s="1071"/>
      <c r="DI119" s="1071"/>
      <c r="DJ119" s="1071"/>
      <c r="DK119" s="1072"/>
      <c r="DL119" s="1070" t="s">
        <v>240</v>
      </c>
      <c r="DM119" s="1071"/>
      <c r="DN119" s="1071"/>
      <c r="DO119" s="1071"/>
      <c r="DP119" s="1072"/>
      <c r="DQ119" s="1070" t="s">
        <v>240</v>
      </c>
      <c r="DR119" s="1071"/>
      <c r="DS119" s="1071"/>
      <c r="DT119" s="1071"/>
      <c r="DU119" s="1072"/>
      <c r="DV119" s="1073" t="s">
        <v>240</v>
      </c>
      <c r="DW119" s="1074"/>
      <c r="DX119" s="1074"/>
      <c r="DY119" s="1074"/>
      <c r="DZ119" s="1075"/>
    </row>
    <row r="120" spans="1:130" s="243" customFormat="1" ht="26.25" customHeight="1" x14ac:dyDescent="0.15">
      <c r="A120" s="1146"/>
      <c r="B120" s="1033"/>
      <c r="C120" s="1003" t="s">
        <v>443</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240</v>
      </c>
      <c r="AB120" s="1046"/>
      <c r="AC120" s="1046"/>
      <c r="AD120" s="1046"/>
      <c r="AE120" s="1047"/>
      <c r="AF120" s="1048" t="s">
        <v>441</v>
      </c>
      <c r="AG120" s="1046"/>
      <c r="AH120" s="1046"/>
      <c r="AI120" s="1046"/>
      <c r="AJ120" s="1047"/>
      <c r="AK120" s="1048" t="s">
        <v>240</v>
      </c>
      <c r="AL120" s="1046"/>
      <c r="AM120" s="1046"/>
      <c r="AN120" s="1046"/>
      <c r="AO120" s="1047"/>
      <c r="AP120" s="1049" t="s">
        <v>240</v>
      </c>
      <c r="AQ120" s="1050"/>
      <c r="AR120" s="1050"/>
      <c r="AS120" s="1050"/>
      <c r="AT120" s="1051"/>
      <c r="AU120" s="1076" t="s">
        <v>467</v>
      </c>
      <c r="AV120" s="1077"/>
      <c r="AW120" s="1077"/>
      <c r="AX120" s="1077"/>
      <c r="AY120" s="1078"/>
      <c r="AZ120" s="1027" t="s">
        <v>468</v>
      </c>
      <c r="BA120" s="976"/>
      <c r="BB120" s="976"/>
      <c r="BC120" s="976"/>
      <c r="BD120" s="976"/>
      <c r="BE120" s="976"/>
      <c r="BF120" s="976"/>
      <c r="BG120" s="976"/>
      <c r="BH120" s="976"/>
      <c r="BI120" s="976"/>
      <c r="BJ120" s="976"/>
      <c r="BK120" s="976"/>
      <c r="BL120" s="976"/>
      <c r="BM120" s="976"/>
      <c r="BN120" s="976"/>
      <c r="BO120" s="976"/>
      <c r="BP120" s="977"/>
      <c r="BQ120" s="1013">
        <v>11606827</v>
      </c>
      <c r="BR120" s="1014"/>
      <c r="BS120" s="1014"/>
      <c r="BT120" s="1014"/>
      <c r="BU120" s="1014"/>
      <c r="BV120" s="1014">
        <v>10047680</v>
      </c>
      <c r="BW120" s="1014"/>
      <c r="BX120" s="1014"/>
      <c r="BY120" s="1014"/>
      <c r="BZ120" s="1014"/>
      <c r="CA120" s="1014">
        <v>7957356</v>
      </c>
      <c r="CB120" s="1014"/>
      <c r="CC120" s="1014"/>
      <c r="CD120" s="1014"/>
      <c r="CE120" s="1014"/>
      <c r="CF120" s="1028">
        <v>177.9</v>
      </c>
      <c r="CG120" s="1029"/>
      <c r="CH120" s="1029"/>
      <c r="CI120" s="1029"/>
      <c r="CJ120" s="1029"/>
      <c r="CK120" s="1094" t="s">
        <v>469</v>
      </c>
      <c r="CL120" s="1095"/>
      <c r="CM120" s="1095"/>
      <c r="CN120" s="1095"/>
      <c r="CO120" s="1096"/>
      <c r="CP120" s="1102" t="s">
        <v>415</v>
      </c>
      <c r="CQ120" s="1103"/>
      <c r="CR120" s="1103"/>
      <c r="CS120" s="1103"/>
      <c r="CT120" s="1103"/>
      <c r="CU120" s="1103"/>
      <c r="CV120" s="1103"/>
      <c r="CW120" s="1103"/>
      <c r="CX120" s="1103"/>
      <c r="CY120" s="1103"/>
      <c r="CZ120" s="1103"/>
      <c r="DA120" s="1103"/>
      <c r="DB120" s="1103"/>
      <c r="DC120" s="1103"/>
      <c r="DD120" s="1103"/>
      <c r="DE120" s="1103"/>
      <c r="DF120" s="1104"/>
      <c r="DG120" s="1013">
        <v>1559411</v>
      </c>
      <c r="DH120" s="1014"/>
      <c r="DI120" s="1014"/>
      <c r="DJ120" s="1014"/>
      <c r="DK120" s="1014"/>
      <c r="DL120" s="1014">
        <v>1465057</v>
      </c>
      <c r="DM120" s="1014"/>
      <c r="DN120" s="1014"/>
      <c r="DO120" s="1014"/>
      <c r="DP120" s="1014"/>
      <c r="DQ120" s="1014">
        <v>1366439</v>
      </c>
      <c r="DR120" s="1014"/>
      <c r="DS120" s="1014"/>
      <c r="DT120" s="1014"/>
      <c r="DU120" s="1014"/>
      <c r="DV120" s="1015">
        <v>30.5</v>
      </c>
      <c r="DW120" s="1015"/>
      <c r="DX120" s="1015"/>
      <c r="DY120" s="1015"/>
      <c r="DZ120" s="1016"/>
    </row>
    <row r="121" spans="1:130" s="243" customFormat="1" ht="26.25" customHeight="1" x14ac:dyDescent="0.15">
      <c r="A121" s="1146"/>
      <c r="B121" s="1033"/>
      <c r="C121" s="1054" t="s">
        <v>470</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240</v>
      </c>
      <c r="AB121" s="1046"/>
      <c r="AC121" s="1046"/>
      <c r="AD121" s="1046"/>
      <c r="AE121" s="1047"/>
      <c r="AF121" s="1048" t="s">
        <v>240</v>
      </c>
      <c r="AG121" s="1046"/>
      <c r="AH121" s="1046"/>
      <c r="AI121" s="1046"/>
      <c r="AJ121" s="1047"/>
      <c r="AK121" s="1048" t="s">
        <v>240</v>
      </c>
      <c r="AL121" s="1046"/>
      <c r="AM121" s="1046"/>
      <c r="AN121" s="1046"/>
      <c r="AO121" s="1047"/>
      <c r="AP121" s="1049" t="s">
        <v>240</v>
      </c>
      <c r="AQ121" s="1050"/>
      <c r="AR121" s="1050"/>
      <c r="AS121" s="1050"/>
      <c r="AT121" s="1051"/>
      <c r="AU121" s="1079"/>
      <c r="AV121" s="1080"/>
      <c r="AW121" s="1080"/>
      <c r="AX121" s="1080"/>
      <c r="AY121" s="1081"/>
      <c r="AZ121" s="1036" t="s">
        <v>471</v>
      </c>
      <c r="BA121" s="1037"/>
      <c r="BB121" s="1037"/>
      <c r="BC121" s="1037"/>
      <c r="BD121" s="1037"/>
      <c r="BE121" s="1037"/>
      <c r="BF121" s="1037"/>
      <c r="BG121" s="1037"/>
      <c r="BH121" s="1037"/>
      <c r="BI121" s="1037"/>
      <c r="BJ121" s="1037"/>
      <c r="BK121" s="1037"/>
      <c r="BL121" s="1037"/>
      <c r="BM121" s="1037"/>
      <c r="BN121" s="1037"/>
      <c r="BO121" s="1037"/>
      <c r="BP121" s="1038"/>
      <c r="BQ121" s="1006">
        <v>418455</v>
      </c>
      <c r="BR121" s="1007"/>
      <c r="BS121" s="1007"/>
      <c r="BT121" s="1007"/>
      <c r="BU121" s="1007"/>
      <c r="BV121" s="1007">
        <v>1303235</v>
      </c>
      <c r="BW121" s="1007"/>
      <c r="BX121" s="1007"/>
      <c r="BY121" s="1007"/>
      <c r="BZ121" s="1007"/>
      <c r="CA121" s="1007">
        <v>2209849</v>
      </c>
      <c r="CB121" s="1007"/>
      <c r="CC121" s="1007"/>
      <c r="CD121" s="1007"/>
      <c r="CE121" s="1007"/>
      <c r="CF121" s="1001">
        <v>49.4</v>
      </c>
      <c r="CG121" s="1002"/>
      <c r="CH121" s="1002"/>
      <c r="CI121" s="1002"/>
      <c r="CJ121" s="1002"/>
      <c r="CK121" s="1097"/>
      <c r="CL121" s="1098"/>
      <c r="CM121" s="1098"/>
      <c r="CN121" s="1098"/>
      <c r="CO121" s="1099"/>
      <c r="CP121" s="1107" t="s">
        <v>408</v>
      </c>
      <c r="CQ121" s="1108"/>
      <c r="CR121" s="1108"/>
      <c r="CS121" s="1108"/>
      <c r="CT121" s="1108"/>
      <c r="CU121" s="1108"/>
      <c r="CV121" s="1108"/>
      <c r="CW121" s="1108"/>
      <c r="CX121" s="1108"/>
      <c r="CY121" s="1108"/>
      <c r="CZ121" s="1108"/>
      <c r="DA121" s="1108"/>
      <c r="DB121" s="1108"/>
      <c r="DC121" s="1108"/>
      <c r="DD121" s="1108"/>
      <c r="DE121" s="1108"/>
      <c r="DF121" s="1109"/>
      <c r="DG121" s="1006">
        <v>199075</v>
      </c>
      <c r="DH121" s="1007"/>
      <c r="DI121" s="1007"/>
      <c r="DJ121" s="1007"/>
      <c r="DK121" s="1007"/>
      <c r="DL121" s="1007">
        <v>280530</v>
      </c>
      <c r="DM121" s="1007"/>
      <c r="DN121" s="1007"/>
      <c r="DO121" s="1007"/>
      <c r="DP121" s="1007"/>
      <c r="DQ121" s="1007">
        <v>271944</v>
      </c>
      <c r="DR121" s="1007"/>
      <c r="DS121" s="1007"/>
      <c r="DT121" s="1007"/>
      <c r="DU121" s="1007"/>
      <c r="DV121" s="1008">
        <v>6.1</v>
      </c>
      <c r="DW121" s="1008"/>
      <c r="DX121" s="1008"/>
      <c r="DY121" s="1008"/>
      <c r="DZ121" s="1009"/>
    </row>
    <row r="122" spans="1:130" s="243" customFormat="1" ht="26.25" customHeight="1" x14ac:dyDescent="0.15">
      <c r="A122" s="1146"/>
      <c r="B122" s="1033"/>
      <c r="C122" s="1003" t="s">
        <v>453</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240</v>
      </c>
      <c r="AB122" s="1046"/>
      <c r="AC122" s="1046"/>
      <c r="AD122" s="1046"/>
      <c r="AE122" s="1047"/>
      <c r="AF122" s="1048" t="s">
        <v>240</v>
      </c>
      <c r="AG122" s="1046"/>
      <c r="AH122" s="1046"/>
      <c r="AI122" s="1046"/>
      <c r="AJ122" s="1047"/>
      <c r="AK122" s="1048" t="s">
        <v>240</v>
      </c>
      <c r="AL122" s="1046"/>
      <c r="AM122" s="1046"/>
      <c r="AN122" s="1046"/>
      <c r="AO122" s="1047"/>
      <c r="AP122" s="1049" t="s">
        <v>441</v>
      </c>
      <c r="AQ122" s="1050"/>
      <c r="AR122" s="1050"/>
      <c r="AS122" s="1050"/>
      <c r="AT122" s="1051"/>
      <c r="AU122" s="1079"/>
      <c r="AV122" s="1080"/>
      <c r="AW122" s="1080"/>
      <c r="AX122" s="1080"/>
      <c r="AY122" s="1081"/>
      <c r="AZ122" s="1061" t="s">
        <v>472</v>
      </c>
      <c r="BA122" s="1052"/>
      <c r="BB122" s="1052"/>
      <c r="BC122" s="1052"/>
      <c r="BD122" s="1052"/>
      <c r="BE122" s="1052"/>
      <c r="BF122" s="1052"/>
      <c r="BG122" s="1052"/>
      <c r="BH122" s="1052"/>
      <c r="BI122" s="1052"/>
      <c r="BJ122" s="1052"/>
      <c r="BK122" s="1052"/>
      <c r="BL122" s="1052"/>
      <c r="BM122" s="1052"/>
      <c r="BN122" s="1052"/>
      <c r="BO122" s="1052"/>
      <c r="BP122" s="1053"/>
      <c r="BQ122" s="1084">
        <v>7697815</v>
      </c>
      <c r="BR122" s="1085"/>
      <c r="BS122" s="1085"/>
      <c r="BT122" s="1085"/>
      <c r="BU122" s="1085"/>
      <c r="BV122" s="1085">
        <v>7929920</v>
      </c>
      <c r="BW122" s="1085"/>
      <c r="BX122" s="1085"/>
      <c r="BY122" s="1085"/>
      <c r="BZ122" s="1085"/>
      <c r="CA122" s="1085">
        <v>7973555</v>
      </c>
      <c r="CB122" s="1085"/>
      <c r="CC122" s="1085"/>
      <c r="CD122" s="1085"/>
      <c r="CE122" s="1085"/>
      <c r="CF122" s="1105">
        <v>178.2</v>
      </c>
      <c r="CG122" s="1106"/>
      <c r="CH122" s="1106"/>
      <c r="CI122" s="1106"/>
      <c r="CJ122" s="1106"/>
      <c r="CK122" s="1097"/>
      <c r="CL122" s="1098"/>
      <c r="CM122" s="1098"/>
      <c r="CN122" s="1098"/>
      <c r="CO122" s="1099"/>
      <c r="CP122" s="1107" t="s">
        <v>473</v>
      </c>
      <c r="CQ122" s="1108"/>
      <c r="CR122" s="1108"/>
      <c r="CS122" s="1108"/>
      <c r="CT122" s="1108"/>
      <c r="CU122" s="1108"/>
      <c r="CV122" s="1108"/>
      <c r="CW122" s="1108"/>
      <c r="CX122" s="1108"/>
      <c r="CY122" s="1108"/>
      <c r="CZ122" s="1108"/>
      <c r="DA122" s="1108"/>
      <c r="DB122" s="1108"/>
      <c r="DC122" s="1108"/>
      <c r="DD122" s="1108"/>
      <c r="DE122" s="1108"/>
      <c r="DF122" s="1109"/>
      <c r="DG122" s="1006">
        <v>88512</v>
      </c>
      <c r="DH122" s="1007"/>
      <c r="DI122" s="1007"/>
      <c r="DJ122" s="1007"/>
      <c r="DK122" s="1007"/>
      <c r="DL122" s="1007">
        <v>86386</v>
      </c>
      <c r="DM122" s="1007"/>
      <c r="DN122" s="1007"/>
      <c r="DO122" s="1007"/>
      <c r="DP122" s="1007"/>
      <c r="DQ122" s="1007">
        <v>77984</v>
      </c>
      <c r="DR122" s="1007"/>
      <c r="DS122" s="1007"/>
      <c r="DT122" s="1007"/>
      <c r="DU122" s="1007"/>
      <c r="DV122" s="1008">
        <v>1.7</v>
      </c>
      <c r="DW122" s="1008"/>
      <c r="DX122" s="1008"/>
      <c r="DY122" s="1008"/>
      <c r="DZ122" s="1009"/>
    </row>
    <row r="123" spans="1:130" s="243" customFormat="1" ht="26.25" customHeight="1" x14ac:dyDescent="0.15">
      <c r="A123" s="1146"/>
      <c r="B123" s="1033"/>
      <c r="C123" s="1003" t="s">
        <v>459</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240</v>
      </c>
      <c r="AB123" s="1046"/>
      <c r="AC123" s="1046"/>
      <c r="AD123" s="1046"/>
      <c r="AE123" s="1047"/>
      <c r="AF123" s="1048" t="s">
        <v>240</v>
      </c>
      <c r="AG123" s="1046"/>
      <c r="AH123" s="1046"/>
      <c r="AI123" s="1046"/>
      <c r="AJ123" s="1047"/>
      <c r="AK123" s="1048" t="s">
        <v>240</v>
      </c>
      <c r="AL123" s="1046"/>
      <c r="AM123" s="1046"/>
      <c r="AN123" s="1046"/>
      <c r="AO123" s="1047"/>
      <c r="AP123" s="1049" t="s">
        <v>240</v>
      </c>
      <c r="AQ123" s="1050"/>
      <c r="AR123" s="1050"/>
      <c r="AS123" s="1050"/>
      <c r="AT123" s="1051"/>
      <c r="AU123" s="1082"/>
      <c r="AV123" s="1083"/>
      <c r="AW123" s="1083"/>
      <c r="AX123" s="1083"/>
      <c r="AY123" s="1083"/>
      <c r="AZ123" s="274" t="s">
        <v>189</v>
      </c>
      <c r="BA123" s="274"/>
      <c r="BB123" s="274"/>
      <c r="BC123" s="274"/>
      <c r="BD123" s="274"/>
      <c r="BE123" s="274"/>
      <c r="BF123" s="274"/>
      <c r="BG123" s="274"/>
      <c r="BH123" s="274"/>
      <c r="BI123" s="274"/>
      <c r="BJ123" s="274"/>
      <c r="BK123" s="274"/>
      <c r="BL123" s="274"/>
      <c r="BM123" s="274"/>
      <c r="BN123" s="274"/>
      <c r="BO123" s="1062" t="s">
        <v>474</v>
      </c>
      <c r="BP123" s="1093"/>
      <c r="BQ123" s="1152">
        <v>19723097</v>
      </c>
      <c r="BR123" s="1153"/>
      <c r="BS123" s="1153"/>
      <c r="BT123" s="1153"/>
      <c r="BU123" s="1153"/>
      <c r="BV123" s="1153">
        <v>19280835</v>
      </c>
      <c r="BW123" s="1153"/>
      <c r="BX123" s="1153"/>
      <c r="BY123" s="1153"/>
      <c r="BZ123" s="1153"/>
      <c r="CA123" s="1153">
        <v>18140760</v>
      </c>
      <c r="CB123" s="1153"/>
      <c r="CC123" s="1153"/>
      <c r="CD123" s="1153"/>
      <c r="CE123" s="1153"/>
      <c r="CF123" s="1086"/>
      <c r="CG123" s="1087"/>
      <c r="CH123" s="1087"/>
      <c r="CI123" s="1087"/>
      <c r="CJ123" s="1088"/>
      <c r="CK123" s="1097"/>
      <c r="CL123" s="1098"/>
      <c r="CM123" s="1098"/>
      <c r="CN123" s="1098"/>
      <c r="CO123" s="1099"/>
      <c r="CP123" s="1107" t="s">
        <v>412</v>
      </c>
      <c r="CQ123" s="1108"/>
      <c r="CR123" s="1108"/>
      <c r="CS123" s="1108"/>
      <c r="CT123" s="1108"/>
      <c r="CU123" s="1108"/>
      <c r="CV123" s="1108"/>
      <c r="CW123" s="1108"/>
      <c r="CX123" s="1108"/>
      <c r="CY123" s="1108"/>
      <c r="CZ123" s="1108"/>
      <c r="DA123" s="1108"/>
      <c r="DB123" s="1108"/>
      <c r="DC123" s="1108"/>
      <c r="DD123" s="1108"/>
      <c r="DE123" s="1108"/>
      <c r="DF123" s="1109"/>
      <c r="DG123" s="1045">
        <v>15310</v>
      </c>
      <c r="DH123" s="1046"/>
      <c r="DI123" s="1046"/>
      <c r="DJ123" s="1046"/>
      <c r="DK123" s="1047"/>
      <c r="DL123" s="1048">
        <v>12970</v>
      </c>
      <c r="DM123" s="1046"/>
      <c r="DN123" s="1046"/>
      <c r="DO123" s="1046"/>
      <c r="DP123" s="1047"/>
      <c r="DQ123" s="1048">
        <v>11546</v>
      </c>
      <c r="DR123" s="1046"/>
      <c r="DS123" s="1046"/>
      <c r="DT123" s="1046"/>
      <c r="DU123" s="1047"/>
      <c r="DV123" s="1049">
        <v>0.3</v>
      </c>
      <c r="DW123" s="1050"/>
      <c r="DX123" s="1050"/>
      <c r="DY123" s="1050"/>
      <c r="DZ123" s="1051"/>
    </row>
    <row r="124" spans="1:130" s="243" customFormat="1" ht="26.25" customHeight="1" thickBot="1" x14ac:dyDescent="0.2">
      <c r="A124" s="1146"/>
      <c r="B124" s="1033"/>
      <c r="C124" s="1003" t="s">
        <v>462</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240</v>
      </c>
      <c r="AB124" s="1046"/>
      <c r="AC124" s="1046"/>
      <c r="AD124" s="1046"/>
      <c r="AE124" s="1047"/>
      <c r="AF124" s="1048" t="s">
        <v>240</v>
      </c>
      <c r="AG124" s="1046"/>
      <c r="AH124" s="1046"/>
      <c r="AI124" s="1046"/>
      <c r="AJ124" s="1047"/>
      <c r="AK124" s="1048" t="s">
        <v>240</v>
      </c>
      <c r="AL124" s="1046"/>
      <c r="AM124" s="1046"/>
      <c r="AN124" s="1046"/>
      <c r="AO124" s="1047"/>
      <c r="AP124" s="1049" t="s">
        <v>475</v>
      </c>
      <c r="AQ124" s="1050"/>
      <c r="AR124" s="1050"/>
      <c r="AS124" s="1050"/>
      <c r="AT124" s="1051"/>
      <c r="AU124" s="1148" t="s">
        <v>476</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240</v>
      </c>
      <c r="BR124" s="1115"/>
      <c r="BS124" s="1115"/>
      <c r="BT124" s="1115"/>
      <c r="BU124" s="1115"/>
      <c r="BV124" s="1115" t="s">
        <v>441</v>
      </c>
      <c r="BW124" s="1115"/>
      <c r="BX124" s="1115"/>
      <c r="BY124" s="1115"/>
      <c r="BZ124" s="1115"/>
      <c r="CA124" s="1115" t="s">
        <v>240</v>
      </c>
      <c r="CB124" s="1115"/>
      <c r="CC124" s="1115"/>
      <c r="CD124" s="1115"/>
      <c r="CE124" s="1115"/>
      <c r="CF124" s="1116"/>
      <c r="CG124" s="1117"/>
      <c r="CH124" s="1117"/>
      <c r="CI124" s="1117"/>
      <c r="CJ124" s="1118"/>
      <c r="CK124" s="1100"/>
      <c r="CL124" s="1100"/>
      <c r="CM124" s="1100"/>
      <c r="CN124" s="1100"/>
      <c r="CO124" s="1101"/>
      <c r="CP124" s="1107" t="s">
        <v>477</v>
      </c>
      <c r="CQ124" s="1108"/>
      <c r="CR124" s="1108"/>
      <c r="CS124" s="1108"/>
      <c r="CT124" s="1108"/>
      <c r="CU124" s="1108"/>
      <c r="CV124" s="1108"/>
      <c r="CW124" s="1108"/>
      <c r="CX124" s="1108"/>
      <c r="CY124" s="1108"/>
      <c r="CZ124" s="1108"/>
      <c r="DA124" s="1108"/>
      <c r="DB124" s="1108"/>
      <c r="DC124" s="1108"/>
      <c r="DD124" s="1108"/>
      <c r="DE124" s="1108"/>
      <c r="DF124" s="1109"/>
      <c r="DG124" s="1092" t="s">
        <v>475</v>
      </c>
      <c r="DH124" s="1071"/>
      <c r="DI124" s="1071"/>
      <c r="DJ124" s="1071"/>
      <c r="DK124" s="1072"/>
      <c r="DL124" s="1070" t="s">
        <v>240</v>
      </c>
      <c r="DM124" s="1071"/>
      <c r="DN124" s="1071"/>
      <c r="DO124" s="1071"/>
      <c r="DP124" s="1072"/>
      <c r="DQ124" s="1070" t="s">
        <v>240</v>
      </c>
      <c r="DR124" s="1071"/>
      <c r="DS124" s="1071"/>
      <c r="DT124" s="1071"/>
      <c r="DU124" s="1072"/>
      <c r="DV124" s="1073" t="s">
        <v>240</v>
      </c>
      <c r="DW124" s="1074"/>
      <c r="DX124" s="1074"/>
      <c r="DY124" s="1074"/>
      <c r="DZ124" s="1075"/>
    </row>
    <row r="125" spans="1:130" s="243" customFormat="1" ht="26.25" customHeight="1" x14ac:dyDescent="0.15">
      <c r="A125" s="1146"/>
      <c r="B125" s="1033"/>
      <c r="C125" s="1003" t="s">
        <v>464</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240</v>
      </c>
      <c r="AB125" s="1046"/>
      <c r="AC125" s="1046"/>
      <c r="AD125" s="1046"/>
      <c r="AE125" s="1047"/>
      <c r="AF125" s="1048" t="s">
        <v>441</v>
      </c>
      <c r="AG125" s="1046"/>
      <c r="AH125" s="1046"/>
      <c r="AI125" s="1046"/>
      <c r="AJ125" s="1047"/>
      <c r="AK125" s="1048" t="s">
        <v>240</v>
      </c>
      <c r="AL125" s="1046"/>
      <c r="AM125" s="1046"/>
      <c r="AN125" s="1046"/>
      <c r="AO125" s="1047"/>
      <c r="AP125" s="1049" t="s">
        <v>441</v>
      </c>
      <c r="AQ125" s="1050"/>
      <c r="AR125" s="1050"/>
      <c r="AS125" s="1050"/>
      <c r="AT125" s="1051"/>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110" t="s">
        <v>478</v>
      </c>
      <c r="CL125" s="1095"/>
      <c r="CM125" s="1095"/>
      <c r="CN125" s="1095"/>
      <c r="CO125" s="1096"/>
      <c r="CP125" s="1027" t="s">
        <v>479</v>
      </c>
      <c r="CQ125" s="976"/>
      <c r="CR125" s="976"/>
      <c r="CS125" s="976"/>
      <c r="CT125" s="976"/>
      <c r="CU125" s="976"/>
      <c r="CV125" s="976"/>
      <c r="CW125" s="976"/>
      <c r="CX125" s="976"/>
      <c r="CY125" s="976"/>
      <c r="CZ125" s="976"/>
      <c r="DA125" s="976"/>
      <c r="DB125" s="976"/>
      <c r="DC125" s="976"/>
      <c r="DD125" s="976"/>
      <c r="DE125" s="976"/>
      <c r="DF125" s="977"/>
      <c r="DG125" s="1013" t="s">
        <v>441</v>
      </c>
      <c r="DH125" s="1014"/>
      <c r="DI125" s="1014"/>
      <c r="DJ125" s="1014"/>
      <c r="DK125" s="1014"/>
      <c r="DL125" s="1014" t="s">
        <v>441</v>
      </c>
      <c r="DM125" s="1014"/>
      <c r="DN125" s="1014"/>
      <c r="DO125" s="1014"/>
      <c r="DP125" s="1014"/>
      <c r="DQ125" s="1014" t="s">
        <v>441</v>
      </c>
      <c r="DR125" s="1014"/>
      <c r="DS125" s="1014"/>
      <c r="DT125" s="1014"/>
      <c r="DU125" s="1014"/>
      <c r="DV125" s="1015" t="s">
        <v>240</v>
      </c>
      <c r="DW125" s="1015"/>
      <c r="DX125" s="1015"/>
      <c r="DY125" s="1015"/>
      <c r="DZ125" s="1016"/>
    </row>
    <row r="126" spans="1:130" s="243" customFormat="1" ht="26.25" customHeight="1" thickBot="1" x14ac:dyDescent="0.2">
      <c r="A126" s="1146"/>
      <c r="B126" s="1033"/>
      <c r="C126" s="1003" t="s">
        <v>466</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240</v>
      </c>
      <c r="AB126" s="1046"/>
      <c r="AC126" s="1046"/>
      <c r="AD126" s="1046"/>
      <c r="AE126" s="1047"/>
      <c r="AF126" s="1048" t="s">
        <v>240</v>
      </c>
      <c r="AG126" s="1046"/>
      <c r="AH126" s="1046"/>
      <c r="AI126" s="1046"/>
      <c r="AJ126" s="1047"/>
      <c r="AK126" s="1048" t="s">
        <v>240</v>
      </c>
      <c r="AL126" s="1046"/>
      <c r="AM126" s="1046"/>
      <c r="AN126" s="1046"/>
      <c r="AO126" s="1047"/>
      <c r="AP126" s="1049" t="s">
        <v>240</v>
      </c>
      <c r="AQ126" s="1050"/>
      <c r="AR126" s="1050"/>
      <c r="AS126" s="1050"/>
      <c r="AT126" s="1051"/>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111"/>
      <c r="CL126" s="1098"/>
      <c r="CM126" s="1098"/>
      <c r="CN126" s="1098"/>
      <c r="CO126" s="1099"/>
      <c r="CP126" s="1036" t="s">
        <v>480</v>
      </c>
      <c r="CQ126" s="1037"/>
      <c r="CR126" s="1037"/>
      <c r="CS126" s="1037"/>
      <c r="CT126" s="1037"/>
      <c r="CU126" s="1037"/>
      <c r="CV126" s="1037"/>
      <c r="CW126" s="1037"/>
      <c r="CX126" s="1037"/>
      <c r="CY126" s="1037"/>
      <c r="CZ126" s="1037"/>
      <c r="DA126" s="1037"/>
      <c r="DB126" s="1037"/>
      <c r="DC126" s="1037"/>
      <c r="DD126" s="1037"/>
      <c r="DE126" s="1037"/>
      <c r="DF126" s="1038"/>
      <c r="DG126" s="1006" t="s">
        <v>441</v>
      </c>
      <c r="DH126" s="1007"/>
      <c r="DI126" s="1007"/>
      <c r="DJ126" s="1007"/>
      <c r="DK126" s="1007"/>
      <c r="DL126" s="1007" t="s">
        <v>240</v>
      </c>
      <c r="DM126" s="1007"/>
      <c r="DN126" s="1007"/>
      <c r="DO126" s="1007"/>
      <c r="DP126" s="1007"/>
      <c r="DQ126" s="1007" t="s">
        <v>240</v>
      </c>
      <c r="DR126" s="1007"/>
      <c r="DS126" s="1007"/>
      <c r="DT126" s="1007"/>
      <c r="DU126" s="1007"/>
      <c r="DV126" s="1008" t="s">
        <v>240</v>
      </c>
      <c r="DW126" s="1008"/>
      <c r="DX126" s="1008"/>
      <c r="DY126" s="1008"/>
      <c r="DZ126" s="1009"/>
    </row>
    <row r="127" spans="1:130" s="243" customFormat="1" ht="26.25" customHeight="1" x14ac:dyDescent="0.15">
      <c r="A127" s="1147"/>
      <c r="B127" s="1035"/>
      <c r="C127" s="1089" t="s">
        <v>481</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v>3257</v>
      </c>
      <c r="AB127" s="1046"/>
      <c r="AC127" s="1046"/>
      <c r="AD127" s="1046"/>
      <c r="AE127" s="1047"/>
      <c r="AF127" s="1048">
        <v>1657</v>
      </c>
      <c r="AG127" s="1046"/>
      <c r="AH127" s="1046"/>
      <c r="AI127" s="1046"/>
      <c r="AJ127" s="1047"/>
      <c r="AK127" s="1048">
        <v>659</v>
      </c>
      <c r="AL127" s="1046"/>
      <c r="AM127" s="1046"/>
      <c r="AN127" s="1046"/>
      <c r="AO127" s="1047"/>
      <c r="AP127" s="1049">
        <v>0</v>
      </c>
      <c r="AQ127" s="1050"/>
      <c r="AR127" s="1050"/>
      <c r="AS127" s="1050"/>
      <c r="AT127" s="1051"/>
      <c r="AU127" s="279"/>
      <c r="AV127" s="279"/>
      <c r="AW127" s="279"/>
      <c r="AX127" s="1119" t="s">
        <v>482</v>
      </c>
      <c r="AY127" s="1120"/>
      <c r="AZ127" s="1120"/>
      <c r="BA127" s="1120"/>
      <c r="BB127" s="1120"/>
      <c r="BC127" s="1120"/>
      <c r="BD127" s="1120"/>
      <c r="BE127" s="1121"/>
      <c r="BF127" s="1122" t="s">
        <v>483</v>
      </c>
      <c r="BG127" s="1120"/>
      <c r="BH127" s="1120"/>
      <c r="BI127" s="1120"/>
      <c r="BJ127" s="1120"/>
      <c r="BK127" s="1120"/>
      <c r="BL127" s="1121"/>
      <c r="BM127" s="1122" t="s">
        <v>484</v>
      </c>
      <c r="BN127" s="1120"/>
      <c r="BO127" s="1120"/>
      <c r="BP127" s="1120"/>
      <c r="BQ127" s="1120"/>
      <c r="BR127" s="1120"/>
      <c r="BS127" s="1121"/>
      <c r="BT127" s="1122" t="s">
        <v>485</v>
      </c>
      <c r="BU127" s="1120"/>
      <c r="BV127" s="1120"/>
      <c r="BW127" s="1120"/>
      <c r="BX127" s="1120"/>
      <c r="BY127" s="1120"/>
      <c r="BZ127" s="1144"/>
      <c r="CA127" s="279"/>
      <c r="CB127" s="279"/>
      <c r="CC127" s="279"/>
      <c r="CD127" s="280"/>
      <c r="CE127" s="280"/>
      <c r="CF127" s="280"/>
      <c r="CG127" s="277"/>
      <c r="CH127" s="277"/>
      <c r="CI127" s="277"/>
      <c r="CJ127" s="278"/>
      <c r="CK127" s="1111"/>
      <c r="CL127" s="1098"/>
      <c r="CM127" s="1098"/>
      <c r="CN127" s="1098"/>
      <c r="CO127" s="1099"/>
      <c r="CP127" s="1036" t="s">
        <v>486</v>
      </c>
      <c r="CQ127" s="1037"/>
      <c r="CR127" s="1037"/>
      <c r="CS127" s="1037"/>
      <c r="CT127" s="1037"/>
      <c r="CU127" s="1037"/>
      <c r="CV127" s="1037"/>
      <c r="CW127" s="1037"/>
      <c r="CX127" s="1037"/>
      <c r="CY127" s="1037"/>
      <c r="CZ127" s="1037"/>
      <c r="DA127" s="1037"/>
      <c r="DB127" s="1037"/>
      <c r="DC127" s="1037"/>
      <c r="DD127" s="1037"/>
      <c r="DE127" s="1037"/>
      <c r="DF127" s="1038"/>
      <c r="DG127" s="1006" t="s">
        <v>441</v>
      </c>
      <c r="DH127" s="1007"/>
      <c r="DI127" s="1007"/>
      <c r="DJ127" s="1007"/>
      <c r="DK127" s="1007"/>
      <c r="DL127" s="1007" t="s">
        <v>475</v>
      </c>
      <c r="DM127" s="1007"/>
      <c r="DN127" s="1007"/>
      <c r="DO127" s="1007"/>
      <c r="DP127" s="1007"/>
      <c r="DQ127" s="1007" t="s">
        <v>475</v>
      </c>
      <c r="DR127" s="1007"/>
      <c r="DS127" s="1007"/>
      <c r="DT127" s="1007"/>
      <c r="DU127" s="1007"/>
      <c r="DV127" s="1008" t="s">
        <v>240</v>
      </c>
      <c r="DW127" s="1008"/>
      <c r="DX127" s="1008"/>
      <c r="DY127" s="1008"/>
      <c r="DZ127" s="1009"/>
    </row>
    <row r="128" spans="1:130" s="243" customFormat="1" ht="26.25" customHeight="1" thickBot="1" x14ac:dyDescent="0.2">
      <c r="A128" s="1130" t="s">
        <v>487</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488</v>
      </c>
      <c r="X128" s="1132"/>
      <c r="Y128" s="1132"/>
      <c r="Z128" s="1133"/>
      <c r="AA128" s="1134">
        <v>33938</v>
      </c>
      <c r="AB128" s="1135"/>
      <c r="AC128" s="1135"/>
      <c r="AD128" s="1135"/>
      <c r="AE128" s="1136"/>
      <c r="AF128" s="1137">
        <v>58751</v>
      </c>
      <c r="AG128" s="1135"/>
      <c r="AH128" s="1135"/>
      <c r="AI128" s="1135"/>
      <c r="AJ128" s="1136"/>
      <c r="AK128" s="1137">
        <v>87842</v>
      </c>
      <c r="AL128" s="1135"/>
      <c r="AM128" s="1135"/>
      <c r="AN128" s="1135"/>
      <c r="AO128" s="1136"/>
      <c r="AP128" s="1138"/>
      <c r="AQ128" s="1139"/>
      <c r="AR128" s="1139"/>
      <c r="AS128" s="1139"/>
      <c r="AT128" s="1140"/>
      <c r="AU128" s="279"/>
      <c r="AV128" s="279"/>
      <c r="AW128" s="279"/>
      <c r="AX128" s="975" t="s">
        <v>489</v>
      </c>
      <c r="AY128" s="976"/>
      <c r="AZ128" s="976"/>
      <c r="BA128" s="976"/>
      <c r="BB128" s="976"/>
      <c r="BC128" s="976"/>
      <c r="BD128" s="976"/>
      <c r="BE128" s="977"/>
      <c r="BF128" s="1141" t="s">
        <v>475</v>
      </c>
      <c r="BG128" s="1142"/>
      <c r="BH128" s="1142"/>
      <c r="BI128" s="1142"/>
      <c r="BJ128" s="1142"/>
      <c r="BK128" s="1142"/>
      <c r="BL128" s="1143"/>
      <c r="BM128" s="1141">
        <v>14.89</v>
      </c>
      <c r="BN128" s="1142"/>
      <c r="BO128" s="1142"/>
      <c r="BP128" s="1142"/>
      <c r="BQ128" s="1142"/>
      <c r="BR128" s="1142"/>
      <c r="BS128" s="1143"/>
      <c r="BT128" s="1141">
        <v>20</v>
      </c>
      <c r="BU128" s="1142"/>
      <c r="BV128" s="1142"/>
      <c r="BW128" s="1142"/>
      <c r="BX128" s="1142"/>
      <c r="BY128" s="1142"/>
      <c r="BZ128" s="1166"/>
      <c r="CA128" s="280"/>
      <c r="CB128" s="280"/>
      <c r="CC128" s="280"/>
      <c r="CD128" s="280"/>
      <c r="CE128" s="280"/>
      <c r="CF128" s="280"/>
      <c r="CG128" s="277"/>
      <c r="CH128" s="277"/>
      <c r="CI128" s="277"/>
      <c r="CJ128" s="278"/>
      <c r="CK128" s="1112"/>
      <c r="CL128" s="1113"/>
      <c r="CM128" s="1113"/>
      <c r="CN128" s="1113"/>
      <c r="CO128" s="1114"/>
      <c r="CP128" s="1123" t="s">
        <v>490</v>
      </c>
      <c r="CQ128" s="1124"/>
      <c r="CR128" s="1124"/>
      <c r="CS128" s="1124"/>
      <c r="CT128" s="1124"/>
      <c r="CU128" s="1124"/>
      <c r="CV128" s="1124"/>
      <c r="CW128" s="1124"/>
      <c r="CX128" s="1124"/>
      <c r="CY128" s="1124"/>
      <c r="CZ128" s="1124"/>
      <c r="DA128" s="1124"/>
      <c r="DB128" s="1124"/>
      <c r="DC128" s="1124"/>
      <c r="DD128" s="1124"/>
      <c r="DE128" s="1124"/>
      <c r="DF128" s="1125"/>
      <c r="DG128" s="1126" t="s">
        <v>240</v>
      </c>
      <c r="DH128" s="1127"/>
      <c r="DI128" s="1127"/>
      <c r="DJ128" s="1127"/>
      <c r="DK128" s="1127"/>
      <c r="DL128" s="1127" t="s">
        <v>441</v>
      </c>
      <c r="DM128" s="1127"/>
      <c r="DN128" s="1127"/>
      <c r="DO128" s="1127"/>
      <c r="DP128" s="1127"/>
      <c r="DQ128" s="1127" t="s">
        <v>441</v>
      </c>
      <c r="DR128" s="1127"/>
      <c r="DS128" s="1127"/>
      <c r="DT128" s="1127"/>
      <c r="DU128" s="1127"/>
      <c r="DV128" s="1128" t="s">
        <v>240</v>
      </c>
      <c r="DW128" s="1128"/>
      <c r="DX128" s="1128"/>
      <c r="DY128" s="1128"/>
      <c r="DZ128" s="1129"/>
    </row>
    <row r="129" spans="1:131" s="243" customFormat="1" ht="26.25" customHeight="1" x14ac:dyDescent="0.15">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491</v>
      </c>
      <c r="X129" s="1161"/>
      <c r="Y129" s="1161"/>
      <c r="Z129" s="1162"/>
      <c r="AA129" s="1045">
        <v>5330695</v>
      </c>
      <c r="AB129" s="1046"/>
      <c r="AC129" s="1046"/>
      <c r="AD129" s="1046"/>
      <c r="AE129" s="1047"/>
      <c r="AF129" s="1048">
        <v>5209117</v>
      </c>
      <c r="AG129" s="1046"/>
      <c r="AH129" s="1046"/>
      <c r="AI129" s="1046"/>
      <c r="AJ129" s="1047"/>
      <c r="AK129" s="1048">
        <v>5173370</v>
      </c>
      <c r="AL129" s="1046"/>
      <c r="AM129" s="1046"/>
      <c r="AN129" s="1046"/>
      <c r="AO129" s="1047"/>
      <c r="AP129" s="1163"/>
      <c r="AQ129" s="1164"/>
      <c r="AR129" s="1164"/>
      <c r="AS129" s="1164"/>
      <c r="AT129" s="1165"/>
      <c r="AU129" s="281"/>
      <c r="AV129" s="281"/>
      <c r="AW129" s="281"/>
      <c r="AX129" s="1154" t="s">
        <v>492</v>
      </c>
      <c r="AY129" s="1037"/>
      <c r="AZ129" s="1037"/>
      <c r="BA129" s="1037"/>
      <c r="BB129" s="1037"/>
      <c r="BC129" s="1037"/>
      <c r="BD129" s="1037"/>
      <c r="BE129" s="1038"/>
      <c r="BF129" s="1155" t="s">
        <v>240</v>
      </c>
      <c r="BG129" s="1156"/>
      <c r="BH129" s="1156"/>
      <c r="BI129" s="1156"/>
      <c r="BJ129" s="1156"/>
      <c r="BK129" s="1156"/>
      <c r="BL129" s="1157"/>
      <c r="BM129" s="1155">
        <v>19.89</v>
      </c>
      <c r="BN129" s="1156"/>
      <c r="BO129" s="1156"/>
      <c r="BP129" s="1156"/>
      <c r="BQ129" s="1156"/>
      <c r="BR129" s="1156"/>
      <c r="BS129" s="1157"/>
      <c r="BT129" s="1155">
        <v>30</v>
      </c>
      <c r="BU129" s="1158"/>
      <c r="BV129" s="1158"/>
      <c r="BW129" s="1158"/>
      <c r="BX129" s="1158"/>
      <c r="BY129" s="1158"/>
      <c r="BZ129" s="1159"/>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1017" t="s">
        <v>493</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494</v>
      </c>
      <c r="X130" s="1161"/>
      <c r="Y130" s="1161"/>
      <c r="Z130" s="1162"/>
      <c r="AA130" s="1045">
        <v>704173</v>
      </c>
      <c r="AB130" s="1046"/>
      <c r="AC130" s="1046"/>
      <c r="AD130" s="1046"/>
      <c r="AE130" s="1047"/>
      <c r="AF130" s="1048">
        <v>678395</v>
      </c>
      <c r="AG130" s="1046"/>
      <c r="AH130" s="1046"/>
      <c r="AI130" s="1046"/>
      <c r="AJ130" s="1047"/>
      <c r="AK130" s="1048">
        <v>699683</v>
      </c>
      <c r="AL130" s="1046"/>
      <c r="AM130" s="1046"/>
      <c r="AN130" s="1046"/>
      <c r="AO130" s="1047"/>
      <c r="AP130" s="1163"/>
      <c r="AQ130" s="1164"/>
      <c r="AR130" s="1164"/>
      <c r="AS130" s="1164"/>
      <c r="AT130" s="1165"/>
      <c r="AU130" s="281"/>
      <c r="AV130" s="281"/>
      <c r="AW130" s="281"/>
      <c r="AX130" s="1154" t="s">
        <v>495</v>
      </c>
      <c r="AY130" s="1037"/>
      <c r="AZ130" s="1037"/>
      <c r="BA130" s="1037"/>
      <c r="BB130" s="1037"/>
      <c r="BC130" s="1037"/>
      <c r="BD130" s="1037"/>
      <c r="BE130" s="1038"/>
      <c r="BF130" s="1191">
        <v>6.9</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496</v>
      </c>
      <c r="X131" s="1199"/>
      <c r="Y131" s="1199"/>
      <c r="Z131" s="1200"/>
      <c r="AA131" s="1092">
        <v>4626522</v>
      </c>
      <c r="AB131" s="1071"/>
      <c r="AC131" s="1071"/>
      <c r="AD131" s="1071"/>
      <c r="AE131" s="1072"/>
      <c r="AF131" s="1070">
        <v>4530722</v>
      </c>
      <c r="AG131" s="1071"/>
      <c r="AH131" s="1071"/>
      <c r="AI131" s="1071"/>
      <c r="AJ131" s="1072"/>
      <c r="AK131" s="1070">
        <v>4473687</v>
      </c>
      <c r="AL131" s="1071"/>
      <c r="AM131" s="1071"/>
      <c r="AN131" s="1071"/>
      <c r="AO131" s="1072"/>
      <c r="AP131" s="1201"/>
      <c r="AQ131" s="1202"/>
      <c r="AR131" s="1202"/>
      <c r="AS131" s="1202"/>
      <c r="AT131" s="1203"/>
      <c r="AU131" s="281"/>
      <c r="AV131" s="281"/>
      <c r="AW131" s="281"/>
      <c r="AX131" s="1173" t="s">
        <v>497</v>
      </c>
      <c r="AY131" s="1124"/>
      <c r="AZ131" s="1124"/>
      <c r="BA131" s="1124"/>
      <c r="BB131" s="1124"/>
      <c r="BC131" s="1124"/>
      <c r="BD131" s="1124"/>
      <c r="BE131" s="1125"/>
      <c r="BF131" s="1174" t="s">
        <v>475</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1180" t="s">
        <v>498</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499</v>
      </c>
      <c r="W132" s="1184"/>
      <c r="X132" s="1184"/>
      <c r="Y132" s="1184"/>
      <c r="Z132" s="1185"/>
      <c r="AA132" s="1186">
        <v>9.2147405760000005</v>
      </c>
      <c r="AB132" s="1187"/>
      <c r="AC132" s="1187"/>
      <c r="AD132" s="1187"/>
      <c r="AE132" s="1188"/>
      <c r="AF132" s="1189">
        <v>5.5553838879999997</v>
      </c>
      <c r="AG132" s="1187"/>
      <c r="AH132" s="1187"/>
      <c r="AI132" s="1187"/>
      <c r="AJ132" s="1188"/>
      <c r="AK132" s="1189">
        <v>6.0973867860000004</v>
      </c>
      <c r="AL132" s="1187"/>
      <c r="AM132" s="1187"/>
      <c r="AN132" s="1187"/>
      <c r="AO132" s="1188"/>
      <c r="AP132" s="1086"/>
      <c r="AQ132" s="1087"/>
      <c r="AR132" s="1087"/>
      <c r="AS132" s="1087"/>
      <c r="AT132" s="1190"/>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500</v>
      </c>
      <c r="W133" s="1167"/>
      <c r="X133" s="1167"/>
      <c r="Y133" s="1167"/>
      <c r="Z133" s="1168"/>
      <c r="AA133" s="1169">
        <v>9.3000000000000007</v>
      </c>
      <c r="AB133" s="1170"/>
      <c r="AC133" s="1170"/>
      <c r="AD133" s="1170"/>
      <c r="AE133" s="1171"/>
      <c r="AF133" s="1169">
        <v>7.8</v>
      </c>
      <c r="AG133" s="1170"/>
      <c r="AH133" s="1170"/>
      <c r="AI133" s="1170"/>
      <c r="AJ133" s="1171"/>
      <c r="AK133" s="1169">
        <v>6.9</v>
      </c>
      <c r="AL133" s="1170"/>
      <c r="AM133" s="1170"/>
      <c r="AN133" s="1170"/>
      <c r="AO133" s="1171"/>
      <c r="AP133" s="1116"/>
      <c r="AQ133" s="1117"/>
      <c r="AR133" s="1117"/>
      <c r="AS133" s="1117"/>
      <c r="AT133" s="1172"/>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1kFK5xS14Uv1naEP96iUv55twDi95U4lCckCkwou8OOiGvdho8UgCYH0E21uLReR5r+s8nOm4vvJFtcGKtezxw==" saltValue="j5haxXF+nwI3VenNUH0T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501</v>
      </c>
    </row>
    <row r="98" spans="24:120" hidden="1" x14ac:dyDescent="0.15">
      <c r="CS98" s="287"/>
      <c r="CX98" s="287"/>
      <c r="DC98" s="287"/>
      <c r="DH98" s="287"/>
    </row>
    <row r="99" spans="24:120" hidden="1" x14ac:dyDescent="0.15">
      <c r="CS99" s="287"/>
      <c r="CX99" s="287"/>
      <c r="DC99" s="287"/>
      <c r="DH99" s="287"/>
    </row>
    <row r="100" spans="24:120" hidden="1" x14ac:dyDescent="0.15"/>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YAsbA4RfNTdz3Wzxs4sibwOXIvly0NpqqK2LrnrnKB+dZJVj884QGaWVo22pyrKKDyMJD1Y0R7yjQrD6sSxQ==" saltValue="T+Xkh9jmq6Y/NTdcZGjQ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z8YkEMWFqv7yzrT03b4UK8PZOTClX0CUHOSUNPQNQkLUCrR0NgMUT0tp1tlAo+jzPHxvLQiQlA9wxkfB5W6pQ==" saltValue="Y2ncL9i7xSOGuPz0VBH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502</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503</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07" t="s">
        <v>504</v>
      </c>
      <c r="AP7" s="300"/>
      <c r="AQ7" s="301" t="s">
        <v>505</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08"/>
      <c r="AP8" s="306" t="s">
        <v>506</v>
      </c>
      <c r="AQ8" s="307" t="s">
        <v>507</v>
      </c>
      <c r="AR8" s="308" t="s">
        <v>508</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09" t="s">
        <v>509</v>
      </c>
      <c r="AL9" s="1210"/>
      <c r="AM9" s="1210"/>
      <c r="AN9" s="1211"/>
      <c r="AO9" s="309">
        <v>1579211</v>
      </c>
      <c r="AP9" s="309">
        <v>121599</v>
      </c>
      <c r="AQ9" s="310">
        <v>95202</v>
      </c>
      <c r="AR9" s="311">
        <v>27.7</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09" t="s">
        <v>510</v>
      </c>
      <c r="AL10" s="1210"/>
      <c r="AM10" s="1210"/>
      <c r="AN10" s="1211"/>
      <c r="AO10" s="312">
        <v>67117</v>
      </c>
      <c r="AP10" s="312">
        <v>5168</v>
      </c>
      <c r="AQ10" s="313">
        <v>11297</v>
      </c>
      <c r="AR10" s="314">
        <v>-54.3</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09" t="s">
        <v>511</v>
      </c>
      <c r="AL11" s="1210"/>
      <c r="AM11" s="1210"/>
      <c r="AN11" s="1211"/>
      <c r="AO11" s="312">
        <v>326539</v>
      </c>
      <c r="AP11" s="312">
        <v>25144</v>
      </c>
      <c r="AQ11" s="313">
        <v>19595</v>
      </c>
      <c r="AR11" s="314">
        <v>28.3</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09" t="s">
        <v>512</v>
      </c>
      <c r="AL12" s="1210"/>
      <c r="AM12" s="1210"/>
      <c r="AN12" s="1211"/>
      <c r="AO12" s="312">
        <v>90828</v>
      </c>
      <c r="AP12" s="312">
        <v>6994</v>
      </c>
      <c r="AQ12" s="313">
        <v>2177</v>
      </c>
      <c r="AR12" s="314">
        <v>221.3</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09" t="s">
        <v>513</v>
      </c>
      <c r="AL13" s="1210"/>
      <c r="AM13" s="1210"/>
      <c r="AN13" s="1211"/>
      <c r="AO13" s="312" t="s">
        <v>514</v>
      </c>
      <c r="AP13" s="312" t="s">
        <v>514</v>
      </c>
      <c r="AQ13" s="313" t="s">
        <v>514</v>
      </c>
      <c r="AR13" s="314" t="s">
        <v>514</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09" t="s">
        <v>515</v>
      </c>
      <c r="AL14" s="1210"/>
      <c r="AM14" s="1210"/>
      <c r="AN14" s="1211"/>
      <c r="AO14" s="312">
        <v>38647</v>
      </c>
      <c r="AP14" s="312">
        <v>2976</v>
      </c>
      <c r="AQ14" s="313">
        <v>4873</v>
      </c>
      <c r="AR14" s="314">
        <v>-38.9</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09" t="s">
        <v>516</v>
      </c>
      <c r="AL15" s="1210"/>
      <c r="AM15" s="1210"/>
      <c r="AN15" s="1211"/>
      <c r="AO15" s="312">
        <v>80246</v>
      </c>
      <c r="AP15" s="312">
        <v>6179</v>
      </c>
      <c r="AQ15" s="313">
        <v>2420</v>
      </c>
      <c r="AR15" s="314">
        <v>155.30000000000001</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12" t="s">
        <v>517</v>
      </c>
      <c r="AL16" s="1213"/>
      <c r="AM16" s="1213"/>
      <c r="AN16" s="1214"/>
      <c r="AO16" s="312">
        <v>-110557</v>
      </c>
      <c r="AP16" s="312">
        <v>-8513</v>
      </c>
      <c r="AQ16" s="313">
        <v>-9543</v>
      </c>
      <c r="AR16" s="314">
        <v>-10.8</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12" t="s">
        <v>189</v>
      </c>
      <c r="AL17" s="1213"/>
      <c r="AM17" s="1213"/>
      <c r="AN17" s="1214"/>
      <c r="AO17" s="312">
        <v>2072031</v>
      </c>
      <c r="AP17" s="312">
        <v>159547</v>
      </c>
      <c r="AQ17" s="313">
        <v>126021</v>
      </c>
      <c r="AR17" s="314">
        <v>26.6</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518</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519</v>
      </c>
      <c r="AP20" s="320" t="s">
        <v>520</v>
      </c>
      <c r="AQ20" s="321" t="s">
        <v>521</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04" t="s">
        <v>522</v>
      </c>
      <c r="AL21" s="1205"/>
      <c r="AM21" s="1205"/>
      <c r="AN21" s="1206"/>
      <c r="AO21" s="324">
        <v>15.25</v>
      </c>
      <c r="AP21" s="325">
        <v>11.29</v>
      </c>
      <c r="AQ21" s="326">
        <v>3.96</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04" t="s">
        <v>523</v>
      </c>
      <c r="AL22" s="1205"/>
      <c r="AM22" s="1205"/>
      <c r="AN22" s="1206"/>
      <c r="AO22" s="329">
        <v>91.3</v>
      </c>
      <c r="AP22" s="330">
        <v>95.5</v>
      </c>
      <c r="AQ22" s="331">
        <v>-4.2</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524</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525</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526</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07" t="s">
        <v>504</v>
      </c>
      <c r="AP30" s="300"/>
      <c r="AQ30" s="301" t="s">
        <v>505</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08"/>
      <c r="AP31" s="306" t="s">
        <v>506</v>
      </c>
      <c r="AQ31" s="307" t="s">
        <v>507</v>
      </c>
      <c r="AR31" s="308" t="s">
        <v>508</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0" t="s">
        <v>527</v>
      </c>
      <c r="AL32" s="1221"/>
      <c r="AM32" s="1221"/>
      <c r="AN32" s="1222"/>
      <c r="AO32" s="339">
        <v>873728</v>
      </c>
      <c r="AP32" s="339">
        <v>67277</v>
      </c>
      <c r="AQ32" s="340">
        <v>80565</v>
      </c>
      <c r="AR32" s="341">
        <v>-16.5</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0" t="s">
        <v>528</v>
      </c>
      <c r="AL33" s="1221"/>
      <c r="AM33" s="1221"/>
      <c r="AN33" s="1222"/>
      <c r="AO33" s="339" t="s">
        <v>514</v>
      </c>
      <c r="AP33" s="339" t="s">
        <v>514</v>
      </c>
      <c r="AQ33" s="340" t="s">
        <v>514</v>
      </c>
      <c r="AR33" s="341" t="s">
        <v>514</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0" t="s">
        <v>529</v>
      </c>
      <c r="AL34" s="1221"/>
      <c r="AM34" s="1221"/>
      <c r="AN34" s="1222"/>
      <c r="AO34" s="339" t="s">
        <v>514</v>
      </c>
      <c r="AP34" s="339" t="s">
        <v>514</v>
      </c>
      <c r="AQ34" s="340" t="s">
        <v>514</v>
      </c>
      <c r="AR34" s="341" t="s">
        <v>514</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0" t="s">
        <v>530</v>
      </c>
      <c r="AL35" s="1221"/>
      <c r="AM35" s="1221"/>
      <c r="AN35" s="1222"/>
      <c r="AO35" s="339">
        <v>174994</v>
      </c>
      <c r="AP35" s="339">
        <v>13475</v>
      </c>
      <c r="AQ35" s="340">
        <v>27422</v>
      </c>
      <c r="AR35" s="341">
        <v>-50.9</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0" t="s">
        <v>531</v>
      </c>
      <c r="AL36" s="1221"/>
      <c r="AM36" s="1221"/>
      <c r="AN36" s="1222"/>
      <c r="AO36" s="339">
        <v>10922</v>
      </c>
      <c r="AP36" s="339">
        <v>841</v>
      </c>
      <c r="AQ36" s="340">
        <v>3182</v>
      </c>
      <c r="AR36" s="341">
        <v>-73.599999999999994</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0" t="s">
        <v>532</v>
      </c>
      <c r="AL37" s="1221"/>
      <c r="AM37" s="1221"/>
      <c r="AN37" s="1222"/>
      <c r="AO37" s="339">
        <v>659</v>
      </c>
      <c r="AP37" s="339">
        <v>51</v>
      </c>
      <c r="AQ37" s="340">
        <v>1220</v>
      </c>
      <c r="AR37" s="341">
        <v>-95.8</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3" t="s">
        <v>533</v>
      </c>
      <c r="AL38" s="1224"/>
      <c r="AM38" s="1224"/>
      <c r="AN38" s="1225"/>
      <c r="AO38" s="342" t="s">
        <v>514</v>
      </c>
      <c r="AP38" s="342" t="s">
        <v>514</v>
      </c>
      <c r="AQ38" s="343">
        <v>15</v>
      </c>
      <c r="AR38" s="331" t="s">
        <v>514</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3" t="s">
        <v>534</v>
      </c>
      <c r="AL39" s="1224"/>
      <c r="AM39" s="1224"/>
      <c r="AN39" s="1225"/>
      <c r="AO39" s="339">
        <v>-87842</v>
      </c>
      <c r="AP39" s="339">
        <v>-6764</v>
      </c>
      <c r="AQ39" s="340">
        <v>-3624</v>
      </c>
      <c r="AR39" s="341">
        <v>86.6</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0" t="s">
        <v>535</v>
      </c>
      <c r="AL40" s="1221"/>
      <c r="AM40" s="1221"/>
      <c r="AN40" s="1222"/>
      <c r="AO40" s="339">
        <v>-699683</v>
      </c>
      <c r="AP40" s="339">
        <v>-53876</v>
      </c>
      <c r="AQ40" s="340">
        <v>-76316</v>
      </c>
      <c r="AR40" s="341">
        <v>-29.4</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26" t="s">
        <v>304</v>
      </c>
      <c r="AL41" s="1227"/>
      <c r="AM41" s="1227"/>
      <c r="AN41" s="1228"/>
      <c r="AO41" s="339">
        <v>272778</v>
      </c>
      <c r="AP41" s="339">
        <v>21004</v>
      </c>
      <c r="AQ41" s="340">
        <v>32463</v>
      </c>
      <c r="AR41" s="341">
        <v>-35.299999999999997</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536</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537</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538</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15" t="s">
        <v>504</v>
      </c>
      <c r="AN49" s="1217" t="s">
        <v>539</v>
      </c>
      <c r="AO49" s="1218"/>
      <c r="AP49" s="1218"/>
      <c r="AQ49" s="1218"/>
      <c r="AR49" s="1219"/>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16"/>
      <c r="AN50" s="355" t="s">
        <v>540</v>
      </c>
      <c r="AO50" s="356" t="s">
        <v>541</v>
      </c>
      <c r="AP50" s="357" t="s">
        <v>542</v>
      </c>
      <c r="AQ50" s="358" t="s">
        <v>543</v>
      </c>
      <c r="AR50" s="359" t="s">
        <v>544</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545</v>
      </c>
      <c r="AL51" s="352"/>
      <c r="AM51" s="360">
        <v>17267199</v>
      </c>
      <c r="AN51" s="361">
        <v>1218660</v>
      </c>
      <c r="AO51" s="362">
        <v>-7.3</v>
      </c>
      <c r="AP51" s="363">
        <v>101693</v>
      </c>
      <c r="AQ51" s="364">
        <v>-13.9</v>
      </c>
      <c r="AR51" s="365">
        <v>6.6</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546</v>
      </c>
      <c r="AM52" s="368">
        <v>474377</v>
      </c>
      <c r="AN52" s="369">
        <v>33480</v>
      </c>
      <c r="AO52" s="370">
        <v>118.8</v>
      </c>
      <c r="AP52" s="371">
        <v>51066</v>
      </c>
      <c r="AQ52" s="372">
        <v>-6.5</v>
      </c>
      <c r="AR52" s="373">
        <v>125.3</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547</v>
      </c>
      <c r="AL53" s="352"/>
      <c r="AM53" s="360">
        <v>23168296</v>
      </c>
      <c r="AN53" s="361">
        <v>1678132</v>
      </c>
      <c r="AO53" s="362">
        <v>37.700000000000003</v>
      </c>
      <c r="AP53" s="363">
        <v>93741</v>
      </c>
      <c r="AQ53" s="364">
        <v>-7.8</v>
      </c>
      <c r="AR53" s="365">
        <v>45.5</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546</v>
      </c>
      <c r="AM54" s="368">
        <v>1040069</v>
      </c>
      <c r="AN54" s="369">
        <v>75335</v>
      </c>
      <c r="AO54" s="370">
        <v>125</v>
      </c>
      <c r="AP54" s="371">
        <v>46285</v>
      </c>
      <c r="AQ54" s="372">
        <v>-9.4</v>
      </c>
      <c r="AR54" s="373">
        <v>134.4</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548</v>
      </c>
      <c r="AL55" s="352"/>
      <c r="AM55" s="360">
        <v>23249673</v>
      </c>
      <c r="AN55" s="361">
        <v>1718506</v>
      </c>
      <c r="AO55" s="362">
        <v>2.4</v>
      </c>
      <c r="AP55" s="363">
        <v>107537</v>
      </c>
      <c r="AQ55" s="364">
        <v>14.7</v>
      </c>
      <c r="AR55" s="365">
        <v>-12.3</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546</v>
      </c>
      <c r="AM56" s="368">
        <v>1725565</v>
      </c>
      <c r="AN56" s="369">
        <v>127546</v>
      </c>
      <c r="AO56" s="370">
        <v>69.3</v>
      </c>
      <c r="AP56" s="371">
        <v>57923</v>
      </c>
      <c r="AQ56" s="372">
        <v>25.1</v>
      </c>
      <c r="AR56" s="373">
        <v>44.2</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549</v>
      </c>
      <c r="AL57" s="352"/>
      <c r="AM57" s="360">
        <v>11787234</v>
      </c>
      <c r="AN57" s="361">
        <v>892296</v>
      </c>
      <c r="AO57" s="362">
        <v>-48.1</v>
      </c>
      <c r="AP57" s="363">
        <v>113913</v>
      </c>
      <c r="AQ57" s="364">
        <v>5.9</v>
      </c>
      <c r="AR57" s="365">
        <v>-54</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546</v>
      </c>
      <c r="AM58" s="368">
        <v>1916893</v>
      </c>
      <c r="AN58" s="369">
        <v>145109</v>
      </c>
      <c r="AO58" s="370">
        <v>13.8</v>
      </c>
      <c r="AP58" s="371">
        <v>53160</v>
      </c>
      <c r="AQ58" s="372">
        <v>-8.1999999999999993</v>
      </c>
      <c r="AR58" s="373">
        <v>22</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550</v>
      </c>
      <c r="AL59" s="352"/>
      <c r="AM59" s="360">
        <v>6951509</v>
      </c>
      <c r="AN59" s="361">
        <v>535267</v>
      </c>
      <c r="AO59" s="362">
        <v>-40</v>
      </c>
      <c r="AP59" s="363">
        <v>115050</v>
      </c>
      <c r="AQ59" s="364">
        <v>1</v>
      </c>
      <c r="AR59" s="365">
        <v>-41</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546</v>
      </c>
      <c r="AM60" s="368">
        <v>760372</v>
      </c>
      <c r="AN60" s="369">
        <v>58549</v>
      </c>
      <c r="AO60" s="370">
        <v>-59.7</v>
      </c>
      <c r="AP60" s="371">
        <v>53792</v>
      </c>
      <c r="AQ60" s="372">
        <v>1.2</v>
      </c>
      <c r="AR60" s="373">
        <v>-60.9</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551</v>
      </c>
      <c r="AL61" s="374"/>
      <c r="AM61" s="375">
        <v>16484782</v>
      </c>
      <c r="AN61" s="376">
        <v>1208572</v>
      </c>
      <c r="AO61" s="377">
        <v>-11.1</v>
      </c>
      <c r="AP61" s="378">
        <v>106387</v>
      </c>
      <c r="AQ61" s="379">
        <v>0</v>
      </c>
      <c r="AR61" s="365">
        <v>-11.1</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546</v>
      </c>
      <c r="AM62" s="368">
        <v>1183455</v>
      </c>
      <c r="AN62" s="369">
        <v>88004</v>
      </c>
      <c r="AO62" s="370">
        <v>53.4</v>
      </c>
      <c r="AP62" s="371">
        <v>52445</v>
      </c>
      <c r="AQ62" s="372">
        <v>0.4</v>
      </c>
      <c r="AR62" s="373">
        <v>53</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4/aSkHsgUAXfcCA+zxJNCpi9MoFGmOSolrCd/T9CJKGarmwJuNYp+Jbz2OpHSIPfXQld/sIguBkOwpK6onL4Ag==" saltValue="I65NBBwQyPkTcjszxNv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7"/>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NoeEOGYyfYI1GPwDX3TP4VDLqYBciuBPwVovxGfWrJUorLY8pVo869K/I5B5C0q5M1Xvoa6nO+Oc6X2qKYNtQ==" saltValue="suox1AFOjib0T5BcIW4Z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FCpMbTEyOg5N+Khh7+Qfq1ZncZFA+WUVTfif6iRgKuOjPNMo2Ii0GCX0g36VO0OOHHiwFYdMuo06wQBtAN3DQ==" saltValue="7Cg3LqCNm+6IN0yd/wWn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29" t="s">
        <v>3</v>
      </c>
      <c r="D47" s="1229"/>
      <c r="E47" s="1230"/>
      <c r="F47" s="11">
        <v>112.53</v>
      </c>
      <c r="G47" s="12">
        <v>152.75</v>
      </c>
      <c r="H47" s="12">
        <v>151.12</v>
      </c>
      <c r="I47" s="12">
        <v>130.47</v>
      </c>
      <c r="J47" s="13">
        <v>75.709999999999994</v>
      </c>
    </row>
    <row r="48" spans="2:10" ht="57.75" customHeight="1" x14ac:dyDescent="0.15">
      <c r="B48" s="14"/>
      <c r="C48" s="1231" t="s">
        <v>4</v>
      </c>
      <c r="D48" s="1231"/>
      <c r="E48" s="1232"/>
      <c r="F48" s="15">
        <v>42.66</v>
      </c>
      <c r="G48" s="16">
        <v>31.29</v>
      </c>
      <c r="H48" s="16">
        <v>41.1</v>
      </c>
      <c r="I48" s="16">
        <v>23.71</v>
      </c>
      <c r="J48" s="17">
        <v>30.49</v>
      </c>
    </row>
    <row r="49" spans="2:10" ht="57.75" customHeight="1" thickBot="1" x14ac:dyDescent="0.2">
      <c r="B49" s="18"/>
      <c r="C49" s="1233" t="s">
        <v>5</v>
      </c>
      <c r="D49" s="1233"/>
      <c r="E49" s="1234"/>
      <c r="F49" s="19" t="s">
        <v>560</v>
      </c>
      <c r="G49" s="20">
        <v>7.02</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Zy/11+JU9QtfG90i30juKUr2sKv0u0wkYtJuQ9mWSeBn0L6d2Kt8BInnCpK1oz1j4AZnz7EtU+194LzyZdR5Q==" saltValue="KgFLGTCYqjy+E/x5vCjQ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2020-09-17T07:41:49Z</cp:lastPrinted>
  <dcterms:created xsi:type="dcterms:W3CDTF">2020-02-10T02:28:09Z</dcterms:created>
  <dcterms:modified xsi:type="dcterms:W3CDTF">2020-09-23T02:30:16Z</dcterms:modified>
  <cp:category/>
</cp:coreProperties>
</file>