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1一般会計\01_決算統計\01年度別\R1年度決算\13_財政状況資料集\02_2回目（10月公表分）\03_市町村から\08 多賀城市○○\"/>
    </mc:Choice>
  </mc:AlternateContent>
  <bookViews>
    <workbookView xWindow="0" yWindow="0" windowWidth="20490" windowHeight="7620" tabRatio="801"/>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alcMode="manual"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BE35" i="10"/>
  <c r="AM35" i="10"/>
  <c r="C35" i="10"/>
  <c r="C34" i="10"/>
  <c r="U34" i="10" l="1"/>
  <c r="U35" i="10" s="1"/>
  <c r="U36" i="10" s="1"/>
  <c r="AM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s="1"/>
  <c r="BW35" i="10" l="1"/>
  <c r="BW36" i="10" s="1"/>
  <c r="BW37" i="10" s="1"/>
  <c r="BW38" i="10" s="1"/>
  <c r="BW39" i="10" s="1"/>
  <c r="BW40" i="10" s="1"/>
  <c r="CO34" i="10" l="1"/>
  <c r="CO35" i="10" s="1"/>
</calcChain>
</file>

<file path=xl/sharedStrings.xml><?xml version="1.0" encoding="utf-8"?>
<sst xmlns="http://schemas.openxmlformats.org/spreadsheetml/2006/main" count="1104" uniqueCount="617">
  <si>
    <t>標準財政規模比（％）</t>
    <phoneticPr fontId="6"/>
  </si>
  <si>
    <t>区分</t>
    <rPh sb="0" eb="2">
      <t>クブン</t>
    </rPh>
    <phoneticPr fontId="6"/>
  </si>
  <si>
    <t>年度</t>
    <rPh sb="0" eb="2">
      <t>ネンド</t>
    </rPh>
    <phoneticPr fontId="6"/>
  </si>
  <si>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</si>
  <si>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</si>
  <si>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実質単年度収支</t>
    <rPh sb="0" eb="2">
      <t>ジッシツ</t>
    </rPh>
    <rPh sb="2" eb="5">
      <t>タンネンド</t>
    </rPh>
    <rPh sb="5" eb="7">
      <t>シュウシ</t>
    </rPh>
    <phoneticPr fontId="6"/>
  </si>
  <si>
    <t>会計</t>
    <rPh sb="0" eb="2">
      <t>カイケイ</t>
    </rPh>
    <phoneticPr fontId="6"/>
  </si>
  <si>
    <t>※令和2年度中に市町村合併した団体で、合併前の団体ごとの決算に基づく連結実質赤字比率を算出していない団体については、グラフを表記しない。</t>
    <rPh sb="1" eb="3">
      <t>レイワ</t>
    </rPh>
    <phoneticPr fontId="6"/>
  </si>
  <si>
    <t>（百万円）</t>
    <rPh sb="1" eb="2">
      <t>ヒャク</t>
    </rPh>
    <rPh sb="2" eb="4">
      <t>マンエン</t>
    </rPh>
    <phoneticPr fontId="6"/>
  </si>
  <si>
    <t>分子の構造</t>
    <rPh sb="0" eb="2">
      <t>ブンシ</t>
    </rPh>
    <rPh sb="3" eb="5">
      <t>コウゾウ</t>
    </rPh>
    <phoneticPr fontId="6"/>
  </si>
  <si>
    <t>元利償還金等(A)</t>
    <phoneticPr fontId="6"/>
  </si>
  <si>
    <t>元利償還金</t>
  </si>
  <si>
    <t>減債基金積立不足算定額※2</t>
    <phoneticPr fontId="6"/>
  </si>
  <si>
    <t>満期一括償還地方債に係る年度割相当額</t>
    <phoneticPr fontId="6"/>
  </si>
  <si>
    <t>公営企業債の元利償還金に対する繰入金</t>
  </si>
  <si>
    <t>組合等が起こした地方債の元利償還金に対する負担金等</t>
  </si>
  <si>
    <t>債務負担行為に基づく支出額</t>
  </si>
  <si>
    <t>一時借入金の利子</t>
    <phoneticPr fontId="6"/>
  </si>
  <si>
    <t>算入公債費等(B)</t>
    <phoneticPr fontId="6"/>
  </si>
  <si>
    <t>算入公債費等</t>
    <phoneticPr fontId="6"/>
  </si>
  <si>
    <t>(A)－(B)</t>
    <phoneticPr fontId="6"/>
  </si>
  <si>
    <t>実質公債費比率の分子</t>
    <phoneticPr fontId="6"/>
  </si>
  <si>
    <t>※1 令和2年度中に市町村合併した団体で、合併前の団体ごとの決算に基づく実質公債費比率を算出していない団体については、グラフを表記しない。</t>
    <rPh sb="3" eb="5">
      <t>レイワ</t>
    </rPh>
    <phoneticPr fontId="6"/>
  </si>
  <si>
    <t>（参考）</t>
    <rPh sb="1" eb="3">
      <t>サンコウ</t>
    </rPh>
    <phoneticPr fontId="6"/>
  </si>
  <si>
    <t>※2　減債基金
　　積立状況等</t>
    <rPh sb="3" eb="5">
      <t>ゲンサイ</t>
    </rPh>
    <rPh sb="5" eb="7">
      <t>キキン</t>
    </rPh>
    <rPh sb="10" eb="12">
      <t>ツミタテ</t>
    </rPh>
    <rPh sb="12" eb="14">
      <t>ジョウキョウ</t>
    </rPh>
    <rPh sb="14" eb="15">
      <t>トウ</t>
    </rPh>
    <phoneticPr fontId="3"/>
  </si>
  <si>
    <r>
      <t>減債基金残高</t>
    </r>
    <r>
      <rPr>
        <sz val="11"/>
        <color theme="1"/>
        <rFont val="ＭＳ ゴシック"/>
        <family val="3"/>
        <charset val="128"/>
      </rPr>
      <t>（注）</t>
    </r>
    <rPh sb="4" eb="6">
      <t>ザンダカ</t>
    </rPh>
    <rPh sb="7" eb="8">
      <t>チュウ</t>
    </rPh>
    <phoneticPr fontId="2"/>
  </si>
  <si>
    <t>減債基金積立相当額</t>
    <rPh sb="0" eb="2">
      <t>ゲンサイ</t>
    </rPh>
    <rPh sb="2" eb="4">
      <t>キキン</t>
    </rPh>
    <rPh sb="4" eb="6">
      <t>ツミタテ</t>
    </rPh>
    <rPh sb="6" eb="9">
      <t>ソウトウガク</t>
    </rPh>
    <phoneticPr fontId="2"/>
  </si>
  <si>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2"/>
  </si>
  <si>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2"/>
  </si>
  <si>
    <t>将来負担額(A)</t>
    <phoneticPr fontId="6"/>
  </si>
  <si>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</si>
  <si>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</si>
  <si>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</si>
  <si>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</si>
  <si>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</si>
  <si>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</si>
  <si>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6"/>
  </si>
  <si>
    <t>連結実質赤字額</t>
  </si>
  <si>
    <t>組合等連結実質赤字額負担見込額</t>
  </si>
  <si>
    <t>充当可能財源等(B)</t>
    <phoneticPr fontId="6"/>
  </si>
  <si>
    <t>充当可能基金</t>
  </si>
  <si>
    <t>充当可能特定歳入</t>
  </si>
  <si>
    <t>基準財政需要額算入見込額</t>
  </si>
  <si>
    <t>(A)－(B)</t>
    <phoneticPr fontId="6"/>
  </si>
  <si>
    <t>将来負担比率の分子</t>
  </si>
  <si>
    <t>※令和2年度中に市町村合併した団体で、合併前の団体ごとの決算に基づく将来負担比率を算出していない団体については、グラフを表記しない。</t>
    <rPh sb="1" eb="3">
      <t>レイワ</t>
    </rPh>
    <phoneticPr fontId="6"/>
  </si>
  <si>
    <t>（百万円）</t>
    <rPh sb="1" eb="4">
      <t>ヒャクマンエン</t>
    </rPh>
    <phoneticPr fontId="6"/>
  </si>
  <si>
    <t>財政調整基金</t>
    <rPh sb="0" eb="2">
      <t>ザイセイ</t>
    </rPh>
    <rPh sb="2" eb="4">
      <t>チョウセイ</t>
    </rPh>
    <rPh sb="4" eb="6">
      <t>キキン</t>
    </rPh>
    <phoneticPr fontId="6"/>
  </si>
  <si>
    <t>減債基金</t>
    <rPh sb="0" eb="2">
      <t>ゲンサイ</t>
    </rPh>
    <rPh sb="2" eb="4">
      <t>キキン</t>
    </rPh>
    <phoneticPr fontId="6"/>
  </si>
  <si>
    <t>その他特定目的基金</t>
    <rPh sb="2" eb="3">
      <t>タ</t>
    </rPh>
    <rPh sb="3" eb="5">
      <t>トクテイ</t>
    </rPh>
    <rPh sb="5" eb="7">
      <t>モクテキ</t>
    </rPh>
    <rPh sb="7" eb="9">
      <t>キキン</t>
    </rPh>
    <phoneticPr fontId="6"/>
  </si>
  <si>
    <t>基金残高合計</t>
    <rPh sb="0" eb="2">
      <t>キキン</t>
    </rPh>
    <rPh sb="2" eb="4">
      <t>ザンダカ</t>
    </rPh>
    <rPh sb="4" eb="6">
      <t>ゴウケイ</t>
    </rPh>
    <phoneticPr fontId="6"/>
  </si>
  <si>
    <t>当該団体(円)</t>
  </si>
  <si>
    <t>実質収支比率等に係る経年分析</t>
  </si>
  <si>
    <t>実質収支額</t>
    <phoneticPr fontId="17"/>
  </si>
  <si>
    <t>財政調整基金残高</t>
    <phoneticPr fontId="6"/>
  </si>
  <si>
    <t>実質単年度収支</t>
    <rPh sb="0" eb="2">
      <t>ジッシツ</t>
    </rPh>
    <rPh sb="2" eb="5">
      <t>タンネンド</t>
    </rPh>
    <rPh sb="5" eb="7">
      <t>シュウシ</t>
    </rPh>
    <phoneticPr fontId="17"/>
  </si>
  <si>
    <t>連結実質赤字比率に係る赤字・黒字の構成分析</t>
  </si>
  <si>
    <t>赤字額</t>
    <rPh sb="0" eb="2">
      <t>アカジ</t>
    </rPh>
    <rPh sb="2" eb="3">
      <t>ガク</t>
    </rPh>
    <phoneticPr fontId="17"/>
  </si>
  <si>
    <t>黒字額</t>
    <rPh sb="0" eb="2">
      <t>クロジ</t>
    </rPh>
    <rPh sb="2" eb="3">
      <t>ガク</t>
    </rPh>
    <phoneticPr fontId="17"/>
  </si>
  <si>
    <t>実質公債費比率（分子）の構造</t>
  </si>
  <si>
    <t>元利償還金等</t>
    <rPh sb="0" eb="2">
      <t>ガンリ</t>
    </rPh>
    <rPh sb="2" eb="5">
      <t>ショウカンキン</t>
    </rPh>
    <rPh sb="5" eb="6">
      <t>トウ</t>
    </rPh>
    <phoneticPr fontId="6"/>
  </si>
  <si>
    <t>算入公債費等</t>
    <rPh sb="0" eb="2">
      <t>サンニュウ</t>
    </rPh>
    <rPh sb="2" eb="6">
      <t>コウサイヒトウ</t>
    </rPh>
    <phoneticPr fontId="6"/>
  </si>
  <si>
    <t>算入公債費等</t>
    <rPh sb="0" eb="2">
      <t>サンニュウ</t>
    </rPh>
    <rPh sb="2" eb="6">
      <t>コウサイヒトウ</t>
    </rPh>
    <phoneticPr fontId="17"/>
  </si>
  <si>
    <t>一時借入金の利子</t>
    <phoneticPr fontId="6"/>
  </si>
  <si>
    <t>債務負担行為に基づく支出額</t>
    <phoneticPr fontId="6"/>
  </si>
  <si>
    <t>組合等が起こした地方債の元利償還金に対する負担金等</t>
    <phoneticPr fontId="6"/>
  </si>
  <si>
    <t>公営企業債の元利償還金に対する繰入金</t>
    <phoneticPr fontId="6"/>
  </si>
  <si>
    <t>満期一括償還地方債に係る年度割相当額</t>
    <phoneticPr fontId="6"/>
  </si>
  <si>
    <t>減債基金積立不足算定額</t>
    <phoneticPr fontId="6"/>
  </si>
  <si>
    <t>元利償還金</t>
    <phoneticPr fontId="6"/>
  </si>
  <si>
    <t>実質公債費比率の分子</t>
  </si>
  <si>
    <t>将来負担比率（分子）の構造</t>
  </si>
  <si>
    <t>将来負担額</t>
    <rPh sb="0" eb="2">
      <t>ショウライ</t>
    </rPh>
    <rPh sb="2" eb="4">
      <t>フタン</t>
    </rPh>
    <rPh sb="4" eb="5">
      <t>ガク</t>
    </rPh>
    <phoneticPr fontId="6"/>
  </si>
  <si>
    <t>充当可能財源等</t>
    <rPh sb="0" eb="2">
      <t>ジュウトウ</t>
    </rPh>
    <rPh sb="2" eb="4">
      <t>カノウ</t>
    </rPh>
    <rPh sb="4" eb="6">
      <t>ザイゲン</t>
    </rPh>
    <rPh sb="6" eb="7">
      <t>トウ</t>
    </rPh>
    <phoneticPr fontId="6"/>
  </si>
  <si>
    <t>将来負担比率の分子</t>
    <phoneticPr fontId="6"/>
  </si>
  <si>
    <t>基金残高に係る経年分析</t>
    <phoneticPr fontId="20"/>
  </si>
  <si>
    <t>財政調整基金</t>
    <phoneticPr fontId="20"/>
  </si>
  <si>
    <t>減債基金</t>
    <phoneticPr fontId="20"/>
  </si>
  <si>
    <t>その他特定目的基金</t>
    <phoneticPr fontId="20"/>
  </si>
  <si>
    <t>令和元年度　財政状況資料集</t>
    <phoneticPr fontId="6"/>
  </si>
  <si>
    <t>総括表（市町村）</t>
    <rPh sb="0" eb="2">
      <t>ソウカツ</t>
    </rPh>
    <rPh sb="2" eb="3">
      <t>ヒョウ</t>
    </rPh>
    <rPh sb="4" eb="7">
      <t>シチョウソン</t>
    </rPh>
    <phoneticPr fontId="6"/>
  </si>
  <si>
    <t>都道府県名</t>
    <phoneticPr fontId="6"/>
  </si>
  <si>
    <t>宮城県</t>
    <phoneticPr fontId="6"/>
  </si>
  <si>
    <t>市町村類型</t>
    <phoneticPr fontId="6"/>
  </si>
  <si>
    <t>Ⅱ－３</t>
    <phoneticPr fontId="6"/>
  </si>
  <si>
    <t>指定団体等の指定状況</t>
    <phoneticPr fontId="6"/>
  </si>
  <si>
    <t>令和元年度(千円)</t>
    <rPh sb="0" eb="2">
      <t>レイワ</t>
    </rPh>
    <rPh sb="2" eb="3">
      <t>ガン</t>
    </rPh>
    <rPh sb="3" eb="5">
      <t>ネンド</t>
    </rPh>
    <rPh sb="6" eb="8">
      <t>センエン</t>
    </rPh>
    <phoneticPr fontId="6"/>
  </si>
  <si>
    <t>平成30年度(千円)</t>
    <rPh sb="0" eb="2">
      <t>ヘイセイ</t>
    </rPh>
    <rPh sb="4" eb="6">
      <t>ネンド</t>
    </rPh>
    <phoneticPr fontId="6"/>
  </si>
  <si>
    <t>令和元年度(千円･％)</t>
    <rPh sb="0" eb="2">
      <t>レイワ</t>
    </rPh>
    <rPh sb="2" eb="3">
      <t>ガン</t>
    </rPh>
    <rPh sb="3" eb="5">
      <t>ネンド</t>
    </rPh>
    <rPh sb="6" eb="8">
      <t>センエン</t>
    </rPh>
    <phoneticPr fontId="6"/>
  </si>
  <si>
    <t>平成30年度(千円･％)</t>
    <rPh sb="0" eb="2">
      <t>ヘイセイ</t>
    </rPh>
    <rPh sb="4" eb="6">
      <t>ネンド</t>
    </rPh>
    <rPh sb="7" eb="9">
      <t>センエン</t>
    </rPh>
    <phoneticPr fontId="6"/>
  </si>
  <si>
    <t>歳入総額</t>
    <phoneticPr fontId="26"/>
  </si>
  <si>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</si>
  <si>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</si>
  <si>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t>
    <phoneticPr fontId="6"/>
  </si>
  <si>
    <t>歳出総額</t>
    <phoneticPr fontId="26"/>
  </si>
  <si>
    <t>経常収支比率</t>
    <rPh sb="0" eb="2">
      <t>ケイジョウ</t>
    </rPh>
    <rPh sb="2" eb="4">
      <t>シュウシ</t>
    </rPh>
    <rPh sb="4" eb="6">
      <t>ヒリツ</t>
    </rPh>
    <phoneticPr fontId="6"/>
  </si>
  <si>
    <t>市町村名</t>
    <rPh sb="0" eb="3">
      <t>シチョウソン</t>
    </rPh>
    <rPh sb="3" eb="4">
      <t>メイ</t>
    </rPh>
    <phoneticPr fontId="6"/>
  </si>
  <si>
    <t>多賀城市</t>
    <phoneticPr fontId="6"/>
  </si>
  <si>
    <t>地方交付税種地</t>
    <rPh sb="0" eb="2">
      <t>チホウ</t>
    </rPh>
    <rPh sb="2" eb="5">
      <t>コウフゼイ</t>
    </rPh>
    <rPh sb="5" eb="6">
      <t>シュ</t>
    </rPh>
    <rPh sb="6" eb="7">
      <t>チ</t>
    </rPh>
    <phoneticPr fontId="6"/>
  </si>
  <si>
    <t>1-4</t>
    <phoneticPr fontId="6"/>
  </si>
  <si>
    <t>財源超過</t>
    <rPh sb="0" eb="2">
      <t>ザイゲン</t>
    </rPh>
    <rPh sb="2" eb="4">
      <t>チョウカ</t>
    </rPh>
    <phoneticPr fontId="6"/>
  </si>
  <si>
    <t>×</t>
    <phoneticPr fontId="6"/>
  </si>
  <si>
    <t>歳入歳出差引</t>
    <phoneticPr fontId="26"/>
  </si>
  <si>
    <t>　　(※1)</t>
    <phoneticPr fontId="6"/>
  </si>
  <si>
    <t>首都</t>
    <rPh sb="0" eb="2">
      <t>シュト</t>
    </rPh>
    <phoneticPr fontId="6"/>
  </si>
  <si>
    <t>×</t>
    <phoneticPr fontId="6"/>
  </si>
  <si>
    <t>翌年度に繰越すべき財源</t>
    <phoneticPr fontId="6"/>
  </si>
  <si>
    <t>標準財政規模</t>
    <rPh sb="0" eb="2">
      <t>ヒョウジュン</t>
    </rPh>
    <rPh sb="2" eb="4">
      <t>ザイセイ</t>
    </rPh>
    <rPh sb="4" eb="6">
      <t>キボ</t>
    </rPh>
    <phoneticPr fontId="6"/>
  </si>
  <si>
    <t>近畿</t>
    <rPh sb="0" eb="2">
      <t>キンキ</t>
    </rPh>
    <phoneticPr fontId="6"/>
  </si>
  <si>
    <t>×</t>
    <phoneticPr fontId="6"/>
  </si>
  <si>
    <t>実質収支</t>
    <phoneticPr fontId="26"/>
  </si>
  <si>
    <t>財政力指数</t>
    <rPh sb="0" eb="3">
      <t>ザイセイリョク</t>
    </rPh>
    <rPh sb="3" eb="5">
      <t>シスウ</t>
    </rPh>
    <phoneticPr fontId="6"/>
  </si>
  <si>
    <t>人口</t>
    <rPh sb="0" eb="2">
      <t>ジンコウ</t>
    </rPh>
    <phoneticPr fontId="6"/>
  </si>
  <si>
    <t>平成27年国調(人)</t>
    <rPh sb="0" eb="2">
      <t>ヘイセイ</t>
    </rPh>
    <rPh sb="4" eb="5">
      <t>ネン</t>
    </rPh>
    <rPh sb="5" eb="6">
      <t>コク</t>
    </rPh>
    <rPh sb="6" eb="7">
      <t>チョウ</t>
    </rPh>
    <phoneticPr fontId="6"/>
  </si>
  <si>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6"/>
  </si>
  <si>
    <t>中部</t>
    <rPh sb="0" eb="2">
      <t>チュウブ</t>
    </rPh>
    <phoneticPr fontId="6"/>
  </si>
  <si>
    <t>単年度収支</t>
    <phoneticPr fontId="26"/>
  </si>
  <si>
    <t>公債費負担比率</t>
    <rPh sb="0" eb="3">
      <t>コウサイヒ</t>
    </rPh>
    <rPh sb="3" eb="5">
      <t>フタン</t>
    </rPh>
    <rPh sb="5" eb="7">
      <t>ヒリツ</t>
    </rPh>
    <phoneticPr fontId="6"/>
  </si>
  <si>
    <t>平成22年国調(人)</t>
    <rPh sb="4" eb="5">
      <t>ネン</t>
    </rPh>
    <rPh sb="5" eb="6">
      <t>コク</t>
    </rPh>
    <rPh sb="6" eb="7">
      <t>チョウ</t>
    </rPh>
    <phoneticPr fontId="6"/>
  </si>
  <si>
    <t>過疎</t>
    <rPh sb="0" eb="2">
      <t>カソ</t>
    </rPh>
    <phoneticPr fontId="6"/>
  </si>
  <si>
    <t>積立金</t>
    <phoneticPr fontId="26"/>
  </si>
  <si>
    <t>健全化判断比率</t>
    <phoneticPr fontId="6"/>
  </si>
  <si>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6"/>
  </si>
  <si>
    <t>-1.5</t>
    <phoneticPr fontId="6"/>
  </si>
  <si>
    <t>山振</t>
    <rPh sb="0" eb="1">
      <t>ヤマ</t>
    </rPh>
    <rPh sb="1" eb="2">
      <t>フ</t>
    </rPh>
    <phoneticPr fontId="6"/>
  </si>
  <si>
    <t>繰上償還金</t>
    <phoneticPr fontId="26"/>
  </si>
  <si>
    <t>　実質赤字比率</t>
    <rPh sb="1" eb="3">
      <t>ジッシツ</t>
    </rPh>
    <rPh sb="3" eb="5">
      <t>アカジ</t>
    </rPh>
    <rPh sb="5" eb="7">
      <t>ヒリツ</t>
    </rPh>
    <phoneticPr fontId="6"/>
  </si>
  <si>
    <t>-</t>
    <phoneticPr fontId="6"/>
  </si>
  <si>
    <t>住民基本台帳人口
 (※7)</t>
    <rPh sb="0" eb="2">
      <t>ジュウミン</t>
    </rPh>
    <rPh sb="2" eb="4">
      <t>キホン</t>
    </rPh>
    <rPh sb="4" eb="6">
      <t>ダイチョウ</t>
    </rPh>
    <rPh sb="6" eb="8">
      <t>ジンコウ</t>
    </rPh>
    <phoneticPr fontId="6"/>
  </si>
  <si>
    <t>令02.01.01(人)</t>
    <rPh sb="0" eb="1">
      <t>レイ</t>
    </rPh>
    <phoneticPr fontId="6"/>
  </si>
  <si>
    <t>平成27年国調</t>
    <rPh sb="0" eb="2">
      <t>ヘイセイ</t>
    </rPh>
    <rPh sb="4" eb="5">
      <t>ネン</t>
    </rPh>
    <rPh sb="5" eb="6">
      <t>コク</t>
    </rPh>
    <rPh sb="6" eb="7">
      <t>チョウ</t>
    </rPh>
    <phoneticPr fontId="6"/>
  </si>
  <si>
    <t>平成22年国調</t>
    <rPh sb="4" eb="5">
      <t>ネン</t>
    </rPh>
    <rPh sb="5" eb="6">
      <t>コク</t>
    </rPh>
    <rPh sb="6" eb="7">
      <t>チョウ</t>
    </rPh>
    <phoneticPr fontId="6"/>
  </si>
  <si>
    <t>低開発</t>
    <rPh sb="0" eb="1">
      <t>テイ</t>
    </rPh>
    <rPh sb="1" eb="3">
      <t>カイハツ</t>
    </rPh>
    <phoneticPr fontId="6"/>
  </si>
  <si>
    <t>×</t>
    <phoneticPr fontId="6"/>
  </si>
  <si>
    <t>積立金取崩し額</t>
    <phoneticPr fontId="26"/>
  </si>
  <si>
    <t>　連結実質赤字比率</t>
    <rPh sb="1" eb="3">
      <t>レンケツ</t>
    </rPh>
    <rPh sb="3" eb="5">
      <t>ジッシツ</t>
    </rPh>
    <rPh sb="5" eb="7">
      <t>アカジ</t>
    </rPh>
    <rPh sb="7" eb="9">
      <t>ヒリツ</t>
    </rPh>
    <phoneticPr fontId="6"/>
  </si>
  <si>
    <t>-</t>
    <phoneticPr fontId="6"/>
  </si>
  <si>
    <t>-</t>
    <phoneticPr fontId="6"/>
  </si>
  <si>
    <t>うち日本人(人)</t>
    <phoneticPr fontId="6"/>
  </si>
  <si>
    <t>第1次</t>
    <rPh sb="0" eb="1">
      <t>ダイ</t>
    </rPh>
    <rPh sb="2" eb="3">
      <t>ジ</t>
    </rPh>
    <phoneticPr fontId="6"/>
  </si>
  <si>
    <t>指数表選定</t>
    <rPh sb="0" eb="2">
      <t>シスウ</t>
    </rPh>
    <rPh sb="2" eb="3">
      <t>ヒョウ</t>
    </rPh>
    <rPh sb="3" eb="5">
      <t>センテイ</t>
    </rPh>
    <phoneticPr fontId="6"/>
  </si>
  <si>
    <t>○</t>
    <phoneticPr fontId="6"/>
  </si>
  <si>
    <t>実質単年度収支</t>
    <phoneticPr fontId="26"/>
  </si>
  <si>
    <t>　実質公債費比率</t>
    <rPh sb="1" eb="3">
      <t>ジッシツ</t>
    </rPh>
    <rPh sb="3" eb="6">
      <t>コウサイヒ</t>
    </rPh>
    <rPh sb="6" eb="8">
      <t>ヒリツ</t>
    </rPh>
    <phoneticPr fontId="6"/>
  </si>
  <si>
    <t>平31.01.01(人)</t>
    <rPh sb="0" eb="1">
      <t>ヘイ</t>
    </rPh>
    <phoneticPr fontId="6"/>
  </si>
  <si>
    <t>　将来負担比率</t>
    <rPh sb="1" eb="3">
      <t>ショウライ</t>
    </rPh>
    <rPh sb="3" eb="5">
      <t>フタン</t>
    </rPh>
    <rPh sb="5" eb="7">
      <t>ヒリツ</t>
    </rPh>
    <phoneticPr fontId="6"/>
  </si>
  <si>
    <t>第2次</t>
    <rPh sb="0" eb="1">
      <t>ダイ</t>
    </rPh>
    <rPh sb="2" eb="3">
      <t>ジ</t>
    </rPh>
    <phoneticPr fontId="6"/>
  </si>
  <si>
    <t>基準財政収入額</t>
    <phoneticPr fontId="26"/>
  </si>
  <si>
    <r>
      <t>資金不足比率 (※</t>
    </r>
    <r>
      <rPr>
        <sz val="9"/>
        <color indexed="8"/>
        <rFont val="ＭＳ ゴシック"/>
        <family val="3"/>
        <charset val="128"/>
      </rPr>
      <t>4</t>
    </r>
    <r>
      <rPr>
        <sz val="9"/>
        <color indexed="8"/>
        <rFont val="ＭＳ ゴシック"/>
        <family val="3"/>
        <charset val="128"/>
      </rPr>
      <t>)</t>
    </r>
    <phoneticPr fontId="6"/>
  </si>
  <si>
    <t>増減率  (％)</t>
    <rPh sb="0" eb="2">
      <t>ゾウゲン</t>
    </rPh>
    <rPh sb="2" eb="3">
      <t>リツ</t>
    </rPh>
    <phoneticPr fontId="6"/>
  </si>
  <si>
    <t>-0.1</t>
    <phoneticPr fontId="6"/>
  </si>
  <si>
    <t>基準財政需要額</t>
    <phoneticPr fontId="26"/>
  </si>
  <si>
    <t>うち日本人(％)</t>
    <phoneticPr fontId="6"/>
  </si>
  <si>
    <t>-0.2</t>
    <phoneticPr fontId="6"/>
  </si>
  <si>
    <t>第3次</t>
    <rPh sb="0" eb="1">
      <t>ダイ</t>
    </rPh>
    <rPh sb="2" eb="3">
      <t>ジ</t>
    </rPh>
    <phoneticPr fontId="6"/>
  </si>
  <si>
    <t>標準税収入額等</t>
    <phoneticPr fontId="26"/>
  </si>
  <si>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</si>
  <si>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26"/>
  </si>
  <si>
    <t>人口密度 (人/k㎡)</t>
    <rPh sb="0" eb="2">
      <t>ジンコウ</t>
    </rPh>
    <rPh sb="2" eb="4">
      <t>ミツド</t>
    </rPh>
    <phoneticPr fontId="6"/>
  </si>
  <si>
    <t>歳入一般財源等</t>
    <rPh sb="0" eb="2">
      <t>サイニュウ</t>
    </rPh>
    <rPh sb="2" eb="4">
      <t>イッパン</t>
    </rPh>
    <rPh sb="4" eb="6">
      <t>ザイゲン</t>
    </rPh>
    <rPh sb="6" eb="7">
      <t>トウ</t>
    </rPh>
    <phoneticPr fontId="26"/>
  </si>
  <si>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</si>
  <si>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</si>
  <si>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</si>
  <si>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</si>
  <si>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</si>
  <si>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</si>
  <si>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</si>
  <si>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</si>
  <si>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</si>
  <si>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</si>
  <si>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</si>
  <si>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</si>
  <si>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</si>
  <si>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</si>
  <si>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</si>
  <si>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phoneticPr fontId="6"/>
  </si>
  <si>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</si>
  <si>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</si>
  <si>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</si>
  <si>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</si>
  <si>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土地開発基金現在高</t>
    <rPh sb="0" eb="2">
      <t>トチ</t>
    </rPh>
    <rPh sb="2" eb="4">
      <t>カイハツ</t>
    </rPh>
    <rPh sb="4" eb="6">
      <t>キキン</t>
    </rPh>
    <rPh sb="6" eb="8">
      <t>ゲンザイ</t>
    </rPh>
    <rPh sb="8" eb="9">
      <t>タカ</t>
    </rPh>
    <phoneticPr fontId="26"/>
  </si>
  <si>
    <t>議会副議長</t>
    <rPh sb="0" eb="2">
      <t>ギカイ</t>
    </rPh>
    <rPh sb="2" eb="3">
      <t>フク</t>
    </rPh>
    <rPh sb="3" eb="5">
      <t>ギチョウ</t>
    </rPh>
    <phoneticPr fontId="6"/>
  </si>
  <si>
    <t>臨時職員</t>
    <rPh sb="0" eb="2">
      <t>リンジ</t>
    </rPh>
    <rPh sb="2" eb="4">
      <t>ショクイン</t>
    </rPh>
    <phoneticPr fontId="6"/>
  </si>
  <si>
    <t>積立金
現在高</t>
    <rPh sb="4" eb="7">
      <t>ゲンザイダカ</t>
    </rPh>
    <phoneticPr fontId="26"/>
  </si>
  <si>
    <t>議会議員</t>
    <rPh sb="0" eb="2">
      <t>ギカイ</t>
    </rPh>
    <rPh sb="2" eb="4">
      <t>ギイン</t>
    </rPh>
    <phoneticPr fontId="6"/>
  </si>
  <si>
    <t>合計</t>
    <rPh sb="0" eb="2">
      <t>ゴウケイ</t>
    </rPh>
    <phoneticPr fontId="6"/>
  </si>
  <si>
    <t>減債基金</t>
    <rPh sb="0" eb="1">
      <t>ゲン</t>
    </rPh>
    <rPh sb="1" eb="2">
      <t>サイ</t>
    </rPh>
    <rPh sb="2" eb="4">
      <t>キキン</t>
    </rPh>
    <phoneticPr fontId="6"/>
  </si>
  <si>
    <t>ラスパイレス指数</t>
    <rPh sb="6" eb="8">
      <t>シスウ</t>
    </rPh>
    <phoneticPr fontId="6"/>
  </si>
  <si>
    <t>一般会計等の一覧</t>
    <phoneticPr fontId="6"/>
  </si>
  <si>
    <t>事業会計の一覧</t>
    <rPh sb="0" eb="2">
      <t>ジギョウ</t>
    </rPh>
    <rPh sb="2" eb="4">
      <t>カイケイ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</si>
  <si>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</si>
  <si>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</si>
  <si>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</si>
  <si>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</si>
  <si>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項番</t>
    <phoneticPr fontId="6"/>
  </si>
  <si>
    <t>会計名</t>
    <phoneticPr fontId="6"/>
  </si>
  <si>
    <t>項番</t>
    <phoneticPr fontId="6"/>
  </si>
  <si>
    <t>会計名</t>
    <phoneticPr fontId="6"/>
  </si>
  <si>
    <t>項番</t>
    <phoneticPr fontId="6"/>
  </si>
  <si>
    <t>項番</t>
    <rPh sb="0" eb="2">
      <t>コウバン</t>
    </rPh>
    <phoneticPr fontId="6"/>
  </si>
  <si>
    <t>会計名</t>
    <rPh sb="0" eb="2">
      <t>カイケイ</t>
    </rPh>
    <rPh sb="2" eb="3">
      <t>メイ</t>
    </rPh>
    <phoneticPr fontId="6"/>
  </si>
  <si>
    <t>組合等名</t>
    <phoneticPr fontId="6"/>
  </si>
  <si>
    <t>団体名</t>
    <rPh sb="0" eb="2">
      <t>ダンタイ</t>
    </rPh>
    <phoneticPr fontId="6"/>
  </si>
  <si>
    <r>
      <t>(※</t>
    </r>
    <r>
      <rPr>
        <sz val="9"/>
        <color indexed="8"/>
        <rFont val="ＭＳ ゴシック"/>
        <family val="3"/>
        <charset val="128"/>
      </rPr>
      <t>3</t>
    </r>
    <r>
      <rPr>
        <sz val="9"/>
        <color indexed="8"/>
        <rFont val="ＭＳ ゴシック"/>
        <family val="3"/>
        <charset val="128"/>
      </rPr>
      <t>)</t>
    </r>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</si>
  <si>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</si>
  <si>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</si>
  <si>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9"/>
  </si>
  <si>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</si>
  <si>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</si>
  <si>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※5：産業構造の比率は、分母を就業人口総数とし、分類不能の産業を除いて算出。</t>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</si>
  <si>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6"/>
  </si>
  <si>
    <t>※7：人口については、調査対象年度の1月1日現在の住民基本台帳に登載されている人口に基づいている。</t>
    <rPh sb="13" eb="15">
      <t>タイショウ</t>
    </rPh>
    <rPh sb="27" eb="29">
      <t>キホン</t>
    </rPh>
    <rPh sb="42" eb="43">
      <t>モト</t>
    </rPh>
    <phoneticPr fontId="30"/>
  </si>
  <si>
    <t>令和元年度</t>
    <phoneticPr fontId="26"/>
  </si>
  <si>
    <t>宮城県多賀城市</t>
    <phoneticPr fontId="26"/>
  </si>
  <si>
    <t>(1) 普通会計の状況（市町村）</t>
    <rPh sb="4" eb="6">
      <t>フツウ</t>
    </rPh>
    <rPh sb="6" eb="8">
      <t>カイケイ</t>
    </rPh>
    <rPh sb="9" eb="11">
      <t>ジョウキョウ</t>
    </rPh>
    <rPh sb="12" eb="15">
      <t>シチョウソン</t>
    </rPh>
    <phoneticPr fontId="6"/>
  </si>
  <si>
    <t>歳入の状況（単位 千円・％）</t>
    <rPh sb="0" eb="2">
      <t>サイニュウ</t>
    </rPh>
    <rPh sb="3" eb="5">
      <t>ジョウキョウ</t>
    </rPh>
    <rPh sb="6" eb="8">
      <t>タンイ</t>
    </rPh>
    <rPh sb="9" eb="11">
      <t>センエン</t>
    </rPh>
    <phoneticPr fontId="6"/>
  </si>
  <si>
    <t>地方税の状況（単位 千円・％）</t>
    <rPh sb="0" eb="2">
      <t>チホウ</t>
    </rPh>
    <rPh sb="2" eb="3">
      <t>ゼイ</t>
    </rPh>
    <rPh sb="4" eb="6">
      <t>ジョウキョウ</t>
    </rPh>
    <rPh sb="7" eb="9">
      <t>タンイ</t>
    </rPh>
    <rPh sb="10" eb="12">
      <t>センエン</t>
    </rPh>
    <phoneticPr fontId="6"/>
  </si>
  <si>
    <t>歳出の状況（単位 千円・％）</t>
    <phoneticPr fontId="6"/>
  </si>
  <si>
    <t>決算額</t>
    <rPh sb="0" eb="2">
      <t>ケッサン</t>
    </rPh>
    <rPh sb="2" eb="3">
      <t>ガク</t>
    </rPh>
    <phoneticPr fontId="6"/>
  </si>
  <si>
    <t>構成比</t>
    <rPh sb="0" eb="3">
      <t>コウセイヒ</t>
    </rPh>
    <phoneticPr fontId="6"/>
  </si>
  <si>
    <t>経常一般財源等</t>
    <rPh sb="0" eb="2">
      <t>ケイジョウ</t>
    </rPh>
    <rPh sb="2" eb="4">
      <t>イッパン</t>
    </rPh>
    <rPh sb="4" eb="7">
      <t>ザイゲントウ</t>
    </rPh>
    <phoneticPr fontId="6"/>
  </si>
  <si>
    <t>区分</t>
  </si>
  <si>
    <t>収入済額</t>
    <rPh sb="0" eb="2">
      <t>シュウニュウ</t>
    </rPh>
    <rPh sb="2" eb="3">
      <t>スミ</t>
    </rPh>
    <rPh sb="3" eb="4">
      <t>ガク</t>
    </rPh>
    <phoneticPr fontId="6"/>
  </si>
  <si>
    <t>超過課税分</t>
    <rPh sb="0" eb="2">
      <t>チョウカ</t>
    </rPh>
    <rPh sb="2" eb="4">
      <t>カゼイ</t>
    </rPh>
    <rPh sb="4" eb="5">
      <t>ブン</t>
    </rPh>
    <phoneticPr fontId="6"/>
  </si>
  <si>
    <t>目的別歳出の状況（単位 千円・％）</t>
    <phoneticPr fontId="6"/>
  </si>
  <si>
    <t>地方税</t>
  </si>
  <si>
    <t>普通税</t>
    <rPh sb="0" eb="2">
      <t>フツウ</t>
    </rPh>
    <rPh sb="2" eb="3">
      <t>ゼイ</t>
    </rPh>
    <phoneticPr fontId="25"/>
  </si>
  <si>
    <t>決算額 (A)</t>
    <rPh sb="0" eb="2">
      <t>ケッサン</t>
    </rPh>
    <rPh sb="2" eb="3">
      <t>ガク</t>
    </rPh>
    <phoneticPr fontId="6"/>
  </si>
  <si>
    <t>(A)のうち普通建設事業費</t>
    <rPh sb="6" eb="8">
      <t>フツウ</t>
    </rPh>
    <rPh sb="8" eb="10">
      <t>ケンセツ</t>
    </rPh>
    <rPh sb="10" eb="13">
      <t>ジギョウヒ</t>
    </rPh>
    <phoneticPr fontId="6"/>
  </si>
  <si>
    <t>(A)のうち充当一般財源等</t>
    <rPh sb="6" eb="8">
      <t>ジュウトウ</t>
    </rPh>
    <rPh sb="8" eb="10">
      <t>イッパン</t>
    </rPh>
    <rPh sb="10" eb="12">
      <t>ザイゲン</t>
    </rPh>
    <rPh sb="12" eb="13">
      <t>ナド</t>
    </rPh>
    <phoneticPr fontId="6"/>
  </si>
  <si>
    <t>地方譲与税</t>
    <phoneticPr fontId="6"/>
  </si>
  <si>
    <t>　法定普通税</t>
    <phoneticPr fontId="6"/>
  </si>
  <si>
    <t>議会費</t>
  </si>
  <si>
    <t>利子割交付金</t>
  </si>
  <si>
    <t>　　市町村民税</t>
    <phoneticPr fontId="6"/>
  </si>
  <si>
    <t>総務費</t>
  </si>
  <si>
    <t>配当割交付金</t>
    <rPh sb="0" eb="2">
      <t>ハイトウ</t>
    </rPh>
    <rPh sb="2" eb="3">
      <t>ワリ</t>
    </rPh>
    <rPh sb="3" eb="6">
      <t>コウフキン</t>
    </rPh>
    <phoneticPr fontId="25"/>
  </si>
  <si>
    <t>　　　個人均等割</t>
    <phoneticPr fontId="6"/>
  </si>
  <si>
    <t>民生費</t>
  </si>
  <si>
    <t>株式等譲渡所得割交付金</t>
    <rPh sb="0" eb="2">
      <t>カブシキ</t>
    </rPh>
    <rPh sb="2" eb="3">
      <t>トウ</t>
    </rPh>
    <rPh sb="3" eb="5">
      <t>ジョウト</t>
    </rPh>
    <rPh sb="5" eb="7">
      <t>ショトク</t>
    </rPh>
    <rPh sb="7" eb="8">
      <t>ワリ</t>
    </rPh>
    <rPh sb="8" eb="11">
      <t>コウフキン</t>
    </rPh>
    <phoneticPr fontId="25"/>
  </si>
  <si>
    <t>　　　所得割</t>
    <phoneticPr fontId="6"/>
  </si>
  <si>
    <t>衛生費</t>
  </si>
  <si>
    <t>分離課税所得割交付金</t>
    <phoneticPr fontId="26"/>
  </si>
  <si>
    <t>-</t>
    <phoneticPr fontId="6"/>
  </si>
  <si>
    <t>　　　法人均等割</t>
    <phoneticPr fontId="6"/>
  </si>
  <si>
    <t>労働費</t>
  </si>
  <si>
    <t>地方消費税交付金</t>
  </si>
  <si>
    <t>　　　法人税割</t>
    <phoneticPr fontId="6"/>
  </si>
  <si>
    <t>農林水産業費</t>
  </si>
  <si>
    <t>ゴルフ場利用税交付金</t>
  </si>
  <si>
    <t>　　固定資産税</t>
    <phoneticPr fontId="6"/>
  </si>
  <si>
    <t>商工費</t>
  </si>
  <si>
    <t>特別地方消費税交付金</t>
  </si>
  <si>
    <t>　　　うち純固定資産税</t>
    <phoneticPr fontId="6"/>
  </si>
  <si>
    <t>土木費</t>
  </si>
  <si>
    <t>自動車取得税交付金</t>
  </si>
  <si>
    <t>　　軽自動車税</t>
    <phoneticPr fontId="6"/>
  </si>
  <si>
    <t>消防費</t>
  </si>
  <si>
    <t>軽油引取税交付金</t>
  </si>
  <si>
    <t>　　市町村たばこ税</t>
    <phoneticPr fontId="6"/>
  </si>
  <si>
    <t>教育費</t>
  </si>
  <si>
    <t>自動車税環境性能割交付金</t>
    <phoneticPr fontId="6"/>
  </si>
  <si>
    <t>　　鉱産税</t>
    <phoneticPr fontId="6"/>
  </si>
  <si>
    <t>災害復旧費</t>
  </si>
  <si>
    <t>地方特例交付金等</t>
    <rPh sb="7" eb="8">
      <t>トウ</t>
    </rPh>
    <phoneticPr fontId="17"/>
  </si>
  <si>
    <t>　　特別土地保有税</t>
    <phoneticPr fontId="6"/>
  </si>
  <si>
    <t>公債費</t>
  </si>
  <si>
    <t>　個人住民税減収補塡特例交付金</t>
    <phoneticPr fontId="6"/>
  </si>
  <si>
    <t>　法定外普通税</t>
    <phoneticPr fontId="6"/>
  </si>
  <si>
    <t>諸支出金</t>
    <rPh sb="3" eb="4">
      <t>キン</t>
    </rPh>
    <phoneticPr fontId="26"/>
  </si>
  <si>
    <t>　自動車税減収補塡特例交付金</t>
    <rPh sb="7" eb="9">
      <t>ホテン</t>
    </rPh>
    <rPh sb="13" eb="14">
      <t>キン</t>
    </rPh>
    <phoneticPr fontId="30"/>
  </si>
  <si>
    <t>目的税</t>
  </si>
  <si>
    <t>前年度繰上充用金</t>
    <phoneticPr fontId="6"/>
  </si>
  <si>
    <t>　軽自動車税減収補塡特例交付金</t>
    <rPh sb="8" eb="10">
      <t>ホテン</t>
    </rPh>
    <phoneticPr fontId="30"/>
  </si>
  <si>
    <t>　法定目的税</t>
    <phoneticPr fontId="6"/>
  </si>
  <si>
    <t>歳出合計</t>
  </si>
  <si>
    <t>　子ども・子育て支援臨時交付金</t>
  </si>
  <si>
    <t>　　入湯税</t>
    <phoneticPr fontId="6"/>
  </si>
  <si>
    <t>地方交付税</t>
  </si>
  <si>
    <t>　　事業所税</t>
    <phoneticPr fontId="6"/>
  </si>
  <si>
    <t>性質別歳出の状況（単位 千円・％）</t>
    <rPh sb="0" eb="2">
      <t>セイシツ</t>
    </rPh>
    <phoneticPr fontId="6"/>
  </si>
  <si>
    <t>　普通交付税</t>
    <phoneticPr fontId="6"/>
  </si>
  <si>
    <t>　　都市計画税</t>
    <phoneticPr fontId="6"/>
  </si>
  <si>
    <t>決算額</t>
  </si>
  <si>
    <t>構成比</t>
    <phoneticPr fontId="6"/>
  </si>
  <si>
    <t>充当一般財源等</t>
    <phoneticPr fontId="6"/>
  </si>
  <si>
    <t>経常経費充当一般財源等</t>
  </si>
  <si>
    <t>経常収支比率</t>
    <rPh sb="0" eb="2">
      <t>ケイジョウ</t>
    </rPh>
    <rPh sb="2" eb="4">
      <t>シュウシ</t>
    </rPh>
    <rPh sb="4" eb="6">
      <t>ヒリツ</t>
    </rPh>
    <phoneticPr fontId="21"/>
  </si>
  <si>
    <t>　特別交付税</t>
    <phoneticPr fontId="6"/>
  </si>
  <si>
    <t>　　水利地益税等</t>
    <phoneticPr fontId="6"/>
  </si>
  <si>
    <t>義務的経費計</t>
    <rPh sb="0" eb="3">
      <t>ギムテキ</t>
    </rPh>
    <rPh sb="3" eb="5">
      <t>ケイヒ</t>
    </rPh>
    <rPh sb="5" eb="6">
      <t>ケイ</t>
    </rPh>
    <phoneticPr fontId="6"/>
  </si>
  <si>
    <t>　震災復興特別交付税</t>
    <phoneticPr fontId="26"/>
  </si>
  <si>
    <t>　法定外目的税</t>
    <phoneticPr fontId="6"/>
  </si>
  <si>
    <t>　人件費</t>
    <phoneticPr fontId="6"/>
  </si>
  <si>
    <t>(一般財源計)</t>
    <phoneticPr fontId="6"/>
  </si>
  <si>
    <t>旧法による税</t>
  </si>
  <si>
    <t>　　うち職員給</t>
    <rPh sb="4" eb="6">
      <t>ショクイン</t>
    </rPh>
    <rPh sb="6" eb="7">
      <t>キュウ</t>
    </rPh>
    <phoneticPr fontId="6"/>
  </si>
  <si>
    <t>交通安全対策特別交付金</t>
    <phoneticPr fontId="6"/>
  </si>
  <si>
    <t>合計</t>
  </si>
  <si>
    <t>　扶助費</t>
    <phoneticPr fontId="6"/>
  </si>
  <si>
    <t>分担金・負担金</t>
  </si>
  <si>
    <t>　公債費</t>
    <phoneticPr fontId="6"/>
  </si>
  <si>
    <t>使用料</t>
  </si>
  <si>
    <t>内訳</t>
    <rPh sb="0" eb="2">
      <t>ウチワケ</t>
    </rPh>
    <phoneticPr fontId="6"/>
  </si>
  <si>
    <t>元利償還金</t>
    <phoneticPr fontId="6"/>
  </si>
  <si>
    <t>手数料</t>
  </si>
  <si>
    <t>令和元年度</t>
    <rPh sb="0" eb="2">
      <t>レイワ</t>
    </rPh>
    <rPh sb="2" eb="3">
      <t>ガン</t>
    </rPh>
    <rPh sb="3" eb="5">
      <t>ネンド</t>
    </rPh>
    <phoneticPr fontId="6"/>
  </si>
  <si>
    <t>平成30年度</t>
    <rPh sb="0" eb="2">
      <t>ヘイセイ</t>
    </rPh>
    <rPh sb="4" eb="6">
      <t>ネンド</t>
    </rPh>
    <phoneticPr fontId="6"/>
  </si>
  <si>
    <t>　うち元金</t>
    <phoneticPr fontId="26"/>
  </si>
  <si>
    <t>国庫支出金</t>
  </si>
  <si>
    <t>徴収率
(％)</t>
    <rPh sb="0" eb="2">
      <t>チョウシュウ</t>
    </rPh>
    <rPh sb="2" eb="3">
      <t>リツ</t>
    </rPh>
    <phoneticPr fontId="6"/>
  </si>
  <si>
    <t>現年</t>
    <rPh sb="0" eb="1">
      <t>ゲン</t>
    </rPh>
    <rPh sb="1" eb="2">
      <t>ネン</t>
    </rPh>
    <phoneticPr fontId="6"/>
  </si>
  <si>
    <t>　うち利子</t>
    <phoneticPr fontId="26"/>
  </si>
  <si>
    <t>国有提供交付金(特別区財調交付金)</t>
  </si>
  <si>
    <t>・計</t>
    <phoneticPr fontId="6"/>
  </si>
  <si>
    <t>市町村民税</t>
    <rPh sb="0" eb="3">
      <t>シチョウソン</t>
    </rPh>
    <rPh sb="3" eb="4">
      <t>ミン</t>
    </rPh>
    <rPh sb="4" eb="5">
      <t>ゼイ</t>
    </rPh>
    <phoneticPr fontId="6"/>
  </si>
  <si>
    <t>一時借入金利子</t>
    <phoneticPr fontId="6"/>
  </si>
  <si>
    <t>都道府県支出金</t>
  </si>
  <si>
    <t>純固定資産税</t>
    <rPh sb="0" eb="1">
      <t>ジュン</t>
    </rPh>
    <rPh sb="1" eb="3">
      <t>コテイ</t>
    </rPh>
    <rPh sb="3" eb="6">
      <t>シサンゼイ</t>
    </rPh>
    <phoneticPr fontId="6"/>
  </si>
  <si>
    <t>その他の経費</t>
    <rPh sb="2" eb="3">
      <t>タ</t>
    </rPh>
    <rPh sb="4" eb="6">
      <t>ケイヒ</t>
    </rPh>
    <phoneticPr fontId="6"/>
  </si>
  <si>
    <t>財産収入</t>
  </si>
  <si>
    <t>　物件費</t>
    <phoneticPr fontId="6"/>
  </si>
  <si>
    <t>寄附金</t>
  </si>
  <si>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</si>
  <si>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</si>
  <si>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　維持補修費</t>
    <phoneticPr fontId="6"/>
  </si>
  <si>
    <t>繰入金</t>
  </si>
  <si>
    <t>合計</t>
    <phoneticPr fontId="6"/>
  </si>
  <si>
    <t>実質収支</t>
    <rPh sb="0" eb="2">
      <t>ジッシツ</t>
    </rPh>
    <rPh sb="2" eb="4">
      <t>シュウシ</t>
    </rPh>
    <phoneticPr fontId="6"/>
  </si>
  <si>
    <t>　補助費等</t>
    <rPh sb="1" eb="3">
      <t>ホジョ</t>
    </rPh>
    <rPh sb="3" eb="4">
      <t>ヒ</t>
    </rPh>
    <rPh sb="4" eb="5">
      <t>トウ</t>
    </rPh>
    <phoneticPr fontId="6"/>
  </si>
  <si>
    <t>繰越金</t>
  </si>
  <si>
    <t>下水道</t>
    <phoneticPr fontId="6"/>
  </si>
  <si>
    <t>再差引収支</t>
    <rPh sb="0" eb="1">
      <t>サイ</t>
    </rPh>
    <rPh sb="1" eb="3">
      <t>サシヒキ</t>
    </rPh>
    <rPh sb="3" eb="5">
      <t>シュウシ</t>
    </rPh>
    <phoneticPr fontId="6"/>
  </si>
  <si>
    <t>　　うち一部事務組合負担金</t>
    <phoneticPr fontId="6"/>
  </si>
  <si>
    <t>諸収入</t>
  </si>
  <si>
    <t>上水道</t>
    <phoneticPr fontId="6"/>
  </si>
  <si>
    <t>加入世帯数(世帯)</t>
  </si>
  <si>
    <t>　繰出金</t>
    <phoneticPr fontId="6"/>
  </si>
  <si>
    <t>地方債</t>
  </si>
  <si>
    <t>工業用水道</t>
    <phoneticPr fontId="6"/>
  </si>
  <si>
    <t>被保険者数(人)</t>
  </si>
  <si>
    <t>　積立金</t>
    <phoneticPr fontId="6"/>
  </si>
  <si>
    <t>　うち減収補塡債(特例分)</t>
    <rPh sb="4" eb="5">
      <t>シュウ</t>
    </rPh>
    <rPh sb="9" eb="10">
      <t>トク</t>
    </rPh>
    <rPh sb="10" eb="11">
      <t>レイ</t>
    </rPh>
    <rPh sb="11" eb="12">
      <t>ブン</t>
    </rPh>
    <phoneticPr fontId="17"/>
  </si>
  <si>
    <t>交通</t>
    <phoneticPr fontId="6"/>
  </si>
  <si>
    <t>被保険者
1人当り</t>
    <phoneticPr fontId="6"/>
  </si>
  <si>
    <t>保険税(料)収入額</t>
    <phoneticPr fontId="6"/>
  </si>
  <si>
    <t>　投資・出資金・貸付金</t>
    <phoneticPr fontId="6"/>
  </si>
  <si>
    <t>　うち臨時財政対策債</t>
    <phoneticPr fontId="6"/>
  </si>
  <si>
    <t>国民健康保険</t>
    <phoneticPr fontId="6"/>
  </si>
  <si>
    <t>国庫支出金</t>
    <phoneticPr fontId="6"/>
  </si>
  <si>
    <t>　前年度繰上充用金</t>
    <phoneticPr fontId="6"/>
  </si>
  <si>
    <t>歳入合計</t>
    <phoneticPr fontId="6"/>
  </si>
  <si>
    <t>その他</t>
    <phoneticPr fontId="6"/>
  </si>
  <si>
    <t>保険給付費</t>
    <phoneticPr fontId="6"/>
  </si>
  <si>
    <t>投資的経費計</t>
    <rPh sb="5" eb="6">
      <t>ケイ</t>
    </rPh>
    <phoneticPr fontId="6"/>
  </si>
  <si>
    <t>　　うち人件費</t>
    <phoneticPr fontId="6"/>
  </si>
  <si>
    <t>普通建設事業費</t>
    <phoneticPr fontId="6"/>
  </si>
  <si>
    <t>　うち補助</t>
    <phoneticPr fontId="6"/>
  </si>
  <si>
    <t>(注釈)</t>
    <rPh sb="1" eb="2">
      <t>チュウ</t>
    </rPh>
    <rPh sb="2" eb="3">
      <t>シャク</t>
    </rPh>
    <phoneticPr fontId="6"/>
  </si>
  <si>
    <t>　うち単独</t>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</si>
  <si>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</si>
  <si>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災害復旧事業費</t>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</si>
  <si>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</si>
  <si>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失業対策事業費</t>
    <phoneticPr fontId="6"/>
  </si>
  <si>
    <t>歳出合計</t>
    <phoneticPr fontId="6"/>
  </si>
  <si>
    <t>(2)各会計、関係団体の財政状況及び健全化判断比率（市町村）</t>
    <rPh sb="26" eb="29">
      <t>シチョウソン</t>
    </rPh>
    <phoneticPr fontId="6"/>
  </si>
  <si>
    <t>令和元年度</t>
  </si>
  <si>
    <t>宮城県多賀城市</t>
  </si>
  <si>
    <t>一般会計等の財政状況（単位：百万円）</t>
    <rPh sb="0" eb="2">
      <t>イッパン</t>
    </rPh>
    <rPh sb="2" eb="4">
      <t>カイケイ</t>
    </rPh>
    <rPh sb="4" eb="5">
      <t>トウ</t>
    </rPh>
    <rPh sb="6" eb="8">
      <t>ザイセイ</t>
    </rPh>
    <rPh sb="8" eb="10">
      <t>ジョウキョウ</t>
    </rPh>
    <phoneticPr fontId="3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</si>
  <si>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2"/>
  </si>
  <si>
    <t>会計名</t>
    <rPh sb="0" eb="2">
      <t>カイケイ</t>
    </rPh>
    <rPh sb="2" eb="3">
      <t>メイ</t>
    </rPh>
    <phoneticPr fontId="32"/>
  </si>
  <si>
    <t>歳入</t>
    <rPh sb="0" eb="2">
      <t>サイニュウ</t>
    </rPh>
    <phoneticPr fontId="32"/>
  </si>
  <si>
    <t>歳出</t>
    <phoneticPr fontId="32"/>
  </si>
  <si>
    <t>形式収支</t>
    <phoneticPr fontId="32"/>
  </si>
  <si>
    <t>実質収支</t>
    <phoneticPr fontId="32"/>
  </si>
  <si>
    <t>他会計等
からの
繰入金</t>
    <rPh sb="9" eb="11">
      <t>クリイレ</t>
    </rPh>
    <rPh sb="11" eb="12">
      <t>キン</t>
    </rPh>
    <phoneticPr fontId="32"/>
  </si>
  <si>
    <t>地方債
現在高</t>
    <phoneticPr fontId="6"/>
  </si>
  <si>
    <t>備考</t>
    <rPh sb="0" eb="2">
      <t>ビコウ</t>
    </rPh>
    <phoneticPr fontId="6"/>
  </si>
  <si>
    <t>地方公社・第三セクター等名</t>
    <rPh sb="12" eb="13">
      <t>メイ</t>
    </rPh>
    <phoneticPr fontId="6"/>
  </si>
  <si>
    <t>経常損益</t>
    <phoneticPr fontId="6"/>
  </si>
  <si>
    <t>純資産又は
正味財産</t>
    <phoneticPr fontId="6"/>
  </si>
  <si>
    <t>当該団体
からの
出資金</t>
    <phoneticPr fontId="6"/>
  </si>
  <si>
    <t>当該団体
からの
補助金</t>
    <phoneticPr fontId="6"/>
  </si>
  <si>
    <t>当該団体
からの
貸付金</t>
    <phoneticPr fontId="6"/>
  </si>
  <si>
    <t>当該団体からの債務保証に係る債務残高</t>
    <rPh sb="9" eb="11">
      <t>ホショウ</t>
    </rPh>
    <phoneticPr fontId="6"/>
  </si>
  <si>
    <t>当該団体からの損失補償に係る債務残高</t>
    <phoneticPr fontId="6"/>
  </si>
  <si>
    <t>一般会計等
負担見込額</t>
    <phoneticPr fontId="6"/>
  </si>
  <si>
    <t>一般会計</t>
    <phoneticPr fontId="6"/>
  </si>
  <si>
    <t>実質赤字額</t>
    <rPh sb="0" eb="2">
      <t>ジッシツ</t>
    </rPh>
    <rPh sb="2" eb="5">
      <t>アカジガク</t>
    </rPh>
    <phoneticPr fontId="6"/>
  </si>
  <si>
    <t>計</t>
    <rPh sb="0" eb="1">
      <t>ケイ</t>
    </rPh>
    <phoneticPr fontId="6"/>
  </si>
  <si>
    <t>一般会計等（純計）</t>
    <rPh sb="0" eb="2">
      <t>イッパン</t>
    </rPh>
    <rPh sb="2" eb="4">
      <t>カイケイ</t>
    </rPh>
    <rPh sb="4" eb="5">
      <t>トウ</t>
    </rPh>
    <rPh sb="6" eb="8">
      <t>ジュンケイ</t>
    </rPh>
    <phoneticPr fontId="6"/>
  </si>
  <si>
    <t>　※一般会計等（純計）は、各会計の相互間の繰入・繰出等の重複を控除したものであり、各会計の合計と一致しない場合がある。</t>
    <phoneticPr fontId="6"/>
  </si>
  <si>
    <t>公営企業会計等の財政状況（単位：百万円）</t>
    <rPh sb="0" eb="2">
      <t>コウエイ</t>
    </rPh>
    <rPh sb="2" eb="4">
      <t>キギョウ</t>
    </rPh>
    <rPh sb="4" eb="6">
      <t>カイケイ</t>
    </rPh>
    <rPh sb="6" eb="7">
      <t>トウ</t>
    </rPh>
    <rPh sb="8" eb="10">
      <t>ザイセイ</t>
    </rPh>
    <rPh sb="10" eb="12">
      <t>ジョウキョウ</t>
    </rPh>
    <phoneticPr fontId="6"/>
  </si>
  <si>
    <t>総収益
（歳入）</t>
    <phoneticPr fontId="6"/>
  </si>
  <si>
    <t>総費用
（歳出）</t>
    <phoneticPr fontId="6"/>
  </si>
  <si>
    <t>純損益
（形式収支）</t>
    <phoneticPr fontId="6"/>
  </si>
  <si>
    <t>資金剰余額
/不足額
（実質収支）</t>
    <phoneticPr fontId="6"/>
  </si>
  <si>
    <t>他会計等
からの
繰入金</t>
    <phoneticPr fontId="6"/>
  </si>
  <si>
    <t>企業債
（地方債）
現在高</t>
    <phoneticPr fontId="6"/>
  </si>
  <si>
    <t>左のうち
一般会計等
繰入見込額</t>
    <phoneticPr fontId="6"/>
  </si>
  <si>
    <t>資金不足
比率</t>
    <rPh sb="0" eb="2">
      <t>シキン</t>
    </rPh>
    <rPh sb="2" eb="4">
      <t>フソク</t>
    </rPh>
    <rPh sb="5" eb="7">
      <t>ヒリツ</t>
    </rPh>
    <phoneticPr fontId="6"/>
  </si>
  <si>
    <t>国民健康保険特別会計</t>
    <phoneticPr fontId="6"/>
  </si>
  <si>
    <t>介護保険特別会計</t>
    <phoneticPr fontId="6"/>
  </si>
  <si>
    <t>後期高齢者医療特別会計</t>
    <phoneticPr fontId="6"/>
  </si>
  <si>
    <t>水道事業会計</t>
    <phoneticPr fontId="6"/>
  </si>
  <si>
    <t>法適用企業</t>
    <phoneticPr fontId="6"/>
  </si>
  <si>
    <t>下水道事業特別会計</t>
    <phoneticPr fontId="6"/>
  </si>
  <si>
    <t>法非適用企業</t>
    <phoneticPr fontId="6"/>
  </si>
  <si>
    <t>連結実質赤字額</t>
    <rPh sb="0" eb="2">
      <t>レンケツ</t>
    </rPh>
    <rPh sb="2" eb="4">
      <t>ジッシツ</t>
    </rPh>
    <rPh sb="4" eb="7">
      <t>アカジガク</t>
    </rPh>
    <phoneticPr fontId="6"/>
  </si>
  <si>
    <t>公営企業会計等</t>
    <rPh sb="0" eb="2">
      <t>コウエイ</t>
    </rPh>
    <rPh sb="2" eb="4">
      <t>キギョウ</t>
    </rPh>
    <rPh sb="4" eb="6">
      <t>カイケイ</t>
    </rPh>
    <rPh sb="6" eb="7">
      <t>トウ</t>
    </rPh>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</si>
  <si>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</si>
  <si>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一部事務組合等名</t>
    <rPh sb="0" eb="2">
      <t>イチブ</t>
    </rPh>
    <rPh sb="2" eb="4">
      <t>ジム</t>
    </rPh>
    <rPh sb="4" eb="6">
      <t>クミアイ</t>
    </rPh>
    <rPh sb="6" eb="7">
      <t>トウ</t>
    </rPh>
    <rPh sb="7" eb="8">
      <t>メイ</t>
    </rPh>
    <phoneticPr fontId="32"/>
  </si>
  <si>
    <t>総収益
（歳入）</t>
    <phoneticPr fontId="6"/>
  </si>
  <si>
    <t>総費用
（歳出）</t>
    <phoneticPr fontId="6"/>
  </si>
  <si>
    <t>純損益
（形式収支）</t>
    <phoneticPr fontId="6"/>
  </si>
  <si>
    <t>他会計等
からの
繰入金</t>
    <phoneticPr fontId="6"/>
  </si>
  <si>
    <t>企業債
（地方債）
現在高</t>
    <phoneticPr fontId="6"/>
  </si>
  <si>
    <t>左のうち
一般会計等
負担見込額</t>
    <phoneticPr fontId="6"/>
  </si>
  <si>
    <t>一部事務組合等</t>
    <rPh sb="0" eb="2">
      <t>イチブ</t>
    </rPh>
    <rPh sb="2" eb="4">
      <t>ジム</t>
    </rPh>
    <rPh sb="4" eb="6">
      <t>クミアイ</t>
    </rPh>
    <rPh sb="6" eb="7">
      <t>トウ</t>
    </rPh>
    <phoneticPr fontId="6"/>
  </si>
  <si>
    <t>地方公社・第三セクター等</t>
    <rPh sb="0" eb="4">
      <t>チホウコウシャ</t>
    </rPh>
    <rPh sb="5" eb="6">
      <t>ダイ</t>
    </rPh>
    <rPh sb="6" eb="7">
      <t>サン</t>
    </rPh>
    <rPh sb="11" eb="12">
      <t>ナド</t>
    </rPh>
    <phoneticPr fontId="6"/>
  </si>
  <si>
    <t>　※地方公共団体が①25%以上出資している法人又は②財政支援を行っている法人を記載している。</t>
    <phoneticPr fontId="6"/>
  </si>
  <si>
    <t>　※地方公共団体財政健全化法に基づき将来負担比率の算定対象となっている法人については、○印を付与している。</t>
    <phoneticPr fontId="6"/>
  </si>
  <si>
    <t>公債費負担の状況</t>
    <rPh sb="0" eb="3">
      <t>コウサイヒ</t>
    </rPh>
    <rPh sb="3" eb="5">
      <t>フタン</t>
    </rPh>
    <rPh sb="6" eb="8">
      <t>ジョウキョウ</t>
    </rPh>
    <phoneticPr fontId="6"/>
  </si>
  <si>
    <t>将来負担の状況</t>
    <phoneticPr fontId="6"/>
  </si>
  <si>
    <t>実質公債費比率　　（千円・％）</t>
    <rPh sb="0" eb="2">
      <t>ジッシツ</t>
    </rPh>
    <rPh sb="2" eb="4">
      <t>コウサイ</t>
    </rPh>
    <rPh sb="4" eb="5">
      <t>ヒ</t>
    </rPh>
    <rPh sb="5" eb="7">
      <t>ヒリツ</t>
    </rPh>
    <rPh sb="10" eb="12">
      <t>センエン</t>
    </rPh>
    <phoneticPr fontId="6"/>
  </si>
  <si>
    <t>将来負担比率　　（千円・％）</t>
    <rPh sb="0" eb="2">
      <t>ショウライ</t>
    </rPh>
    <rPh sb="2" eb="4">
      <t>フタン</t>
    </rPh>
    <phoneticPr fontId="6"/>
  </si>
  <si>
    <t>区分</t>
    <rPh sb="0" eb="1">
      <t>ク</t>
    </rPh>
    <rPh sb="1" eb="2">
      <t>ブン</t>
    </rPh>
    <phoneticPr fontId="32"/>
  </si>
  <si>
    <t>平成29年度</t>
    <rPh sb="0" eb="2">
      <t>ヘイセイ</t>
    </rPh>
    <rPh sb="4" eb="6">
      <t>ネンド</t>
    </rPh>
    <phoneticPr fontId="6"/>
  </si>
  <si>
    <t>分母比</t>
    <rPh sb="0" eb="2">
      <t>ブンボ</t>
    </rPh>
    <rPh sb="2" eb="3">
      <t>ヒ</t>
    </rPh>
    <phoneticPr fontId="6"/>
  </si>
  <si>
    <t>内訳</t>
    <rPh sb="0" eb="2">
      <t>ウチワケ</t>
    </rPh>
    <phoneticPr fontId="32"/>
  </si>
  <si>
    <t>元利償還金</t>
    <rPh sb="0" eb="2">
      <t>ガンリ</t>
    </rPh>
    <rPh sb="2" eb="5">
      <t>ショウカンキン</t>
    </rPh>
    <phoneticPr fontId="32"/>
  </si>
  <si>
    <t xml:space="preserve">一般会計等に係る地方債の現在高 </t>
    <rPh sb="0" eb="2">
      <t>イッパン</t>
    </rPh>
    <rPh sb="2" eb="4">
      <t>カイケイ</t>
    </rPh>
    <rPh sb="4" eb="5">
      <t>トウ</t>
    </rPh>
    <rPh sb="6" eb="7">
      <t>カカ</t>
    </rPh>
    <rPh sb="8" eb="11">
      <t>チホウサイ</t>
    </rPh>
    <rPh sb="12" eb="15">
      <t>ゲンザイダカ</t>
    </rPh>
    <phoneticPr fontId="32"/>
  </si>
  <si>
    <t>債務負担行為</t>
    <rPh sb="0" eb="2">
      <t>サイム</t>
    </rPh>
    <rPh sb="2" eb="4">
      <t>フタン</t>
    </rPh>
    <rPh sb="4" eb="6">
      <t>コウイ</t>
    </rPh>
    <phoneticPr fontId="6"/>
  </si>
  <si>
    <t>PFI事業に係るもの</t>
    <rPh sb="3" eb="5">
      <t>ジギョウ</t>
    </rPh>
    <rPh sb="6" eb="7">
      <t>カカ</t>
    </rPh>
    <phoneticPr fontId="32"/>
  </si>
  <si>
    <t>-</t>
    <phoneticPr fontId="6"/>
  </si>
  <si>
    <t>-</t>
    <phoneticPr fontId="6"/>
  </si>
  <si>
    <t>-</t>
    <phoneticPr fontId="6"/>
  </si>
  <si>
    <t>減債基金積立不足算定額</t>
    <rPh sb="0" eb="2">
      <t>ゲンサイ</t>
    </rPh>
    <rPh sb="2" eb="4">
      <t>キキン</t>
    </rPh>
    <rPh sb="4" eb="6">
      <t>ツミタテ</t>
    </rPh>
    <rPh sb="6" eb="8">
      <t>ブソク</t>
    </rPh>
    <rPh sb="8" eb="10">
      <t>サンテイ</t>
    </rPh>
    <rPh sb="10" eb="11">
      <t>ガク</t>
    </rPh>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</si>
  <si>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32"/>
  </si>
  <si>
    <t>いわゆる五省協定等に係るもの</t>
    <rPh sb="4" eb="6">
      <t>ゴショウ</t>
    </rPh>
    <rPh sb="6" eb="9">
      <t>キョウテイトウ</t>
    </rPh>
    <rPh sb="10" eb="11">
      <t>カカ</t>
    </rPh>
    <phoneticPr fontId="32"/>
  </si>
  <si>
    <t>準元利償還金</t>
    <rPh sb="0" eb="1">
      <t>ジュン</t>
    </rPh>
    <rPh sb="1" eb="3">
      <t>ガンリ</t>
    </rPh>
    <rPh sb="3" eb="6">
      <t>ショウカンキン</t>
    </rPh>
    <phoneticPr fontId="3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</si>
  <si>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2"/>
  </si>
  <si>
    <t xml:space="preserve">公営企業債等繰入見込額 </t>
    <rPh sb="0" eb="2">
      <t>コウエイ</t>
    </rPh>
    <rPh sb="2" eb="5">
      <t>キギョウサイ</t>
    </rPh>
    <rPh sb="5" eb="6">
      <t>トウ</t>
    </rPh>
    <rPh sb="6" eb="8">
      <t>クリイ</t>
    </rPh>
    <rPh sb="8" eb="11">
      <t>ミコミガク</t>
    </rPh>
    <phoneticPr fontId="32"/>
  </si>
  <si>
    <t>国営土地改良事業に係るもの</t>
    <rPh sb="0" eb="2">
      <t>コクエイ</t>
    </rPh>
    <rPh sb="2" eb="4">
      <t>トチ</t>
    </rPh>
    <rPh sb="4" eb="6">
      <t>カイリョウ</t>
    </rPh>
    <rPh sb="6" eb="8">
      <t>ジギョウ</t>
    </rPh>
    <rPh sb="9" eb="10">
      <t>カカ</t>
    </rPh>
    <phoneticPr fontId="3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</si>
  <si>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2"/>
  </si>
  <si>
    <t xml:space="preserve">組合等負担等見込額 </t>
    <rPh sb="0" eb="2">
      <t>クミアイ</t>
    </rPh>
    <rPh sb="2" eb="3">
      <t>トウ</t>
    </rPh>
    <rPh sb="3" eb="5">
      <t>フタン</t>
    </rPh>
    <rPh sb="5" eb="6">
      <t>トウ</t>
    </rPh>
    <rPh sb="6" eb="9">
      <t>ミコミガク</t>
    </rPh>
    <phoneticPr fontId="32"/>
  </si>
  <si>
    <t>森林総合研究所等が行う事業に係るもの</t>
    <phoneticPr fontId="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</si>
  <si>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2"/>
  </si>
  <si>
    <t xml:space="preserve">退職手当負担見込額 </t>
    <rPh sb="0" eb="2">
      <t>タイショク</t>
    </rPh>
    <rPh sb="2" eb="4">
      <t>テアテ</t>
    </rPh>
    <rPh sb="4" eb="6">
      <t>フタン</t>
    </rPh>
    <rPh sb="6" eb="9">
      <t>ミコミガク</t>
    </rPh>
    <phoneticPr fontId="32"/>
  </si>
  <si>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</si>
  <si>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</si>
  <si>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2"/>
  </si>
  <si>
    <t>依頼土地の買い戻しに係るもの</t>
    <rPh sb="0" eb="2">
      <t>イライ</t>
    </rPh>
    <rPh sb="2" eb="4">
      <t>トチ</t>
    </rPh>
    <rPh sb="5" eb="6">
      <t>カ</t>
    </rPh>
    <rPh sb="7" eb="8">
      <t>モド</t>
    </rPh>
    <rPh sb="10" eb="11">
      <t>カカ</t>
    </rPh>
    <phoneticPr fontId="6"/>
  </si>
  <si>
    <t>一時借入金の利子</t>
    <rPh sb="0" eb="2">
      <t>イチジ</t>
    </rPh>
    <rPh sb="2" eb="5">
      <t>カリイレキン</t>
    </rPh>
    <rPh sb="6" eb="8">
      <t>リシ</t>
    </rPh>
    <phoneticPr fontId="32"/>
  </si>
  <si>
    <t>　うち、健全化法施行規則附則第三条に係る負担見込額</t>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</si>
  <si>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</si>
  <si>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(Ａ)</t>
    <phoneticPr fontId="6"/>
  </si>
  <si>
    <t xml:space="preserve">連結実質赤字額 </t>
    <phoneticPr fontId="6"/>
  </si>
  <si>
    <t>-</t>
    <phoneticPr fontId="6"/>
  </si>
  <si>
    <t>-</t>
    <phoneticPr fontId="6"/>
  </si>
  <si>
    <t>損失補償・債務保証の履行に係るもの</t>
    <rPh sb="0" eb="2">
      <t>ソンシツ</t>
    </rPh>
    <rPh sb="2" eb="4">
      <t>ホショウ</t>
    </rPh>
    <rPh sb="5" eb="7">
      <t>サイム</t>
    </rPh>
    <rPh sb="7" eb="9">
      <t>ホショウ</t>
    </rPh>
    <rPh sb="10" eb="12">
      <t>リコウ</t>
    </rPh>
    <rPh sb="13" eb="14">
      <t>カカ</t>
    </rPh>
    <phoneticPr fontId="6"/>
  </si>
  <si>
    <t>-</t>
    <phoneticPr fontId="6"/>
  </si>
  <si>
    <t>-</t>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</si>
  <si>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2"/>
  </si>
  <si>
    <t>引き受けた債務の履行に係るもの</t>
    <rPh sb="0" eb="1">
      <t>ヒ</t>
    </rPh>
    <rPh sb="2" eb="3">
      <t>ウ</t>
    </rPh>
    <rPh sb="5" eb="7">
      <t>サイム</t>
    </rPh>
    <rPh sb="8" eb="10">
      <t>リコウ</t>
    </rPh>
    <rPh sb="11" eb="12">
      <t>カカ</t>
    </rPh>
    <phoneticPr fontId="6"/>
  </si>
  <si>
    <t>-</t>
    <phoneticPr fontId="6"/>
  </si>
  <si>
    <t>(Ｅ)</t>
    <phoneticPr fontId="6"/>
  </si>
  <si>
    <t>その他上記に準ずるもの</t>
    <rPh sb="2" eb="3">
      <t>タ</t>
    </rPh>
    <rPh sb="3" eb="5">
      <t>ジョウキ</t>
    </rPh>
    <rPh sb="6" eb="7">
      <t>ジュン</t>
    </rPh>
    <phoneticPr fontId="6"/>
  </si>
  <si>
    <t>-</t>
    <phoneticPr fontId="6"/>
  </si>
  <si>
    <t>充当可能
財源等</t>
    <rPh sb="0" eb="2">
      <t>ジュウトウ</t>
    </rPh>
    <rPh sb="2" eb="3">
      <t>カ</t>
    </rPh>
    <rPh sb="3" eb="4">
      <t>ノウ</t>
    </rPh>
    <rPh sb="5" eb="8">
      <t>ザイゲントウ</t>
    </rPh>
    <phoneticPr fontId="6"/>
  </si>
  <si>
    <t xml:space="preserve">充当可能基金 </t>
    <rPh sb="0" eb="2">
      <t>ジュウトウ</t>
    </rPh>
    <rPh sb="2" eb="4">
      <t>カノウ</t>
    </rPh>
    <rPh sb="4" eb="6">
      <t>キキン</t>
    </rPh>
    <phoneticPr fontId="32"/>
  </si>
  <si>
    <t>企業債等
繰入見込額</t>
    <rPh sb="0" eb="2">
      <t>キギョウ</t>
    </rPh>
    <rPh sb="2" eb="3">
      <t>サイ</t>
    </rPh>
    <rPh sb="3" eb="4">
      <t>トウ</t>
    </rPh>
    <rPh sb="5" eb="7">
      <t>クリイレ</t>
    </rPh>
    <rPh sb="7" eb="9">
      <t>ミコ</t>
    </rPh>
    <rPh sb="9" eb="10">
      <t>ガク</t>
    </rPh>
    <phoneticPr fontId="6"/>
  </si>
  <si>
    <t>下水道事業特別会計</t>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</si>
  <si>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2"/>
  </si>
  <si>
    <t xml:space="preserve">充当可能特定歳入 </t>
    <rPh sb="0" eb="2">
      <t>ジュウトウ</t>
    </rPh>
    <rPh sb="2" eb="4">
      <t>カノウ</t>
    </rPh>
    <rPh sb="4" eb="6">
      <t>トクテイ</t>
    </rPh>
    <rPh sb="6" eb="8">
      <t>サイニュウ</t>
    </rPh>
    <phoneticPr fontId="32"/>
  </si>
  <si>
    <t xml:space="preserve">基準財政需要額算入見込額 </t>
    <rPh sb="0" eb="2">
      <t>キジュン</t>
    </rPh>
    <rPh sb="2" eb="4">
      <t>ザイセイ</t>
    </rPh>
    <rPh sb="4" eb="7">
      <t>ジュヨウガク</t>
    </rPh>
    <rPh sb="7" eb="9">
      <t>サンニュウ</t>
    </rPh>
    <rPh sb="9" eb="12">
      <t>ミコミガク</t>
    </rPh>
    <phoneticPr fontId="32"/>
  </si>
  <si>
    <t>(Ｆ)</t>
    <phoneticPr fontId="6"/>
  </si>
  <si>
    <t>国民健康保険特別会計</t>
    <phoneticPr fontId="6"/>
  </si>
  <si>
    <t>将来負担比率（(Ｅ)－(Ｆ)）／（(Ｃ)－(Ｄ)）×１００</t>
    <rPh sb="0" eb="2">
      <t>ショウライ</t>
    </rPh>
    <rPh sb="2" eb="4">
      <t>フタン</t>
    </rPh>
    <rPh sb="4" eb="6">
      <t>ヒリツ</t>
    </rPh>
    <phoneticPr fontId="6"/>
  </si>
  <si>
    <t>その他の会計</t>
    <phoneticPr fontId="6"/>
  </si>
  <si>
    <t>公社・
三セク等</t>
    <rPh sb="0" eb="2">
      <t>コウシャ</t>
    </rPh>
    <rPh sb="4" eb="5">
      <t>サン</t>
    </rPh>
    <rPh sb="7" eb="8">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</si>
  <si>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32"/>
  </si>
  <si>
    <t>土地開発公社に係る将来負担額</t>
    <rPh sb="0" eb="2">
      <t>トチ</t>
    </rPh>
    <rPh sb="2" eb="4">
      <t>カイハツ</t>
    </rPh>
    <rPh sb="4" eb="6">
      <t>コウシャ</t>
    </rPh>
    <rPh sb="7" eb="8">
      <t>カカ</t>
    </rPh>
    <rPh sb="9" eb="11">
      <t>ショウライ</t>
    </rPh>
    <rPh sb="11" eb="14">
      <t>フタンガク</t>
    </rPh>
    <phoneticPr fontId="32"/>
  </si>
  <si>
    <t>利子補給に係るもの</t>
  </si>
  <si>
    <t>健全化判断比率</t>
    <rPh sb="0" eb="3">
      <t>ケンゼンカ</t>
    </rPh>
    <rPh sb="3" eb="5">
      <t>ハンダン</t>
    </rPh>
    <rPh sb="5" eb="7">
      <t>ヒリツ</t>
    </rPh>
    <phoneticPr fontId="21"/>
  </si>
  <si>
    <t>令和元年度</t>
    <rPh sb="0" eb="3">
      <t>レイワガン</t>
    </rPh>
    <rPh sb="3" eb="5">
      <t>ネンド</t>
    </rPh>
    <phoneticPr fontId="21"/>
  </si>
  <si>
    <t>早期健全化基準</t>
    <phoneticPr fontId="6"/>
  </si>
  <si>
    <t>財政再生基準</t>
    <phoneticPr fontId="6"/>
  </si>
  <si>
    <t>地方独立行政法人に係る将来負担額</t>
    <phoneticPr fontId="6"/>
  </si>
  <si>
    <t>特定財源の額</t>
    <rPh sb="0" eb="2">
      <t>トクテイ</t>
    </rPh>
    <rPh sb="2" eb="4">
      <t>ザイゲン</t>
    </rPh>
    <rPh sb="5" eb="6">
      <t>ガク</t>
    </rPh>
    <phoneticPr fontId="6"/>
  </si>
  <si>
    <t>(Ｂ)</t>
    <phoneticPr fontId="6"/>
  </si>
  <si>
    <t>実質赤字比率</t>
    <rPh sb="0" eb="2">
      <t>ジッシツ</t>
    </rPh>
    <rPh sb="2" eb="4">
      <t>アカジ</t>
    </rPh>
    <rPh sb="4" eb="6">
      <t>ヒリツ</t>
    </rPh>
    <phoneticPr fontId="21"/>
  </si>
  <si>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2"/>
  </si>
  <si>
    <t>(Ｃ)</t>
    <phoneticPr fontId="6"/>
  </si>
  <si>
    <t>連結実質赤字比率</t>
    <rPh sb="0" eb="2">
      <t>レンケツ</t>
    </rPh>
    <rPh sb="2" eb="4">
      <t>ジッシツ</t>
    </rPh>
    <rPh sb="4" eb="6">
      <t>アカジ</t>
    </rPh>
    <rPh sb="6" eb="8">
      <t>ヒリツ</t>
    </rPh>
    <phoneticPr fontId="21"/>
  </si>
  <si>
    <t>算入公債費等の額</t>
    <rPh sb="0" eb="2">
      <t>サンニュウ</t>
    </rPh>
    <rPh sb="2" eb="4">
      <t>コウサイ</t>
    </rPh>
    <rPh sb="4" eb="5">
      <t>ヒ</t>
    </rPh>
    <rPh sb="5" eb="6">
      <t>トウ</t>
    </rPh>
    <rPh sb="7" eb="8">
      <t>ガク</t>
    </rPh>
    <phoneticPr fontId="6"/>
  </si>
  <si>
    <t>(Ｄ)</t>
    <phoneticPr fontId="6"/>
  </si>
  <si>
    <t>実質公債費比率</t>
    <rPh sb="0" eb="2">
      <t>ジッシツ</t>
    </rPh>
    <rPh sb="2" eb="5">
      <t>コウサイヒ</t>
    </rPh>
    <rPh sb="5" eb="7">
      <t>ヒリツ</t>
    </rPh>
    <phoneticPr fontId="21"/>
  </si>
  <si>
    <t>(Ｃ)－(Ｄ)</t>
    <phoneticPr fontId="6"/>
  </si>
  <si>
    <t>将来負担比率</t>
    <rPh sb="0" eb="2">
      <t>ショウライ</t>
    </rPh>
    <rPh sb="2" eb="4">
      <t>フタン</t>
    </rPh>
    <rPh sb="4" eb="6">
      <t>ヒリツ</t>
    </rPh>
    <phoneticPr fontId="21"/>
  </si>
  <si>
    <t>実質公債費比率
（(Ａ)－((Ｂ)＋(Ｄ))）／（(Ｃ)－(Ｄ)）×１００</t>
    <rPh sb="0" eb="2">
      <t>ジッシツ</t>
    </rPh>
    <rPh sb="2" eb="4">
      <t>コウサイ</t>
    </rPh>
    <rPh sb="4" eb="5">
      <t>ヒ</t>
    </rPh>
    <rPh sb="5" eb="7">
      <t>ヒリツ</t>
    </rPh>
    <phoneticPr fontId="6"/>
  </si>
  <si>
    <t>(単年度)</t>
    <rPh sb="1" eb="4">
      <t>タンネンド</t>
    </rPh>
    <phoneticPr fontId="6"/>
  </si>
  <si>
    <t>(3ヵ年平均)</t>
    <rPh sb="3" eb="4">
      <t>ネン</t>
    </rPh>
    <rPh sb="4" eb="6">
      <t>ヘイキン</t>
    </rPh>
    <phoneticPr fontId="6"/>
  </si>
  <si>
    <t xml:space="preserve"> </t>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</si>
  <si>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</si>
  <si>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</si>
  <si>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当該団体決算額
（千円）</t>
    <rPh sb="0" eb="2">
      <t>トウガイ</t>
    </rPh>
    <rPh sb="2" eb="4">
      <t>ダンタイ</t>
    </rPh>
    <rPh sb="4" eb="6">
      <t>ケッサン</t>
    </rPh>
    <rPh sb="6" eb="7">
      <t>ガク</t>
    </rPh>
    <rPh sb="9" eb="11">
      <t>センエン</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</si>
  <si>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</si>
  <si>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</si>
  <si>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</si>
  <si>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</si>
  <si>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</si>
  <si>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賃金（物件費）</t>
    <rPh sb="0" eb="2">
      <t>チンギン</t>
    </rPh>
    <rPh sb="3" eb="5">
      <t>ブッケン</t>
    </rPh>
    <rPh sb="5" eb="6">
      <t>ヒ</t>
    </rPh>
    <phoneticPr fontId="6"/>
  </si>
  <si>
    <t>一部事務組合負担金（補助費等）</t>
    <rPh sb="0" eb="2">
      <t>イチブ</t>
    </rPh>
    <rPh sb="2" eb="4">
      <t>ジム</t>
    </rPh>
    <rPh sb="4" eb="6">
      <t>クミアイ</t>
    </rPh>
    <rPh sb="6" eb="9">
      <t>フタンキン</t>
    </rPh>
    <rPh sb="10" eb="13">
      <t>ホジョヒ</t>
    </rPh>
    <rPh sb="13" eb="14">
      <t>トウ</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</si>
  <si>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</si>
  <si>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</si>
  <si>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</si>
  <si>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</si>
  <si>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</si>
  <si>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▲退職金</t>
    <rPh sb="1" eb="3">
      <t>タイショク</t>
    </rPh>
    <rPh sb="3" eb="4">
      <t>キン</t>
    </rPh>
    <phoneticPr fontId="6"/>
  </si>
  <si>
    <t>参考</t>
    <rPh sb="0" eb="2">
      <t>サンコウ</t>
    </rPh>
    <phoneticPr fontId="6"/>
  </si>
  <si>
    <t>当該団体</t>
    <rPh sb="0" eb="2">
      <t>トウガイ</t>
    </rPh>
    <rPh sb="2" eb="4">
      <t>ダンタイ</t>
    </rPh>
    <phoneticPr fontId="6"/>
  </si>
  <si>
    <t>類似団体平均</t>
    <rPh sb="0" eb="2">
      <t>ルイジ</t>
    </rPh>
    <rPh sb="2" eb="4">
      <t>ダンタイ</t>
    </rPh>
    <rPh sb="4" eb="6">
      <t>ヘイキン</t>
    </rPh>
    <phoneticPr fontId="6"/>
  </si>
  <si>
    <t>対比（差引）</t>
    <rPh sb="0" eb="2">
      <t>タイヒ</t>
    </rPh>
    <rPh sb="3" eb="5">
      <t>サシヒキ</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</si>
  <si>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</si>
  <si>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
  </si>
  <si>
    <t>（注）人口については、各調査対象年度の1月1日現在の住民基本台帳に登載されている人口に基づいている。</t>
    <rPh sb="14" eb="16">
      <t>タイショウ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</si>
  <si>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</si>
  <si>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</si>
  <si>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</si>
  <si>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18"/>
  </si>
  <si>
    <t>満期一括償還地方債の一年当たりの元金償還金に相当するもの
（年度割相当額）</t>
  </si>
  <si>
    <t>公営企業に要する経費の財源とする地方債の償還の財源に
充てたと認められる繰入金</t>
    <phoneticPr fontId="6"/>
  </si>
  <si>
    <t>一部事務組合等の起こした地方債に充てたと認められる
補助金又は負担金</t>
    <phoneticPr fontId="6"/>
  </si>
  <si>
    <t>公債費に準ずる債務負担行為に係るもの</t>
    <phoneticPr fontId="6"/>
  </si>
  <si>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</si>
  <si>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</si>
  <si>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</si>
  <si>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6"/>
  </si>
  <si>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</si>
  <si>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</si>
  <si>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人口１人当たり決算額</t>
    <rPh sb="0" eb="2">
      <t>ジンコウ</t>
    </rPh>
    <rPh sb="2" eb="4">
      <t>ヒトリ</t>
    </rPh>
    <rPh sb="4" eb="5">
      <t>ア</t>
    </rPh>
    <rPh sb="7" eb="10">
      <t>ケッサンガク</t>
    </rPh>
    <phoneticPr fontId="6"/>
  </si>
  <si>
    <t>当該団体(円)</t>
    <rPh sb="0" eb="2">
      <t>トウガイ</t>
    </rPh>
    <rPh sb="2" eb="4">
      <t>ダンタイ</t>
    </rPh>
    <rPh sb="5" eb="6">
      <t>エン</t>
    </rPh>
    <phoneticPr fontId="6"/>
  </si>
  <si>
    <t>増減率(%)(A)</t>
    <rPh sb="0" eb="3">
      <t>ゾウゲンリツ</t>
    </rPh>
    <phoneticPr fontId="6"/>
  </si>
  <si>
    <t>類似団体平均(円)</t>
    <rPh sb="0" eb="2">
      <t>ルイジ</t>
    </rPh>
    <rPh sb="2" eb="4">
      <t>ダンタイ</t>
    </rPh>
    <rPh sb="4" eb="6">
      <t>ヘイキン</t>
    </rPh>
    <rPh sb="7" eb="8">
      <t>エン</t>
    </rPh>
    <phoneticPr fontId="6"/>
  </si>
  <si>
    <t>増減率(%)(B)</t>
    <rPh sb="0" eb="3">
      <t>ゾウゲンリツ</t>
    </rPh>
    <phoneticPr fontId="6"/>
  </si>
  <si>
    <t>(A)-(B)</t>
  </si>
  <si>
    <t xml:space="preserve"> H27</t>
  </si>
  <si>
    <t>うち単独分</t>
    <rPh sb="2" eb="4">
      <t>タンドク</t>
    </rPh>
    <rPh sb="4" eb="5">
      <t>ブン</t>
    </rPh>
    <phoneticPr fontId="6"/>
  </si>
  <si>
    <t xml:space="preserve"> H28</t>
  </si>
  <si>
    <t xml:space="preserve"> H29</t>
  </si>
  <si>
    <t xml:space="preserve"> H30</t>
  </si>
  <si>
    <t xml:space="preserve"> R01</t>
  </si>
  <si>
    <t xml:space="preserve"> 過去５年間平均</t>
    <rPh sb="1" eb="3">
      <t>カコ</t>
    </rPh>
    <rPh sb="4" eb="6">
      <t>ネンカン</t>
    </rPh>
    <rPh sb="6" eb="8">
      <t>ヘイキン</t>
    </rPh>
    <phoneticPr fontId="6"/>
  </si>
  <si>
    <t>類似団体内平均(円)</t>
    <rPh sb="0" eb="2">
      <t>ルイジ</t>
    </rPh>
    <rPh sb="2" eb="4">
      <t>ダンタイ</t>
    </rPh>
    <phoneticPr fontId="6"/>
  </si>
  <si>
    <t xml:space="preserve"> </t>
    <phoneticPr fontId="6"/>
  </si>
  <si>
    <t xml:space="preserve"> </t>
    <phoneticPr fontId="6"/>
  </si>
  <si>
    <t>H27</t>
  </si>
  <si>
    <t>H28</t>
  </si>
  <si>
    <t>H29</t>
  </si>
  <si>
    <t>H30</t>
  </si>
  <si>
    <t>R01</t>
  </si>
  <si>
    <t>▲ 1.49</t>
  </si>
  <si>
    <t>▲ 7.17</t>
  </si>
  <si>
    <t>▲ 0.50</t>
  </si>
  <si>
    <t>水道事業会計</t>
  </si>
  <si>
    <t>一般会計</t>
  </si>
  <si>
    <t>介護保険特別会計</t>
  </si>
  <si>
    <t>下水道事業特別会計</t>
  </si>
  <si>
    <t>国民健康保険特別会計</t>
  </si>
  <si>
    <t>後期高齢者医療特別会計</t>
  </si>
  <si>
    <t>その他会計（赤字）</t>
  </si>
  <si>
    <t>その他会計（黒字）</t>
  </si>
  <si>
    <t>（百万円）</t>
    <phoneticPr fontId="6"/>
  </si>
  <si>
    <t>H26末</t>
    <phoneticPr fontId="6"/>
  </si>
  <si>
    <t>H27末</t>
    <phoneticPr fontId="6"/>
  </si>
  <si>
    <t>H28末</t>
    <phoneticPr fontId="6"/>
  </si>
  <si>
    <t>H29末</t>
    <phoneticPr fontId="6"/>
  </si>
  <si>
    <t>H30末</t>
    <phoneticPr fontId="6"/>
  </si>
  <si>
    <t>宮城東部衛生処理組合</t>
    <rPh sb="0" eb="2">
      <t>ミヤギ</t>
    </rPh>
    <rPh sb="2" eb="4">
      <t>トウブ</t>
    </rPh>
    <rPh sb="4" eb="6">
      <t>エイセイ</t>
    </rPh>
    <rPh sb="6" eb="8">
      <t>ショリ</t>
    </rPh>
    <rPh sb="8" eb="10">
      <t>クミアイ</t>
    </rPh>
    <phoneticPr fontId="3"/>
  </si>
  <si>
    <t>宮城県市町村職員退職手当組合</t>
    <rPh sb="0" eb="3">
      <t>ミヤギケン</t>
    </rPh>
    <rPh sb="3" eb="6">
      <t>シチョウソン</t>
    </rPh>
    <rPh sb="6" eb="8">
      <t>ショクイン</t>
    </rPh>
    <rPh sb="8" eb="10">
      <t>タイショク</t>
    </rPh>
    <rPh sb="10" eb="12">
      <t>テアテ</t>
    </rPh>
    <rPh sb="12" eb="14">
      <t>クミアイ</t>
    </rPh>
    <phoneticPr fontId="3"/>
  </si>
  <si>
    <t>宮城県市町村非常勤消防団員補償報償組合</t>
    <rPh sb="0" eb="3">
      <t>ミヤギケン</t>
    </rPh>
    <rPh sb="3" eb="6">
      <t>シチョウソン</t>
    </rPh>
    <rPh sb="6" eb="9">
      <t>ヒジョウキン</t>
    </rPh>
    <rPh sb="9" eb="12">
      <t>ショウボウダン</t>
    </rPh>
    <rPh sb="12" eb="13">
      <t>イン</t>
    </rPh>
    <rPh sb="13" eb="15">
      <t>ホショウ</t>
    </rPh>
    <rPh sb="15" eb="17">
      <t>ホウショウ</t>
    </rPh>
    <rPh sb="17" eb="19">
      <t>クミアイ</t>
    </rPh>
    <phoneticPr fontId="3"/>
  </si>
  <si>
    <t>塩釜地区消防事務組合</t>
    <rPh sb="0" eb="2">
      <t>シオガマ</t>
    </rPh>
    <rPh sb="2" eb="4">
      <t>チク</t>
    </rPh>
    <rPh sb="4" eb="6">
      <t>ショウボウ</t>
    </rPh>
    <rPh sb="6" eb="8">
      <t>ジム</t>
    </rPh>
    <rPh sb="8" eb="10">
      <t>クミアイ</t>
    </rPh>
    <phoneticPr fontId="3"/>
  </si>
  <si>
    <t>宮城県市町村自治振興センター</t>
    <rPh sb="0" eb="3">
      <t>ミヤギケン</t>
    </rPh>
    <rPh sb="3" eb="6">
      <t>シチョウソン</t>
    </rPh>
    <rPh sb="6" eb="8">
      <t>ジチ</t>
    </rPh>
    <rPh sb="8" eb="10">
      <t>シンコウ</t>
    </rPh>
    <phoneticPr fontId="3"/>
  </si>
  <si>
    <t>宮城県後期高齢者医療連合組合</t>
    <rPh sb="0" eb="3">
      <t>ミヤギケン</t>
    </rPh>
    <rPh sb="3" eb="5">
      <t>コウキ</t>
    </rPh>
    <rPh sb="5" eb="8">
      <t>コウレイシャ</t>
    </rPh>
    <rPh sb="8" eb="10">
      <t>イリョウ</t>
    </rPh>
    <rPh sb="10" eb="12">
      <t>レンゴウ</t>
    </rPh>
    <rPh sb="12" eb="14">
      <t>クミアイ</t>
    </rPh>
    <phoneticPr fontId="3"/>
  </si>
  <si>
    <t>宮城県後期高齢者医療事業会計</t>
    <rPh sb="0" eb="3">
      <t>ミヤギケン</t>
    </rPh>
    <rPh sb="3" eb="5">
      <t>コウキ</t>
    </rPh>
    <rPh sb="5" eb="8">
      <t>コウレイシャ</t>
    </rPh>
    <rPh sb="8" eb="10">
      <t>イリョウ</t>
    </rPh>
    <rPh sb="10" eb="12">
      <t>ジギョウ</t>
    </rPh>
    <rPh sb="12" eb="14">
      <t>カイケイ</t>
    </rPh>
    <phoneticPr fontId="3"/>
  </si>
  <si>
    <t>東日本大震災復興交付金事業基金</t>
    <rPh sb="0" eb="1">
      <t>ヒガシ</t>
    </rPh>
    <rPh sb="1" eb="3">
      <t>ニホン</t>
    </rPh>
    <rPh sb="3" eb="6">
      <t>ダイシンサイ</t>
    </rPh>
    <rPh sb="6" eb="8">
      <t>フッコウ</t>
    </rPh>
    <rPh sb="8" eb="11">
      <t>コウフキン</t>
    </rPh>
    <rPh sb="11" eb="13">
      <t>ジギョウ</t>
    </rPh>
    <rPh sb="13" eb="15">
      <t>キキン</t>
    </rPh>
    <phoneticPr fontId="6"/>
  </si>
  <si>
    <t>庁舎耐震対策等事業基金</t>
    <rPh sb="0" eb="2">
      <t>チョウシャ</t>
    </rPh>
    <rPh sb="2" eb="4">
      <t>タイシン</t>
    </rPh>
    <rPh sb="4" eb="6">
      <t>タイサク</t>
    </rPh>
    <rPh sb="6" eb="7">
      <t>トウ</t>
    </rPh>
    <rPh sb="7" eb="9">
      <t>ジギョウ</t>
    </rPh>
    <rPh sb="9" eb="11">
      <t>キキン</t>
    </rPh>
    <phoneticPr fontId="6"/>
  </si>
  <si>
    <t>史跡のまち基金</t>
    <rPh sb="0" eb="2">
      <t>シセキ</t>
    </rPh>
    <rPh sb="5" eb="7">
      <t>キキン</t>
    </rPh>
    <phoneticPr fontId="6"/>
  </si>
  <si>
    <t>多賀城市土地開発公社</t>
    <rPh sb="0" eb="4">
      <t>タガジョウシ</t>
    </rPh>
    <rPh sb="4" eb="6">
      <t>トチ</t>
    </rPh>
    <rPh sb="6" eb="8">
      <t>カイハツ</t>
    </rPh>
    <rPh sb="8" eb="10">
      <t>コウシャ</t>
    </rPh>
    <phoneticPr fontId="3"/>
  </si>
  <si>
    <t>多賀城駅北開発</t>
    <rPh sb="0" eb="3">
      <t>タガジョウ</t>
    </rPh>
    <rPh sb="3" eb="4">
      <t>エキ</t>
    </rPh>
    <rPh sb="4" eb="5">
      <t>キタ</t>
    </rPh>
    <rPh sb="5" eb="7">
      <t>カイハツ</t>
    </rPh>
    <phoneticPr fontId="3"/>
  </si>
  <si>
    <t>‐</t>
  </si>
  <si>
    <t>‐</t>
    <phoneticPr fontId="3"/>
  </si>
  <si>
    <t>‐</t>
    <phoneticPr fontId="3"/>
  </si>
  <si>
    <t>‐</t>
    <phoneticPr fontId="3"/>
  </si>
  <si>
    <t>‐</t>
    <phoneticPr fontId="3"/>
  </si>
  <si>
    <t>‐</t>
    <phoneticPr fontId="3"/>
  </si>
  <si>
    <t>‐</t>
    <phoneticPr fontId="3"/>
  </si>
  <si>
    <t>‐</t>
    <phoneticPr fontId="3"/>
  </si>
  <si>
    <t>‐</t>
    <phoneticPr fontId="3"/>
  </si>
  <si>
    <t>‐</t>
    <phoneticPr fontId="3"/>
  </si>
  <si>
    <t>ふるさと・多賀城応援基金</t>
    <rPh sb="5" eb="12">
      <t>タガジョウオウエンキキン</t>
    </rPh>
    <phoneticPr fontId="6"/>
  </si>
  <si>
    <t>東日本大震災復興基金</t>
    <rPh sb="0" eb="1">
      <t>ヒガシ</t>
    </rPh>
    <rPh sb="1" eb="3">
      <t>ニホン</t>
    </rPh>
    <rPh sb="3" eb="6">
      <t>ダイシンサイ</t>
    </rPh>
    <rPh sb="6" eb="8">
      <t>フッコウ</t>
    </rPh>
    <rPh sb="8" eb="10">
      <t>キキン</t>
    </rPh>
    <phoneticPr fontId="6"/>
  </si>
  <si>
    <t>-</t>
    <phoneticPr fontId="3"/>
  </si>
  <si>
    <t>-</t>
    <phoneticPr fontId="3"/>
  </si>
  <si>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</si>
  <si>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</si>
  <si>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</si>
  <si>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将来負担比率、有形固定資産減価償却率ともに類似団体平均を下回っているが、庁舎の耐震対策として多額の借入が必要なことから、将来負担比率が上昇すると予想される。その他の公共施設についても老朽化が進んでおり、公共施設等総合管理計画に基づき、施設の統廃合等を含めた施設の整備を進めていく。</t>
    <phoneticPr fontId="6"/>
  </si>
  <si>
    <t>(　参考　）</t>
    <rPh sb="2" eb="4">
      <t>サンコウ</t>
    </rPh>
    <phoneticPr fontId="6"/>
  </si>
  <si>
    <t>当該団体値</t>
    <rPh sb="0" eb="2">
      <t>トウガイ</t>
    </rPh>
    <rPh sb="2" eb="4">
      <t>ダンタイ</t>
    </rPh>
    <rPh sb="4" eb="5">
      <t>アタイ</t>
    </rPh>
    <phoneticPr fontId="6"/>
  </si>
  <si>
    <t>将来負担比率</t>
    <phoneticPr fontId="6"/>
  </si>
  <si>
    <t>有形固定資産減価償却率</t>
    <phoneticPr fontId="6"/>
  </si>
  <si>
    <t>類似団体内平均値</t>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</si>
  <si>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</si>
  <si>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将来負担比率は地方債現在高が減少したことにより将来負担額が大きく減少したことにより昨年度に比べ改善した。
実質公債費比率は、プライマリーバランスを意識した財政運営を実施した結果、元利償還金が減少傾向にあり、昨年度に比べ改善した。</t>
    <rPh sb="7" eb="9">
      <t>チホウ</t>
    </rPh>
    <rPh sb="9" eb="10">
      <t>サイ</t>
    </rPh>
    <rPh sb="10" eb="12">
      <t>ゲンザイ</t>
    </rPh>
    <rPh sb="12" eb="13">
      <t>ダカ</t>
    </rPh>
    <rPh sb="23" eb="25">
      <t>ショウライ</t>
    </rPh>
    <rPh sb="25" eb="27">
      <t>フタン</t>
    </rPh>
    <rPh sb="27" eb="28">
      <t>ガク</t>
    </rPh>
    <rPh sb="29" eb="30">
      <t>オオ</t>
    </rPh>
    <rPh sb="32" eb="34">
      <t>ゲンショウ</t>
    </rPh>
    <rPh sb="41" eb="44">
      <t>サクネンド</t>
    </rPh>
    <rPh sb="45" eb="46">
      <t>クラ</t>
    </rPh>
    <rPh sb="53" eb="55">
      <t>ジッシツ</t>
    </rPh>
    <rPh sb="55" eb="58">
      <t>コウサイヒ</t>
    </rPh>
    <rPh sb="58" eb="60">
      <t>ヒリツ</t>
    </rPh>
    <rPh sb="73" eb="75">
      <t>イシキ</t>
    </rPh>
    <rPh sb="77" eb="79">
      <t>ザイセイ</t>
    </rPh>
    <rPh sb="79" eb="81">
      <t>ウンエイ</t>
    </rPh>
    <rPh sb="82" eb="84">
      <t>ジッシ</t>
    </rPh>
    <rPh sb="86" eb="88">
      <t>ケッカ</t>
    </rPh>
    <rPh sb="89" eb="91">
      <t>ガンリ</t>
    </rPh>
    <rPh sb="91" eb="93">
      <t>ショウカン</t>
    </rPh>
    <rPh sb="93" eb="94">
      <t>キン</t>
    </rPh>
    <rPh sb="95" eb="97">
      <t>ゲンショウ</t>
    </rPh>
    <rPh sb="97" eb="99">
      <t>ケイコウ</t>
    </rPh>
    <rPh sb="103" eb="106">
      <t>サクネンド</t>
    </rPh>
    <rPh sb="107" eb="108">
      <t>クラ</t>
    </rPh>
    <rPh sb="109" eb="111">
      <t>カイゼン</t>
    </rPh>
    <phoneticPr fontId="6"/>
  </si>
  <si>
    <t>実質公債費比率</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</si>
</sst>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2"/>
      <color theme="1"/>
      <name val="ＭＳ 明朝"/>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2">
    <xf numFmtId="0" fontId="0"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5" fillId="0" borderId="0">
      <alignment vertical="center"/>
    </xf>
    <xf numFmtId="0" fontId="17" fillId="0" borderId="0"/>
    <xf numFmtId="0" fontId="17" fillId="0" borderId="0">
      <alignment vertical="center"/>
    </xf>
    <xf numFmtId="0" fontId="15" fillId="0" borderId="0">
      <alignment vertical="center"/>
    </xf>
    <xf numFmtId="0" fontId="2" fillId="0" borderId="0">
      <alignment vertical="center"/>
    </xf>
    <xf numFmtId="0" fontId="21"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7" fillId="0" borderId="0">
      <alignment vertical="center"/>
    </xf>
    <xf numFmtId="0" fontId="17" fillId="0" borderId="0">
      <alignment vertical="center"/>
    </xf>
    <xf numFmtId="0" fontId="17" fillId="0" borderId="0"/>
    <xf numFmtId="0" fontId="17" fillId="0" borderId="0"/>
    <xf numFmtId="0" fontId="1" fillId="0" borderId="0">
      <alignment vertical="center"/>
    </xf>
    <xf numFmtId="0" fontId="39" fillId="0" borderId="0">
      <alignment vertical="center"/>
    </xf>
  </cellStyleXfs>
  <cellXfs count="1334">
    <xf numFmtId="0" fontId="0" fillId="0" borderId="0" xfId="0">
      <alignment vertical="center"/>
    </xf>
    <xf numFmtId="0" fontId="2" fillId="0" borderId="0" xfId="1">
      <alignment vertical="center"/>
    </xf>
    <xf numFmtId="0" fontId="4" fillId="0" borderId="0" xfId="1" applyFont="1">
      <alignment vertical="center"/>
    </xf>
    <xf numFmtId="0" fontId="5" fillId="0" borderId="0" xfId="1" applyFont="1" applyAlignment="1">
      <alignment horizontal="right" vertical="center"/>
    </xf>
    <xf numFmtId="0" fontId="7" fillId="2" borderId="1" xfId="1" applyFont="1" applyFill="1" applyBorder="1" applyAlignment="1"/>
    <xf numFmtId="0" fontId="7" fillId="2" borderId="2" xfId="1" applyFont="1" applyFill="1" applyBorder="1" applyAlignment="1">
      <alignment horizontal="right" vertical="top"/>
    </xf>
    <xf numFmtId="0" fontId="7" fillId="2" borderId="3" xfId="1" applyFont="1" applyFill="1" applyBorder="1" applyAlignment="1">
      <alignment horizontal="right" vertical="top"/>
    </xf>
    <xf numFmtId="0" fontId="7" fillId="2" borderId="4" xfId="1" applyFont="1" applyFill="1" applyBorder="1" applyAlignment="1">
      <alignment horizontal="center" vertical="center"/>
    </xf>
    <xf numFmtId="0" fontId="7" fillId="2" borderId="5" xfId="1" applyFont="1" applyFill="1" applyBorder="1" applyAlignment="1">
      <alignment horizontal="center" vertical="center"/>
    </xf>
    <xf numFmtId="0" fontId="7" fillId="2" borderId="6" xfId="1" applyFont="1" applyFill="1" applyBorder="1" applyAlignment="1">
      <alignment horizontal="center" vertical="center"/>
    </xf>
    <xf numFmtId="0" fontId="7" fillId="0" borderId="7" xfId="1" applyFont="1" applyFill="1" applyBorder="1" applyAlignment="1">
      <alignment horizontal="center" vertical="center" wrapText="1"/>
    </xf>
    <xf numFmtId="176" fontId="7" fillId="0" borderId="4" xfId="1" applyNumberFormat="1" applyFont="1" applyFill="1" applyBorder="1" applyAlignment="1" applyProtection="1">
      <alignment horizontal="right" vertical="center" shrinkToFit="1"/>
    </xf>
    <xf numFmtId="176" fontId="7" fillId="0" borderId="5" xfId="1" applyNumberFormat="1" applyFont="1" applyFill="1" applyBorder="1" applyAlignment="1" applyProtection="1">
      <alignment horizontal="right" vertical="center" shrinkToFit="1"/>
    </xf>
    <xf numFmtId="176" fontId="7" fillId="0" borderId="10" xfId="1" applyNumberFormat="1" applyFont="1" applyFill="1" applyBorder="1" applyAlignment="1" applyProtection="1">
      <alignment horizontal="right" vertical="center" shrinkToFit="1"/>
    </xf>
    <xf numFmtId="0" fontId="7" fillId="0" borderId="11" xfId="1" applyFont="1" applyFill="1" applyBorder="1" applyAlignment="1">
      <alignment horizontal="center" vertical="center" wrapText="1"/>
    </xf>
    <xf numFmtId="176" fontId="7" fillId="0" borderId="14" xfId="1" applyNumberFormat="1" applyFont="1" applyFill="1" applyBorder="1" applyAlignment="1" applyProtection="1">
      <alignment horizontal="right" vertical="center" shrinkToFit="1"/>
    </xf>
    <xf numFmtId="176" fontId="7" fillId="0" borderId="15" xfId="1" applyNumberFormat="1" applyFont="1" applyFill="1" applyBorder="1" applyAlignment="1" applyProtection="1">
      <alignment horizontal="right" vertical="center" shrinkToFit="1"/>
    </xf>
    <xf numFmtId="176" fontId="7" fillId="0" borderId="16" xfId="1" applyNumberFormat="1" applyFont="1" applyFill="1" applyBorder="1" applyAlignment="1" applyProtection="1">
      <alignment horizontal="right" vertical="center" shrinkToFit="1"/>
    </xf>
    <xf numFmtId="0" fontId="7" fillId="0" borderId="17" xfId="1" applyFont="1" applyFill="1" applyBorder="1" applyAlignment="1">
      <alignment horizontal="center" vertical="center"/>
    </xf>
    <xf numFmtId="176" fontId="7" fillId="0" borderId="20" xfId="1" applyNumberFormat="1" applyFont="1" applyFill="1" applyBorder="1" applyAlignment="1" applyProtection="1">
      <alignment horizontal="right" vertical="center" shrinkToFit="1"/>
    </xf>
    <xf numFmtId="176" fontId="7" fillId="0" borderId="21" xfId="1" applyNumberFormat="1" applyFont="1" applyFill="1" applyBorder="1" applyAlignment="1" applyProtection="1">
      <alignment horizontal="right" vertical="center" shrinkToFit="1"/>
    </xf>
    <xf numFmtId="176" fontId="7" fillId="0" borderId="22" xfId="1" applyNumberFormat="1" applyFont="1" applyFill="1" applyBorder="1" applyAlignment="1" applyProtection="1">
      <alignment horizontal="right" vertical="center" shrinkToFit="1"/>
    </xf>
    <xf numFmtId="0" fontId="7" fillId="0" borderId="0" xfId="2" applyFont="1">
      <alignment vertical="center"/>
    </xf>
    <xf numFmtId="0" fontId="2" fillId="0" borderId="0" xfId="2">
      <alignment vertical="center"/>
    </xf>
    <xf numFmtId="0" fontId="5" fillId="0" borderId="0" xfId="2" applyFont="1" applyAlignment="1">
      <alignment horizontal="right" vertical="center"/>
    </xf>
    <xf numFmtId="0" fontId="7" fillId="3" borderId="1" xfId="2" applyFont="1" applyFill="1" applyBorder="1" applyAlignment="1"/>
    <xf numFmtId="0" fontId="7" fillId="3" borderId="2" xfId="2" applyFont="1" applyFill="1" applyBorder="1" applyAlignment="1">
      <alignment horizontal="right" vertical="top"/>
    </xf>
    <xf numFmtId="0" fontId="7" fillId="3" borderId="3" xfId="2" applyFont="1" applyFill="1" applyBorder="1" applyAlignment="1">
      <alignment horizontal="right" vertical="top"/>
    </xf>
    <xf numFmtId="0" fontId="7" fillId="3" borderId="23" xfId="2" applyFont="1" applyFill="1" applyBorder="1" applyAlignment="1">
      <alignment horizontal="center" vertical="center"/>
    </xf>
    <xf numFmtId="0" fontId="7" fillId="3" borderId="5" xfId="2" applyFont="1" applyFill="1" applyBorder="1" applyAlignment="1">
      <alignment horizontal="center" vertical="center"/>
    </xf>
    <xf numFmtId="0" fontId="7" fillId="3" borderId="10" xfId="2" applyFont="1" applyFill="1" applyBorder="1" applyAlignment="1">
      <alignment horizontal="center" vertical="center"/>
    </xf>
    <xf numFmtId="0" fontId="7" fillId="0" borderId="24" xfId="2" applyFont="1" applyFill="1" applyBorder="1" applyAlignment="1">
      <alignment vertical="center" wrapText="1"/>
    </xf>
    <xf numFmtId="176" fontId="7" fillId="0" borderId="27" xfId="2" applyNumberFormat="1" applyFont="1" applyFill="1" applyBorder="1" applyAlignment="1">
      <alignment horizontal="right" vertical="center" shrinkToFit="1"/>
    </xf>
    <xf numFmtId="176" fontId="7" fillId="0" borderId="28" xfId="2" applyNumberFormat="1" applyFont="1" applyFill="1" applyBorder="1" applyAlignment="1">
      <alignment horizontal="right" vertical="center" shrinkToFit="1"/>
    </xf>
    <xf numFmtId="176" fontId="7" fillId="0" borderId="29" xfId="2" applyNumberFormat="1" applyFont="1" applyFill="1" applyBorder="1" applyAlignment="1">
      <alignment horizontal="right" vertical="center" shrinkToFit="1"/>
    </xf>
    <xf numFmtId="0" fontId="7" fillId="0" borderId="30" xfId="2" applyFont="1" applyFill="1" applyBorder="1" applyAlignment="1">
      <alignment vertical="center"/>
    </xf>
    <xf numFmtId="176" fontId="7" fillId="0" borderId="33" xfId="2" applyNumberFormat="1" applyFont="1" applyFill="1" applyBorder="1" applyAlignment="1">
      <alignment horizontal="right" vertical="center" shrinkToFit="1"/>
    </xf>
    <xf numFmtId="176" fontId="7" fillId="0" borderId="34" xfId="2" applyNumberFormat="1" applyFont="1" applyFill="1" applyBorder="1" applyAlignment="1">
      <alignment horizontal="right" vertical="center" shrinkToFit="1"/>
    </xf>
    <xf numFmtId="176" fontId="7" fillId="0" borderId="35" xfId="2" applyNumberFormat="1" applyFont="1" applyFill="1" applyBorder="1" applyAlignment="1">
      <alignment horizontal="right" vertical="center" shrinkToFit="1"/>
    </xf>
    <xf numFmtId="0" fontId="7" fillId="0" borderId="11" xfId="2" applyFont="1" applyFill="1" applyBorder="1" applyAlignment="1">
      <alignment vertical="center"/>
    </xf>
    <xf numFmtId="0" fontId="7" fillId="0" borderId="17" xfId="2" applyFont="1" applyFill="1" applyBorder="1" applyAlignment="1">
      <alignment vertical="center"/>
    </xf>
    <xf numFmtId="176" fontId="7" fillId="0" borderId="20" xfId="2" applyNumberFormat="1" applyFont="1" applyFill="1" applyBorder="1" applyAlignment="1">
      <alignment horizontal="right" vertical="center" shrinkToFit="1"/>
    </xf>
    <xf numFmtId="176" fontId="7" fillId="0" borderId="21" xfId="2" applyNumberFormat="1" applyFont="1" applyFill="1" applyBorder="1" applyAlignment="1">
      <alignment horizontal="right" vertical="center" shrinkToFit="1"/>
    </xf>
    <xf numFmtId="176" fontId="7" fillId="0" borderId="22" xfId="2" applyNumberFormat="1" applyFont="1" applyFill="1" applyBorder="1" applyAlignment="1">
      <alignment horizontal="right" vertical="center" shrinkToFit="1"/>
    </xf>
    <xf numFmtId="0" fontId="8" fillId="0" borderId="0" xfId="2" applyFont="1" applyFill="1" applyBorder="1" applyAlignment="1">
      <alignment vertical="center"/>
    </xf>
    <xf numFmtId="0" fontId="8" fillId="0" borderId="0" xfId="2" applyNumberFormat="1" applyFont="1" applyFill="1" applyBorder="1" applyAlignment="1">
      <alignment vertical="center" wrapText="1"/>
    </xf>
    <xf numFmtId="0" fontId="8" fillId="0" borderId="0" xfId="2" applyNumberFormat="1" applyFont="1" applyBorder="1" applyAlignment="1">
      <alignment vertical="center" wrapText="1"/>
    </xf>
    <xf numFmtId="0" fontId="7" fillId="0" borderId="0" xfId="2" applyNumberFormat="1" applyFont="1" applyFill="1" applyBorder="1" applyAlignment="1">
      <alignment vertical="center"/>
    </xf>
    <xf numFmtId="0" fontId="4" fillId="0" borderId="0" xfId="3" applyFont="1">
      <alignment vertical="center"/>
    </xf>
    <xf numFmtId="0" fontId="2" fillId="0" borderId="0" xfId="3">
      <alignment vertical="center"/>
    </xf>
    <xf numFmtId="0" fontId="5" fillId="0" borderId="0" xfId="3" applyFont="1" applyAlignment="1">
      <alignment horizontal="center" vertical="center"/>
    </xf>
    <xf numFmtId="0" fontId="8" fillId="2" borderId="1" xfId="3" applyFont="1" applyFill="1" applyBorder="1" applyAlignment="1"/>
    <xf numFmtId="0" fontId="8" fillId="2" borderId="2" xfId="3" applyFont="1" applyFill="1" applyBorder="1" applyAlignment="1"/>
    <xf numFmtId="0" fontId="8" fillId="2" borderId="2" xfId="3" applyFont="1" applyFill="1" applyBorder="1" applyAlignment="1">
      <alignment horizontal="right" vertical="center"/>
    </xf>
    <xf numFmtId="0" fontId="8" fillId="2" borderId="3" xfId="3" applyFont="1" applyFill="1" applyBorder="1" applyAlignment="1">
      <alignment horizontal="right" vertical="top"/>
    </xf>
    <xf numFmtId="0" fontId="8" fillId="2" borderId="23" xfId="3" applyFont="1" applyFill="1" applyBorder="1" applyAlignment="1">
      <alignment horizontal="center" vertical="center"/>
    </xf>
    <xf numFmtId="0" fontId="8" fillId="2" borderId="5" xfId="3" applyFont="1" applyFill="1" applyBorder="1" applyAlignment="1">
      <alignment horizontal="center" vertical="center"/>
    </xf>
    <xf numFmtId="0" fontId="8" fillId="2" borderId="6" xfId="3" applyFont="1" applyFill="1" applyBorder="1" applyAlignment="1">
      <alignment horizontal="center" vertical="center"/>
    </xf>
    <xf numFmtId="0" fontId="8" fillId="0" borderId="37" xfId="3" applyFont="1" applyFill="1" applyBorder="1" applyAlignment="1">
      <alignment vertical="center" wrapText="1"/>
    </xf>
    <xf numFmtId="177" fontId="8" fillId="0" borderId="27" xfId="3" applyNumberFormat="1" applyFont="1" applyFill="1" applyBorder="1" applyAlignment="1" applyProtection="1">
      <alignment horizontal="right" vertical="center" shrinkToFit="1"/>
    </xf>
    <xf numFmtId="177" fontId="8" fillId="0" borderId="28" xfId="3" applyNumberFormat="1" applyFont="1" applyFill="1" applyBorder="1" applyAlignment="1" applyProtection="1">
      <alignment horizontal="right" vertical="center" shrinkToFit="1"/>
    </xf>
    <xf numFmtId="177" fontId="8" fillId="0" borderId="29" xfId="3" applyNumberFormat="1" applyFont="1" applyFill="1" applyBorder="1" applyAlignment="1" applyProtection="1">
      <alignment horizontal="right" vertical="center" shrinkToFit="1"/>
    </xf>
    <xf numFmtId="0" fontId="8" fillId="0" borderId="39" xfId="3" applyFont="1" applyFill="1" applyBorder="1" applyAlignment="1">
      <alignment vertical="center"/>
    </xf>
    <xf numFmtId="177" fontId="8" fillId="0" borderId="33" xfId="3" applyNumberFormat="1" applyFont="1" applyFill="1" applyBorder="1" applyAlignment="1" applyProtection="1">
      <alignment horizontal="right" vertical="center" shrinkToFit="1"/>
    </xf>
    <xf numFmtId="177" fontId="8" fillId="0" borderId="34" xfId="3" applyNumberFormat="1" applyFont="1" applyFill="1" applyBorder="1" applyAlignment="1" applyProtection="1">
      <alignment horizontal="right" vertical="center" shrinkToFit="1"/>
    </xf>
    <xf numFmtId="177" fontId="8" fillId="0" borderId="35" xfId="3" applyNumberFormat="1" applyFont="1" applyFill="1" applyBorder="1" applyAlignment="1" applyProtection="1">
      <alignment horizontal="right" vertical="center" shrinkToFit="1"/>
    </xf>
    <xf numFmtId="0" fontId="8" fillId="0" borderId="41" xfId="3" applyFont="1" applyFill="1" applyBorder="1" applyAlignment="1">
      <alignment vertical="center"/>
    </xf>
    <xf numFmtId="0" fontId="8" fillId="0" borderId="44" xfId="3" applyFont="1" applyFill="1" applyBorder="1" applyAlignment="1">
      <alignment vertical="center"/>
    </xf>
    <xf numFmtId="177" fontId="8" fillId="0" borderId="20" xfId="3" applyNumberFormat="1" applyFont="1" applyFill="1" applyBorder="1" applyAlignment="1" applyProtection="1">
      <alignment horizontal="right" vertical="center" shrinkToFit="1"/>
    </xf>
    <xf numFmtId="177" fontId="8" fillId="0" borderId="21" xfId="3" applyNumberFormat="1" applyFont="1" applyFill="1" applyBorder="1" applyAlignment="1" applyProtection="1">
      <alignment horizontal="right" vertical="center" shrinkToFit="1"/>
    </xf>
    <xf numFmtId="177" fontId="8" fillId="0" borderId="22" xfId="3" applyNumberFormat="1" applyFont="1" applyFill="1" applyBorder="1" applyAlignment="1" applyProtection="1">
      <alignment horizontal="right" vertical="center" shrinkToFit="1"/>
    </xf>
    <xf numFmtId="0" fontId="8" fillId="0" borderId="0" xfId="3" applyFont="1" applyAlignment="1"/>
    <xf numFmtId="0" fontId="9" fillId="0" borderId="0" xfId="3" applyFont="1" applyAlignment="1"/>
    <xf numFmtId="0" fontId="9" fillId="0" borderId="0" xfId="3" applyFont="1">
      <alignment vertical="center"/>
    </xf>
    <xf numFmtId="177" fontId="9" fillId="0" borderId="0" xfId="3" applyNumberFormat="1" applyFont="1" applyAlignment="1">
      <alignment horizontal="right" vertical="center" shrinkToFit="1"/>
    </xf>
    <xf numFmtId="0" fontId="10" fillId="0" borderId="0" xfId="3" applyNumberFormat="1" applyFont="1" applyAlignment="1">
      <alignment horizontal="center" vertical="center" shrinkToFit="1"/>
    </xf>
    <xf numFmtId="0" fontId="9" fillId="4" borderId="1" xfId="3" applyFont="1" applyFill="1" applyBorder="1" applyAlignment="1"/>
    <xf numFmtId="0" fontId="9" fillId="4" borderId="2" xfId="3" applyFont="1" applyFill="1" applyBorder="1" applyAlignment="1"/>
    <xf numFmtId="0" fontId="9" fillId="4" borderId="2" xfId="3" applyFont="1" applyFill="1" applyBorder="1" applyAlignment="1">
      <alignment horizontal="right" vertical="center"/>
    </xf>
    <xf numFmtId="0" fontId="9" fillId="4" borderId="3" xfId="3" applyFont="1" applyFill="1" applyBorder="1" applyAlignment="1">
      <alignment horizontal="right" vertical="top"/>
    </xf>
    <xf numFmtId="0" fontId="9" fillId="4" borderId="23" xfId="3" applyFont="1" applyFill="1" applyBorder="1" applyAlignment="1">
      <alignment horizontal="center" vertical="center"/>
    </xf>
    <xf numFmtId="0" fontId="9" fillId="4" borderId="5" xfId="3" applyFont="1" applyFill="1" applyBorder="1" applyAlignment="1">
      <alignment horizontal="center" vertical="center"/>
    </xf>
    <xf numFmtId="0" fontId="9" fillId="4" borderId="6" xfId="3" applyFont="1" applyFill="1" applyBorder="1" applyAlignment="1">
      <alignment horizontal="center" vertical="center"/>
    </xf>
    <xf numFmtId="177" fontId="9" fillId="0" borderId="27" xfId="3" applyNumberFormat="1" applyFont="1" applyBorder="1" applyAlignment="1" applyProtection="1">
      <alignment horizontal="right" vertical="center" shrinkToFit="1"/>
      <protection locked="0"/>
    </xf>
    <xf numFmtId="177" fontId="9" fillId="0" borderId="28" xfId="3" applyNumberFormat="1" applyFont="1" applyBorder="1" applyAlignment="1" applyProtection="1">
      <alignment horizontal="right" vertical="center" shrinkToFit="1"/>
      <protection locked="0"/>
    </xf>
    <xf numFmtId="177" fontId="9" fillId="0" borderId="29" xfId="3" applyNumberFormat="1" applyFont="1" applyBorder="1" applyAlignment="1" applyProtection="1">
      <alignment horizontal="right" vertical="center" shrinkToFit="1"/>
      <protection locked="0"/>
    </xf>
    <xf numFmtId="177" fontId="9" fillId="0" borderId="20" xfId="3" applyNumberFormat="1" applyFont="1" applyBorder="1" applyAlignment="1" applyProtection="1">
      <alignment horizontal="right" vertical="center" shrinkToFit="1"/>
      <protection locked="0"/>
    </xf>
    <xf numFmtId="177" fontId="9" fillId="0" borderId="21" xfId="3" applyNumberFormat="1" applyFont="1" applyBorder="1" applyAlignment="1" applyProtection="1">
      <alignment horizontal="right" vertical="center" shrinkToFit="1"/>
      <protection locked="0"/>
    </xf>
    <xf numFmtId="177" fontId="9" fillId="0" borderId="22" xfId="3" applyNumberFormat="1" applyFont="1" applyBorder="1" applyAlignment="1" applyProtection="1">
      <alignment horizontal="right" vertical="center" shrinkToFit="1"/>
      <protection locked="0"/>
    </xf>
    <xf numFmtId="0" fontId="12" fillId="0" borderId="0" xfId="3" applyFont="1" applyAlignment="1">
      <alignment horizontal="center" vertical="center" wrapText="1"/>
    </xf>
    <xf numFmtId="0" fontId="9" fillId="0" borderId="0" xfId="3" applyFont="1" applyAlignment="1">
      <alignment vertical="top"/>
    </xf>
    <xf numFmtId="0" fontId="13" fillId="0" borderId="0" xfId="3" applyFont="1">
      <alignment vertical="center"/>
    </xf>
    <xf numFmtId="0" fontId="12" fillId="0" borderId="0" xfId="3" applyFont="1" applyAlignment="1">
      <alignment vertical="center" wrapText="1"/>
    </xf>
    <xf numFmtId="0" fontId="2" fillId="0" borderId="0" xfId="4">
      <alignment vertical="center"/>
    </xf>
    <xf numFmtId="0" fontId="5" fillId="0" borderId="0" xfId="4" applyFont="1" applyAlignment="1">
      <alignment horizontal="center" vertical="center"/>
    </xf>
    <xf numFmtId="0" fontId="8" fillId="2" borderId="1" xfId="4" applyFont="1" applyFill="1" applyBorder="1" applyAlignment="1"/>
    <xf numFmtId="0" fontId="8" fillId="2" borderId="2" xfId="4" applyFont="1" applyFill="1" applyBorder="1" applyAlignment="1"/>
    <xf numFmtId="0" fontId="8" fillId="2" borderId="2" xfId="4" applyFont="1" applyFill="1" applyBorder="1" applyAlignment="1">
      <alignment horizontal="right" vertical="center"/>
    </xf>
    <xf numFmtId="0" fontId="8" fillId="2" borderId="3" xfId="4" applyFont="1" applyFill="1" applyBorder="1" applyAlignment="1">
      <alignment horizontal="right" vertical="top"/>
    </xf>
    <xf numFmtId="0" fontId="8" fillId="2" borderId="23" xfId="4" applyFont="1" applyFill="1" applyBorder="1" applyAlignment="1">
      <alignment horizontal="center" vertical="center"/>
    </xf>
    <xf numFmtId="0" fontId="8" fillId="2" borderId="5" xfId="4" applyFont="1" applyFill="1" applyBorder="1" applyAlignment="1">
      <alignment horizontal="center" vertical="center"/>
    </xf>
    <xf numFmtId="0" fontId="8" fillId="2" borderId="10" xfId="4" applyFont="1" applyFill="1" applyBorder="1" applyAlignment="1">
      <alignment horizontal="center" vertical="center"/>
    </xf>
    <xf numFmtId="0" fontId="8" fillId="0" borderId="37" xfId="4" applyFont="1" applyFill="1" applyBorder="1" applyAlignment="1">
      <alignment vertical="center" wrapText="1"/>
    </xf>
    <xf numFmtId="177" fontId="8" fillId="0" borderId="27" xfId="4" applyNumberFormat="1" applyFont="1" applyFill="1" applyBorder="1" applyAlignment="1" applyProtection="1">
      <alignment horizontal="right" vertical="center" shrinkToFit="1"/>
    </xf>
    <xf numFmtId="177" fontId="8" fillId="0" borderId="28" xfId="4" applyNumberFormat="1" applyFont="1" applyFill="1" applyBorder="1" applyAlignment="1" applyProtection="1">
      <alignment horizontal="right" vertical="center" shrinkToFit="1"/>
    </xf>
    <xf numFmtId="177" fontId="8" fillId="0" borderId="29" xfId="4" applyNumberFormat="1" applyFont="1" applyFill="1" applyBorder="1" applyAlignment="1" applyProtection="1">
      <alignment horizontal="right" vertical="center" shrinkToFit="1"/>
    </xf>
    <xf numFmtId="0" fontId="8" fillId="0" borderId="39" xfId="4" applyFont="1" applyFill="1" applyBorder="1" applyAlignment="1">
      <alignment vertical="center"/>
    </xf>
    <xf numFmtId="177" fontId="8" fillId="0" borderId="33" xfId="4" applyNumberFormat="1" applyFont="1" applyFill="1" applyBorder="1" applyAlignment="1" applyProtection="1">
      <alignment horizontal="right" vertical="center" shrinkToFit="1"/>
    </xf>
    <xf numFmtId="177" fontId="8" fillId="0" borderId="34" xfId="4" applyNumberFormat="1" applyFont="1" applyFill="1" applyBorder="1" applyAlignment="1" applyProtection="1">
      <alignment horizontal="right" vertical="center" shrinkToFit="1"/>
    </xf>
    <xf numFmtId="177" fontId="8" fillId="0" borderId="35" xfId="4" applyNumberFormat="1" applyFont="1" applyFill="1" applyBorder="1" applyAlignment="1" applyProtection="1">
      <alignment horizontal="right" vertical="center" shrinkToFit="1"/>
    </xf>
    <xf numFmtId="0" fontId="8" fillId="0" borderId="41" xfId="4" applyFont="1" applyFill="1" applyBorder="1" applyAlignment="1">
      <alignment vertical="center"/>
    </xf>
    <xf numFmtId="0" fontId="8" fillId="0" borderId="47" xfId="4" applyFont="1" applyFill="1" applyBorder="1" applyAlignment="1">
      <alignment vertical="center"/>
    </xf>
    <xf numFmtId="0" fontId="8" fillId="0" borderId="39" xfId="4" applyFont="1" applyFill="1" applyBorder="1" applyAlignment="1">
      <alignment vertical="center" wrapText="1"/>
    </xf>
    <xf numFmtId="0" fontId="8" fillId="0" borderId="44" xfId="4" applyFont="1" applyFill="1" applyBorder="1" applyAlignment="1">
      <alignment vertical="center"/>
    </xf>
    <xf numFmtId="177" fontId="8" fillId="0" borderId="20" xfId="4" applyNumberFormat="1" applyFont="1" applyFill="1" applyBorder="1" applyAlignment="1" applyProtection="1">
      <alignment horizontal="right" vertical="center" shrinkToFit="1"/>
    </xf>
    <xf numFmtId="177" fontId="8" fillId="0" borderId="21" xfId="4" applyNumberFormat="1" applyFont="1" applyFill="1" applyBorder="1" applyAlignment="1" applyProtection="1">
      <alignment horizontal="right" vertical="center" shrinkToFit="1"/>
    </xf>
    <xf numFmtId="177" fontId="8" fillId="0" borderId="22" xfId="4" applyNumberFormat="1" applyFont="1" applyFill="1" applyBorder="1" applyAlignment="1" applyProtection="1">
      <alignment horizontal="right" vertical="center" shrinkToFit="1"/>
    </xf>
    <xf numFmtId="0" fontId="8" fillId="0" borderId="0" xfId="4" applyFont="1" applyFill="1" applyBorder="1" applyAlignment="1"/>
    <xf numFmtId="0" fontId="8" fillId="0" borderId="0" xfId="4" applyFont="1" applyFill="1" applyBorder="1" applyAlignment="1">
      <alignment vertical="center"/>
    </xf>
    <xf numFmtId="0" fontId="8" fillId="0" borderId="0" xfId="4" applyFont="1" applyFill="1" applyBorder="1" applyAlignment="1">
      <alignment horizontal="left" vertical="center"/>
    </xf>
    <xf numFmtId="177" fontId="8" fillId="0" borderId="0" xfId="4" applyNumberFormat="1" applyFont="1" applyFill="1" applyBorder="1" applyAlignment="1" applyProtection="1">
      <alignment horizontal="right" vertical="center"/>
    </xf>
    <xf numFmtId="0" fontId="5" fillId="0" borderId="0" xfId="1" applyFont="1" applyAlignment="1">
      <alignment horizontal="right"/>
    </xf>
    <xf numFmtId="0" fontId="14" fillId="2" borderId="1" xfId="1" applyFont="1" applyFill="1" applyBorder="1" applyAlignment="1"/>
    <xf numFmtId="0" fontId="14" fillId="2" borderId="2" xfId="1" applyFont="1" applyFill="1" applyBorder="1" applyAlignment="1">
      <alignment horizontal="right" vertical="top"/>
    </xf>
    <xf numFmtId="0" fontId="14" fillId="2" borderId="3" xfId="1" applyFont="1" applyFill="1" applyBorder="1" applyAlignment="1">
      <alignment horizontal="right" vertical="top"/>
    </xf>
    <xf numFmtId="0" fontId="16" fillId="4" borderId="5" xfId="5" applyFont="1" applyFill="1" applyBorder="1" applyAlignment="1">
      <alignment horizontal="center" vertical="center"/>
    </xf>
    <xf numFmtId="0" fontId="16" fillId="4" borderId="6" xfId="5" applyFont="1" applyFill="1" applyBorder="1" applyAlignment="1">
      <alignment horizontal="center" vertical="center"/>
    </xf>
    <xf numFmtId="0" fontId="14" fillId="0" borderId="7" xfId="1" applyFont="1" applyFill="1" applyBorder="1" applyAlignment="1">
      <alignment horizontal="center" vertical="center" wrapText="1"/>
    </xf>
    <xf numFmtId="177" fontId="14" fillId="0" borderId="5" xfId="5" applyNumberFormat="1" applyFont="1" applyFill="1" applyBorder="1" applyAlignment="1" applyProtection="1">
      <alignment horizontal="right" vertical="center" shrinkToFit="1"/>
    </xf>
    <xf numFmtId="177" fontId="14" fillId="0" borderId="10" xfId="5" applyNumberFormat="1" applyFont="1" applyFill="1" applyBorder="1" applyAlignment="1" applyProtection="1">
      <alignment horizontal="right" vertical="center" shrinkToFit="1"/>
    </xf>
    <xf numFmtId="0" fontId="14" fillId="0" borderId="11" xfId="1" applyFont="1" applyFill="1" applyBorder="1" applyAlignment="1">
      <alignment horizontal="center" vertical="center" wrapText="1"/>
    </xf>
    <xf numFmtId="177" fontId="14" fillId="0" borderId="15" xfId="5" applyNumberFormat="1" applyFont="1" applyFill="1" applyBorder="1" applyAlignment="1" applyProtection="1">
      <alignment horizontal="right" vertical="center" shrinkToFit="1"/>
    </xf>
    <xf numFmtId="177" fontId="14" fillId="0" borderId="16" xfId="5" applyNumberFormat="1" applyFont="1" applyFill="1" applyBorder="1" applyAlignment="1" applyProtection="1">
      <alignment horizontal="right" vertical="center" shrinkToFit="1"/>
    </xf>
    <xf numFmtId="177" fontId="14" fillId="0" borderId="34" xfId="5" applyNumberFormat="1" applyFont="1" applyFill="1" applyBorder="1" applyAlignment="1" applyProtection="1">
      <alignment horizontal="right" vertical="center" shrinkToFit="1"/>
    </xf>
    <xf numFmtId="177" fontId="14" fillId="0" borderId="35" xfId="5" applyNumberFormat="1" applyFont="1" applyFill="1" applyBorder="1" applyAlignment="1" applyProtection="1">
      <alignment horizontal="right" vertical="center" shrinkToFit="1"/>
    </xf>
    <xf numFmtId="0" fontId="14" fillId="0" borderId="49" xfId="1" applyFont="1" applyFill="1" applyBorder="1" applyAlignment="1">
      <alignment horizontal="center" vertical="center"/>
    </xf>
    <xf numFmtId="177" fontId="14" fillId="0" borderId="34" xfId="5" applyNumberFormat="1" applyFont="1" applyFill="1" applyBorder="1" applyAlignment="1" applyProtection="1">
      <alignment horizontal="right" vertical="center" shrinkToFit="1"/>
      <protection locked="0"/>
    </xf>
    <xf numFmtId="0" fontId="14" fillId="0" borderId="50" xfId="1" applyFont="1" applyFill="1" applyBorder="1" applyAlignment="1">
      <alignment horizontal="center" vertical="center"/>
    </xf>
    <xf numFmtId="177" fontId="14" fillId="0" borderId="21" xfId="5" applyNumberFormat="1" applyFont="1" applyFill="1" applyBorder="1" applyAlignment="1" applyProtection="1">
      <alignment horizontal="right" vertical="center" shrinkToFit="1"/>
      <protection locked="0"/>
    </xf>
    <xf numFmtId="0" fontId="14" fillId="0" borderId="1" xfId="1" applyFont="1" applyFill="1" applyBorder="1" applyAlignment="1">
      <alignment horizontal="center" vertical="center"/>
    </xf>
    <xf numFmtId="177" fontId="14" fillId="0" borderId="51" xfId="5" applyNumberFormat="1" applyFont="1" applyFill="1" applyBorder="1" applyAlignment="1" applyProtection="1">
      <alignment horizontal="right" vertical="center" shrinkToFit="1"/>
    </xf>
    <xf numFmtId="177" fontId="14" fillId="0" borderId="6" xfId="5" applyNumberFormat="1" applyFont="1" applyFill="1" applyBorder="1" applyAlignment="1" applyProtection="1">
      <alignment horizontal="right" vertical="center" shrinkToFit="1"/>
    </xf>
    <xf numFmtId="178" fontId="18" fillId="0" borderId="41" xfId="6" applyNumberFormat="1" applyFont="1" applyBorder="1" applyAlignment="1">
      <alignment vertical="center"/>
    </xf>
    <xf numFmtId="178" fontId="18" fillId="0" borderId="48" xfId="6" applyNumberFormat="1" applyFont="1" applyBorder="1" applyAlignment="1">
      <alignment vertical="center"/>
    </xf>
    <xf numFmtId="178" fontId="18" fillId="0" borderId="15" xfId="6" applyNumberFormat="1" applyFont="1" applyBorder="1" applyAlignment="1">
      <alignment horizontal="center" vertical="center" wrapText="1"/>
    </xf>
    <xf numFmtId="178" fontId="18" fillId="0" borderId="39" xfId="6" applyNumberFormat="1" applyFont="1" applyBorder="1" applyAlignment="1">
      <alignment horizontal="center" vertical="center"/>
    </xf>
    <xf numFmtId="178" fontId="18" fillId="0" borderId="31" xfId="6" applyNumberFormat="1" applyFont="1" applyBorder="1" applyAlignment="1">
      <alignment horizontal="center" vertical="center"/>
    </xf>
    <xf numFmtId="178" fontId="18" fillId="0" borderId="42" xfId="6" applyNumberFormat="1" applyFont="1" applyBorder="1" applyAlignment="1">
      <alignment horizontal="center" vertical="center"/>
    </xf>
    <xf numFmtId="0" fontId="17" fillId="0" borderId="0" xfId="6"/>
    <xf numFmtId="178" fontId="18" fillId="0" borderId="37" xfId="6" applyNumberFormat="1" applyFont="1" applyBorder="1" applyAlignment="1">
      <alignment vertical="center"/>
    </xf>
    <xf numFmtId="178" fontId="18" fillId="0" borderId="40" xfId="6" applyNumberFormat="1" applyFont="1" applyBorder="1" applyAlignment="1">
      <alignment vertical="center"/>
    </xf>
    <xf numFmtId="0" fontId="17" fillId="0" borderId="47" xfId="6" applyFont="1" applyBorder="1" applyAlignment="1">
      <alignment vertical="center"/>
    </xf>
    <xf numFmtId="178" fontId="18" fillId="0" borderId="41" xfId="6" applyNumberFormat="1" applyFont="1" applyBorder="1" applyAlignment="1">
      <alignment horizontal="center" vertical="center"/>
    </xf>
    <xf numFmtId="178" fontId="18" fillId="0" borderId="52" xfId="6" applyNumberFormat="1" applyFont="1" applyBorder="1" applyAlignment="1">
      <alignment horizontal="center" vertical="center" wrapText="1"/>
    </xf>
    <xf numFmtId="178" fontId="18" fillId="0" borderId="53" xfId="6" applyNumberFormat="1" applyFont="1" applyBorder="1" applyAlignment="1">
      <alignment horizontal="center" vertical="center"/>
    </xf>
    <xf numFmtId="178" fontId="18" fillId="0" borderId="54" xfId="6" applyNumberFormat="1" applyFont="1" applyBorder="1" applyAlignment="1">
      <alignment horizontal="center" vertical="center" wrapText="1"/>
    </xf>
    <xf numFmtId="178" fontId="18" fillId="0" borderId="34" xfId="6" applyNumberFormat="1" applyFont="1" applyBorder="1" applyAlignment="1">
      <alignment horizontal="center" vertical="center"/>
    </xf>
    <xf numFmtId="178" fontId="18" fillId="0" borderId="48" xfId="6" applyNumberFormat="1" applyFont="1" applyBorder="1" applyAlignment="1">
      <alignment horizontal="center" vertical="center"/>
    </xf>
    <xf numFmtId="179" fontId="18" fillId="0" borderId="15" xfId="6" applyNumberFormat="1" applyFont="1" applyFill="1" applyBorder="1" applyAlignment="1">
      <alignment vertical="center"/>
    </xf>
    <xf numFmtId="179" fontId="18" fillId="0" borderId="41" xfId="6" applyNumberFormat="1" applyFont="1" applyFill="1" applyBorder="1" applyAlignment="1">
      <alignment vertical="center"/>
    </xf>
    <xf numFmtId="180" fontId="18" fillId="0" borderId="55" xfId="6" applyNumberFormat="1" applyFont="1" applyFill="1" applyBorder="1" applyAlignment="1">
      <alignment vertical="center"/>
    </xf>
    <xf numFmtId="179" fontId="18" fillId="0" borderId="53" xfId="6" applyNumberFormat="1" applyFont="1" applyFill="1" applyBorder="1" applyAlignment="1">
      <alignment vertical="center"/>
    </xf>
    <xf numFmtId="180" fontId="18" fillId="0" borderId="56" xfId="6" applyNumberFormat="1" applyFont="1" applyFill="1" applyBorder="1" applyAlignment="1">
      <alignment vertical="center"/>
    </xf>
    <xf numFmtId="180" fontId="18" fillId="0" borderId="15" xfId="6" applyNumberFormat="1" applyFont="1" applyBorder="1" applyAlignment="1">
      <alignment vertical="center"/>
    </xf>
    <xf numFmtId="178" fontId="18" fillId="0" borderId="37" xfId="6" applyNumberFormat="1" applyFont="1" applyBorder="1" applyAlignment="1">
      <alignment horizontal="center" vertical="center"/>
    </xf>
    <xf numFmtId="178" fontId="18" fillId="0" borderId="57" xfId="6" applyNumberFormat="1" applyFont="1" applyBorder="1" applyAlignment="1">
      <alignment horizontal="center" vertical="center"/>
    </xf>
    <xf numFmtId="179" fontId="18" fillId="0" borderId="58" xfId="6" applyNumberFormat="1" applyFont="1" applyFill="1" applyBorder="1" applyAlignment="1">
      <alignment vertical="center"/>
    </xf>
    <xf numFmtId="179" fontId="18" fillId="0" borderId="59" xfId="6" applyNumberFormat="1" applyFont="1" applyFill="1" applyBorder="1" applyAlignment="1">
      <alignment vertical="center"/>
    </xf>
    <xf numFmtId="180" fontId="18" fillId="0" borderId="57" xfId="6" applyNumberFormat="1" applyFont="1" applyFill="1" applyBorder="1" applyAlignment="1">
      <alignment vertical="center"/>
    </xf>
    <xf numFmtId="179" fontId="18" fillId="0" borderId="60" xfId="6" applyNumberFormat="1" applyFont="1" applyFill="1" applyBorder="1" applyAlignment="1">
      <alignment vertical="center"/>
    </xf>
    <xf numFmtId="180" fontId="18" fillId="0" borderId="61" xfId="6" applyNumberFormat="1" applyFont="1" applyFill="1" applyBorder="1" applyAlignment="1">
      <alignment vertical="center"/>
    </xf>
    <xf numFmtId="180" fontId="18" fillId="0" borderId="58" xfId="6" applyNumberFormat="1" applyFont="1" applyBorder="1" applyAlignment="1">
      <alignment vertical="center"/>
    </xf>
    <xf numFmtId="179" fontId="18" fillId="0" borderId="58" xfId="6" applyNumberFormat="1" applyFont="1" applyFill="1" applyBorder="1" applyAlignment="1">
      <alignment vertical="center" wrapText="1"/>
    </xf>
    <xf numFmtId="179" fontId="18" fillId="0" borderId="15" xfId="6" applyNumberFormat="1" applyFont="1" applyBorder="1" applyAlignment="1">
      <alignment vertical="center"/>
    </xf>
    <xf numFmtId="179" fontId="18" fillId="0" borderId="41" xfId="6" applyNumberFormat="1" applyFont="1" applyBorder="1" applyAlignment="1">
      <alignment vertical="center"/>
    </xf>
    <xf numFmtId="180" fontId="18" fillId="0" borderId="55" xfId="6" applyNumberFormat="1" applyFont="1" applyBorder="1" applyAlignment="1">
      <alignment vertical="center"/>
    </xf>
    <xf numFmtId="179" fontId="18" fillId="0" borderId="53" xfId="6" applyNumberFormat="1" applyFont="1" applyBorder="1" applyAlignment="1">
      <alignment vertical="center"/>
    </xf>
    <xf numFmtId="180" fontId="18" fillId="0" borderId="12" xfId="6" applyNumberFormat="1" applyFont="1" applyBorder="1" applyAlignment="1">
      <alignment vertical="center"/>
    </xf>
    <xf numFmtId="0" fontId="17" fillId="0" borderId="34" xfId="6" applyBorder="1"/>
    <xf numFmtId="0" fontId="17" fillId="0" borderId="34" xfId="6" applyBorder="1" applyAlignment="1">
      <alignment vertical="center"/>
    </xf>
    <xf numFmtId="0" fontId="19" fillId="0" borderId="34" xfId="6" applyFont="1" applyBorder="1"/>
    <xf numFmtId="0" fontId="17" fillId="0" borderId="0" xfId="7" applyAlignment="1"/>
    <xf numFmtId="0" fontId="17" fillId="0" borderId="34" xfId="7" applyBorder="1" applyAlignment="1"/>
    <xf numFmtId="177" fontId="17" fillId="0" borderId="34" xfId="7" applyNumberFormat="1" applyBorder="1" applyAlignment="1"/>
    <xf numFmtId="0" fontId="21" fillId="0" borderId="0" xfId="8" applyFont="1" applyFill="1">
      <alignment vertical="center"/>
    </xf>
    <xf numFmtId="49" fontId="21" fillId="0" borderId="0" xfId="8" applyNumberFormat="1" applyFont="1" applyFill="1">
      <alignment vertical="center"/>
    </xf>
    <xf numFmtId="0" fontId="21" fillId="0" borderId="0" xfId="8" applyFont="1">
      <alignment vertical="center"/>
    </xf>
    <xf numFmtId="0" fontId="23" fillId="0" borderId="0" xfId="8" applyFont="1" applyFill="1">
      <alignment vertical="center"/>
    </xf>
    <xf numFmtId="0" fontId="24" fillId="0" borderId="0" xfId="8" applyFont="1" applyFill="1">
      <alignment vertical="center"/>
    </xf>
    <xf numFmtId="0" fontId="21" fillId="0" borderId="36" xfId="8" applyFont="1" applyFill="1" applyBorder="1" applyAlignment="1">
      <alignment horizontal="left" vertical="center"/>
    </xf>
    <xf numFmtId="0" fontId="21" fillId="0" borderId="8" xfId="8" applyFont="1" applyFill="1" applyBorder="1" applyAlignment="1">
      <alignment horizontal="left" vertical="center"/>
    </xf>
    <xf numFmtId="0" fontId="21" fillId="0" borderId="9" xfId="8" applyFont="1" applyFill="1" applyBorder="1" applyAlignment="1">
      <alignment horizontal="left" vertical="center"/>
    </xf>
    <xf numFmtId="184" fontId="21" fillId="0" borderId="36" xfId="8" applyNumberFormat="1" applyFont="1" applyFill="1" applyBorder="1" applyAlignment="1">
      <alignment horizontal="right" vertical="center" shrinkToFit="1"/>
    </xf>
    <xf numFmtId="184" fontId="21" fillId="0" borderId="8" xfId="8" applyNumberFormat="1" applyFont="1" applyFill="1" applyBorder="1" applyAlignment="1">
      <alignment horizontal="right" vertical="center" shrinkToFit="1"/>
    </xf>
    <xf numFmtId="184" fontId="21" fillId="0" borderId="9" xfId="8" applyNumberFormat="1" applyFont="1" applyFill="1" applyBorder="1" applyAlignment="1">
      <alignment horizontal="right" vertical="center" shrinkToFit="1"/>
    </xf>
    <xf numFmtId="0" fontId="25" fillId="0" borderId="47" xfId="9" applyFont="1" applyFill="1" applyBorder="1" applyAlignment="1">
      <alignment vertical="center"/>
    </xf>
    <xf numFmtId="184" fontId="21" fillId="0" borderId="36" xfId="8" applyNumberFormat="1" applyFont="1" applyFill="1" applyBorder="1" applyAlignment="1">
      <alignment vertical="center" shrinkToFit="1"/>
    </xf>
    <xf numFmtId="184" fontId="21" fillId="0" borderId="8" xfId="8" applyNumberFormat="1" applyFont="1" applyFill="1" applyBorder="1" applyAlignment="1">
      <alignment vertical="center" shrinkToFit="1"/>
    </xf>
    <xf numFmtId="184" fontId="21" fillId="0" borderId="9" xfId="8" applyNumberFormat="1" applyFont="1" applyFill="1" applyBorder="1" applyAlignment="1">
      <alignment vertical="center" shrinkToFit="1"/>
    </xf>
    <xf numFmtId="0" fontId="21" fillId="0" borderId="7" xfId="8" applyFont="1" applyFill="1" applyBorder="1" applyAlignment="1">
      <alignment horizontal="left" vertical="center"/>
    </xf>
    <xf numFmtId="0" fontId="25" fillId="0" borderId="71" xfId="9" applyFont="1" applyFill="1" applyBorder="1" applyAlignment="1">
      <alignment horizontal="center" vertical="center"/>
    </xf>
    <xf numFmtId="0" fontId="21" fillId="0" borderId="7" xfId="8" applyFont="1" applyFill="1" applyBorder="1" applyAlignment="1">
      <alignment horizontal="center" vertical="center"/>
    </xf>
    <xf numFmtId="0" fontId="21" fillId="0" borderId="74" xfId="8" applyFont="1" applyFill="1" applyBorder="1" applyAlignment="1">
      <alignment horizontal="center" vertical="center"/>
    </xf>
    <xf numFmtId="0" fontId="27" fillId="0" borderId="75" xfId="8" applyFont="1" applyFill="1" applyBorder="1" applyAlignment="1">
      <alignment vertical="center" wrapText="1"/>
    </xf>
    <xf numFmtId="0" fontId="27" fillId="0" borderId="76" xfId="8" applyFont="1" applyFill="1" applyBorder="1" applyAlignment="1">
      <alignment vertical="center" wrapText="1"/>
    </xf>
    <xf numFmtId="181" fontId="21" fillId="0" borderId="74" xfId="8" applyNumberFormat="1" applyFont="1" applyFill="1" applyBorder="1" applyAlignment="1">
      <alignment vertical="center"/>
    </xf>
    <xf numFmtId="181" fontId="21" fillId="0" borderId="75" xfId="8" applyNumberFormat="1" applyFont="1" applyFill="1" applyBorder="1" applyAlignment="1">
      <alignment vertical="center"/>
    </xf>
    <xf numFmtId="181" fontId="21" fillId="0" borderId="76" xfId="8" applyNumberFormat="1" applyFont="1" applyFill="1" applyBorder="1" applyAlignment="1">
      <alignment vertical="center"/>
    </xf>
    <xf numFmtId="0" fontId="21" fillId="0" borderId="7" xfId="8" applyFont="1" applyFill="1" applyBorder="1">
      <alignment vertical="center"/>
    </xf>
    <xf numFmtId="0" fontId="21" fillId="0" borderId="0" xfId="8" applyFont="1" applyFill="1" applyBorder="1">
      <alignment vertical="center"/>
    </xf>
    <xf numFmtId="0" fontId="21" fillId="0" borderId="66" xfId="8" applyFont="1" applyFill="1" applyBorder="1">
      <alignment vertical="center"/>
    </xf>
    <xf numFmtId="49" fontId="21" fillId="0" borderId="7" xfId="8" applyNumberFormat="1" applyFont="1" applyFill="1" applyBorder="1">
      <alignment vertical="center"/>
    </xf>
    <xf numFmtId="49" fontId="21" fillId="0" borderId="0" xfId="8" applyNumberFormat="1" applyFont="1" applyFill="1" applyBorder="1">
      <alignment vertical="center"/>
    </xf>
    <xf numFmtId="0" fontId="21" fillId="0" borderId="0" xfId="8" applyFont="1" applyFill="1" applyBorder="1" applyAlignment="1">
      <alignment vertical="center"/>
    </xf>
    <xf numFmtId="0" fontId="21" fillId="0" borderId="0" xfId="8" applyFont="1" applyFill="1" applyBorder="1" applyAlignment="1">
      <alignment horizontal="center" vertical="center"/>
    </xf>
    <xf numFmtId="49" fontId="21" fillId="0" borderId="0" xfId="8" applyNumberFormat="1" applyFont="1" applyFill="1" applyBorder="1" applyAlignment="1">
      <alignment horizontal="center" vertical="center"/>
    </xf>
    <xf numFmtId="0" fontId="21" fillId="0" borderId="66" xfId="8" applyFont="1" applyFill="1" applyBorder="1" applyAlignment="1">
      <alignment horizontal="center" vertical="center"/>
    </xf>
    <xf numFmtId="0" fontId="21" fillId="0" borderId="74" xfId="8" applyFont="1" applyFill="1" applyBorder="1">
      <alignment vertical="center"/>
    </xf>
    <xf numFmtId="0" fontId="21" fillId="0" borderId="75" xfId="8" applyFont="1" applyFill="1" applyBorder="1">
      <alignment vertical="center"/>
    </xf>
    <xf numFmtId="0" fontId="21" fillId="0" borderId="76" xfId="8" applyFont="1" applyFill="1" applyBorder="1">
      <alignment vertical="center"/>
    </xf>
    <xf numFmtId="0" fontId="21" fillId="0" borderId="0" xfId="10" applyFont="1" applyFill="1">
      <alignment vertical="center"/>
    </xf>
    <xf numFmtId="49" fontId="31" fillId="0" borderId="0" xfId="11" applyNumberFormat="1" applyFont="1">
      <alignment vertical="center"/>
    </xf>
    <xf numFmtId="49" fontId="21" fillId="0" borderId="0" xfId="11" applyNumberFormat="1" applyFont="1">
      <alignment vertical="center"/>
    </xf>
    <xf numFmtId="49" fontId="21" fillId="0" borderId="0" xfId="11" applyNumberFormat="1" applyFont="1" applyFill="1">
      <alignment vertical="center"/>
    </xf>
    <xf numFmtId="0" fontId="21" fillId="0" borderId="0" xfId="11" applyFont="1">
      <alignment vertical="center"/>
    </xf>
    <xf numFmtId="0" fontId="32" fillId="0" borderId="0" xfId="11" applyFont="1">
      <alignment vertical="center"/>
    </xf>
    <xf numFmtId="0" fontId="4" fillId="0" borderId="54" xfId="11" applyFont="1" applyBorder="1" applyAlignment="1">
      <alignment horizontal="center" vertical="center"/>
    </xf>
    <xf numFmtId="0" fontId="4" fillId="0" borderId="54" xfId="11" applyFont="1" applyBorder="1" applyAlignment="1">
      <alignment vertical="center"/>
    </xf>
    <xf numFmtId="0" fontId="21" fillId="0" borderId="0" xfId="11" applyFont="1" applyBorder="1">
      <alignment vertical="center"/>
    </xf>
    <xf numFmtId="0" fontId="21" fillId="0" borderId="12" xfId="11" applyFont="1" applyBorder="1">
      <alignment vertical="center"/>
    </xf>
    <xf numFmtId="0" fontId="21" fillId="0" borderId="54" xfId="11" applyFont="1" applyBorder="1">
      <alignment vertical="center"/>
    </xf>
    <xf numFmtId="0" fontId="21" fillId="0" borderId="41" xfId="11" applyFont="1" applyBorder="1" applyAlignment="1">
      <alignment horizontal="center" vertical="center"/>
    </xf>
    <xf numFmtId="0" fontId="21" fillId="0" borderId="12" xfId="11" applyFont="1" applyBorder="1" applyAlignment="1">
      <alignment horizontal="center" vertical="center"/>
    </xf>
    <xf numFmtId="0" fontId="21" fillId="0" borderId="64" xfId="11" applyFont="1" applyBorder="1" applyAlignment="1">
      <alignment horizontal="center" vertical="center"/>
    </xf>
    <xf numFmtId="0" fontId="21" fillId="0" borderId="0" xfId="11" applyFont="1" applyFill="1" applyBorder="1" applyAlignment="1">
      <alignment horizontal="center" vertical="center" wrapText="1"/>
    </xf>
    <xf numFmtId="0" fontId="21" fillId="0" borderId="54" xfId="11" applyFont="1" applyFill="1" applyBorder="1" applyAlignment="1">
      <alignment horizontal="center" vertical="center" wrapText="1"/>
    </xf>
    <xf numFmtId="0" fontId="21" fillId="0" borderId="0" xfId="11" applyFont="1" applyFill="1">
      <alignment vertical="center"/>
    </xf>
    <xf numFmtId="0" fontId="21" fillId="0" borderId="0" xfId="11" applyFont="1" applyBorder="1" applyAlignment="1">
      <alignment horizontal="center" vertical="center"/>
    </xf>
    <xf numFmtId="0" fontId="25" fillId="0" borderId="0" xfId="11" applyFont="1" applyBorder="1">
      <alignment vertical="center"/>
    </xf>
    <xf numFmtId="0" fontId="25" fillId="0" borderId="0" xfId="11" applyFont="1">
      <alignment vertical="center"/>
    </xf>
    <xf numFmtId="0" fontId="21" fillId="0" borderId="0" xfId="11" applyFont="1" applyAlignment="1">
      <alignment vertical="center" shrinkToFit="1"/>
    </xf>
    <xf numFmtId="49" fontId="21" fillId="6" borderId="0" xfId="12" applyNumberFormat="1" applyFont="1" applyFill="1" applyProtection="1">
      <alignment vertical="center"/>
    </xf>
    <xf numFmtId="0" fontId="21" fillId="6" borderId="0" xfId="12" applyFont="1" applyFill="1" applyProtection="1">
      <alignment vertical="center"/>
    </xf>
    <xf numFmtId="0" fontId="21" fillId="6" borderId="0" xfId="12" applyFont="1" applyFill="1" applyBorder="1" applyAlignment="1" applyProtection="1">
      <alignment vertical="center"/>
    </xf>
    <xf numFmtId="0" fontId="21" fillId="6" borderId="75" xfId="12" applyFont="1" applyFill="1" applyBorder="1" applyProtection="1">
      <alignment vertical="center"/>
    </xf>
    <xf numFmtId="0" fontId="2" fillId="6" borderId="0" xfId="13" applyFill="1" applyProtection="1">
      <alignment vertical="center"/>
    </xf>
    <xf numFmtId="0" fontId="2" fillId="0" borderId="0" xfId="13" applyProtection="1">
      <alignment vertical="center"/>
    </xf>
    <xf numFmtId="0" fontId="33" fillId="6" borderId="0" xfId="12" applyFont="1" applyFill="1" applyAlignment="1" applyProtection="1">
      <alignment vertical="center"/>
    </xf>
    <xf numFmtId="0" fontId="21" fillId="6" borderId="0" xfId="12" applyFont="1" applyFill="1" applyAlignment="1" applyProtection="1">
      <alignment vertical="center"/>
    </xf>
    <xf numFmtId="0" fontId="2" fillId="6" borderId="0" xfId="13" applyFill="1" applyAlignment="1" applyProtection="1">
      <alignment vertical="center"/>
    </xf>
    <xf numFmtId="0" fontId="2" fillId="0" borderId="0" xfId="13" applyAlignment="1" applyProtection="1">
      <alignment vertical="center"/>
    </xf>
    <xf numFmtId="0" fontId="35" fillId="6" borderId="0" xfId="12" applyFont="1" applyFill="1" applyProtection="1">
      <alignment vertical="center"/>
    </xf>
    <xf numFmtId="0" fontId="36" fillId="6" borderId="0" xfId="12" applyFont="1" applyFill="1" applyProtection="1">
      <alignment vertical="center"/>
    </xf>
    <xf numFmtId="0" fontId="36" fillId="6" borderId="0" xfId="13" applyFont="1" applyFill="1" applyProtection="1">
      <alignment vertical="center"/>
    </xf>
    <xf numFmtId="0" fontId="36" fillId="0" borderId="0" xfId="13" applyFont="1" applyProtection="1">
      <alignment vertical="center"/>
    </xf>
    <xf numFmtId="0" fontId="35" fillId="6" borderId="0" xfId="12" applyFont="1" applyFill="1" applyBorder="1" applyProtection="1">
      <alignment vertical="center"/>
    </xf>
    <xf numFmtId="0" fontId="36" fillId="6" borderId="0" xfId="12" applyFont="1" applyFill="1" applyBorder="1" applyProtection="1">
      <alignment vertical="center"/>
    </xf>
    <xf numFmtId="0" fontId="35" fillId="0" borderId="97" xfId="12" applyFont="1" applyBorder="1" applyAlignment="1" applyProtection="1">
      <alignment horizontal="center" vertical="center" shrinkToFit="1"/>
      <protection locked="0"/>
    </xf>
    <xf numFmtId="0" fontId="35" fillId="0" borderId="97" xfId="12" applyFont="1" applyFill="1" applyBorder="1" applyAlignment="1" applyProtection="1">
      <alignment horizontal="center" vertical="center" shrinkToFit="1"/>
      <protection locked="0"/>
    </xf>
    <xf numFmtId="0" fontId="35" fillId="0" borderId="109" xfId="15" applyFont="1" applyBorder="1" applyAlignment="1" applyProtection="1">
      <alignment horizontal="center" vertical="center" shrinkToFit="1"/>
      <protection locked="0"/>
    </xf>
    <xf numFmtId="0" fontId="35" fillId="0" borderId="111" xfId="12" applyFont="1" applyBorder="1" applyAlignment="1" applyProtection="1">
      <alignment horizontal="center" vertical="center" shrinkToFit="1"/>
      <protection locked="0"/>
    </xf>
    <xf numFmtId="0" fontId="35" fillId="0" borderId="111" xfId="12" applyFont="1" applyFill="1" applyBorder="1" applyAlignment="1" applyProtection="1">
      <alignment horizontal="center" vertical="center" shrinkToFit="1"/>
      <protection locked="0"/>
    </xf>
    <xf numFmtId="0" fontId="35" fillId="0" borderId="122" xfId="15" applyFont="1" applyBorder="1" applyAlignment="1" applyProtection="1">
      <alignment horizontal="center" vertical="center" shrinkToFit="1"/>
      <protection locked="0"/>
    </xf>
    <xf numFmtId="0" fontId="35" fillId="8" borderId="20" xfId="12" applyFont="1" applyFill="1" applyBorder="1" applyAlignment="1" applyProtection="1">
      <alignment horizontal="center" vertical="center" shrinkToFit="1"/>
      <protection locked="0"/>
    </xf>
    <xf numFmtId="0" fontId="28" fillId="6" borderId="0" xfId="12" applyFont="1" applyFill="1" applyProtection="1">
      <alignment vertical="center"/>
    </xf>
    <xf numFmtId="0" fontId="35" fillId="0" borderId="135" xfId="12" applyFont="1" applyBorder="1" applyAlignment="1" applyProtection="1">
      <alignment horizontal="center" vertical="center" shrinkToFit="1"/>
      <protection locked="0"/>
    </xf>
    <xf numFmtId="0" fontId="35" fillId="6" borderId="122" xfId="12" applyFont="1" applyFill="1" applyBorder="1" applyAlignment="1" applyProtection="1">
      <alignment horizontal="center" vertical="center" shrinkToFit="1"/>
      <protection locked="0"/>
    </xf>
    <xf numFmtId="0" fontId="2" fillId="6" borderId="0" xfId="13" applyFont="1" applyFill="1" applyProtection="1">
      <alignment vertical="center"/>
    </xf>
    <xf numFmtId="0" fontId="35" fillId="0" borderId="144" xfId="12" applyFont="1" applyBorder="1" applyAlignment="1" applyProtection="1">
      <alignment horizontal="center" vertical="center" shrinkToFit="1"/>
      <protection locked="0"/>
    </xf>
    <xf numFmtId="0" fontId="35" fillId="6" borderId="0" xfId="12" applyFont="1" applyFill="1" applyBorder="1" applyAlignment="1" applyProtection="1">
      <alignment horizontal="center" vertical="center" shrinkToFit="1"/>
    </xf>
    <xf numFmtId="0" fontId="35" fillId="6" borderId="0" xfId="12" applyFont="1" applyFill="1" applyBorder="1" applyAlignment="1" applyProtection="1">
      <alignment horizontal="left" vertical="center" shrinkToFit="1"/>
    </xf>
    <xf numFmtId="177" fontId="35" fillId="6" borderId="0" xfId="12" applyNumberFormat="1" applyFont="1" applyFill="1" applyBorder="1" applyAlignment="1" applyProtection="1">
      <alignment horizontal="right" vertical="center" shrinkToFit="1"/>
    </xf>
    <xf numFmtId="177" fontId="35" fillId="6" borderId="0" xfId="12" applyNumberFormat="1" applyFont="1" applyFill="1" applyBorder="1" applyAlignment="1" applyProtection="1">
      <alignment horizontal="left" vertical="center" shrinkToFit="1"/>
    </xf>
    <xf numFmtId="0" fontId="28" fillId="6" borderId="0" xfId="12" applyFont="1" applyFill="1" applyBorder="1" applyProtection="1">
      <alignment vertical="center"/>
    </xf>
    <xf numFmtId="0" fontId="35" fillId="6" borderId="75" xfId="12" applyFont="1" applyFill="1" applyBorder="1" applyAlignment="1" applyProtection="1">
      <alignment vertical="center"/>
    </xf>
    <xf numFmtId="0" fontId="35" fillId="6" borderId="75" xfId="12" applyFont="1" applyFill="1" applyBorder="1" applyAlignment="1" applyProtection="1">
      <alignment horizontal="center" vertical="center"/>
    </xf>
    <xf numFmtId="0" fontId="35" fillId="6" borderId="31" xfId="12" applyFont="1" applyFill="1" applyBorder="1" applyProtection="1">
      <alignment vertical="center"/>
    </xf>
    <xf numFmtId="0" fontId="35" fillId="6" borderId="11" xfId="12" applyFont="1" applyFill="1" applyBorder="1" applyAlignment="1" applyProtection="1">
      <alignment vertical="center"/>
    </xf>
    <xf numFmtId="0" fontId="35" fillId="6" borderId="12" xfId="12" applyFont="1" applyFill="1" applyBorder="1" applyAlignment="1" applyProtection="1">
      <alignment vertical="center"/>
    </xf>
    <xf numFmtId="0" fontId="35" fillId="6" borderId="0" xfId="12" applyFont="1" applyFill="1" applyBorder="1" applyAlignment="1" applyProtection="1">
      <alignment vertical="center"/>
    </xf>
    <xf numFmtId="0" fontId="35" fillId="6" borderId="66" xfId="12" applyFont="1" applyFill="1" applyBorder="1" applyAlignment="1" applyProtection="1">
      <alignment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6" fillId="6" borderId="0" xfId="12" applyFont="1" applyFill="1" applyAlignment="1" applyProtection="1">
      <alignment vertical="center"/>
    </xf>
    <xf numFmtId="0" fontId="36" fillId="6" borderId="0" xfId="12" applyFont="1" applyFill="1" applyBorder="1" applyAlignment="1" applyProtection="1">
      <alignment horizontal="center" vertical="center"/>
    </xf>
    <xf numFmtId="0" fontId="36" fillId="6" borderId="7" xfId="12" applyFont="1" applyFill="1" applyBorder="1" applyAlignment="1" applyProtection="1">
      <alignment vertical="center"/>
    </xf>
    <xf numFmtId="0" fontId="36" fillId="6" borderId="0" xfId="12" applyFont="1" applyFill="1" applyBorder="1" applyAlignment="1" applyProtection="1">
      <alignment vertical="center"/>
    </xf>
    <xf numFmtId="0" fontId="38" fillId="6" borderId="0" xfId="13" applyFont="1" applyFill="1" applyProtection="1">
      <alignment vertical="center"/>
    </xf>
    <xf numFmtId="0" fontId="2" fillId="0" borderId="0" xfId="13">
      <alignment vertical="center"/>
    </xf>
    <xf numFmtId="0" fontId="17" fillId="6" borderId="0" xfId="6" applyFill="1" applyProtection="1">
      <protection hidden="1"/>
    </xf>
    <xf numFmtId="0" fontId="17" fillId="6" borderId="0" xfId="6" applyFill="1"/>
    <xf numFmtId="0" fontId="2" fillId="0" borderId="0" xfId="16" applyFont="1" applyFill="1">
      <alignment vertical="center"/>
    </xf>
    <xf numFmtId="0" fontId="2" fillId="0" borderId="0" xfId="16" applyFont="1" applyFill="1" applyBorder="1">
      <alignment vertical="center"/>
    </xf>
    <xf numFmtId="0" fontId="35" fillId="0" borderId="41" xfId="16" applyFont="1" applyFill="1" applyBorder="1">
      <alignment vertical="center"/>
    </xf>
    <xf numFmtId="0" fontId="2" fillId="0" borderId="12" xfId="16" applyFont="1" applyFill="1" applyBorder="1">
      <alignment vertical="center"/>
    </xf>
    <xf numFmtId="0" fontId="2" fillId="0" borderId="48" xfId="16" applyFont="1" applyFill="1" applyBorder="1">
      <alignment vertical="center"/>
    </xf>
    <xf numFmtId="0" fontId="2" fillId="0" borderId="64" xfId="16" applyFont="1" applyFill="1" applyBorder="1">
      <alignment vertical="center"/>
    </xf>
    <xf numFmtId="178" fontId="4" fillId="0" borderId="0" xfId="16" applyNumberFormat="1" applyFont="1" applyFill="1" applyBorder="1">
      <alignment vertical="center"/>
    </xf>
    <xf numFmtId="0" fontId="2" fillId="0" borderId="38" xfId="16" applyFont="1" applyFill="1" applyBorder="1">
      <alignment vertical="center"/>
    </xf>
    <xf numFmtId="0" fontId="2" fillId="6" borderId="41" xfId="16" applyFont="1" applyFill="1" applyBorder="1">
      <alignment vertical="center"/>
    </xf>
    <xf numFmtId="0" fontId="2" fillId="6" borderId="12" xfId="16" applyFont="1" applyFill="1" applyBorder="1">
      <alignment vertical="center"/>
    </xf>
    <xf numFmtId="0" fontId="2" fillId="6" borderId="48" xfId="16" applyFont="1" applyFill="1" applyBorder="1">
      <alignment vertical="center"/>
    </xf>
    <xf numFmtId="0" fontId="2" fillId="6" borderId="39" xfId="16" applyFont="1" applyFill="1" applyBorder="1">
      <alignment vertical="center"/>
    </xf>
    <xf numFmtId="0" fontId="2" fillId="6" borderId="31" xfId="16" applyFont="1" applyFill="1" applyBorder="1">
      <alignment vertical="center"/>
    </xf>
    <xf numFmtId="0" fontId="2" fillId="6" borderId="42" xfId="16" applyFont="1" applyFill="1" applyBorder="1">
      <alignment vertical="center"/>
    </xf>
    <xf numFmtId="178" fontId="4" fillId="6" borderId="37" xfId="16" applyNumberFormat="1" applyFont="1" applyFill="1" applyBorder="1">
      <alignment vertical="center"/>
    </xf>
    <xf numFmtId="178" fontId="4" fillId="6" borderId="54" xfId="16" applyNumberFormat="1" applyFont="1" applyFill="1" applyBorder="1">
      <alignment vertical="center"/>
    </xf>
    <xf numFmtId="178" fontId="4" fillId="6" borderId="40" xfId="16" applyNumberFormat="1" applyFont="1" applyFill="1" applyBorder="1">
      <alignment vertical="center"/>
    </xf>
    <xf numFmtId="178" fontId="4" fillId="6" borderId="34" xfId="16" applyNumberFormat="1" applyFont="1" applyFill="1" applyBorder="1" applyAlignment="1">
      <alignment horizontal="center" vertical="center"/>
    </xf>
    <xf numFmtId="178" fontId="21" fillId="6" borderId="186" xfId="16" applyNumberFormat="1" applyFont="1" applyFill="1" applyBorder="1" applyAlignment="1">
      <alignment horizontal="center" vertical="center"/>
    </xf>
    <xf numFmtId="178" fontId="4" fillId="6" borderId="52" xfId="16" applyNumberFormat="1" applyFont="1" applyFill="1" applyBorder="1" applyAlignment="1">
      <alignment horizontal="center" vertical="center"/>
    </xf>
    <xf numFmtId="177" fontId="4" fillId="6" borderId="47" xfId="17" applyNumberFormat="1" applyFont="1" applyFill="1" applyBorder="1" applyAlignment="1">
      <alignment horizontal="right" vertical="center" shrinkToFit="1"/>
    </xf>
    <xf numFmtId="177" fontId="4" fillId="6" borderId="37" xfId="17" applyNumberFormat="1" applyFont="1" applyFill="1" applyBorder="1" applyAlignment="1">
      <alignment horizontal="right" vertical="center" shrinkToFit="1"/>
    </xf>
    <xf numFmtId="187" fontId="4" fillId="6" borderId="187" xfId="17" applyNumberFormat="1" applyFont="1" applyFill="1" applyBorder="1" applyAlignment="1">
      <alignment horizontal="right" vertical="center" shrinkToFit="1"/>
    </xf>
    <xf numFmtId="177" fontId="4" fillId="6" borderId="34" xfId="17" applyNumberFormat="1" applyFont="1" applyFill="1" applyBorder="1" applyAlignment="1">
      <alignment horizontal="right" vertical="center" shrinkToFit="1"/>
    </xf>
    <xf numFmtId="177" fontId="4" fillId="6" borderId="39" xfId="17" applyNumberFormat="1" applyFont="1" applyFill="1" applyBorder="1" applyAlignment="1">
      <alignment horizontal="right" vertical="center" shrinkToFit="1"/>
    </xf>
    <xf numFmtId="187" fontId="4" fillId="6" borderId="52" xfId="17" applyNumberFormat="1" applyFont="1" applyFill="1" applyBorder="1" applyAlignment="1">
      <alignment horizontal="right" vertical="center" shrinkToFit="1"/>
    </xf>
    <xf numFmtId="189" fontId="4" fillId="0" borderId="0" xfId="16" applyNumberFormat="1" applyFont="1" applyFill="1" applyBorder="1">
      <alignment vertical="center"/>
    </xf>
    <xf numFmtId="178" fontId="4" fillId="0" borderId="39" xfId="16" applyNumberFormat="1" applyFont="1" applyFill="1" applyBorder="1">
      <alignment vertical="center"/>
    </xf>
    <xf numFmtId="178" fontId="4" fillId="0" borderId="31" xfId="16" applyNumberFormat="1" applyFont="1" applyFill="1" applyBorder="1">
      <alignment vertical="center"/>
    </xf>
    <xf numFmtId="178" fontId="4" fillId="0" borderId="42" xfId="16" applyNumberFormat="1" applyFont="1" applyFill="1" applyBorder="1">
      <alignment vertical="center"/>
    </xf>
    <xf numFmtId="178" fontId="4" fillId="0" borderId="34" xfId="16" applyNumberFormat="1" applyFont="1" applyFill="1" applyBorder="1" applyAlignment="1">
      <alignment horizontal="center" vertical="center"/>
    </xf>
    <xf numFmtId="178" fontId="4" fillId="0" borderId="186" xfId="16" applyNumberFormat="1" applyFont="1" applyFill="1" applyBorder="1" applyAlignment="1">
      <alignment horizontal="center" vertical="center"/>
    </xf>
    <xf numFmtId="178" fontId="4" fillId="0" borderId="52" xfId="16" applyNumberFormat="1" applyFont="1" applyFill="1" applyBorder="1" applyAlignment="1">
      <alignment horizontal="center" vertical="center"/>
    </xf>
    <xf numFmtId="178" fontId="4" fillId="0" borderId="0" xfId="16" applyNumberFormat="1" applyFont="1" applyFill="1" applyBorder="1" applyAlignment="1">
      <alignment horizontal="center" vertical="center"/>
    </xf>
    <xf numFmtId="178" fontId="4" fillId="0" borderId="64" xfId="16" applyNumberFormat="1" applyFont="1" applyFill="1" applyBorder="1">
      <alignment vertical="center"/>
    </xf>
    <xf numFmtId="190" fontId="18" fillId="0" borderId="34" xfId="16" applyNumberFormat="1" applyFont="1" applyFill="1" applyBorder="1" applyAlignment="1">
      <alignment horizontal="right" vertical="center" shrinkToFit="1"/>
    </xf>
    <xf numFmtId="190" fontId="18" fillId="0" borderId="186" xfId="16" applyNumberFormat="1" applyFont="1" applyFill="1" applyBorder="1" applyAlignment="1">
      <alignment horizontal="right" vertical="center" shrinkToFit="1"/>
    </xf>
    <xf numFmtId="190" fontId="4" fillId="0" borderId="52" xfId="16" applyNumberFormat="1" applyFont="1" applyFill="1" applyBorder="1" applyAlignment="1">
      <alignment horizontal="right" vertical="center" shrinkToFit="1"/>
    </xf>
    <xf numFmtId="178" fontId="4" fillId="0" borderId="38" xfId="16" applyNumberFormat="1" applyFont="1" applyFill="1" applyBorder="1">
      <alignment vertical="center"/>
    </xf>
    <xf numFmtId="178" fontId="4" fillId="0" borderId="0" xfId="16" applyNumberFormat="1" applyFont="1" applyFill="1">
      <alignment vertical="center"/>
    </xf>
    <xf numFmtId="187" fontId="18" fillId="0" borderId="34" xfId="16" applyNumberFormat="1" applyFont="1" applyFill="1" applyBorder="1" applyAlignment="1">
      <alignment horizontal="right" vertical="center" shrinkToFit="1"/>
    </xf>
    <xf numFmtId="187" fontId="18" fillId="0" borderId="186" xfId="16" applyNumberFormat="1" applyFont="1" applyFill="1" applyBorder="1" applyAlignment="1">
      <alignment horizontal="right" vertical="center" shrinkToFit="1"/>
    </xf>
    <xf numFmtId="187" fontId="4" fillId="0" borderId="52" xfId="16" applyNumberFormat="1" applyFont="1" applyFill="1" applyBorder="1" applyAlignment="1">
      <alignment horizontal="right" vertical="center" shrinkToFit="1"/>
    </xf>
    <xf numFmtId="178" fontId="4" fillId="0" borderId="37" xfId="16" applyNumberFormat="1" applyFont="1" applyFill="1" applyBorder="1">
      <alignment vertical="center"/>
    </xf>
    <xf numFmtId="178" fontId="4" fillId="0" borderId="54" xfId="16" applyNumberFormat="1" applyFont="1" applyFill="1" applyBorder="1">
      <alignment vertical="center"/>
    </xf>
    <xf numFmtId="189" fontId="4" fillId="0" borderId="54" xfId="16" applyNumberFormat="1" applyFont="1" applyFill="1" applyBorder="1">
      <alignment vertical="center"/>
    </xf>
    <xf numFmtId="178" fontId="4" fillId="0" borderId="40" xfId="16" applyNumberFormat="1" applyFont="1" applyFill="1" applyBorder="1">
      <alignment vertical="center"/>
    </xf>
    <xf numFmtId="0" fontId="4" fillId="0" borderId="0" xfId="16" applyFont="1" applyFill="1">
      <alignment vertical="center"/>
    </xf>
    <xf numFmtId="0" fontId="2" fillId="0" borderId="48" xfId="16" applyFont="1" applyFill="1" applyBorder="1" applyAlignment="1"/>
    <xf numFmtId="0" fontId="2" fillId="0" borderId="38" xfId="16" applyFont="1" applyFill="1" applyBorder="1" applyAlignment="1"/>
    <xf numFmtId="177" fontId="4" fillId="6" borderId="34" xfId="16" applyNumberFormat="1" applyFont="1" applyFill="1" applyBorder="1" applyAlignment="1">
      <alignment horizontal="right" vertical="center" shrinkToFit="1"/>
    </xf>
    <xf numFmtId="177" fontId="4" fillId="6" borderId="186" xfId="16" applyNumberFormat="1" applyFont="1" applyFill="1" applyBorder="1" applyAlignment="1">
      <alignment horizontal="right" vertical="center" shrinkToFit="1"/>
    </xf>
    <xf numFmtId="187" fontId="4" fillId="6" borderId="52" xfId="16" applyNumberFormat="1" applyFont="1" applyFill="1" applyBorder="1" applyAlignment="1">
      <alignment horizontal="right" vertical="center" shrinkToFit="1"/>
    </xf>
    <xf numFmtId="177" fontId="4" fillId="0" borderId="34" xfId="16" applyNumberFormat="1" applyFont="1" applyFill="1" applyBorder="1" applyAlignment="1">
      <alignment horizontal="right" vertical="center" shrinkToFit="1"/>
    </xf>
    <xf numFmtId="177" fontId="4" fillId="0" borderId="186" xfId="16" applyNumberFormat="1" applyFont="1" applyFill="1" applyBorder="1" applyAlignment="1">
      <alignment horizontal="right" vertical="center" shrinkToFit="1"/>
    </xf>
    <xf numFmtId="0" fontId="4" fillId="0" borderId="0" xfId="16" applyFont="1" applyFill="1" applyBorder="1" applyAlignment="1"/>
    <xf numFmtId="0" fontId="2" fillId="0" borderId="0" xfId="16" applyFont="1" applyFill="1" applyBorder="1" applyAlignment="1"/>
    <xf numFmtId="189" fontId="4" fillId="0" borderId="12" xfId="16" applyNumberFormat="1" applyFont="1" applyFill="1" applyBorder="1">
      <alignment vertical="center"/>
    </xf>
    <xf numFmtId="0" fontId="2" fillId="0" borderId="54" xfId="16" applyFont="1" applyFill="1" applyBorder="1">
      <alignment vertical="center"/>
    </xf>
    <xf numFmtId="0" fontId="35" fillId="0" borderId="64" xfId="16" applyFont="1" applyFill="1" applyBorder="1">
      <alignment vertical="center"/>
    </xf>
    <xf numFmtId="0" fontId="2" fillId="0" borderId="54" xfId="17" applyFont="1" applyFill="1" applyBorder="1">
      <alignment vertical="center"/>
    </xf>
    <xf numFmtId="189" fontId="4" fillId="0" borderId="54" xfId="17" applyNumberFormat="1" applyFont="1" applyFill="1" applyBorder="1">
      <alignment vertical="center"/>
    </xf>
    <xf numFmtId="178" fontId="18" fillId="0" borderId="41" xfId="18" applyNumberFormat="1" applyFont="1" applyBorder="1" applyAlignment="1">
      <alignment vertical="center"/>
    </xf>
    <xf numFmtId="178" fontId="18" fillId="0" borderId="48" xfId="18" applyNumberFormat="1" applyFont="1" applyBorder="1" applyAlignment="1">
      <alignment vertical="center"/>
    </xf>
    <xf numFmtId="178" fontId="18" fillId="0" borderId="37" xfId="18" applyNumberFormat="1" applyFont="1" applyBorder="1" applyAlignment="1">
      <alignment vertical="center"/>
    </xf>
    <xf numFmtId="178" fontId="18" fillId="0" borderId="40" xfId="18" applyNumberFormat="1" applyFont="1" applyBorder="1" applyAlignment="1">
      <alignment vertical="center"/>
    </xf>
    <xf numFmtId="178" fontId="18" fillId="0" borderId="41" xfId="18" applyNumberFormat="1" applyFont="1" applyBorder="1" applyAlignment="1">
      <alignment horizontal="center" vertical="center"/>
    </xf>
    <xf numFmtId="178" fontId="18" fillId="0" borderId="52" xfId="18" applyNumberFormat="1" applyFont="1" applyBorder="1" applyAlignment="1">
      <alignment horizontal="center" vertical="center" wrapText="1"/>
    </xf>
    <xf numFmtId="178" fontId="25" fillId="0" borderId="53" xfId="18" applyNumberFormat="1" applyFont="1" applyBorder="1" applyAlignment="1">
      <alignment horizontal="center" vertical="center"/>
    </xf>
    <xf numFmtId="178" fontId="18" fillId="0" borderId="54" xfId="18" applyNumberFormat="1" applyFont="1" applyBorder="1" applyAlignment="1">
      <alignment horizontal="center" vertical="center" wrapText="1"/>
    </xf>
    <xf numFmtId="178" fontId="18" fillId="0" borderId="34" xfId="18" applyNumberFormat="1" applyFont="1" applyBorder="1" applyAlignment="1">
      <alignment horizontal="center" vertical="center"/>
    </xf>
    <xf numFmtId="177" fontId="18" fillId="0" borderId="15" xfId="19" applyNumberFormat="1" applyFont="1" applyFill="1" applyBorder="1" applyAlignment="1">
      <alignment horizontal="right" vertical="center" shrinkToFit="1"/>
    </xf>
    <xf numFmtId="177" fontId="18" fillId="0" borderId="41" xfId="19" applyNumberFormat="1" applyFont="1" applyFill="1" applyBorder="1" applyAlignment="1">
      <alignment horizontal="right" vertical="center" shrinkToFit="1"/>
    </xf>
    <xf numFmtId="187" fontId="18" fillId="0" borderId="55" xfId="19" applyNumberFormat="1" applyFont="1" applyFill="1" applyBorder="1" applyAlignment="1">
      <alignment horizontal="right" vertical="center" shrinkToFit="1"/>
    </xf>
    <xf numFmtId="177" fontId="18" fillId="0" borderId="53" xfId="19" applyNumberFormat="1" applyFont="1" applyFill="1" applyBorder="1" applyAlignment="1">
      <alignment horizontal="right" vertical="center" shrinkToFit="1"/>
    </xf>
    <xf numFmtId="187" fontId="18" fillId="0" borderId="56" xfId="19" applyNumberFormat="1" applyFont="1" applyFill="1" applyBorder="1" applyAlignment="1">
      <alignment horizontal="right" vertical="center" shrinkToFit="1"/>
    </xf>
    <xf numFmtId="187" fontId="18" fillId="0" borderId="15" xfId="19" applyNumberFormat="1" applyFont="1" applyBorder="1" applyAlignment="1">
      <alignment horizontal="right" vertical="center" shrinkToFit="1"/>
    </xf>
    <xf numFmtId="178" fontId="18" fillId="0" borderId="37" xfId="18" applyNumberFormat="1" applyFont="1" applyBorder="1" applyAlignment="1">
      <alignment horizontal="center" vertical="center"/>
    </xf>
    <xf numFmtId="178" fontId="18" fillId="0" borderId="57" xfId="18" applyNumberFormat="1" applyFont="1" applyBorder="1" applyAlignment="1">
      <alignment horizontal="center" vertical="center"/>
    </xf>
    <xf numFmtId="177" fontId="18" fillId="0" borderId="58" xfId="19" applyNumberFormat="1" applyFont="1" applyFill="1" applyBorder="1" applyAlignment="1">
      <alignment horizontal="right" vertical="center" shrinkToFit="1"/>
    </xf>
    <xf numFmtId="177" fontId="18" fillId="0" borderId="59" xfId="19" applyNumberFormat="1" applyFont="1" applyFill="1" applyBorder="1" applyAlignment="1">
      <alignment horizontal="right" vertical="center" shrinkToFit="1"/>
    </xf>
    <xf numFmtId="187" fontId="18" fillId="0" borderId="57" xfId="19" applyNumberFormat="1" applyFont="1" applyFill="1" applyBorder="1" applyAlignment="1">
      <alignment horizontal="right" vertical="center" shrinkToFit="1"/>
    </xf>
    <xf numFmtId="177" fontId="18" fillId="0" borderId="60" xfId="19" applyNumberFormat="1" applyFont="1" applyFill="1" applyBorder="1" applyAlignment="1">
      <alignment horizontal="right" vertical="center" shrinkToFit="1"/>
    </xf>
    <xf numFmtId="187" fontId="18" fillId="0" borderId="61" xfId="19" applyNumberFormat="1" applyFont="1" applyFill="1" applyBorder="1" applyAlignment="1">
      <alignment horizontal="right" vertical="center" shrinkToFit="1"/>
    </xf>
    <xf numFmtId="187" fontId="18" fillId="0" borderId="58" xfId="19" applyNumberFormat="1" applyFont="1" applyBorder="1" applyAlignment="1">
      <alignment horizontal="right" vertical="center" shrinkToFit="1"/>
    </xf>
    <xf numFmtId="178" fontId="18" fillId="0" borderId="48" xfId="18" applyNumberFormat="1" applyFont="1" applyBorder="1" applyAlignment="1">
      <alignment horizontal="center" vertical="center"/>
    </xf>
    <xf numFmtId="177" fontId="18" fillId="0" borderId="15" xfId="19" applyNumberFormat="1" applyFont="1" applyBorder="1" applyAlignment="1">
      <alignment horizontal="right" vertical="center" shrinkToFit="1"/>
    </xf>
    <xf numFmtId="177" fontId="18" fillId="0" borderId="41" xfId="19" applyNumberFormat="1" applyFont="1" applyBorder="1" applyAlignment="1">
      <alignment horizontal="right" vertical="center" shrinkToFit="1"/>
    </xf>
    <xf numFmtId="187" fontId="18" fillId="0" borderId="55" xfId="19" applyNumberFormat="1" applyFont="1" applyBorder="1" applyAlignment="1">
      <alignment horizontal="right" vertical="center" shrinkToFit="1"/>
    </xf>
    <xf numFmtId="177" fontId="18" fillId="0" borderId="53" xfId="19" applyNumberFormat="1" applyFont="1" applyBorder="1" applyAlignment="1">
      <alignment horizontal="right" vertical="center" shrinkToFit="1"/>
    </xf>
    <xf numFmtId="187" fontId="18" fillId="0" borderId="12" xfId="19" applyNumberFormat="1" applyFont="1" applyBorder="1" applyAlignment="1">
      <alignment horizontal="right" vertical="center" shrinkToFit="1"/>
    </xf>
    <xf numFmtId="0" fontId="2" fillId="0" borderId="37" xfId="16" applyFont="1" applyFill="1" applyBorder="1">
      <alignment vertical="center"/>
    </xf>
    <xf numFmtId="0" fontId="2" fillId="0" borderId="40" xfId="16" applyFont="1" applyFill="1" applyBorder="1">
      <alignment vertical="center"/>
    </xf>
    <xf numFmtId="177" fontId="14" fillId="0" borderId="34" xfId="5" applyNumberFormat="1" applyFont="1" applyFill="1" applyBorder="1" applyAlignment="1" applyProtection="1">
      <alignment horizontal="right" vertical="center" shrinkToFit="1"/>
      <protection locked="0"/>
    </xf>
    <xf numFmtId="177" fontId="14" fillId="0" borderId="35" xfId="5" applyNumberFormat="1" applyFont="1" applyFill="1" applyBorder="1" applyAlignment="1" applyProtection="1">
      <alignment horizontal="right" vertical="center" shrinkToFit="1"/>
      <protection locked="0"/>
    </xf>
    <xf numFmtId="177" fontId="14" fillId="0" borderId="21" xfId="5" applyNumberFormat="1" applyFont="1" applyFill="1" applyBorder="1" applyAlignment="1" applyProtection="1">
      <alignment horizontal="right" vertical="center" shrinkToFit="1"/>
      <protection locked="0"/>
    </xf>
    <xf numFmtId="177" fontId="14" fillId="0" borderId="22" xfId="5" applyNumberFormat="1" applyFont="1" applyFill="1" applyBorder="1" applyAlignment="1" applyProtection="1">
      <alignment horizontal="right" vertical="center" shrinkToFit="1"/>
      <protection locked="0"/>
    </xf>
    <xf numFmtId="0" fontId="0" fillId="6" borderId="0" xfId="6" applyFont="1" applyFill="1" applyAlignment="1">
      <alignment vertical="center"/>
    </xf>
    <xf numFmtId="0" fontId="17" fillId="6" borderId="0" xfId="6" applyFill="1" applyAlignment="1" applyProtection="1">
      <alignment vertical="center"/>
      <protection hidden="1"/>
    </xf>
    <xf numFmtId="0" fontId="2" fillId="0" borderId="0" xfId="16" applyFont="1">
      <alignment vertical="center"/>
    </xf>
    <xf numFmtId="0" fontId="17" fillId="6" borderId="0" xfId="6" applyFill="1" applyAlignment="1">
      <alignment vertical="center"/>
    </xf>
    <xf numFmtId="0" fontId="2" fillId="0" borderId="41" xfId="16" applyFont="1" applyBorder="1">
      <alignment vertical="center"/>
    </xf>
    <xf numFmtId="0" fontId="2" fillId="0" borderId="12" xfId="16" applyFont="1" applyBorder="1">
      <alignment vertical="center"/>
    </xf>
    <xf numFmtId="189" fontId="2" fillId="0" borderId="12" xfId="16" applyNumberFormat="1" applyFont="1" applyBorder="1">
      <alignment vertical="center"/>
    </xf>
    <xf numFmtId="0" fontId="2" fillId="0" borderId="48" xfId="16" applyFont="1" applyBorder="1">
      <alignment vertical="center"/>
    </xf>
    <xf numFmtId="0" fontId="35" fillId="0" borderId="0" xfId="16" applyFont="1">
      <alignment vertical="center"/>
    </xf>
    <xf numFmtId="0" fontId="2" fillId="0" borderId="64" xfId="16" applyFont="1" applyBorder="1">
      <alignment vertical="center"/>
    </xf>
    <xf numFmtId="0" fontId="2" fillId="0" borderId="38" xfId="16" applyFont="1" applyBorder="1">
      <alignment vertical="center"/>
    </xf>
    <xf numFmtId="0" fontId="2" fillId="0" borderId="37" xfId="16" applyFont="1" applyBorder="1">
      <alignment vertical="center"/>
    </xf>
    <xf numFmtId="0" fontId="2" fillId="0" borderId="54" xfId="16" applyFont="1" applyBorder="1">
      <alignment vertical="center"/>
    </xf>
    <xf numFmtId="0" fontId="2" fillId="0" borderId="40" xfId="16" applyFont="1" applyBorder="1">
      <alignment vertical="center"/>
    </xf>
    <xf numFmtId="0" fontId="2" fillId="0" borderId="31" xfId="16" applyFont="1" applyBorder="1">
      <alignment vertical="center"/>
    </xf>
    <xf numFmtId="0" fontId="35" fillId="0" borderId="41" xfId="16" applyFont="1" applyBorder="1">
      <alignment vertical="center"/>
    </xf>
    <xf numFmtId="178" fontId="39" fillId="0" borderId="0" xfId="16" applyNumberFormat="1" applyFont="1">
      <alignment vertical="center"/>
    </xf>
    <xf numFmtId="178" fontId="2" fillId="0" borderId="0" xfId="16" applyNumberFormat="1" applyFont="1">
      <alignment vertical="center"/>
    </xf>
    <xf numFmtId="179" fontId="2" fillId="6" borderId="0" xfId="17" applyNumberFormat="1" applyFont="1" applyFill="1" applyAlignment="1">
      <alignment vertical="center" wrapText="1"/>
    </xf>
    <xf numFmtId="49" fontId="2" fillId="6" borderId="0" xfId="17" applyNumberFormat="1" applyFont="1" applyFill="1" applyAlignment="1">
      <alignment horizontal="center" vertical="center" wrapText="1"/>
    </xf>
    <xf numFmtId="49" fontId="2" fillId="6" borderId="0" xfId="17" applyNumberFormat="1" applyFont="1" applyFill="1" applyAlignment="1">
      <alignment horizontal="center" vertical="center"/>
    </xf>
    <xf numFmtId="178" fontId="2" fillId="0" borderId="64" xfId="16" applyNumberFormat="1" applyFont="1" applyBorder="1">
      <alignment vertical="center"/>
    </xf>
    <xf numFmtId="178" fontId="2" fillId="0" borderId="38" xfId="16" applyNumberFormat="1" applyFont="1" applyBorder="1">
      <alignment vertical="center"/>
    </xf>
    <xf numFmtId="191" fontId="2" fillId="0" borderId="0" xfId="16" applyNumberFormat="1" applyFont="1">
      <alignment vertical="center"/>
    </xf>
    <xf numFmtId="178" fontId="2" fillId="0" borderId="37" xfId="16" applyNumberFormat="1" applyFont="1" applyBorder="1">
      <alignment vertical="center"/>
    </xf>
    <xf numFmtId="178" fontId="2" fillId="0" borderId="54" xfId="16" applyNumberFormat="1" applyFont="1" applyBorder="1">
      <alignment vertical="center"/>
    </xf>
    <xf numFmtId="189" fontId="2" fillId="0" borderId="54" xfId="16" applyNumberFormat="1" applyFont="1" applyBorder="1">
      <alignment vertical="center"/>
    </xf>
    <xf numFmtId="178" fontId="2" fillId="0" borderId="40" xfId="16" applyNumberFormat="1" applyFont="1" applyBorder="1">
      <alignment vertical="center"/>
    </xf>
    <xf numFmtId="0" fontId="35" fillId="0" borderId="64" xfId="16" applyFont="1" applyBorder="1">
      <alignment vertical="center"/>
    </xf>
    <xf numFmtId="0" fontId="2" fillId="0" borderId="0" xfId="17" applyFont="1">
      <alignment vertical="center"/>
    </xf>
    <xf numFmtId="189" fontId="2" fillId="0" borderId="0" xfId="17" applyNumberFormat="1" applyFont="1">
      <alignment vertical="center"/>
    </xf>
    <xf numFmtId="178" fontId="17" fillId="0" borderId="0" xfId="18" applyNumberFormat="1" applyAlignment="1">
      <alignment vertical="center"/>
    </xf>
    <xf numFmtId="177" fontId="17" fillId="0" borderId="0" xfId="19" applyNumberFormat="1" applyAlignment="1">
      <alignment horizontal="right" vertical="center"/>
    </xf>
    <xf numFmtId="187" fontId="17" fillId="0" borderId="0" xfId="19" applyNumberFormat="1" applyAlignment="1">
      <alignment horizontal="right" vertical="center"/>
    </xf>
    <xf numFmtId="178" fontId="2" fillId="6" borderId="0" xfId="16" applyNumberFormat="1" applyFont="1" applyFill="1" applyAlignment="1">
      <alignment vertical="center" wrapText="1"/>
    </xf>
    <xf numFmtId="178" fontId="17" fillId="0" borderId="0" xfId="18" applyNumberFormat="1" applyAlignment="1">
      <alignment horizontal="center" vertical="center"/>
    </xf>
    <xf numFmtId="0" fontId="40" fillId="0" borderId="0" xfId="21" applyFont="1">
      <alignment vertical="center"/>
    </xf>
    <xf numFmtId="180" fontId="2" fillId="0" borderId="0" xfId="16" applyNumberFormat="1" applyFont="1">
      <alignment vertical="center"/>
    </xf>
    <xf numFmtId="0" fontId="27" fillId="0" borderId="0" xfId="8" applyNumberFormat="1" applyFont="1" applyFill="1" applyBorder="1" applyAlignment="1" applyProtection="1">
      <alignment horizontal="left" vertical="center" wrapText="1"/>
      <protection hidden="1"/>
    </xf>
    <xf numFmtId="186" fontId="21" fillId="0" borderId="0" xfId="8" applyNumberFormat="1" applyFont="1" applyFill="1" applyBorder="1" applyAlignment="1" applyProtection="1">
      <alignment horizontal="center" vertical="center" shrinkToFit="1"/>
      <protection hidden="1"/>
    </xf>
    <xf numFmtId="0" fontId="21" fillId="0" borderId="0" xfId="8" applyFont="1" applyFill="1" applyBorder="1" applyAlignment="1" applyProtection="1">
      <alignment horizontal="center" vertical="center" shrinkToFit="1"/>
      <protection hidden="1"/>
    </xf>
    <xf numFmtId="0" fontId="21" fillId="0" borderId="0" xfId="8" applyFont="1" applyFill="1" applyBorder="1" applyAlignment="1">
      <alignment horizontal="center" vertical="center" shrinkToFit="1"/>
    </xf>
    <xf numFmtId="0" fontId="21" fillId="0" borderId="0" xfId="8" applyFont="1" applyFill="1" applyBorder="1" applyAlignment="1">
      <alignment horizontal="center" vertical="center"/>
    </xf>
    <xf numFmtId="49" fontId="21" fillId="0" borderId="0" xfId="8" applyNumberFormat="1" applyFont="1" applyFill="1" applyBorder="1" applyAlignment="1">
      <alignment horizontal="center" vertical="center"/>
    </xf>
    <xf numFmtId="181" fontId="21" fillId="0" borderId="44" xfId="8" applyNumberFormat="1" applyFont="1" applyFill="1" applyBorder="1" applyAlignment="1">
      <alignment horizontal="right" vertical="center" shrinkToFit="1"/>
    </xf>
    <xf numFmtId="181" fontId="21" fillId="0" borderId="18" xfId="8" applyNumberFormat="1" applyFont="1" applyFill="1" applyBorder="1" applyAlignment="1">
      <alignment horizontal="right" vertical="center" shrinkToFit="1"/>
    </xf>
    <xf numFmtId="181" fontId="21" fillId="0" borderId="19" xfId="8" applyNumberFormat="1" applyFont="1" applyFill="1" applyBorder="1" applyAlignment="1">
      <alignment horizontal="right" vertical="center" shrinkToFit="1"/>
    </xf>
    <xf numFmtId="0" fontId="25" fillId="0" borderId="74" xfId="7" applyFont="1" applyFill="1" applyBorder="1" applyAlignment="1">
      <alignment horizontal="left" vertical="center"/>
    </xf>
    <xf numFmtId="0" fontId="25" fillId="0" borderId="75" xfId="7" applyFont="1" applyFill="1" applyBorder="1" applyAlignment="1">
      <alignment horizontal="left" vertical="center"/>
    </xf>
    <xf numFmtId="0" fontId="25" fillId="0" borderId="76" xfId="7" applyFont="1" applyFill="1" applyBorder="1" applyAlignment="1">
      <alignment horizontal="left" vertical="center"/>
    </xf>
    <xf numFmtId="181" fontId="21" fillId="0" borderId="7" xfId="8" applyNumberFormat="1" applyFont="1" applyFill="1" applyBorder="1" applyAlignment="1">
      <alignment horizontal="right" vertical="center" shrinkToFit="1"/>
    </xf>
    <xf numFmtId="181" fontId="21" fillId="0" borderId="0" xfId="8" applyNumberFormat="1" applyFont="1" applyFill="1" applyBorder="1" applyAlignment="1">
      <alignment horizontal="right" vertical="center" shrinkToFit="1"/>
    </xf>
    <xf numFmtId="181" fontId="21" fillId="0" borderId="66" xfId="8" applyNumberFormat="1" applyFont="1" applyFill="1" applyBorder="1" applyAlignment="1">
      <alignment horizontal="right" vertical="center" shrinkToFit="1"/>
    </xf>
    <xf numFmtId="0" fontId="21" fillId="0" borderId="39" xfId="8" applyFont="1" applyFill="1" applyBorder="1" applyAlignment="1">
      <alignment vertical="center"/>
    </xf>
    <xf numFmtId="0" fontId="21" fillId="0" borderId="31" xfId="8" applyFont="1" applyFill="1" applyBorder="1" applyAlignment="1">
      <alignment vertical="center"/>
    </xf>
    <xf numFmtId="0" fontId="21" fillId="0" borderId="42" xfId="8" applyFont="1" applyFill="1" applyBorder="1" applyAlignment="1">
      <alignment vertical="center"/>
    </xf>
    <xf numFmtId="178" fontId="21" fillId="0" borderId="39" xfId="8" applyNumberFormat="1" applyFont="1" applyFill="1" applyBorder="1" applyAlignment="1">
      <alignment horizontal="right" vertical="center" shrinkToFit="1"/>
    </xf>
    <xf numFmtId="178" fontId="21" fillId="0" borderId="31" xfId="8" applyNumberFormat="1" applyFont="1" applyFill="1" applyBorder="1" applyAlignment="1">
      <alignment horizontal="right" vertical="center" shrinkToFit="1"/>
    </xf>
    <xf numFmtId="178" fontId="21" fillId="0" borderId="42" xfId="8" applyNumberFormat="1" applyFont="1" applyFill="1" applyBorder="1" applyAlignment="1">
      <alignment horizontal="right" vertical="center" shrinkToFit="1"/>
    </xf>
    <xf numFmtId="178" fontId="21" fillId="0" borderId="32" xfId="8" applyNumberFormat="1" applyFont="1" applyFill="1" applyBorder="1" applyAlignment="1">
      <alignment horizontal="right" vertical="center" shrinkToFit="1"/>
    </xf>
    <xf numFmtId="0" fontId="25" fillId="0" borderId="7" xfId="7" applyFont="1" applyFill="1" applyBorder="1" applyAlignment="1">
      <alignment horizontal="left" vertical="center"/>
    </xf>
    <xf numFmtId="0" fontId="25" fillId="0" borderId="0" xfId="7" applyFont="1" applyFill="1" applyBorder="1" applyAlignment="1">
      <alignment horizontal="left" vertical="center"/>
    </xf>
    <xf numFmtId="0" fontId="25" fillId="0" borderId="66" xfId="7" applyFont="1" applyFill="1" applyBorder="1" applyAlignment="1">
      <alignment horizontal="left" vertical="center"/>
    </xf>
    <xf numFmtId="0" fontId="25" fillId="0" borderId="36" xfId="7" applyFont="1" applyFill="1" applyBorder="1" applyAlignment="1">
      <alignment horizontal="center" vertical="center" wrapText="1"/>
    </xf>
    <xf numFmtId="0" fontId="25" fillId="0" borderId="8" xfId="7" applyFont="1" applyFill="1" applyBorder="1" applyAlignment="1">
      <alignment horizontal="center" vertical="center" wrapText="1"/>
    </xf>
    <xf numFmtId="0" fontId="25" fillId="0" borderId="9" xfId="7" applyFont="1" applyFill="1" applyBorder="1" applyAlignment="1">
      <alignment horizontal="center" vertical="center" wrapText="1"/>
    </xf>
    <xf numFmtId="0" fontId="25" fillId="0" borderId="7" xfId="7" applyFont="1" applyFill="1" applyBorder="1" applyAlignment="1">
      <alignment horizontal="center" vertical="center" wrapText="1"/>
    </xf>
    <xf numFmtId="0" fontId="25" fillId="0" borderId="0" xfId="7" applyFont="1" applyFill="1" applyBorder="1" applyAlignment="1">
      <alignment horizontal="center" vertical="center" wrapText="1"/>
    </xf>
    <xf numFmtId="0" fontId="25" fillId="0" borderId="66" xfId="7" applyFont="1" applyFill="1" applyBorder="1" applyAlignment="1">
      <alignment horizontal="center" vertical="center" wrapText="1"/>
    </xf>
    <xf numFmtId="0" fontId="25" fillId="0" borderId="74" xfId="7" applyFont="1" applyFill="1" applyBorder="1" applyAlignment="1">
      <alignment horizontal="center" vertical="center" wrapText="1"/>
    </xf>
    <xf numFmtId="0" fontId="25" fillId="0" borderId="75" xfId="7" applyFont="1" applyFill="1" applyBorder="1" applyAlignment="1">
      <alignment horizontal="center" vertical="center" wrapText="1"/>
    </xf>
    <xf numFmtId="0" fontId="25" fillId="0" borderId="76" xfId="7" applyFont="1" applyFill="1" applyBorder="1" applyAlignment="1">
      <alignment horizontal="center" vertical="center" wrapText="1"/>
    </xf>
    <xf numFmtId="0" fontId="25" fillId="0" borderId="36" xfId="7" applyFont="1" applyFill="1" applyBorder="1" applyAlignment="1">
      <alignment horizontal="left" vertical="center"/>
    </xf>
    <xf numFmtId="0" fontId="25" fillId="0" borderId="8" xfId="7" applyFont="1" applyFill="1" applyBorder="1" applyAlignment="1">
      <alignment horizontal="left" vertical="center"/>
    </xf>
    <xf numFmtId="0" fontId="25" fillId="0" borderId="9" xfId="7" applyFont="1" applyFill="1" applyBorder="1" applyAlignment="1">
      <alignment horizontal="left" vertical="center"/>
    </xf>
    <xf numFmtId="178" fontId="21" fillId="0" borderId="36" xfId="8" applyNumberFormat="1" applyFont="1" applyFill="1" applyBorder="1" applyAlignment="1">
      <alignment horizontal="right" vertical="center" shrinkToFit="1"/>
    </xf>
    <xf numFmtId="178" fontId="21" fillId="0" borderId="8" xfId="8" applyNumberFormat="1" applyFont="1" applyFill="1" applyBorder="1" applyAlignment="1">
      <alignment horizontal="right" vertical="center" shrinkToFit="1"/>
    </xf>
    <xf numFmtId="178" fontId="21" fillId="0" borderId="9" xfId="8" applyNumberFormat="1" applyFont="1" applyFill="1" applyBorder="1" applyAlignment="1">
      <alignment horizontal="right" vertical="center" shrinkToFit="1"/>
    </xf>
    <xf numFmtId="0" fontId="27" fillId="0" borderId="0" xfId="8" applyFont="1" applyFill="1" applyBorder="1" applyAlignment="1">
      <alignment horizontal="left" vertical="center" wrapText="1"/>
    </xf>
    <xf numFmtId="0" fontId="27" fillId="0" borderId="66" xfId="8" applyFont="1" applyFill="1" applyBorder="1" applyAlignment="1">
      <alignment horizontal="left" vertical="center" wrapText="1"/>
    </xf>
    <xf numFmtId="178" fontId="21" fillId="0" borderId="7" xfId="8" applyNumberFormat="1" applyFont="1" applyFill="1" applyBorder="1" applyAlignment="1">
      <alignment horizontal="right" vertical="center" shrinkToFit="1"/>
    </xf>
    <xf numFmtId="178" fontId="21" fillId="0" borderId="0" xfId="8" applyNumberFormat="1" applyFont="1" applyFill="1" applyBorder="1" applyAlignment="1">
      <alignment horizontal="right" vertical="center" shrinkToFit="1"/>
    </xf>
    <xf numFmtId="178" fontId="21" fillId="0" borderId="66" xfId="8" applyNumberFormat="1" applyFont="1" applyFill="1" applyBorder="1" applyAlignment="1">
      <alignment horizontal="right" vertical="center" shrinkToFit="1"/>
    </xf>
    <xf numFmtId="178" fontId="21" fillId="0" borderId="74" xfId="8" applyNumberFormat="1" applyFont="1" applyFill="1" applyBorder="1" applyAlignment="1">
      <alignment horizontal="right" vertical="center" shrinkToFit="1"/>
    </xf>
    <xf numFmtId="178" fontId="21" fillId="0" borderId="75" xfId="8" applyNumberFormat="1" applyFont="1" applyFill="1" applyBorder="1" applyAlignment="1">
      <alignment horizontal="right" vertical="center" shrinkToFit="1"/>
    </xf>
    <xf numFmtId="178" fontId="21" fillId="0" borderId="76" xfId="8" applyNumberFormat="1" applyFont="1" applyFill="1" applyBorder="1" applyAlignment="1">
      <alignment horizontal="right" vertical="center" shrinkToFit="1"/>
    </xf>
    <xf numFmtId="0" fontId="21" fillId="0" borderId="74" xfId="8" applyFont="1" applyFill="1" applyBorder="1" applyAlignment="1">
      <alignment horizontal="left" vertical="center"/>
    </xf>
    <xf numFmtId="0" fontId="21" fillId="0" borderId="75" xfId="8" applyFont="1" applyFill="1" applyBorder="1" applyAlignment="1">
      <alignment horizontal="left" vertical="center"/>
    </xf>
    <xf numFmtId="0" fontId="21" fillId="0" borderId="76" xfId="8" applyFont="1" applyFill="1" applyBorder="1" applyAlignment="1">
      <alignment horizontal="left" vertical="center"/>
    </xf>
    <xf numFmtId="0" fontId="21" fillId="0" borderId="7" xfId="8" applyFont="1" applyFill="1" applyBorder="1" applyAlignment="1">
      <alignment horizontal="left" vertical="center"/>
    </xf>
    <xf numFmtId="0" fontId="21" fillId="0" borderId="0" xfId="8" applyFont="1" applyFill="1" applyBorder="1" applyAlignment="1">
      <alignment horizontal="left" vertical="center"/>
    </xf>
    <xf numFmtId="0" fontId="21" fillId="0" borderId="66" xfId="8" applyFont="1" applyFill="1" applyBorder="1" applyAlignment="1">
      <alignment horizontal="left" vertical="center"/>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xf>
    <xf numFmtId="0" fontId="21" fillId="0" borderId="48" xfId="8" applyFont="1" applyFill="1" applyBorder="1" applyAlignment="1">
      <alignment horizontal="center" vertical="center"/>
    </xf>
    <xf numFmtId="0" fontId="21" fillId="0" borderId="37" xfId="8" applyFont="1" applyFill="1" applyBorder="1" applyAlignment="1">
      <alignment horizontal="center" vertical="center"/>
    </xf>
    <xf numFmtId="0" fontId="21" fillId="0" borderId="54" xfId="8" applyFont="1" applyFill="1" applyBorder="1" applyAlignment="1">
      <alignment horizontal="center" vertical="center"/>
    </xf>
    <xf numFmtId="0" fontId="21" fillId="0" borderId="40" xfId="8" applyFont="1" applyFill="1" applyBorder="1" applyAlignment="1">
      <alignment horizontal="center" vertical="center"/>
    </xf>
    <xf numFmtId="0" fontId="21" fillId="0" borderId="12" xfId="8" applyFont="1" applyFill="1" applyBorder="1" applyAlignment="1">
      <alignment horizontal="center" vertical="center" wrapText="1"/>
    </xf>
    <xf numFmtId="0" fontId="21" fillId="0" borderId="48"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4"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27" fillId="0" borderId="41" xfId="8" applyFont="1" applyFill="1" applyBorder="1" applyAlignment="1">
      <alignment horizontal="center" vertical="center" wrapText="1"/>
    </xf>
    <xf numFmtId="0" fontId="27" fillId="0" borderId="12" xfId="8" applyFont="1" applyFill="1" applyBorder="1" applyAlignment="1">
      <alignment horizontal="center" vertical="center" wrapText="1"/>
    </xf>
    <xf numFmtId="0" fontId="27" fillId="0" borderId="13" xfId="8" applyFont="1" applyFill="1" applyBorder="1" applyAlignment="1">
      <alignment horizontal="center" vertical="center" wrapText="1"/>
    </xf>
    <xf numFmtId="0" fontId="27" fillId="0" borderId="37" xfId="8" applyFont="1" applyFill="1" applyBorder="1" applyAlignment="1">
      <alignment horizontal="center" vertical="center" wrapText="1"/>
    </xf>
    <xf numFmtId="0" fontId="27" fillId="0" borderId="54" xfId="8" applyFont="1" applyFill="1" applyBorder="1" applyAlignment="1">
      <alignment horizontal="center" vertical="center" wrapText="1"/>
    </xf>
    <xf numFmtId="0" fontId="27" fillId="0" borderId="67" xfId="8" applyFont="1" applyFill="1" applyBorder="1" applyAlignment="1">
      <alignment horizontal="center" vertical="center" wrapText="1"/>
    </xf>
    <xf numFmtId="0" fontId="21" fillId="0" borderId="11" xfId="8" applyFont="1" applyFill="1" applyBorder="1" applyAlignment="1">
      <alignment horizontal="center" vertical="center" textRotation="255"/>
    </xf>
    <xf numFmtId="0" fontId="21" fillId="0" borderId="12" xfId="8" applyFont="1" applyFill="1" applyBorder="1" applyAlignment="1">
      <alignment horizontal="center" vertical="center" textRotation="255"/>
    </xf>
    <xf numFmtId="0" fontId="21" fillId="0" borderId="48" xfId="8" applyFont="1" applyFill="1" applyBorder="1" applyAlignment="1">
      <alignment horizontal="center" vertical="center" textRotation="255"/>
    </xf>
    <xf numFmtId="0" fontId="21" fillId="0" borderId="7" xfId="8" applyFont="1" applyFill="1" applyBorder="1" applyAlignment="1">
      <alignment horizontal="center" vertical="center" textRotation="255"/>
    </xf>
    <xf numFmtId="0" fontId="21" fillId="0" borderId="0" xfId="8" applyFont="1" applyFill="1" applyBorder="1" applyAlignment="1">
      <alignment horizontal="center" vertical="center" textRotation="255"/>
    </xf>
    <xf numFmtId="0" fontId="21" fillId="0" borderId="38" xfId="8" applyFont="1" applyFill="1" applyBorder="1" applyAlignment="1">
      <alignment horizontal="center" vertical="center" textRotation="255"/>
    </xf>
    <xf numFmtId="0" fontId="21" fillId="0" borderId="74" xfId="8" applyFont="1" applyFill="1" applyBorder="1" applyAlignment="1">
      <alignment horizontal="center" vertical="center" textRotation="255"/>
    </xf>
    <xf numFmtId="0" fontId="21" fillId="0" borderId="75" xfId="8" applyFont="1" applyFill="1" applyBorder="1" applyAlignment="1">
      <alignment horizontal="center" vertical="center" textRotation="255"/>
    </xf>
    <xf numFmtId="0" fontId="21" fillId="0" borderId="70" xfId="8" applyFont="1" applyFill="1" applyBorder="1" applyAlignment="1">
      <alignment horizontal="center" vertical="center" textRotation="255"/>
    </xf>
    <xf numFmtId="0" fontId="21" fillId="0" borderId="41" xfId="8" applyFont="1" applyFill="1" applyBorder="1" applyAlignment="1">
      <alignment horizontal="center" vertical="center"/>
    </xf>
    <xf numFmtId="0" fontId="27" fillId="0" borderId="48" xfId="8" applyFont="1" applyFill="1" applyBorder="1" applyAlignment="1">
      <alignment horizontal="center" vertical="center" wrapText="1"/>
    </xf>
    <xf numFmtId="0" fontId="27" fillId="0" borderId="40" xfId="8" applyFont="1" applyFill="1" applyBorder="1" applyAlignment="1">
      <alignment horizontal="center" vertical="center" wrapText="1"/>
    </xf>
    <xf numFmtId="0" fontId="21" fillId="0" borderId="41" xfId="8" applyFont="1" applyFill="1" applyBorder="1" applyAlignment="1">
      <alignment horizontal="center" vertical="center" textRotation="255"/>
    </xf>
    <xf numFmtId="0" fontId="21" fillId="0" borderId="64" xfId="8" applyFont="1" applyFill="1" applyBorder="1" applyAlignment="1">
      <alignment horizontal="center" vertical="center" textRotation="255"/>
    </xf>
    <xf numFmtId="0" fontId="21" fillId="0" borderId="37" xfId="8" applyFont="1" applyFill="1" applyBorder="1" applyAlignment="1">
      <alignment horizontal="center" vertical="center" textRotation="255"/>
    </xf>
    <xf numFmtId="0" fontId="21" fillId="0" borderId="54" xfId="8" applyFont="1" applyFill="1" applyBorder="1" applyAlignment="1">
      <alignment horizontal="center" vertical="center" textRotation="255"/>
    </xf>
    <xf numFmtId="0" fontId="21" fillId="0" borderId="40" xfId="8" applyFont="1" applyFill="1" applyBorder="1" applyAlignment="1">
      <alignment horizontal="center" vertical="center" textRotation="255"/>
    </xf>
    <xf numFmtId="0" fontId="21" fillId="0" borderId="44" xfId="8" applyFont="1" applyFill="1" applyBorder="1" applyAlignment="1">
      <alignment vertical="center"/>
    </xf>
    <xf numFmtId="0" fontId="21" fillId="0" borderId="18" xfId="8" applyFont="1" applyFill="1" applyBorder="1" applyAlignment="1">
      <alignment vertical="center"/>
    </xf>
    <xf numFmtId="0" fontId="21" fillId="0" borderId="43" xfId="8" applyFont="1" applyFill="1" applyBorder="1" applyAlignment="1">
      <alignment vertical="center"/>
    </xf>
    <xf numFmtId="178" fontId="21" fillId="0" borderId="44" xfId="8" applyNumberFormat="1" applyFont="1" applyFill="1" applyBorder="1" applyAlignment="1">
      <alignment horizontal="right" vertical="center"/>
    </xf>
    <xf numFmtId="178" fontId="21" fillId="0" borderId="18" xfId="8" applyNumberFormat="1" applyFont="1" applyFill="1" applyBorder="1" applyAlignment="1">
      <alignment horizontal="right" vertical="center"/>
    </xf>
    <xf numFmtId="178" fontId="21" fillId="0" borderId="43" xfId="8" applyNumberFormat="1" applyFont="1" applyFill="1" applyBorder="1" applyAlignment="1">
      <alignment horizontal="right" vertical="center"/>
    </xf>
    <xf numFmtId="0" fontId="21" fillId="0" borderId="72" xfId="8" applyFont="1" applyFill="1" applyBorder="1" applyAlignment="1">
      <alignment horizontal="center" vertical="center" shrinkToFit="1"/>
    </xf>
    <xf numFmtId="0" fontId="21" fillId="0" borderId="75" xfId="8" applyFont="1" applyFill="1" applyBorder="1" applyAlignment="1">
      <alignment horizontal="center" vertical="center" shrinkToFit="1"/>
    </xf>
    <xf numFmtId="0" fontId="21" fillId="0" borderId="70" xfId="8" applyFont="1" applyFill="1" applyBorder="1" applyAlignment="1">
      <alignment horizontal="center" vertical="center" shrinkToFit="1"/>
    </xf>
    <xf numFmtId="0" fontId="28" fillId="0" borderId="31" xfId="8" applyFont="1" applyFill="1" applyBorder="1">
      <alignment vertical="center"/>
    </xf>
    <xf numFmtId="0" fontId="28" fillId="0" borderId="42" xfId="8" applyFont="1" applyFill="1" applyBorder="1">
      <alignment vertical="center"/>
    </xf>
    <xf numFmtId="0" fontId="21" fillId="0" borderId="39" xfId="8" applyFont="1" applyFill="1" applyBorder="1" applyAlignment="1">
      <alignment horizontal="center" vertical="center"/>
    </xf>
    <xf numFmtId="0" fontId="21" fillId="0" borderId="31" xfId="8" applyFont="1" applyFill="1" applyBorder="1" applyAlignment="1">
      <alignment horizontal="center" vertical="center"/>
    </xf>
    <xf numFmtId="0" fontId="21" fillId="0" borderId="81" xfId="8" applyFont="1" applyFill="1" applyBorder="1" applyAlignment="1">
      <alignment horizontal="center" vertical="center"/>
    </xf>
    <xf numFmtId="0" fontId="21" fillId="0" borderId="25" xfId="8" applyFont="1" applyFill="1" applyBorder="1" applyAlignment="1">
      <alignment horizontal="center" vertical="center"/>
    </xf>
    <xf numFmtId="0" fontId="21" fillId="0" borderId="26" xfId="8" applyFont="1" applyFill="1" applyBorder="1" applyAlignment="1">
      <alignment horizontal="center" vertical="center"/>
    </xf>
    <xf numFmtId="0" fontId="21" fillId="0" borderId="78" xfId="8" applyFont="1" applyFill="1" applyBorder="1" applyAlignment="1">
      <alignment horizontal="center" vertical="center"/>
    </xf>
    <xf numFmtId="0" fontId="21" fillId="0" borderId="77" xfId="8" applyFont="1" applyFill="1" applyBorder="1" applyAlignment="1">
      <alignment horizontal="center" vertical="center"/>
    </xf>
    <xf numFmtId="0" fontId="21" fillId="0" borderId="51" xfId="8" applyFont="1" applyFill="1" applyBorder="1" applyAlignment="1">
      <alignment horizontal="center" vertical="center"/>
    </xf>
    <xf numFmtId="183" fontId="21" fillId="0" borderId="51" xfId="8" applyNumberFormat="1" applyFont="1" applyFill="1" applyBorder="1" applyAlignment="1">
      <alignment horizontal="right" vertical="center" shrinkToFit="1"/>
    </xf>
    <xf numFmtId="183" fontId="21" fillId="0" borderId="79" xfId="8" applyNumberFormat="1" applyFont="1" applyFill="1" applyBorder="1" applyAlignment="1">
      <alignment horizontal="right" vertical="center" shrinkToFit="1"/>
    </xf>
    <xf numFmtId="183" fontId="21" fillId="0" borderId="6" xfId="8" applyNumberFormat="1" applyFont="1" applyFill="1" applyBorder="1" applyAlignment="1">
      <alignment horizontal="right" vertical="center" shrinkToFit="1"/>
    </xf>
    <xf numFmtId="181" fontId="21" fillId="0" borderId="43" xfId="8" applyNumberFormat="1" applyFont="1" applyFill="1" applyBorder="1" applyAlignment="1">
      <alignment horizontal="right" vertical="center" shrinkToFit="1"/>
    </xf>
    <xf numFmtId="0" fontId="21" fillId="0" borderId="30" xfId="8" applyFont="1" applyFill="1" applyBorder="1" applyAlignment="1">
      <alignment vertical="center"/>
    </xf>
    <xf numFmtId="178" fontId="21" fillId="0" borderId="51" xfId="8" applyNumberFormat="1" applyFont="1" applyFill="1" applyBorder="1" applyAlignment="1">
      <alignment horizontal="right" vertical="center" shrinkToFit="1"/>
    </xf>
    <xf numFmtId="178" fontId="21" fillId="0" borderId="79" xfId="8" applyNumberFormat="1" applyFont="1" applyFill="1" applyBorder="1" applyAlignment="1">
      <alignment horizontal="right" vertical="center" shrinkToFit="1"/>
    </xf>
    <xf numFmtId="178" fontId="21" fillId="0" borderId="6" xfId="8" applyNumberFormat="1" applyFont="1" applyFill="1" applyBorder="1" applyAlignment="1">
      <alignment horizontal="right" vertical="center" shrinkToFit="1"/>
    </xf>
    <xf numFmtId="181" fontId="21" fillId="0" borderId="75" xfId="8" applyNumberFormat="1" applyFont="1" applyFill="1" applyBorder="1" applyAlignment="1">
      <alignment horizontal="right" vertical="center"/>
    </xf>
    <xf numFmtId="181" fontId="21" fillId="0" borderId="76" xfId="8" applyNumberFormat="1" applyFont="1" applyFill="1" applyBorder="1" applyAlignment="1">
      <alignment horizontal="right" vertical="center"/>
    </xf>
    <xf numFmtId="0" fontId="21" fillId="0" borderId="17" xfId="8" applyFont="1" applyFill="1" applyBorder="1" applyAlignment="1">
      <alignment vertical="center"/>
    </xf>
    <xf numFmtId="0" fontId="21" fillId="0" borderId="22" xfId="8" applyFont="1" applyFill="1" applyBorder="1" applyAlignment="1">
      <alignment horizontal="center" vertical="center"/>
    </xf>
    <xf numFmtId="0" fontId="21" fillId="0" borderId="19" xfId="8" applyFont="1" applyFill="1" applyBorder="1" applyAlignment="1">
      <alignment horizontal="center" vertical="center"/>
    </xf>
    <xf numFmtId="0" fontId="21" fillId="0" borderId="80" xfId="8" applyFont="1" applyFill="1" applyBorder="1" applyAlignment="1">
      <alignment horizontal="center" vertical="center"/>
    </xf>
    <xf numFmtId="0" fontId="21" fillId="0" borderId="36" xfId="8" applyFont="1" applyFill="1" applyBorder="1" applyAlignment="1">
      <alignment horizontal="center" vertical="center"/>
    </xf>
    <xf numFmtId="0" fontId="21" fillId="0" borderId="8" xfId="8" applyFont="1" applyFill="1" applyBorder="1" applyAlignment="1">
      <alignment horizontal="center" vertical="center"/>
    </xf>
    <xf numFmtId="0" fontId="21" fillId="0" borderId="74" xfId="8" applyFont="1" applyFill="1" applyBorder="1" applyAlignment="1">
      <alignment horizontal="center" vertical="center"/>
    </xf>
    <xf numFmtId="0" fontId="21" fillId="0" borderId="75" xfId="8" applyFont="1" applyFill="1" applyBorder="1" applyAlignment="1">
      <alignment horizontal="center" vertical="center"/>
    </xf>
    <xf numFmtId="178" fontId="21" fillId="0" borderId="8" xfId="8" applyNumberFormat="1" applyFont="1" applyFill="1" applyBorder="1" applyAlignment="1">
      <alignment horizontal="right" vertical="center"/>
    </xf>
    <xf numFmtId="178" fontId="21" fillId="0" borderId="9" xfId="8" applyNumberFormat="1" applyFont="1" applyFill="1" applyBorder="1" applyAlignment="1">
      <alignment horizontal="right" vertical="center"/>
    </xf>
    <xf numFmtId="0" fontId="25" fillId="0" borderId="44" xfId="9" applyFont="1" applyFill="1" applyBorder="1" applyAlignment="1">
      <alignment horizontal="center" vertical="center" shrinkToFit="1"/>
    </xf>
    <xf numFmtId="0" fontId="25" fillId="0" borderId="18" xfId="9" applyFont="1" applyFill="1" applyBorder="1" applyAlignment="1">
      <alignment horizontal="center" vertical="center" shrinkToFit="1"/>
    </xf>
    <xf numFmtId="0" fontId="25" fillId="0" borderId="43" xfId="9" applyFont="1" applyFill="1" applyBorder="1" applyAlignment="1">
      <alignment horizontal="center" vertical="center" shrinkToFit="1"/>
    </xf>
    <xf numFmtId="185" fontId="25" fillId="0" borderId="41" xfId="8" applyNumberFormat="1" applyFont="1" applyFill="1" applyBorder="1" applyAlignment="1">
      <alignment horizontal="right" vertical="center" shrinkToFit="1"/>
    </xf>
    <xf numFmtId="185" fontId="25" fillId="0" borderId="12" xfId="8" applyNumberFormat="1" applyFont="1" applyFill="1" applyBorder="1" applyAlignment="1">
      <alignment horizontal="right" vertical="center" shrinkToFit="1"/>
    </xf>
    <xf numFmtId="185" fontId="25" fillId="0" borderId="13" xfId="8" applyNumberFormat="1" applyFont="1" applyFill="1" applyBorder="1" applyAlignment="1">
      <alignment horizontal="right" vertical="center" shrinkToFit="1"/>
    </xf>
    <xf numFmtId="0" fontId="21" fillId="0" borderId="11" xfId="8" applyFont="1" applyFill="1" applyBorder="1" applyAlignment="1">
      <alignment horizontal="center" vertical="center"/>
    </xf>
    <xf numFmtId="0" fontId="21" fillId="0" borderId="70" xfId="8" applyFont="1" applyFill="1" applyBorder="1" applyAlignment="1">
      <alignment horizontal="center" vertical="center"/>
    </xf>
    <xf numFmtId="0" fontId="25" fillId="0" borderId="41" xfId="8" applyFont="1" applyFill="1" applyBorder="1" applyAlignment="1">
      <alignment vertical="center"/>
    </xf>
    <xf numFmtId="0" fontId="25" fillId="0" borderId="12" xfId="8" applyFont="1" applyFill="1" applyBorder="1" applyAlignment="1">
      <alignment vertical="center"/>
    </xf>
    <xf numFmtId="0" fontId="25" fillId="0" borderId="48" xfId="8" applyFont="1" applyFill="1" applyBorder="1" applyAlignment="1">
      <alignment vertical="center"/>
    </xf>
    <xf numFmtId="181" fontId="21" fillId="0" borderId="39" xfId="8" applyNumberFormat="1" applyFont="1" applyFill="1" applyBorder="1" applyAlignment="1">
      <alignment horizontal="right" vertical="center" shrinkToFit="1"/>
    </xf>
    <xf numFmtId="181" fontId="21" fillId="0" borderId="31" xfId="8" applyNumberFormat="1" applyFont="1" applyFill="1" applyBorder="1" applyAlignment="1">
      <alignment horizontal="right" vertical="center" shrinkToFit="1"/>
    </xf>
    <xf numFmtId="181" fontId="21" fillId="0" borderId="42" xfId="8" applyNumberFormat="1" applyFont="1" applyFill="1" applyBorder="1" applyAlignment="1">
      <alignment horizontal="right" vertical="center" shrinkToFit="1"/>
    </xf>
    <xf numFmtId="181" fontId="21" fillId="0" borderId="32" xfId="8" applyNumberFormat="1" applyFont="1" applyFill="1" applyBorder="1" applyAlignment="1">
      <alignment horizontal="right" vertical="center" shrinkToFit="1"/>
    </xf>
    <xf numFmtId="0" fontId="25" fillId="0" borderId="41" xfId="9" applyFont="1" applyFill="1" applyBorder="1" applyAlignment="1">
      <alignment horizontal="center" vertical="center" shrinkToFit="1"/>
    </xf>
    <xf numFmtId="0" fontId="25" fillId="0" borderId="12" xfId="9" applyFont="1" applyFill="1" applyBorder="1" applyAlignment="1">
      <alignment horizontal="center" vertical="center" shrinkToFit="1"/>
    </xf>
    <xf numFmtId="0" fontId="25" fillId="0" borderId="48" xfId="9" applyFont="1" applyFill="1" applyBorder="1" applyAlignment="1">
      <alignment horizontal="center" vertical="center" shrinkToFit="1"/>
    </xf>
    <xf numFmtId="178" fontId="25" fillId="0" borderId="39" xfId="8" applyNumberFormat="1" applyFont="1" applyFill="1" applyBorder="1" applyAlignment="1">
      <alignment horizontal="right" vertical="center" shrinkToFit="1"/>
    </xf>
    <xf numFmtId="178" fontId="25" fillId="0" borderId="31" xfId="8" applyNumberFormat="1" applyFont="1" applyFill="1" applyBorder="1" applyAlignment="1">
      <alignment horizontal="right" vertical="center" shrinkToFit="1"/>
    </xf>
    <xf numFmtId="178" fontId="25" fillId="0" borderId="32" xfId="8" applyNumberFormat="1" applyFont="1" applyFill="1" applyBorder="1" applyAlignment="1">
      <alignment horizontal="right" vertical="center" shrinkToFit="1"/>
    </xf>
    <xf numFmtId="0" fontId="21" fillId="0" borderId="24" xfId="8" applyFont="1" applyFill="1" applyBorder="1" applyAlignment="1">
      <alignment horizontal="center" vertical="center"/>
    </xf>
    <xf numFmtId="181" fontId="21" fillId="0" borderId="74" xfId="8" applyNumberFormat="1" applyFont="1" applyFill="1" applyBorder="1" applyAlignment="1">
      <alignment horizontal="right" vertical="center" shrinkToFit="1"/>
    </xf>
    <xf numFmtId="181" fontId="21" fillId="0" borderId="75" xfId="8" applyNumberFormat="1" applyFont="1" applyFill="1" applyBorder="1" applyAlignment="1">
      <alignment horizontal="right" vertical="center" shrinkToFit="1"/>
    </xf>
    <xf numFmtId="181" fontId="21" fillId="0" borderId="76" xfId="8" applyNumberFormat="1" applyFont="1" applyFill="1" applyBorder="1" applyAlignment="1">
      <alignment horizontal="right" vertical="center" shrinkToFit="1"/>
    </xf>
    <xf numFmtId="0" fontId="21" fillId="0" borderId="36" xfId="10" applyFont="1" applyFill="1" applyBorder="1" applyAlignment="1">
      <alignment horizontal="left" vertical="center"/>
    </xf>
    <xf numFmtId="0" fontId="21" fillId="0" borderId="8" xfId="10" applyFont="1" applyFill="1" applyBorder="1" applyAlignment="1">
      <alignment horizontal="left" vertical="center"/>
    </xf>
    <xf numFmtId="0" fontId="21" fillId="0" borderId="9" xfId="10" applyFont="1" applyFill="1" applyBorder="1" applyAlignment="1">
      <alignment horizontal="left" vertical="center"/>
    </xf>
    <xf numFmtId="183" fontId="21" fillId="0" borderId="7" xfId="8" applyNumberFormat="1" applyFont="1" applyFill="1" applyBorder="1" applyAlignment="1">
      <alignment horizontal="right" vertical="center" shrinkToFit="1"/>
    </xf>
    <xf numFmtId="183" fontId="21" fillId="0" borderId="0" xfId="8" applyNumberFormat="1" applyFont="1" applyFill="1" applyBorder="1" applyAlignment="1">
      <alignment horizontal="right" vertical="center" shrinkToFit="1"/>
    </xf>
    <xf numFmtId="183" fontId="21" fillId="0" borderId="66" xfId="8" applyNumberFormat="1" applyFont="1" applyFill="1" applyBorder="1" applyAlignment="1">
      <alignment horizontal="right" vertical="center" shrinkToFit="1"/>
    </xf>
    <xf numFmtId="0" fontId="21" fillId="0" borderId="36" xfId="8" applyFont="1" applyFill="1" applyBorder="1" applyAlignment="1">
      <alignment horizontal="center" vertical="center" wrapText="1"/>
    </xf>
    <xf numFmtId="0" fontId="21" fillId="0" borderId="8" xfId="8" applyFont="1" applyFill="1" applyBorder="1" applyAlignment="1">
      <alignment horizontal="center" vertical="center" wrapText="1"/>
    </xf>
    <xf numFmtId="0" fontId="21" fillId="0" borderId="23" xfId="8" applyFont="1" applyFill="1" applyBorder="1" applyAlignment="1">
      <alignment horizontal="center" vertical="center" wrapText="1"/>
    </xf>
    <xf numFmtId="0" fontId="21" fillId="0" borderId="7" xfId="8" applyFont="1" applyFill="1" applyBorder="1" applyAlignment="1">
      <alignment horizontal="center" vertical="center" wrapText="1"/>
    </xf>
    <xf numFmtId="0" fontId="21" fillId="0" borderId="0" xfId="8" applyFont="1" applyFill="1" applyBorder="1" applyAlignment="1">
      <alignment horizontal="center" vertical="center" wrapText="1"/>
    </xf>
    <xf numFmtId="0" fontId="21" fillId="0" borderId="38" xfId="8" applyFont="1" applyFill="1" applyBorder="1" applyAlignment="1">
      <alignment horizontal="center" vertical="center" wrapText="1"/>
    </xf>
    <xf numFmtId="0" fontId="21" fillId="0" borderId="74" xfId="8" applyFont="1" applyFill="1" applyBorder="1" applyAlignment="1">
      <alignment horizontal="center" vertical="center" wrapText="1"/>
    </xf>
    <xf numFmtId="0" fontId="21" fillId="0" borderId="75" xfId="8" applyFont="1" applyFill="1" applyBorder="1" applyAlignment="1">
      <alignment horizontal="center" vertical="center" wrapText="1"/>
    </xf>
    <xf numFmtId="0" fontId="21" fillId="0" borderId="70" xfId="8" applyFont="1" applyFill="1" applyBorder="1" applyAlignment="1">
      <alignment horizontal="center" vertical="center" wrapText="1"/>
    </xf>
    <xf numFmtId="0" fontId="25" fillId="0" borderId="62" xfId="8" applyFont="1" applyFill="1" applyBorder="1" applyAlignment="1">
      <alignment vertical="center"/>
    </xf>
    <xf numFmtId="0" fontId="25" fillId="0" borderId="25" xfId="8" applyFont="1" applyFill="1" applyBorder="1" applyAlignment="1">
      <alignment vertical="center"/>
    </xf>
    <xf numFmtId="0" fontId="25" fillId="0" borderId="46" xfId="8" applyFont="1" applyFill="1" applyBorder="1" applyAlignment="1">
      <alignment vertical="center"/>
    </xf>
    <xf numFmtId="178" fontId="25" fillId="0" borderId="62" xfId="8" applyNumberFormat="1" applyFont="1" applyFill="1" applyBorder="1" applyAlignment="1">
      <alignment horizontal="right" vertical="center" shrinkToFit="1"/>
    </xf>
    <xf numFmtId="178" fontId="25" fillId="0" borderId="8" xfId="8" applyNumberFormat="1" applyFont="1" applyFill="1" applyBorder="1" applyAlignment="1">
      <alignment horizontal="right" vertical="center" shrinkToFit="1"/>
    </xf>
    <xf numFmtId="178" fontId="25" fillId="0" borderId="9" xfId="8" applyNumberFormat="1" applyFont="1" applyFill="1" applyBorder="1" applyAlignment="1">
      <alignment horizontal="right" vertical="center" shrinkToFit="1"/>
    </xf>
    <xf numFmtId="0" fontId="21" fillId="0" borderId="30" xfId="8" applyFont="1" applyFill="1" applyBorder="1" applyAlignment="1">
      <alignment horizontal="center" vertical="center"/>
    </xf>
    <xf numFmtId="0" fontId="21" fillId="0" borderId="42" xfId="8" applyFont="1" applyFill="1" applyBorder="1" applyAlignment="1">
      <alignment horizontal="center" vertical="center"/>
    </xf>
    <xf numFmtId="0" fontId="21" fillId="0" borderId="39" xfId="8" applyFont="1" applyFill="1" applyBorder="1" applyAlignment="1">
      <alignment horizontal="center" vertical="center" shrinkToFit="1"/>
    </xf>
    <xf numFmtId="0" fontId="21" fillId="0" borderId="31" xfId="8" applyFont="1" applyFill="1" applyBorder="1" applyAlignment="1">
      <alignment horizontal="center" vertical="center" shrinkToFit="1"/>
    </xf>
    <xf numFmtId="0" fontId="21" fillId="0" borderId="42" xfId="8" applyFont="1" applyFill="1" applyBorder="1" applyAlignment="1">
      <alignment horizontal="center" vertical="center" shrinkToFit="1"/>
    </xf>
    <xf numFmtId="0" fontId="21" fillId="0" borderId="32" xfId="8" applyFont="1" applyFill="1" applyBorder="1" applyAlignment="1">
      <alignment horizontal="center" vertical="center" shrinkToFit="1"/>
    </xf>
    <xf numFmtId="0" fontId="25" fillId="0" borderId="31" xfId="8" applyFont="1" applyFill="1" applyBorder="1" applyAlignment="1">
      <alignment vertical="center"/>
    </xf>
    <xf numFmtId="0" fontId="25" fillId="0" borderId="42" xfId="8" applyFont="1" applyFill="1" applyBorder="1" applyAlignment="1">
      <alignment vertical="center"/>
    </xf>
    <xf numFmtId="185" fontId="21" fillId="0" borderId="44" xfId="8" applyNumberFormat="1" applyFont="1" applyFill="1" applyBorder="1" applyAlignment="1">
      <alignment horizontal="right" vertical="center" shrinkToFit="1"/>
    </xf>
    <xf numFmtId="185" fontId="21" fillId="0" borderId="18" xfId="8" applyNumberFormat="1" applyFont="1" applyFill="1" applyBorder="1" applyAlignment="1">
      <alignment horizontal="right" vertical="center" shrinkToFit="1"/>
    </xf>
    <xf numFmtId="185" fontId="21" fillId="0" borderId="19" xfId="8" applyNumberFormat="1" applyFont="1" applyFill="1" applyBorder="1" applyAlignment="1">
      <alignment horizontal="right" vertical="center" shrinkToFit="1"/>
    </xf>
    <xf numFmtId="0" fontId="21" fillId="0" borderId="1" xfId="8" applyFont="1" applyFill="1" applyBorder="1" applyAlignment="1">
      <alignment horizontal="center" vertical="center"/>
    </xf>
    <xf numFmtId="0" fontId="21" fillId="0" borderId="2" xfId="8" applyFont="1" applyFill="1" applyBorder="1" applyAlignment="1">
      <alignment horizontal="center" vertical="center"/>
    </xf>
    <xf numFmtId="0" fontId="21" fillId="0" borderId="45" xfId="8" applyFont="1" applyFill="1" applyBorder="1" applyAlignment="1">
      <alignment vertical="center"/>
    </xf>
    <xf numFmtId="0" fontId="21" fillId="0" borderId="25" xfId="8" applyFont="1" applyFill="1" applyBorder="1" applyAlignment="1">
      <alignment vertical="center"/>
    </xf>
    <xf numFmtId="0" fontId="21" fillId="0" borderId="46" xfId="8" applyFont="1" applyFill="1" applyBorder="1" applyAlignment="1">
      <alignment vertical="center"/>
    </xf>
    <xf numFmtId="178" fontId="21" fillId="0" borderId="45" xfId="8" applyNumberFormat="1" applyFont="1" applyFill="1" applyBorder="1" applyAlignment="1">
      <alignment horizontal="right" vertical="center" shrinkToFit="1"/>
    </xf>
    <xf numFmtId="178" fontId="21" fillId="0" borderId="25" xfId="8" applyNumberFormat="1" applyFont="1" applyFill="1" applyBorder="1" applyAlignment="1">
      <alignment horizontal="right" vertical="center" shrinkToFit="1"/>
    </xf>
    <xf numFmtId="178" fontId="21" fillId="0" borderId="26" xfId="8" applyNumberFormat="1" applyFont="1" applyFill="1" applyBorder="1" applyAlignment="1">
      <alignment horizontal="right" vertical="center" shrinkToFit="1"/>
    </xf>
    <xf numFmtId="0" fontId="21" fillId="0" borderId="9" xfId="8" applyFont="1" applyFill="1" applyBorder="1" applyAlignment="1">
      <alignment horizontal="center" vertical="center"/>
    </xf>
    <xf numFmtId="0" fontId="21" fillId="0" borderId="7" xfId="8" applyFont="1" applyFill="1" applyBorder="1" applyAlignment="1">
      <alignment horizontal="center" vertical="center"/>
    </xf>
    <xf numFmtId="0" fontId="21" fillId="0" borderId="66" xfId="8" applyFont="1" applyFill="1" applyBorder="1" applyAlignment="1">
      <alignment horizontal="center" vertical="center"/>
    </xf>
    <xf numFmtId="182" fontId="21" fillId="0" borderId="7" xfId="8" applyNumberFormat="1" applyFont="1" applyFill="1" applyBorder="1" applyAlignment="1">
      <alignment horizontal="right" vertical="center" shrinkToFit="1"/>
    </xf>
    <xf numFmtId="182" fontId="21" fillId="0" borderId="0" xfId="8" applyNumberFormat="1" applyFont="1" applyFill="1" applyBorder="1" applyAlignment="1">
      <alignment horizontal="right" vertical="center" shrinkToFit="1"/>
    </xf>
    <xf numFmtId="182" fontId="21" fillId="0" borderId="66" xfId="8" applyNumberFormat="1" applyFont="1" applyFill="1" applyBorder="1" applyAlignment="1">
      <alignment horizontal="right" vertical="center" shrinkToFit="1"/>
    </xf>
    <xf numFmtId="0" fontId="21" fillId="0" borderId="14" xfId="8" applyFont="1" applyFill="1" applyBorder="1" applyAlignment="1">
      <alignment horizontal="center" vertical="center"/>
    </xf>
    <xf numFmtId="0" fontId="21" fillId="0" borderId="15" xfId="8" applyFont="1" applyFill="1" applyBorder="1" applyAlignment="1">
      <alignment horizontal="center" vertical="center"/>
    </xf>
    <xf numFmtId="0" fontId="21" fillId="0" borderId="49" xfId="8" applyFont="1" applyFill="1" applyBorder="1" applyAlignment="1">
      <alignment horizontal="center" vertical="center"/>
    </xf>
    <xf numFmtId="0" fontId="21" fillId="0" borderId="38" xfId="8" applyFont="1" applyFill="1" applyBorder="1" applyAlignment="1">
      <alignment horizontal="center" vertical="center"/>
    </xf>
    <xf numFmtId="0" fontId="21" fillId="0" borderId="63" xfId="8" applyFont="1" applyFill="1" applyBorder="1" applyAlignment="1">
      <alignment horizontal="center" vertical="center"/>
    </xf>
    <xf numFmtId="0" fontId="21" fillId="0" borderId="50" xfId="8" applyFont="1" applyFill="1" applyBorder="1" applyAlignment="1">
      <alignment horizontal="center" vertical="center"/>
    </xf>
    <xf numFmtId="0" fontId="21" fillId="0" borderId="71" xfId="8" applyFont="1" applyFill="1" applyBorder="1" applyAlignment="1">
      <alignment horizontal="center" vertical="center"/>
    </xf>
    <xf numFmtId="0" fontId="21" fillId="0" borderId="16" xfId="8" applyFont="1" applyFill="1" applyBorder="1" applyAlignment="1">
      <alignment horizontal="center" vertical="center"/>
    </xf>
    <xf numFmtId="0" fontId="21" fillId="0" borderId="64" xfId="8" applyFont="1" applyFill="1" applyBorder="1" applyAlignment="1">
      <alignment horizontal="center" vertical="center"/>
    </xf>
    <xf numFmtId="0" fontId="21" fillId="0" borderId="65" xfId="8" applyFont="1" applyFill="1" applyBorder="1" applyAlignment="1">
      <alignment horizontal="center" vertical="center"/>
    </xf>
    <xf numFmtId="0" fontId="21" fillId="0" borderId="72" xfId="8" applyFont="1" applyFill="1" applyBorder="1" applyAlignment="1">
      <alignment horizontal="center" vertical="center"/>
    </xf>
    <xf numFmtId="0" fontId="21" fillId="0" borderId="73" xfId="8" applyFont="1" applyFill="1" applyBorder="1" applyAlignment="1">
      <alignment horizontal="center" vertical="center"/>
    </xf>
    <xf numFmtId="49" fontId="21" fillId="0" borderId="41" xfId="8" applyNumberFormat="1" applyFont="1" applyFill="1" applyBorder="1" applyAlignment="1">
      <alignment horizontal="center" vertical="center"/>
    </xf>
    <xf numFmtId="49" fontId="21" fillId="0" borderId="12" xfId="8" applyNumberFormat="1" applyFont="1" applyFill="1" applyBorder="1" applyAlignment="1">
      <alignment horizontal="center" vertical="center"/>
    </xf>
    <xf numFmtId="49" fontId="21" fillId="0" borderId="13" xfId="8" applyNumberFormat="1" applyFont="1" applyFill="1" applyBorder="1" applyAlignment="1">
      <alignment horizontal="center" vertical="center"/>
    </xf>
    <xf numFmtId="49" fontId="21" fillId="0" borderId="64" xfId="8" applyNumberFormat="1" applyFont="1" applyFill="1" applyBorder="1" applyAlignment="1">
      <alignment horizontal="center" vertical="center"/>
    </xf>
    <xf numFmtId="49" fontId="21" fillId="0" borderId="66" xfId="8" applyNumberFormat="1" applyFont="1" applyFill="1" applyBorder="1" applyAlignment="1">
      <alignment horizontal="center" vertical="center"/>
    </xf>
    <xf numFmtId="49" fontId="21" fillId="0" borderId="72" xfId="8" applyNumberFormat="1" applyFont="1" applyFill="1" applyBorder="1" applyAlignment="1">
      <alignment horizontal="center" vertical="center"/>
    </xf>
    <xf numFmtId="49" fontId="21" fillId="0" borderId="75" xfId="8" applyNumberFormat="1" applyFont="1" applyFill="1" applyBorder="1" applyAlignment="1">
      <alignment horizontal="center" vertical="center"/>
    </xf>
    <xf numFmtId="49" fontId="21" fillId="0" borderId="76" xfId="8" applyNumberFormat="1" applyFont="1" applyFill="1" applyBorder="1" applyAlignment="1">
      <alignment horizontal="center" vertical="center"/>
    </xf>
    <xf numFmtId="0" fontId="21" fillId="0" borderId="36" xfId="8" applyFont="1" applyFill="1" applyBorder="1" applyAlignment="1">
      <alignment horizontal="left" vertical="center"/>
    </xf>
    <xf numFmtId="0" fontId="21" fillId="0" borderId="8" xfId="8" applyFont="1" applyFill="1" applyBorder="1" applyAlignment="1">
      <alignment horizontal="left" vertical="center"/>
    </xf>
    <xf numFmtId="0" fontId="21" fillId="0" borderId="9" xfId="8" applyFont="1" applyFill="1" applyBorder="1" applyAlignment="1">
      <alignment horizontal="left" vertical="center"/>
    </xf>
    <xf numFmtId="181" fontId="21" fillId="0" borderId="36" xfId="8" applyNumberFormat="1" applyFont="1" applyFill="1" applyBorder="1" applyAlignment="1">
      <alignment horizontal="right" vertical="center" shrinkToFit="1"/>
    </xf>
    <xf numFmtId="181" fontId="21" fillId="0" borderId="8" xfId="8" applyNumberFormat="1" applyFont="1" applyFill="1" applyBorder="1" applyAlignment="1">
      <alignment horizontal="right" vertical="center" shrinkToFit="1"/>
    </xf>
    <xf numFmtId="181" fontId="21" fillId="0" borderId="9" xfId="8" applyNumberFormat="1" applyFont="1" applyFill="1" applyBorder="1" applyAlignment="1">
      <alignment horizontal="right" vertical="center" shrinkToFit="1"/>
    </xf>
    <xf numFmtId="49" fontId="22" fillId="0" borderId="0" xfId="8" applyNumberFormat="1" applyFont="1" applyFill="1" applyAlignment="1">
      <alignment horizontal="center" vertical="center"/>
    </xf>
    <xf numFmtId="0" fontId="21" fillId="0" borderId="4" xfId="8" applyFont="1" applyFill="1" applyBorder="1" applyAlignment="1">
      <alignment horizontal="center" vertical="center"/>
    </xf>
    <xf numFmtId="0" fontId="21" fillId="0" borderId="23" xfId="8" applyFont="1" applyFill="1" applyBorder="1" applyAlignment="1">
      <alignment horizontal="center" vertical="center"/>
    </xf>
    <xf numFmtId="0" fontId="21" fillId="0" borderId="5" xfId="8" applyFont="1" applyFill="1" applyBorder="1" applyAlignment="1">
      <alignment horizontal="center" vertical="center"/>
    </xf>
    <xf numFmtId="0" fontId="21" fillId="0" borderId="68" xfId="8" applyFont="1" applyFill="1" applyBorder="1" applyAlignment="1">
      <alignment horizontal="center" vertical="center"/>
    </xf>
    <xf numFmtId="0" fontId="21" fillId="0" borderId="47" xfId="8" applyFont="1" applyFill="1" applyBorder="1" applyAlignment="1">
      <alignment horizontal="center" vertical="center"/>
    </xf>
    <xf numFmtId="0" fontId="21" fillId="0" borderId="62" xfId="8" applyFont="1" applyFill="1" applyBorder="1" applyAlignment="1">
      <alignment horizontal="center" vertical="center"/>
    </xf>
    <xf numFmtId="0" fontId="21" fillId="0" borderId="10" xfId="8" applyFont="1" applyFill="1" applyBorder="1" applyAlignment="1">
      <alignment horizontal="center" vertical="center"/>
    </xf>
    <xf numFmtId="0" fontId="21" fillId="0" borderId="69" xfId="8" applyFont="1" applyFill="1" applyBorder="1" applyAlignment="1">
      <alignment horizontal="center" vertical="center"/>
    </xf>
    <xf numFmtId="0" fontId="21" fillId="0" borderId="67" xfId="8" applyFont="1" applyFill="1" applyBorder="1" applyAlignment="1">
      <alignment horizontal="center" vertical="center"/>
    </xf>
    <xf numFmtId="0" fontId="21" fillId="0" borderId="3" xfId="8" applyFont="1" applyFill="1" applyBorder="1" applyAlignment="1">
      <alignment horizontal="center" vertical="center"/>
    </xf>
    <xf numFmtId="0" fontId="21" fillId="0" borderId="37" xfId="11" applyFont="1" applyBorder="1">
      <alignment vertical="center"/>
    </xf>
    <xf numFmtId="0" fontId="21" fillId="0" borderId="54" xfId="11" applyFont="1" applyBorder="1">
      <alignment vertical="center"/>
    </xf>
    <xf numFmtId="0" fontId="21" fillId="0" borderId="40" xfId="11" applyFont="1" applyBorder="1">
      <alignment vertical="center"/>
    </xf>
    <xf numFmtId="178" fontId="21" fillId="0" borderId="37" xfId="11" applyNumberFormat="1" applyFont="1" applyFill="1" applyBorder="1" applyAlignment="1">
      <alignment horizontal="right" vertical="center" shrinkToFit="1"/>
    </xf>
    <xf numFmtId="0" fontId="2" fillId="0" borderId="54" xfId="11" applyFill="1" applyBorder="1" applyAlignment="1">
      <alignment horizontal="right" vertical="center" shrinkToFit="1"/>
    </xf>
    <xf numFmtId="0" fontId="2" fillId="0" borderId="89" xfId="11" applyFill="1" applyBorder="1" applyAlignment="1">
      <alignment horizontal="right" vertical="center" shrinkToFit="1"/>
    </xf>
    <xf numFmtId="181" fontId="21" fillId="0" borderId="91" xfId="11" applyNumberFormat="1" applyFont="1" applyFill="1" applyBorder="1" applyAlignment="1">
      <alignment horizontal="right" vertical="center" shrinkToFit="1"/>
    </xf>
    <xf numFmtId="181" fontId="2" fillId="0" borderId="54" xfId="11" applyNumberFormat="1" applyFill="1" applyBorder="1" applyAlignment="1">
      <alignment horizontal="right" vertical="center" shrinkToFit="1"/>
    </xf>
    <xf numFmtId="181" fontId="2" fillId="0" borderId="89" xfId="11" applyNumberFormat="1" applyFill="1" applyBorder="1" applyAlignment="1">
      <alignment horizontal="right" vertical="center" shrinkToFit="1"/>
    </xf>
    <xf numFmtId="178" fontId="21" fillId="0" borderId="91" xfId="11" applyNumberFormat="1" applyFont="1" applyFill="1" applyBorder="1" applyAlignment="1">
      <alignment horizontal="right" vertical="center" shrinkToFit="1"/>
    </xf>
    <xf numFmtId="178" fontId="21" fillId="5" borderId="91" xfId="11" applyNumberFormat="1" applyFont="1" applyFill="1" applyBorder="1" applyAlignment="1">
      <alignment horizontal="right" vertical="center" shrinkToFit="1"/>
    </xf>
    <xf numFmtId="178" fontId="21" fillId="5" borderId="54" xfId="11" applyNumberFormat="1" applyFont="1" applyFill="1" applyBorder="1" applyAlignment="1">
      <alignment horizontal="right" vertical="center" shrinkToFit="1"/>
    </xf>
    <xf numFmtId="178" fontId="21" fillId="5" borderId="89" xfId="11" applyNumberFormat="1" applyFont="1" applyFill="1" applyBorder="1" applyAlignment="1">
      <alignment horizontal="right" vertical="center" shrinkToFit="1"/>
    </xf>
    <xf numFmtId="0" fontId="21" fillId="5" borderId="91" xfId="11" applyFont="1" applyFill="1" applyBorder="1" applyAlignment="1">
      <alignment horizontal="right" vertical="center" shrinkToFit="1"/>
    </xf>
    <xf numFmtId="0" fontId="21" fillId="5" borderId="54" xfId="11" applyFont="1" applyFill="1" applyBorder="1" applyAlignment="1">
      <alignment horizontal="right" vertical="center" shrinkToFit="1"/>
    </xf>
    <xf numFmtId="0" fontId="21" fillId="5" borderId="40" xfId="11" applyFont="1" applyFill="1" applyBorder="1" applyAlignment="1">
      <alignment horizontal="right" vertical="center" shrinkToFit="1"/>
    </xf>
    <xf numFmtId="0" fontId="21" fillId="0" borderId="64" xfId="11" applyFont="1" applyBorder="1">
      <alignment vertical="center"/>
    </xf>
    <xf numFmtId="0" fontId="21" fillId="0" borderId="0" xfId="11" applyFont="1" applyBorder="1">
      <alignment vertical="center"/>
    </xf>
    <xf numFmtId="0" fontId="21" fillId="0" borderId="38" xfId="11" applyFont="1" applyBorder="1">
      <alignment vertical="center"/>
    </xf>
    <xf numFmtId="178" fontId="21" fillId="0" borderId="64" xfId="11" applyNumberFormat="1" applyFont="1" applyFill="1" applyBorder="1" applyAlignment="1">
      <alignment horizontal="right" vertical="center" shrinkToFit="1"/>
    </xf>
    <xf numFmtId="178" fontId="21" fillId="0" borderId="0" xfId="11" applyNumberFormat="1" applyFont="1" applyFill="1" applyBorder="1" applyAlignment="1">
      <alignment horizontal="right" vertical="center" shrinkToFit="1"/>
    </xf>
    <xf numFmtId="178" fontId="21" fillId="0" borderId="85" xfId="11" applyNumberFormat="1" applyFont="1" applyFill="1" applyBorder="1" applyAlignment="1">
      <alignment horizontal="right" vertical="center" shrinkToFit="1"/>
    </xf>
    <xf numFmtId="181" fontId="21" fillId="0" borderId="88" xfId="11" applyNumberFormat="1" applyFont="1" applyFill="1" applyBorder="1" applyAlignment="1">
      <alignment horizontal="right" vertical="center" shrinkToFit="1"/>
    </xf>
    <xf numFmtId="181" fontId="21" fillId="0" borderId="0" xfId="11" applyNumberFormat="1" applyFont="1" applyFill="1" applyBorder="1" applyAlignment="1">
      <alignment horizontal="right" vertical="center" shrinkToFit="1"/>
    </xf>
    <xf numFmtId="181" fontId="21" fillId="0" borderId="85" xfId="11" applyNumberFormat="1" applyFont="1" applyFill="1" applyBorder="1" applyAlignment="1">
      <alignment horizontal="right" vertical="center" shrinkToFit="1"/>
    </xf>
    <xf numFmtId="178" fontId="21" fillId="0" borderId="88" xfId="11" applyNumberFormat="1" applyFont="1" applyFill="1" applyBorder="1" applyAlignment="1">
      <alignment horizontal="right" vertical="center" shrinkToFit="1"/>
    </xf>
    <xf numFmtId="178" fontId="21" fillId="5" borderId="88" xfId="11" applyNumberFormat="1" applyFont="1" applyFill="1" applyBorder="1" applyAlignment="1">
      <alignment horizontal="right" vertical="center" shrinkToFit="1"/>
    </xf>
    <xf numFmtId="178" fontId="21" fillId="5" borderId="0" xfId="11" applyNumberFormat="1" applyFont="1" applyFill="1" applyBorder="1" applyAlignment="1">
      <alignment horizontal="right" vertical="center" shrinkToFit="1"/>
    </xf>
    <xf numFmtId="178" fontId="21" fillId="5" borderId="85" xfId="11" applyNumberFormat="1" applyFont="1" applyFill="1" applyBorder="1" applyAlignment="1">
      <alignment horizontal="right" vertical="center" shrinkToFit="1"/>
    </xf>
    <xf numFmtId="0" fontId="21" fillId="5" borderId="88" xfId="11" applyFont="1" applyFill="1" applyBorder="1" applyAlignment="1">
      <alignment horizontal="right" vertical="center" shrinkToFit="1"/>
    </xf>
    <xf numFmtId="0" fontId="21" fillId="5" borderId="0" xfId="11" applyFont="1" applyFill="1" applyBorder="1" applyAlignment="1">
      <alignment horizontal="right" vertical="center" shrinkToFit="1"/>
    </xf>
    <xf numFmtId="0" fontId="21" fillId="5" borderId="38" xfId="11" applyFont="1" applyFill="1" applyBorder="1" applyAlignment="1">
      <alignment horizontal="right" vertical="center" shrinkToFit="1"/>
    </xf>
    <xf numFmtId="0" fontId="21" fillId="0" borderId="41" xfId="11" applyFont="1" applyBorder="1" applyAlignment="1">
      <alignment horizontal="center" vertical="center" textRotation="255"/>
    </xf>
    <xf numFmtId="0" fontId="21" fillId="0" borderId="48" xfId="11" applyFont="1" applyBorder="1" applyAlignment="1">
      <alignment horizontal="center" vertical="center" textRotation="255"/>
    </xf>
    <xf numFmtId="0" fontId="21" fillId="0" borderId="64" xfId="11" applyFont="1" applyBorder="1" applyAlignment="1">
      <alignment horizontal="center" vertical="center" textRotation="255"/>
    </xf>
    <xf numFmtId="0" fontId="21" fillId="0" borderId="38" xfId="11" applyFont="1" applyBorder="1" applyAlignment="1">
      <alignment horizontal="center" vertical="center" textRotation="255"/>
    </xf>
    <xf numFmtId="0" fontId="21" fillId="0" borderId="37" xfId="11" applyFont="1" applyBorder="1" applyAlignment="1">
      <alignment horizontal="center" vertical="center" textRotation="255"/>
    </xf>
    <xf numFmtId="0" fontId="21" fillId="0" borderId="40" xfId="11" applyFont="1" applyBorder="1" applyAlignment="1">
      <alignment horizontal="center" vertical="center" textRotation="255"/>
    </xf>
    <xf numFmtId="0" fontId="2" fillId="0" borderId="0" xfId="11" applyFill="1" applyAlignment="1">
      <alignment horizontal="right" vertical="center" shrinkToFit="1"/>
    </xf>
    <xf numFmtId="0" fontId="2" fillId="0" borderId="85" xfId="11" applyFill="1" applyBorder="1" applyAlignment="1">
      <alignment horizontal="right" vertical="center" shrinkToFit="1"/>
    </xf>
    <xf numFmtId="181" fontId="2" fillId="0" borderId="0" xfId="11" applyNumberFormat="1" applyFill="1" applyAlignment="1">
      <alignment horizontal="right" vertical="center" shrinkToFit="1"/>
    </xf>
    <xf numFmtId="181" fontId="2" fillId="0" borderId="85" xfId="11" applyNumberFormat="1" applyFill="1" applyBorder="1" applyAlignment="1">
      <alignment horizontal="right" vertical="center" shrinkToFit="1"/>
    </xf>
    <xf numFmtId="178" fontId="21" fillId="0" borderId="54" xfId="11" applyNumberFormat="1" applyFont="1" applyFill="1" applyBorder="1" applyAlignment="1">
      <alignment horizontal="right" vertical="center" shrinkToFit="1"/>
    </xf>
    <xf numFmtId="178" fontId="21" fillId="0" borderId="40" xfId="11" applyNumberFormat="1" applyFont="1" applyFill="1" applyBorder="1" applyAlignment="1">
      <alignment horizontal="right" vertical="center" shrinkToFit="1"/>
    </xf>
    <xf numFmtId="178" fontId="21" fillId="0" borderId="89" xfId="11" applyNumberFormat="1" applyFont="1" applyFill="1" applyBorder="1" applyAlignment="1">
      <alignment horizontal="right" vertical="center" shrinkToFit="1"/>
    </xf>
    <xf numFmtId="181" fontId="21" fillId="0" borderId="90" xfId="11" applyNumberFormat="1" applyFont="1" applyFill="1" applyBorder="1" applyAlignment="1">
      <alignment horizontal="right" vertical="center" shrinkToFit="1"/>
    </xf>
    <xf numFmtId="178" fontId="21" fillId="0" borderId="90" xfId="11" applyNumberFormat="1" applyFont="1" applyFill="1" applyBorder="1" applyAlignment="1">
      <alignment horizontal="right" vertical="center" shrinkToFit="1"/>
    </xf>
    <xf numFmtId="181" fontId="21" fillId="0" borderId="54" xfId="11" applyNumberFormat="1" applyFont="1" applyFill="1" applyBorder="1" applyAlignment="1">
      <alignment horizontal="right" vertical="center" shrinkToFit="1"/>
    </xf>
    <xf numFmtId="181" fontId="21" fillId="0" borderId="40" xfId="11" applyNumberFormat="1" applyFont="1" applyFill="1" applyBorder="1" applyAlignment="1">
      <alignment horizontal="right" vertical="center" shrinkToFit="1"/>
    </xf>
    <xf numFmtId="0" fontId="21" fillId="0" borderId="37" xfId="11" applyFont="1" applyFill="1" applyBorder="1" applyAlignment="1">
      <alignment horizontal="left" vertical="center"/>
    </xf>
    <xf numFmtId="0" fontId="21" fillId="0" borderId="54" xfId="11" applyFont="1" applyFill="1" applyBorder="1" applyAlignment="1">
      <alignment horizontal="left" vertical="center"/>
    </xf>
    <xf numFmtId="0" fontId="21" fillId="0" borderId="40" xfId="11" applyFont="1" applyFill="1" applyBorder="1" applyAlignment="1">
      <alignment horizontal="left" vertical="center"/>
    </xf>
    <xf numFmtId="0" fontId="21" fillId="0" borderId="64" xfId="11" applyFont="1" applyFill="1" applyBorder="1">
      <alignment vertical="center"/>
    </xf>
    <xf numFmtId="0" fontId="21" fillId="0" borderId="0" xfId="11" applyFont="1" applyFill="1" applyBorder="1">
      <alignment vertical="center"/>
    </xf>
    <xf numFmtId="0" fontId="21" fillId="0" borderId="38" xfId="11" applyFont="1" applyFill="1" applyBorder="1">
      <alignment vertical="center"/>
    </xf>
    <xf numFmtId="181" fontId="2" fillId="0" borderId="38" xfId="11" applyNumberFormat="1" applyFill="1" applyBorder="1" applyAlignment="1">
      <alignment horizontal="right" vertical="center" shrinkToFit="1"/>
    </xf>
    <xf numFmtId="181" fontId="21" fillId="0" borderId="86" xfId="11" applyNumberFormat="1" applyFont="1" applyFill="1" applyBorder="1" applyAlignment="1">
      <alignment horizontal="right" vertical="center" shrinkToFit="1"/>
    </xf>
    <xf numFmtId="178" fontId="21" fillId="0" borderId="86" xfId="11" applyNumberFormat="1" applyFont="1" applyFill="1" applyBorder="1" applyAlignment="1">
      <alignment horizontal="right" vertical="center" shrinkToFit="1"/>
    </xf>
    <xf numFmtId="181" fontId="21" fillId="0" borderId="38" xfId="11" applyNumberFormat="1" applyFont="1" applyFill="1" applyBorder="1" applyAlignment="1">
      <alignment horizontal="right" vertical="center" shrinkToFit="1"/>
    </xf>
    <xf numFmtId="0" fontId="21" fillId="0" borderId="64" xfId="11" applyFont="1" applyFill="1" applyBorder="1" applyAlignment="1">
      <alignment horizontal="left" vertical="center"/>
    </xf>
    <xf numFmtId="0" fontId="21" fillId="0" borderId="0" xfId="11" applyFont="1" applyFill="1" applyBorder="1" applyAlignment="1">
      <alignment horizontal="left" vertical="center"/>
    </xf>
    <xf numFmtId="0" fontId="21" fillId="0" borderId="38" xfId="11" applyFont="1" applyFill="1" applyBorder="1" applyAlignment="1">
      <alignment horizontal="left" vertical="center"/>
    </xf>
    <xf numFmtId="0" fontId="2" fillId="0" borderId="38" xfId="11" applyFill="1" applyBorder="1" applyAlignment="1">
      <alignment horizontal="right" vertical="center" shrinkToFit="1"/>
    </xf>
    <xf numFmtId="178" fontId="21" fillId="0" borderId="38" xfId="11" applyNumberFormat="1" applyFont="1" applyFill="1" applyBorder="1" applyAlignment="1">
      <alignment horizontal="right" vertical="center" shrinkToFit="1"/>
    </xf>
    <xf numFmtId="0" fontId="21" fillId="0" borderId="64" xfId="11" applyFont="1" applyFill="1" applyBorder="1" applyAlignment="1">
      <alignment horizontal="center" vertical="center" wrapText="1"/>
    </xf>
    <xf numFmtId="0" fontId="21" fillId="0" borderId="0" xfId="11" applyFont="1" applyFill="1" applyBorder="1" applyAlignment="1">
      <alignment horizontal="center" vertical="center" wrapText="1"/>
    </xf>
    <xf numFmtId="0" fontId="21" fillId="0" borderId="37" xfId="11" applyFont="1" applyFill="1" applyBorder="1" applyAlignment="1">
      <alignment horizontal="center" vertical="center" wrapText="1"/>
    </xf>
    <xf numFmtId="0" fontId="21" fillId="0" borderId="54" xfId="11" applyFont="1" applyFill="1" applyBorder="1" applyAlignment="1">
      <alignment horizontal="center" vertical="center" wrapText="1"/>
    </xf>
    <xf numFmtId="0" fontId="2" fillId="0" borderId="40" xfId="11" applyFill="1" applyBorder="1" applyAlignment="1">
      <alignment horizontal="right" vertical="center" shrinkToFit="1"/>
    </xf>
    <xf numFmtId="0" fontId="21" fillId="0" borderId="54" xfId="11" applyFont="1" applyFill="1" applyBorder="1">
      <alignment vertical="center"/>
    </xf>
    <xf numFmtId="0" fontId="21" fillId="0" borderId="40" xfId="11" applyFont="1" applyFill="1" applyBorder="1">
      <alignment vertical="center"/>
    </xf>
    <xf numFmtId="0" fontId="21" fillId="0" borderId="41" xfId="11" applyFont="1" applyFill="1" applyBorder="1" applyAlignment="1">
      <alignment horizontal="left" vertical="center"/>
    </xf>
    <xf numFmtId="0" fontId="21" fillId="0" borderId="12" xfId="11" applyFont="1" applyFill="1" applyBorder="1" applyAlignment="1">
      <alignment horizontal="left" vertical="center"/>
    </xf>
    <xf numFmtId="0" fontId="21" fillId="0" borderId="48" xfId="11" applyFont="1" applyFill="1" applyBorder="1" applyAlignment="1">
      <alignment horizontal="left" vertical="center"/>
    </xf>
    <xf numFmtId="178" fontId="21" fillId="0" borderId="41" xfId="11" applyNumberFormat="1" applyFont="1" applyFill="1" applyBorder="1" applyAlignment="1">
      <alignment horizontal="right" vertical="center" shrinkToFit="1"/>
    </xf>
    <xf numFmtId="178" fontId="21" fillId="0" borderId="12" xfId="11" applyNumberFormat="1" applyFont="1" applyFill="1" applyBorder="1" applyAlignment="1">
      <alignment horizontal="right" vertical="center" shrinkToFit="1"/>
    </xf>
    <xf numFmtId="178" fontId="21" fillId="0" borderId="48" xfId="11" applyNumberFormat="1" applyFont="1" applyFill="1" applyBorder="1" applyAlignment="1">
      <alignment horizontal="right" vertical="center" shrinkToFit="1"/>
    </xf>
    <xf numFmtId="0" fontId="21" fillId="0" borderId="41" xfId="11" applyFont="1" applyFill="1" applyBorder="1">
      <alignment vertical="center"/>
    </xf>
    <xf numFmtId="0" fontId="21" fillId="0" borderId="12" xfId="11" applyFont="1" applyFill="1" applyBorder="1">
      <alignment vertical="center"/>
    </xf>
    <xf numFmtId="0" fontId="21" fillId="0" borderId="48" xfId="11" applyFont="1" applyFill="1" applyBorder="1">
      <alignment vertical="center"/>
    </xf>
    <xf numFmtId="0" fontId="21" fillId="0" borderId="39" xfId="11" applyFont="1" applyBorder="1" applyAlignment="1">
      <alignment horizontal="center" vertical="center"/>
    </xf>
    <xf numFmtId="0" fontId="21" fillId="0" borderId="31" xfId="11" applyFont="1" applyBorder="1" applyAlignment="1">
      <alignment horizontal="center" vertical="center"/>
    </xf>
    <xf numFmtId="0" fontId="21" fillId="0" borderId="42" xfId="11" applyFont="1" applyBorder="1" applyAlignment="1">
      <alignment horizontal="center" vertical="center"/>
    </xf>
    <xf numFmtId="181" fontId="21" fillId="0" borderId="37" xfId="11" applyNumberFormat="1" applyFont="1" applyFill="1" applyBorder="1" applyAlignment="1">
      <alignment horizontal="right" vertical="center" shrinkToFit="1"/>
    </xf>
    <xf numFmtId="0" fontId="2" fillId="0" borderId="0" xfId="11" applyFill="1" applyBorder="1" applyAlignment="1">
      <alignment horizontal="right" vertical="center" shrinkToFit="1"/>
    </xf>
    <xf numFmtId="0" fontId="21" fillId="0" borderId="41" xfId="11" applyFont="1" applyBorder="1">
      <alignment vertical="center"/>
    </xf>
    <xf numFmtId="0" fontId="21" fillId="0" borderId="12" xfId="11" applyFont="1" applyBorder="1">
      <alignment vertical="center"/>
    </xf>
    <xf numFmtId="0" fontId="21" fillId="0" borderId="48" xfId="11" applyFont="1" applyBorder="1">
      <alignment vertical="center"/>
    </xf>
    <xf numFmtId="181" fontId="21" fillId="0" borderId="41" xfId="11" applyNumberFormat="1" applyFont="1" applyFill="1" applyBorder="1" applyAlignment="1">
      <alignment horizontal="right" vertical="center" shrinkToFit="1"/>
    </xf>
    <xf numFmtId="0" fontId="2" fillId="0" borderId="12" xfId="11" applyFill="1" applyBorder="1" applyAlignment="1">
      <alignment horizontal="right" vertical="center" shrinkToFit="1"/>
    </xf>
    <xf numFmtId="181" fontId="21" fillId="0" borderId="12" xfId="11" applyNumberFormat="1" applyFont="1" applyFill="1" applyBorder="1" applyAlignment="1">
      <alignment horizontal="right" vertical="center" shrinkToFit="1"/>
    </xf>
    <xf numFmtId="0" fontId="2" fillId="0" borderId="48" xfId="11" applyFill="1" applyBorder="1" applyAlignment="1">
      <alignment horizontal="right" vertical="center" shrinkToFit="1"/>
    </xf>
    <xf numFmtId="181" fontId="21" fillId="0" borderId="64" xfId="11" applyNumberFormat="1" applyFont="1" applyFill="1" applyBorder="1" applyAlignment="1">
      <alignment horizontal="right" vertical="center" shrinkToFit="1"/>
    </xf>
    <xf numFmtId="0" fontId="2" fillId="0" borderId="31" xfId="11" applyBorder="1" applyAlignment="1">
      <alignment horizontal="center" vertical="center"/>
    </xf>
    <xf numFmtId="0" fontId="2" fillId="0" borderId="42" xfId="11" applyBorder="1" applyAlignment="1">
      <alignment horizontal="center" vertical="center"/>
    </xf>
    <xf numFmtId="0" fontId="21" fillId="0" borderId="41" xfId="11" applyFont="1" applyBorder="1" applyAlignment="1">
      <alignment horizontal="center" vertical="center" wrapText="1"/>
    </xf>
    <xf numFmtId="0" fontId="21" fillId="0" borderId="12" xfId="11" applyFont="1" applyBorder="1" applyAlignment="1">
      <alignment horizontal="center" vertical="center" wrapText="1"/>
    </xf>
    <xf numFmtId="0" fontId="21" fillId="0" borderId="64" xfId="11" applyFont="1" applyBorder="1" applyAlignment="1">
      <alignment horizontal="center" vertical="center" wrapText="1"/>
    </xf>
    <xf numFmtId="0" fontId="21" fillId="0" borderId="0" xfId="11" applyFont="1" applyBorder="1" applyAlignment="1">
      <alignment horizontal="center" vertical="center" wrapText="1"/>
    </xf>
    <xf numFmtId="0" fontId="21" fillId="0" borderId="37" xfId="11" applyFont="1" applyBorder="1" applyAlignment="1">
      <alignment horizontal="center" vertical="center" wrapText="1"/>
    </xf>
    <xf numFmtId="0" fontId="21" fillId="0" borderId="54" xfId="11" applyFont="1" applyBorder="1" applyAlignment="1">
      <alignment horizontal="center" vertical="center" wrapText="1"/>
    </xf>
    <xf numFmtId="0" fontId="21" fillId="0" borderId="12" xfId="11" applyFont="1" applyBorder="1" applyAlignment="1">
      <alignment vertical="center" textRotation="255"/>
    </xf>
    <xf numFmtId="0" fontId="21" fillId="0" borderId="0" xfId="11" applyFont="1" applyBorder="1" applyAlignment="1">
      <alignment vertical="center" textRotation="255"/>
    </xf>
    <xf numFmtId="0" fontId="21" fillId="0" borderId="54" xfId="11" applyFont="1" applyBorder="1" applyAlignment="1">
      <alignment vertical="center" textRotation="255"/>
    </xf>
    <xf numFmtId="0" fontId="21" fillId="0" borderId="41" xfId="11" applyFont="1" applyFill="1" applyBorder="1" applyAlignment="1">
      <alignment horizontal="center" vertical="center" textRotation="255"/>
    </xf>
    <xf numFmtId="0" fontId="21" fillId="0" borderId="48" xfId="11" applyFont="1" applyFill="1" applyBorder="1" applyAlignment="1">
      <alignment horizontal="center" vertical="center" textRotation="255"/>
    </xf>
    <xf numFmtId="0" fontId="21" fillId="0" borderId="64" xfId="11" applyFont="1" applyFill="1" applyBorder="1" applyAlignment="1">
      <alignment horizontal="center" vertical="center" textRotation="255"/>
    </xf>
    <xf numFmtId="0" fontId="21" fillId="0" borderId="38" xfId="11" applyFont="1" applyFill="1" applyBorder="1" applyAlignment="1">
      <alignment horizontal="center" vertical="center" textRotation="255"/>
    </xf>
    <xf numFmtId="0" fontId="21" fillId="0" borderId="37" xfId="11" applyFont="1" applyFill="1" applyBorder="1" applyAlignment="1">
      <alignment horizontal="center" vertical="center" textRotation="255"/>
    </xf>
    <xf numFmtId="0" fontId="21" fillId="0" borderId="40" xfId="11" applyFont="1" applyFill="1" applyBorder="1" applyAlignment="1">
      <alignment horizontal="center" vertical="center" textRotation="255"/>
    </xf>
    <xf numFmtId="0" fontId="27" fillId="0" borderId="64" xfId="11" applyFont="1" applyBorder="1">
      <alignment vertical="center"/>
    </xf>
    <xf numFmtId="0" fontId="27" fillId="0" borderId="0" xfId="11" applyFont="1" applyBorder="1">
      <alignment vertical="center"/>
    </xf>
    <xf numFmtId="0" fontId="27" fillId="0" borderId="38" xfId="11" applyFont="1" applyBorder="1">
      <alignment vertical="center"/>
    </xf>
    <xf numFmtId="0" fontId="21" fillId="0" borderId="64" xfId="11" applyFont="1" applyBorder="1" applyAlignment="1">
      <alignment vertical="center"/>
    </xf>
    <xf numFmtId="0" fontId="17" fillId="0" borderId="0" xfId="6" applyBorder="1" applyAlignment="1">
      <alignment vertical="center"/>
    </xf>
    <xf numFmtId="0" fontId="17" fillId="0" borderId="38" xfId="6" applyBorder="1" applyAlignment="1">
      <alignment vertical="center"/>
    </xf>
    <xf numFmtId="178" fontId="21" fillId="0" borderId="87" xfId="11" applyNumberFormat="1" applyFont="1" applyFill="1" applyBorder="1" applyAlignment="1">
      <alignment horizontal="right" vertical="center" shrinkToFit="1"/>
    </xf>
    <xf numFmtId="178" fontId="21" fillId="0" borderId="84" xfId="11" applyNumberFormat="1" applyFont="1" applyFill="1" applyBorder="1" applyAlignment="1">
      <alignment horizontal="right" vertical="center" shrinkToFit="1"/>
    </xf>
    <xf numFmtId="178" fontId="21" fillId="0" borderId="82" xfId="11" applyNumberFormat="1" applyFont="1" applyFill="1" applyBorder="1" applyAlignment="1">
      <alignment horizontal="right" vertical="center" shrinkToFit="1"/>
    </xf>
    <xf numFmtId="181" fontId="21" fillId="0" borderId="84" xfId="11" applyNumberFormat="1" applyFont="1" applyFill="1" applyBorder="1" applyAlignment="1">
      <alignment horizontal="right" vertical="center" shrinkToFit="1"/>
    </xf>
    <xf numFmtId="181" fontId="21" fillId="0" borderId="48" xfId="11" applyNumberFormat="1" applyFont="1" applyFill="1" applyBorder="1" applyAlignment="1">
      <alignment horizontal="right" vertical="center" shrinkToFit="1"/>
    </xf>
    <xf numFmtId="0" fontId="17" fillId="0" borderId="0" xfId="6" applyAlignment="1">
      <alignment vertical="center"/>
    </xf>
    <xf numFmtId="181" fontId="21" fillId="0" borderId="82" xfId="11" applyNumberFormat="1" applyFont="1" applyFill="1" applyBorder="1" applyAlignment="1">
      <alignment horizontal="right" vertical="center" shrinkToFit="1"/>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0" fontId="21" fillId="0" borderId="37" xfId="11" applyFont="1" applyFill="1" applyBorder="1">
      <alignment vertical="center"/>
    </xf>
    <xf numFmtId="178" fontId="21" fillId="0" borderId="64" xfId="11" applyNumberFormat="1" applyFont="1" applyFill="1" applyBorder="1" applyAlignment="1">
      <alignment horizontal="right" vertical="center"/>
    </xf>
    <xf numFmtId="178" fontId="21" fillId="0" borderId="0" xfId="11" applyNumberFormat="1" applyFont="1" applyFill="1" applyBorder="1" applyAlignment="1">
      <alignment horizontal="right" vertical="center"/>
    </xf>
    <xf numFmtId="178" fontId="21" fillId="0" borderId="85" xfId="11" applyNumberFormat="1" applyFont="1" applyFill="1" applyBorder="1" applyAlignment="1">
      <alignment horizontal="right" vertical="center"/>
    </xf>
    <xf numFmtId="181" fontId="21" fillId="0" borderId="86" xfId="11" applyNumberFormat="1" applyFont="1" applyFill="1" applyBorder="1" applyAlignment="1">
      <alignment horizontal="right" vertical="center"/>
    </xf>
    <xf numFmtId="178" fontId="21" fillId="0" borderId="88" xfId="11" applyNumberFormat="1" applyFont="1" applyFill="1" applyBorder="1" applyAlignment="1">
      <alignment horizontal="right" vertical="center"/>
    </xf>
    <xf numFmtId="0" fontId="27" fillId="0" borderId="39" xfId="11" applyFont="1" applyFill="1" applyBorder="1" applyAlignment="1">
      <alignment horizontal="center" vertical="center"/>
    </xf>
    <xf numFmtId="0" fontId="27" fillId="0" borderId="31" xfId="11" applyFont="1" applyFill="1" applyBorder="1" applyAlignment="1">
      <alignment horizontal="center" vertical="center"/>
    </xf>
    <xf numFmtId="0" fontId="27" fillId="0" borderId="42" xfId="11" applyFont="1" applyFill="1" applyBorder="1" applyAlignment="1">
      <alignment horizontal="center" vertical="center"/>
    </xf>
    <xf numFmtId="178" fontId="21" fillId="0" borderId="38" xfId="11" applyNumberFormat="1" applyFont="1" applyFill="1" applyBorder="1" applyAlignment="1">
      <alignment horizontal="right" vertical="center"/>
    </xf>
    <xf numFmtId="181" fontId="21" fillId="0" borderId="83" xfId="11" applyNumberFormat="1" applyFont="1" applyFill="1" applyBorder="1" applyAlignment="1">
      <alignment horizontal="right" vertical="center" shrinkToFit="1"/>
    </xf>
    <xf numFmtId="178" fontId="21" fillId="0" borderId="83" xfId="11" applyNumberFormat="1" applyFont="1" applyFill="1" applyBorder="1" applyAlignment="1">
      <alignment horizontal="right" vertical="center" shrinkToFit="1"/>
    </xf>
    <xf numFmtId="49" fontId="24" fillId="0" borderId="1" xfId="11" applyNumberFormat="1" applyFont="1" applyFill="1" applyBorder="1" applyAlignment="1">
      <alignment horizontal="center" vertical="center"/>
    </xf>
    <xf numFmtId="49" fontId="24" fillId="0" borderId="2" xfId="11" applyNumberFormat="1" applyFont="1" applyFill="1" applyBorder="1" applyAlignment="1">
      <alignment horizontal="center" vertical="center"/>
    </xf>
    <xf numFmtId="49" fontId="24" fillId="0" borderId="3" xfId="11" applyNumberFormat="1" applyFont="1" applyFill="1" applyBorder="1" applyAlignment="1">
      <alignment horizontal="center" vertical="center"/>
    </xf>
    <xf numFmtId="0" fontId="21" fillId="0" borderId="34" xfId="11" applyFont="1" applyBorder="1" applyAlignment="1">
      <alignment horizontal="center" vertical="center"/>
    </xf>
    <xf numFmtId="0" fontId="35" fillId="6" borderId="75" xfId="12" applyFont="1" applyFill="1" applyBorder="1" applyAlignment="1" applyProtection="1">
      <alignment horizontal="center" vertical="center"/>
    </xf>
    <xf numFmtId="0" fontId="35" fillId="6" borderId="70" xfId="12" applyFont="1" applyFill="1" applyBorder="1" applyAlignment="1" applyProtection="1">
      <alignment horizontal="center" vertical="center"/>
    </xf>
    <xf numFmtId="187" fontId="35" fillId="6" borderId="130" xfId="14" applyNumberFormat="1" applyFont="1" applyFill="1" applyBorder="1" applyAlignment="1" applyProtection="1">
      <alignment horizontal="right" vertical="center" shrinkToFit="1"/>
    </xf>
    <xf numFmtId="187" fontId="35" fillId="6" borderId="18" xfId="14" applyNumberFormat="1" applyFont="1" applyFill="1" applyBorder="1" applyAlignment="1" applyProtection="1">
      <alignment horizontal="right" vertical="center" shrinkToFit="1"/>
    </xf>
    <xf numFmtId="187" fontId="35" fillId="6" borderId="184" xfId="14" applyNumberFormat="1" applyFont="1" applyFill="1" applyBorder="1" applyAlignment="1" applyProtection="1">
      <alignment horizontal="right" vertical="center" shrinkToFit="1"/>
    </xf>
    <xf numFmtId="187" fontId="35" fillId="6" borderId="166" xfId="14" applyNumberFormat="1" applyFont="1" applyFill="1" applyBorder="1" applyAlignment="1" applyProtection="1">
      <alignment horizontal="right" vertical="center" shrinkToFit="1"/>
    </xf>
    <xf numFmtId="187" fontId="35" fillId="6" borderId="167" xfId="14" applyNumberFormat="1" applyFont="1" applyFill="1" applyBorder="1" applyAlignment="1" applyProtection="1">
      <alignment horizontal="right" vertical="center" shrinkToFit="1"/>
    </xf>
    <xf numFmtId="187" fontId="35" fillId="6" borderId="185" xfId="14" applyNumberFormat="1" applyFont="1" applyFill="1" applyBorder="1" applyAlignment="1" applyProtection="1">
      <alignment horizontal="right" vertical="center" shrinkToFit="1"/>
    </xf>
    <xf numFmtId="0" fontId="35" fillId="6" borderId="74" xfId="12" applyFont="1" applyFill="1" applyBorder="1" applyProtection="1">
      <alignment vertical="center"/>
    </xf>
    <xf numFmtId="0" fontId="35" fillId="6" borderId="75" xfId="12" applyFont="1" applyFill="1" applyBorder="1" applyProtection="1">
      <alignment vertical="center"/>
    </xf>
    <xf numFmtId="0" fontId="35" fillId="6" borderId="70" xfId="12" applyFont="1" applyFill="1" applyBorder="1" applyProtection="1">
      <alignment vertical="center"/>
    </xf>
    <xf numFmtId="188" fontId="35" fillId="6" borderId="72" xfId="14" applyNumberFormat="1" applyFont="1" applyFill="1" applyBorder="1" applyAlignment="1" applyProtection="1">
      <alignment horizontal="right" vertical="center" shrinkToFit="1"/>
    </xf>
    <xf numFmtId="188" fontId="35" fillId="6" borderId="75" xfId="14" applyNumberFormat="1" applyFont="1" applyFill="1" applyBorder="1" applyAlignment="1" applyProtection="1">
      <alignment horizontal="right" vertical="center" shrinkToFit="1"/>
    </xf>
    <xf numFmtId="188" fontId="35" fillId="6" borderId="70" xfId="14" applyNumberFormat="1" applyFont="1" applyFill="1" applyBorder="1" applyAlignment="1" applyProtection="1">
      <alignment horizontal="right" vertical="center" shrinkToFit="1"/>
    </xf>
    <xf numFmtId="188" fontId="35" fillId="6" borderId="181" xfId="14" applyNumberFormat="1" applyFont="1" applyFill="1" applyBorder="1" applyAlignment="1" applyProtection="1">
      <alignment horizontal="right" vertical="center" shrinkToFit="1"/>
    </xf>
    <xf numFmtId="188" fontId="35" fillId="6" borderId="182" xfId="14" applyNumberFormat="1" applyFont="1" applyFill="1" applyBorder="1" applyAlignment="1" applyProtection="1">
      <alignment horizontal="right" vertical="center" shrinkToFit="1"/>
    </xf>
    <xf numFmtId="188" fontId="35" fillId="6" borderId="183" xfId="14" applyNumberFormat="1" applyFont="1" applyFill="1" applyBorder="1" applyAlignment="1" applyProtection="1">
      <alignment horizontal="right" vertical="center" shrinkToFit="1"/>
    </xf>
    <xf numFmtId="0" fontId="35" fillId="6" borderId="11" xfId="12" applyFont="1" applyFill="1" applyBorder="1" applyAlignment="1" applyProtection="1">
      <alignment horizontal="left" vertical="center" wrapText="1"/>
    </xf>
    <xf numFmtId="0" fontId="35" fillId="6" borderId="12" xfId="12" applyFont="1" applyFill="1" applyBorder="1" applyAlignment="1" applyProtection="1">
      <alignment horizontal="left" vertical="center" wrapText="1"/>
    </xf>
    <xf numFmtId="0" fontId="35" fillId="6" borderId="74" xfId="12" applyFont="1" applyFill="1" applyBorder="1" applyAlignment="1" applyProtection="1">
      <alignment horizontal="left" vertical="center" wrapText="1"/>
    </xf>
    <xf numFmtId="0" fontId="35" fillId="6" borderId="75" xfId="12" applyFont="1" applyFill="1" applyBorder="1" applyAlignment="1" applyProtection="1">
      <alignment horizontal="left" vertical="center" wrapText="1"/>
    </xf>
    <xf numFmtId="0" fontId="35" fillId="6" borderId="12" xfId="12" applyFont="1" applyFill="1" applyBorder="1" applyAlignment="1" applyProtection="1">
      <alignment horizontal="center" vertical="center"/>
    </xf>
    <xf numFmtId="0" fontId="35" fillId="6" borderId="48" xfId="12" applyFont="1" applyFill="1" applyBorder="1" applyAlignment="1" applyProtection="1">
      <alignment horizontal="center" vertical="center"/>
    </xf>
    <xf numFmtId="187" fontId="35" fillId="6" borderId="39" xfId="14" applyNumberFormat="1" applyFont="1" applyFill="1" applyBorder="1" applyAlignment="1" applyProtection="1">
      <alignment horizontal="right" vertical="center" shrinkToFit="1"/>
    </xf>
    <xf numFmtId="187" fontId="35" fillId="6" borderId="31" xfId="14" applyNumberFormat="1" applyFont="1" applyFill="1" applyBorder="1" applyAlignment="1" applyProtection="1">
      <alignment horizontal="right" vertical="center" shrinkToFit="1"/>
    </xf>
    <xf numFmtId="187" fontId="35" fillId="6" borderId="156" xfId="14" applyNumberFormat="1" applyFont="1" applyFill="1" applyBorder="1" applyAlignment="1" applyProtection="1">
      <alignment horizontal="right" vertical="center" shrinkToFit="1"/>
    </xf>
    <xf numFmtId="187" fontId="35" fillId="6" borderId="157" xfId="14" applyNumberFormat="1" applyFont="1" applyFill="1" applyBorder="1" applyAlignment="1" applyProtection="1">
      <alignment horizontal="right" vertical="center" shrinkToFit="1"/>
    </xf>
    <xf numFmtId="187" fontId="35" fillId="6" borderId="158" xfId="14" applyNumberFormat="1" applyFont="1" applyFill="1" applyBorder="1" applyAlignment="1" applyProtection="1">
      <alignment horizontal="right" vertical="center" shrinkToFit="1"/>
    </xf>
    <xf numFmtId="187" fontId="35" fillId="6" borderId="159" xfId="14" applyNumberFormat="1" applyFont="1" applyFill="1" applyBorder="1" applyAlignment="1" applyProtection="1">
      <alignment horizontal="right" vertical="center" shrinkToFit="1"/>
    </xf>
    <xf numFmtId="187" fontId="35" fillId="6" borderId="160" xfId="14" applyNumberFormat="1" applyFont="1" applyFill="1" applyBorder="1" applyAlignment="1" applyProtection="1">
      <alignment horizontal="right" vertical="center" shrinkToFit="1"/>
    </xf>
    <xf numFmtId="0" fontId="35" fillId="6" borderId="7" xfId="12" applyFont="1" applyFill="1" applyBorder="1" applyProtection="1">
      <alignment vertical="center"/>
    </xf>
    <xf numFmtId="0" fontId="35" fillId="6" borderId="0" xfId="12" applyFont="1" applyFill="1" applyBorder="1" applyProtection="1">
      <alignment vertical="center"/>
    </xf>
    <xf numFmtId="0" fontId="35" fillId="6" borderId="38" xfId="12" applyFont="1" applyFill="1" applyBorder="1" applyProtection="1">
      <alignment vertical="center"/>
    </xf>
    <xf numFmtId="188" fontId="35" fillId="6" borderId="64" xfId="14" applyNumberFormat="1" applyFont="1" applyFill="1" applyBorder="1" applyAlignment="1" applyProtection="1">
      <alignment horizontal="right" vertical="center" shrinkToFit="1"/>
    </xf>
    <xf numFmtId="188" fontId="35" fillId="6" borderId="0" xfId="14" applyNumberFormat="1" applyFont="1" applyFill="1" applyBorder="1" applyAlignment="1" applyProtection="1">
      <alignment horizontal="right" vertical="center" shrinkToFit="1"/>
    </xf>
    <xf numFmtId="188" fontId="35" fillId="6" borderId="38" xfId="14" applyNumberFormat="1" applyFont="1" applyFill="1" applyBorder="1" applyAlignment="1" applyProtection="1">
      <alignment horizontal="right" vertical="center" shrinkToFit="1"/>
    </xf>
    <xf numFmtId="188" fontId="35" fillId="6" borderId="0" xfId="14" applyNumberFormat="1" applyFont="1" applyFill="1" applyAlignment="1" applyProtection="1">
      <alignment horizontal="right" vertical="center" shrinkToFit="1"/>
    </xf>
    <xf numFmtId="188" fontId="35" fillId="6" borderId="66" xfId="14" applyNumberFormat="1" applyFont="1" applyFill="1" applyBorder="1" applyAlignment="1" applyProtection="1">
      <alignment horizontal="right" vertical="center" shrinkToFit="1"/>
    </xf>
    <xf numFmtId="0" fontId="37" fillId="6" borderId="24" xfId="12" applyFont="1" applyFill="1" applyBorder="1" applyAlignment="1" applyProtection="1">
      <alignment horizontal="left" vertical="center"/>
    </xf>
    <xf numFmtId="0" fontId="35" fillId="6" borderId="54" xfId="12" applyFont="1" applyFill="1" applyBorder="1" applyAlignment="1" applyProtection="1">
      <alignment horizontal="left" vertical="center"/>
    </xf>
    <xf numFmtId="0" fontId="35" fillId="6" borderId="54" xfId="12" applyFont="1" applyFill="1" applyBorder="1" applyAlignment="1" applyProtection="1">
      <alignment horizontal="right" vertical="center" wrapText="1"/>
    </xf>
    <xf numFmtId="0" fontId="35" fillId="6" borderId="54" xfId="12" applyFont="1" applyFill="1" applyBorder="1" applyAlignment="1" applyProtection="1">
      <alignment horizontal="right" vertical="center"/>
    </xf>
    <xf numFmtId="0" fontId="35" fillId="6" borderId="40" xfId="12" applyFont="1" applyFill="1" applyBorder="1" applyAlignment="1" applyProtection="1">
      <alignment horizontal="right" vertical="center"/>
    </xf>
    <xf numFmtId="177" fontId="35" fillId="6" borderId="37" xfId="14" applyNumberFormat="1" applyFont="1" applyFill="1" applyBorder="1" applyAlignment="1" applyProtection="1">
      <alignment horizontal="right" vertical="center" shrinkToFit="1"/>
    </xf>
    <xf numFmtId="177" fontId="35" fillId="6" borderId="54" xfId="14" applyNumberFormat="1" applyFont="1" applyFill="1" applyBorder="1" applyAlignment="1" applyProtection="1">
      <alignment horizontal="right" vertical="center" shrinkToFit="1"/>
    </xf>
    <xf numFmtId="177" fontId="35" fillId="6" borderId="89" xfId="14" applyNumberFormat="1" applyFont="1" applyFill="1" applyBorder="1" applyAlignment="1" applyProtection="1">
      <alignment horizontal="right" vertical="center" shrinkToFit="1"/>
    </xf>
    <xf numFmtId="177" fontId="35" fillId="6" borderId="91" xfId="14" applyNumberFormat="1" applyFont="1" applyFill="1" applyBorder="1" applyAlignment="1" applyProtection="1">
      <alignment horizontal="right" vertical="center" shrinkToFit="1"/>
    </xf>
    <xf numFmtId="187" fontId="35" fillId="6" borderId="178" xfId="14" applyNumberFormat="1" applyFont="1" applyFill="1" applyBorder="1" applyAlignment="1" applyProtection="1">
      <alignment horizontal="right" vertical="center" shrinkToFit="1"/>
    </xf>
    <xf numFmtId="187" fontId="35" fillId="6" borderId="179" xfId="14" applyNumberFormat="1" applyFont="1" applyFill="1" applyBorder="1" applyAlignment="1" applyProtection="1">
      <alignment horizontal="right" vertical="center" shrinkToFit="1"/>
    </xf>
    <xf numFmtId="187" fontId="35" fillId="6" borderId="180" xfId="14" applyNumberFormat="1" applyFont="1" applyFill="1" applyBorder="1" applyAlignment="1" applyProtection="1">
      <alignment horizontal="right" vertical="center" shrinkToFit="1"/>
    </xf>
    <xf numFmtId="176" fontId="35" fillId="6" borderId="64" xfId="14" applyNumberFormat="1" applyFont="1" applyFill="1" applyBorder="1" applyAlignment="1" applyProtection="1">
      <alignment horizontal="right" vertical="center" shrinkToFit="1"/>
    </xf>
    <xf numFmtId="176" fontId="35" fillId="6" borderId="0" xfId="14" applyNumberFormat="1" applyFont="1" applyFill="1" applyBorder="1" applyAlignment="1" applyProtection="1">
      <alignment horizontal="right" vertical="center" shrinkToFit="1"/>
    </xf>
    <xf numFmtId="176" fontId="35" fillId="6" borderId="38" xfId="14" applyNumberFormat="1" applyFont="1" applyFill="1" applyBorder="1" applyAlignment="1" applyProtection="1">
      <alignment horizontal="right" vertical="center" shrinkToFit="1"/>
    </xf>
    <xf numFmtId="176" fontId="35" fillId="6" borderId="0" xfId="14" applyNumberFormat="1" applyFont="1" applyFill="1" applyAlignment="1" applyProtection="1">
      <alignment horizontal="right" vertical="center" shrinkToFit="1"/>
    </xf>
    <xf numFmtId="176" fontId="35" fillId="6" borderId="66" xfId="14" applyNumberFormat="1" applyFont="1" applyFill="1" applyBorder="1" applyAlignment="1" applyProtection="1">
      <alignment horizontal="right" vertical="center" shrinkToFit="1"/>
    </xf>
    <xf numFmtId="0" fontId="35" fillId="6" borderId="7" xfId="12" applyFont="1" applyFill="1" applyBorder="1" applyAlignment="1" applyProtection="1">
      <alignment horizontal="left" vertical="center"/>
    </xf>
    <xf numFmtId="0" fontId="35" fillId="6" borderId="0" xfId="12" applyFont="1" applyFill="1" applyBorder="1" applyAlignment="1" applyProtection="1">
      <alignment horizontal="left" vertical="center"/>
    </xf>
    <xf numFmtId="0" fontId="35" fillId="6" borderId="0" xfId="12" applyFont="1" applyFill="1" applyBorder="1" applyAlignment="1" applyProtection="1">
      <alignment horizontal="right" vertical="center" wrapText="1"/>
    </xf>
    <xf numFmtId="0" fontId="35" fillId="6" borderId="0" xfId="12" applyFont="1" applyFill="1" applyBorder="1" applyAlignment="1" applyProtection="1">
      <alignment horizontal="right" vertical="center"/>
    </xf>
    <xf numFmtId="0" fontId="35" fillId="6" borderId="38" xfId="12" applyFont="1" applyFill="1" applyBorder="1" applyAlignment="1" applyProtection="1">
      <alignment horizontal="right" vertical="center"/>
    </xf>
    <xf numFmtId="177" fontId="35" fillId="6" borderId="64" xfId="14" applyNumberFormat="1" applyFont="1" applyFill="1" applyBorder="1" applyAlignment="1" applyProtection="1">
      <alignment horizontal="right" vertical="center" shrinkToFit="1"/>
    </xf>
    <xf numFmtId="177" fontId="35" fillId="6" borderId="0" xfId="14" applyNumberFormat="1" applyFont="1" applyFill="1" applyBorder="1" applyAlignment="1" applyProtection="1">
      <alignment horizontal="right" vertical="center" shrinkToFit="1"/>
    </xf>
    <xf numFmtId="177" fontId="35" fillId="6" borderId="85" xfId="14" applyNumberFormat="1" applyFont="1" applyFill="1" applyBorder="1" applyAlignment="1" applyProtection="1">
      <alignment horizontal="right" vertical="center" shrinkToFit="1"/>
    </xf>
    <xf numFmtId="177" fontId="35" fillId="6" borderId="88" xfId="14" applyNumberFormat="1" applyFont="1" applyFill="1" applyBorder="1" applyAlignment="1" applyProtection="1">
      <alignment horizontal="right" vertical="center" shrinkToFit="1"/>
    </xf>
    <xf numFmtId="187" fontId="35" fillId="6" borderId="175" xfId="14" applyNumberFormat="1" applyFont="1" applyFill="1" applyBorder="1" applyAlignment="1" applyProtection="1">
      <alignment horizontal="right" vertical="center" shrinkToFit="1"/>
    </xf>
    <xf numFmtId="187" fontId="35" fillId="6" borderId="176" xfId="14" applyNumberFormat="1" applyFont="1" applyFill="1" applyBorder="1" applyAlignment="1" applyProtection="1">
      <alignment horizontal="right" vertical="center" shrinkToFit="1"/>
    </xf>
    <xf numFmtId="187" fontId="35" fillId="6" borderId="177" xfId="14" applyNumberFormat="1" applyFont="1" applyFill="1" applyBorder="1" applyAlignment="1" applyProtection="1">
      <alignment horizontal="right" vertical="center" shrinkToFit="1"/>
    </xf>
    <xf numFmtId="176" fontId="35" fillId="6" borderId="41" xfId="14" applyNumberFormat="1" applyFont="1" applyFill="1" applyBorder="1" applyAlignment="1" applyProtection="1">
      <alignment horizontal="right" vertical="center" shrinkToFit="1"/>
    </xf>
    <xf numFmtId="176" fontId="35" fillId="6" borderId="12" xfId="14" applyNumberFormat="1" applyFont="1" applyFill="1" applyBorder="1" applyAlignment="1" applyProtection="1">
      <alignment horizontal="right" vertical="center" shrinkToFit="1"/>
    </xf>
    <xf numFmtId="176" fontId="35" fillId="6" borderId="13" xfId="14" applyNumberFormat="1" applyFont="1" applyFill="1" applyBorder="1" applyAlignment="1" applyProtection="1">
      <alignment horizontal="right" vertical="center" shrinkToFit="1"/>
    </xf>
    <xf numFmtId="0" fontId="35" fillId="6" borderId="72" xfId="12" applyFont="1" applyFill="1" applyBorder="1" applyProtection="1">
      <alignment vertical="center"/>
    </xf>
    <xf numFmtId="177" fontId="35" fillId="6" borderId="172" xfId="14" applyNumberFormat="1" applyFont="1" applyFill="1" applyBorder="1" applyAlignment="1" applyProtection="1">
      <alignment horizontal="right" vertical="center" shrinkToFit="1"/>
    </xf>
    <xf numFmtId="177" fontId="35" fillId="6" borderId="173" xfId="14" applyNumberFormat="1" applyFont="1" applyFill="1" applyBorder="1" applyAlignment="1" applyProtection="1">
      <alignment horizontal="right" vertical="center" shrinkToFit="1"/>
    </xf>
    <xf numFmtId="187" fontId="35" fillId="6" borderId="173" xfId="14" applyNumberFormat="1" applyFont="1" applyFill="1" applyBorder="1" applyAlignment="1" applyProtection="1">
      <alignment horizontal="right" vertical="center" shrinkToFit="1"/>
    </xf>
    <xf numFmtId="187" fontId="35" fillId="6" borderId="174" xfId="14" applyNumberFormat="1" applyFont="1" applyFill="1" applyBorder="1" applyAlignment="1" applyProtection="1">
      <alignment horizontal="right" vertical="center" shrinkToFit="1"/>
    </xf>
    <xf numFmtId="187" fontId="35" fillId="6" borderId="86" xfId="14" applyNumberFormat="1" applyFont="1" applyFill="1" applyBorder="1" applyAlignment="1" applyProtection="1">
      <alignment horizontal="right" vertical="center" shrinkToFit="1"/>
    </xf>
    <xf numFmtId="187" fontId="35" fillId="6" borderId="155" xfId="14" applyNumberFormat="1" applyFont="1" applyFill="1" applyBorder="1" applyAlignment="1" applyProtection="1">
      <alignment horizontal="right" vertical="center" shrinkToFit="1"/>
    </xf>
    <xf numFmtId="0" fontId="35" fillId="6" borderId="11" xfId="12" applyFont="1" applyFill="1" applyBorder="1" applyAlignment="1" applyProtection="1">
      <alignment horizontal="left" vertical="center"/>
    </xf>
    <xf numFmtId="0" fontId="35" fillId="6" borderId="12" xfId="12" applyFont="1" applyFill="1" applyBorder="1" applyAlignment="1" applyProtection="1">
      <alignment horizontal="left" vertical="center"/>
    </xf>
    <xf numFmtId="0" fontId="35" fillId="6" borderId="12" xfId="12" applyFont="1" applyFill="1" applyBorder="1" applyAlignment="1" applyProtection="1">
      <alignment horizontal="right" vertical="center"/>
    </xf>
    <xf numFmtId="0" fontId="35" fillId="6" borderId="48" xfId="12" applyFont="1" applyFill="1" applyBorder="1" applyAlignment="1" applyProtection="1">
      <alignment horizontal="right" vertical="center"/>
    </xf>
    <xf numFmtId="177" fontId="35" fillId="6" borderId="41" xfId="13" applyNumberFormat="1" applyFont="1" applyFill="1" applyBorder="1" applyAlignment="1" applyProtection="1">
      <alignment horizontal="right" vertical="center" shrinkToFit="1"/>
    </xf>
    <xf numFmtId="177" fontId="35" fillId="6" borderId="12" xfId="13" applyNumberFormat="1" applyFont="1" applyFill="1" applyBorder="1" applyAlignment="1" applyProtection="1">
      <alignment horizontal="right" vertical="center" shrinkToFit="1"/>
    </xf>
    <xf numFmtId="177" fontId="35" fillId="6" borderId="82" xfId="13" applyNumberFormat="1" applyFont="1" applyFill="1" applyBorder="1" applyAlignment="1" applyProtection="1">
      <alignment horizontal="right" vertical="center" shrinkToFit="1"/>
    </xf>
    <xf numFmtId="177" fontId="35" fillId="6" borderId="84" xfId="13" applyNumberFormat="1" applyFont="1" applyFill="1" applyBorder="1" applyAlignment="1" applyProtection="1">
      <alignment horizontal="right" vertical="center" shrinkToFit="1"/>
    </xf>
    <xf numFmtId="187" fontId="35" fillId="6" borderId="169" xfId="14" applyNumberFormat="1" applyFont="1" applyFill="1" applyBorder="1" applyAlignment="1" applyProtection="1">
      <alignment horizontal="right" vertical="center" shrinkToFit="1"/>
    </xf>
    <xf numFmtId="187" fontId="35" fillId="6" borderId="170" xfId="14" applyNumberFormat="1" applyFont="1" applyFill="1" applyBorder="1" applyAlignment="1" applyProtection="1">
      <alignment horizontal="right" vertical="center" shrinkToFit="1"/>
    </xf>
    <xf numFmtId="187" fontId="35" fillId="6" borderId="171" xfId="14" applyNumberFormat="1" applyFont="1" applyFill="1" applyBorder="1" applyAlignment="1" applyProtection="1">
      <alignment horizontal="right" vertical="center" shrinkToFit="1"/>
    </xf>
    <xf numFmtId="0" fontId="35" fillId="6" borderId="11" xfId="12" applyFont="1" applyFill="1" applyBorder="1" applyProtection="1">
      <alignment vertical="center"/>
    </xf>
    <xf numFmtId="0" fontId="35" fillId="6" borderId="12" xfId="12" applyFont="1" applyFill="1" applyBorder="1" applyProtection="1">
      <alignment vertical="center"/>
    </xf>
    <xf numFmtId="0" fontId="35" fillId="6" borderId="48" xfId="12" applyFont="1" applyFill="1" applyBorder="1" applyProtection="1">
      <alignment vertical="center"/>
    </xf>
    <xf numFmtId="176" fontId="35" fillId="6" borderId="48" xfId="14" applyNumberFormat="1" applyFont="1" applyFill="1" applyBorder="1" applyAlignment="1" applyProtection="1">
      <alignment horizontal="right" vertical="center" shrinkToFit="1"/>
    </xf>
    <xf numFmtId="0" fontId="35" fillId="6" borderId="45" xfId="12" applyFont="1" applyFill="1" applyBorder="1" applyAlignment="1" applyProtection="1">
      <alignment horizontal="center" vertical="center"/>
    </xf>
    <xf numFmtId="0" fontId="35" fillId="6" borderId="25" xfId="12" applyFont="1" applyFill="1" applyBorder="1" applyAlignment="1" applyProtection="1">
      <alignment horizontal="center" vertical="center"/>
    </xf>
    <xf numFmtId="0" fontId="35" fillId="6" borderId="46" xfId="12" applyFont="1" applyFill="1" applyBorder="1" applyAlignment="1" applyProtection="1">
      <alignment horizontal="center" vertical="center"/>
    </xf>
    <xf numFmtId="0" fontId="35" fillId="6" borderId="26" xfId="12" applyFont="1" applyFill="1" applyBorder="1" applyAlignment="1" applyProtection="1">
      <alignment horizontal="center" vertical="center"/>
    </xf>
    <xf numFmtId="0" fontId="35" fillId="6" borderId="64" xfId="12" applyFont="1" applyFill="1" applyBorder="1" applyProtection="1">
      <alignment vertical="center"/>
    </xf>
    <xf numFmtId="177" fontId="35" fillId="6" borderId="154" xfId="14" applyNumberFormat="1" applyFont="1" applyFill="1" applyBorder="1" applyAlignment="1" applyProtection="1">
      <alignment horizontal="right" vertical="center" shrinkToFit="1"/>
    </xf>
    <xf numFmtId="177" fontId="35" fillId="6" borderId="86" xfId="14" applyNumberFormat="1" applyFont="1" applyFill="1" applyBorder="1" applyAlignment="1" applyProtection="1">
      <alignment horizontal="right" vertical="center" shrinkToFit="1"/>
    </xf>
    <xf numFmtId="0" fontId="35" fillId="6" borderId="11" xfId="12" applyFont="1" applyFill="1" applyBorder="1" applyAlignment="1" applyProtection="1">
      <alignment horizontal="center" vertical="center" textRotation="255" wrapText="1"/>
    </xf>
    <xf numFmtId="0" fontId="35" fillId="6" borderId="48" xfId="12" applyFont="1" applyFill="1" applyBorder="1" applyAlignment="1" applyProtection="1">
      <alignment horizontal="center" vertical="center" textRotation="255" wrapText="1"/>
    </xf>
    <xf numFmtId="0" fontId="35" fillId="6" borderId="7" xfId="12" applyFont="1" applyFill="1" applyBorder="1" applyAlignment="1" applyProtection="1">
      <alignment horizontal="center" vertical="center" textRotation="255" wrapText="1"/>
    </xf>
    <xf numFmtId="0" fontId="35" fillId="6" borderId="38" xfId="12" applyFont="1" applyFill="1" applyBorder="1" applyAlignment="1" applyProtection="1">
      <alignment horizontal="center" vertical="center" textRotation="255" wrapText="1"/>
    </xf>
    <xf numFmtId="0" fontId="35" fillId="6" borderId="24" xfId="12" applyFont="1" applyFill="1" applyBorder="1" applyAlignment="1" applyProtection="1">
      <alignment horizontal="center" vertical="center" textRotation="255" wrapText="1"/>
    </xf>
    <xf numFmtId="0" fontId="35" fillId="6" borderId="40" xfId="12" applyFont="1" applyFill="1" applyBorder="1" applyAlignment="1" applyProtection="1">
      <alignment horizontal="center" vertical="center" textRotation="255" wrapText="1"/>
    </xf>
    <xf numFmtId="0" fontId="35" fillId="6" borderId="64" xfId="12" applyFont="1" applyFill="1" applyBorder="1" applyAlignment="1" applyProtection="1">
      <alignment vertical="center"/>
    </xf>
    <xf numFmtId="0" fontId="35" fillId="6" borderId="0" xfId="12" applyFont="1" applyFill="1" applyBorder="1" applyAlignment="1" applyProtection="1">
      <alignment vertical="center"/>
    </xf>
    <xf numFmtId="0" fontId="35" fillId="6" borderId="38" xfId="12" applyFont="1" applyFill="1" applyBorder="1" applyAlignment="1" applyProtection="1">
      <alignment vertical="center"/>
    </xf>
    <xf numFmtId="187" fontId="35" fillId="6" borderId="88" xfId="14" applyNumberFormat="1" applyFont="1" applyFill="1" applyBorder="1" applyAlignment="1" applyProtection="1">
      <alignment horizontal="right" vertical="center" shrinkToFit="1"/>
    </xf>
    <xf numFmtId="187" fontId="35" fillId="6" borderId="0" xfId="14" applyNumberFormat="1" applyFont="1" applyFill="1" applyBorder="1" applyAlignment="1" applyProtection="1">
      <alignment horizontal="right" vertical="center" shrinkToFit="1"/>
    </xf>
    <xf numFmtId="187" fontId="35" fillId="6" borderId="66" xfId="14" applyNumberFormat="1" applyFont="1" applyFill="1" applyBorder="1" applyAlignment="1" applyProtection="1">
      <alignment horizontal="right" vertical="center" shrinkToFit="1"/>
    </xf>
    <xf numFmtId="0" fontId="35" fillId="6" borderId="17" xfId="12" applyFont="1" applyFill="1" applyBorder="1" applyAlignment="1" applyProtection="1">
      <alignment horizontal="left" vertical="center" wrapText="1"/>
    </xf>
    <xf numFmtId="0" fontId="35" fillId="6" borderId="18" xfId="12" applyFont="1" applyFill="1" applyBorder="1" applyAlignment="1" applyProtection="1">
      <alignment horizontal="left" vertical="center"/>
    </xf>
    <xf numFmtId="0" fontId="35" fillId="6" borderId="43" xfId="12" applyFont="1" applyFill="1" applyBorder="1" applyAlignment="1" applyProtection="1">
      <alignment horizontal="left" vertical="center"/>
    </xf>
    <xf numFmtId="187" fontId="35" fillId="6" borderId="128" xfId="14" applyNumberFormat="1" applyFont="1" applyFill="1" applyBorder="1" applyAlignment="1" applyProtection="1">
      <alignment horizontal="right" vertical="center" shrinkToFit="1"/>
    </xf>
    <xf numFmtId="187" fontId="35" fillId="6" borderId="129" xfId="14" applyNumberFormat="1" applyFont="1" applyFill="1" applyBorder="1" applyAlignment="1" applyProtection="1">
      <alignment horizontal="right" vertical="center" shrinkToFit="1"/>
    </xf>
    <xf numFmtId="177" fontId="35" fillId="6" borderId="164" xfId="14" applyNumberFormat="1" applyFont="1" applyFill="1" applyBorder="1" applyAlignment="1" applyProtection="1">
      <alignment horizontal="right" vertical="center" shrinkToFit="1"/>
    </xf>
    <xf numFmtId="177" fontId="35" fillId="6" borderId="165" xfId="14" applyNumberFormat="1" applyFont="1" applyFill="1" applyBorder="1" applyAlignment="1" applyProtection="1">
      <alignment horizontal="right" vertical="center" shrinkToFit="1"/>
    </xf>
    <xf numFmtId="187" fontId="35" fillId="6" borderId="162" xfId="14" applyNumberFormat="1" applyFont="1" applyFill="1" applyBorder="1" applyAlignment="1" applyProtection="1">
      <alignment horizontal="right" vertical="center" shrinkToFit="1"/>
    </xf>
    <xf numFmtId="0" fontId="35" fillId="6" borderId="64" xfId="14" applyFont="1" applyFill="1" applyBorder="1" applyAlignment="1" applyProtection="1">
      <alignment horizontal="left" vertical="center" shrinkToFit="1"/>
    </xf>
    <xf numFmtId="0" fontId="35" fillId="6" borderId="0" xfId="14" applyFont="1" applyFill="1" applyBorder="1" applyAlignment="1" applyProtection="1">
      <alignment horizontal="left" vertical="center" shrinkToFit="1"/>
    </xf>
    <xf numFmtId="0" fontId="35" fillId="6" borderId="38" xfId="14" applyFont="1" applyFill="1" applyBorder="1" applyAlignment="1" applyProtection="1">
      <alignment horizontal="left" vertical="center" shrinkToFit="1"/>
    </xf>
    <xf numFmtId="0" fontId="35" fillId="6" borderId="37" xfId="12" applyFont="1" applyFill="1" applyBorder="1" applyAlignment="1" applyProtection="1">
      <alignment vertical="center"/>
    </xf>
    <xf numFmtId="0" fontId="35" fillId="6" borderId="54" xfId="12" applyFont="1" applyFill="1" applyBorder="1" applyAlignment="1" applyProtection="1">
      <alignment vertical="center"/>
    </xf>
    <xf numFmtId="0" fontId="35" fillId="6" borderId="40" xfId="12" applyFont="1" applyFill="1" applyBorder="1" applyAlignment="1" applyProtection="1">
      <alignment vertical="center"/>
    </xf>
    <xf numFmtId="0" fontId="35" fillId="6" borderId="81" xfId="12" applyFont="1" applyFill="1" applyBorder="1" applyAlignment="1" applyProtection="1">
      <alignment horizontal="center" vertical="center"/>
    </xf>
    <xf numFmtId="177" fontId="35" fillId="6" borderId="83" xfId="14" applyNumberFormat="1" applyFont="1" applyFill="1" applyBorder="1" applyAlignment="1" applyProtection="1">
      <alignment horizontal="right" vertical="center" shrinkToFit="1"/>
    </xf>
    <xf numFmtId="187" fontId="35" fillId="6" borderId="83" xfId="14" applyNumberFormat="1" applyFont="1" applyFill="1" applyBorder="1" applyAlignment="1" applyProtection="1">
      <alignment horizontal="right" vertical="center" shrinkToFit="1"/>
    </xf>
    <xf numFmtId="187" fontId="35" fillId="6" borderId="153" xfId="14" applyNumberFormat="1" applyFont="1" applyFill="1" applyBorder="1" applyAlignment="1" applyProtection="1">
      <alignment horizontal="right" vertical="center" shrinkToFit="1"/>
    </xf>
    <xf numFmtId="177" fontId="35" fillId="6" borderId="90" xfId="14" applyNumberFormat="1" applyFont="1" applyFill="1" applyBorder="1" applyAlignment="1" applyProtection="1">
      <alignment horizontal="right" vertical="center" shrinkToFit="1"/>
    </xf>
    <xf numFmtId="187" fontId="35" fillId="6" borderId="163" xfId="14" applyNumberFormat="1" applyFont="1" applyFill="1" applyBorder="1" applyAlignment="1" applyProtection="1">
      <alignment horizontal="right" vertical="center" shrinkToFit="1"/>
    </xf>
    <xf numFmtId="187" fontId="35" fillId="6" borderId="47" xfId="14" applyNumberFormat="1" applyFont="1" applyFill="1" applyBorder="1" applyAlignment="1" applyProtection="1">
      <alignment horizontal="right" vertical="center" shrinkToFit="1"/>
    </xf>
    <xf numFmtId="187" fontId="35" fillId="6" borderId="91" xfId="14" applyNumberFormat="1" applyFont="1" applyFill="1" applyBorder="1" applyAlignment="1" applyProtection="1">
      <alignment horizontal="right" vertical="center" shrinkToFit="1"/>
    </xf>
    <xf numFmtId="187" fontId="35" fillId="6" borderId="54" xfId="14" applyNumberFormat="1" applyFont="1" applyFill="1" applyBorder="1" applyAlignment="1" applyProtection="1">
      <alignment horizontal="right" vertical="center" shrinkToFit="1"/>
    </xf>
    <xf numFmtId="187" fontId="35" fillId="6" borderId="67" xfId="14" applyNumberFormat="1" applyFont="1" applyFill="1" applyBorder="1" applyAlignment="1" applyProtection="1">
      <alignment horizontal="right" vertical="center" shrinkToFit="1"/>
    </xf>
    <xf numFmtId="0" fontId="35" fillId="6" borderId="11" xfId="12" applyFont="1" applyFill="1" applyBorder="1" applyAlignment="1" applyProtection="1">
      <alignment horizontal="center" vertical="center" wrapText="1"/>
    </xf>
    <xf numFmtId="0" fontId="35" fillId="6" borderId="12" xfId="12" applyFont="1" applyFill="1" applyBorder="1" applyAlignment="1" applyProtection="1">
      <alignment horizontal="center" vertical="center" wrapText="1"/>
    </xf>
    <xf numFmtId="0" fontId="35" fillId="6" borderId="48" xfId="12" applyFont="1" applyFill="1" applyBorder="1" applyAlignment="1" applyProtection="1">
      <alignment horizontal="center" vertical="center" wrapText="1"/>
    </xf>
    <xf numFmtId="0" fontId="35" fillId="6" borderId="7" xfId="12" applyFont="1" applyFill="1" applyBorder="1" applyAlignment="1" applyProtection="1">
      <alignment horizontal="center" vertical="center" wrapText="1"/>
    </xf>
    <xf numFmtId="0" fontId="35" fillId="6" borderId="0" xfId="12" applyFont="1" applyFill="1" applyBorder="1" applyAlignment="1" applyProtection="1">
      <alignment horizontal="center" vertical="center" wrapText="1"/>
    </xf>
    <xf numFmtId="0" fontId="35" fillId="6" borderId="38" xfId="12" applyFont="1" applyFill="1" applyBorder="1" applyAlignment="1" applyProtection="1">
      <alignment horizontal="center" vertical="center" wrapText="1"/>
    </xf>
    <xf numFmtId="0" fontId="35" fillId="6" borderId="74" xfId="12" applyFont="1" applyFill="1" applyBorder="1" applyAlignment="1" applyProtection="1">
      <alignment horizontal="center" vertical="center" wrapText="1"/>
    </xf>
    <xf numFmtId="0" fontId="35" fillId="6" borderId="75" xfId="12" applyFont="1" applyFill="1" applyBorder="1" applyAlignment="1" applyProtection="1">
      <alignment horizontal="center" vertical="center" wrapText="1"/>
    </xf>
    <xf numFmtId="0" fontId="35" fillId="6" borderId="70" xfId="12" applyFont="1" applyFill="1" applyBorder="1" applyAlignment="1" applyProtection="1">
      <alignment horizontal="center" vertical="center" wrapText="1"/>
    </xf>
    <xf numFmtId="0" fontId="35" fillId="6" borderId="41" xfId="12" applyFont="1" applyFill="1" applyBorder="1" applyProtection="1">
      <alignment vertical="center"/>
    </xf>
    <xf numFmtId="177" fontId="35" fillId="6" borderId="151" xfId="14" applyNumberFormat="1" applyFont="1" applyFill="1" applyBorder="1" applyAlignment="1" applyProtection="1">
      <alignment horizontal="right" vertical="center" shrinkToFit="1"/>
    </xf>
    <xf numFmtId="187" fontId="35" fillId="6" borderId="168" xfId="14" applyNumberFormat="1" applyFont="1" applyFill="1" applyBorder="1" applyAlignment="1" applyProtection="1">
      <alignment horizontal="right" vertical="center" shrinkToFit="1"/>
    </xf>
    <xf numFmtId="0" fontId="35" fillId="6" borderId="64" xfId="12" applyFont="1" applyFill="1" applyBorder="1" applyAlignment="1" applyProtection="1">
      <alignment vertical="center" shrinkToFit="1"/>
    </xf>
    <xf numFmtId="0" fontId="35" fillId="6" borderId="0" xfId="12" applyFont="1" applyFill="1" applyBorder="1" applyAlignment="1" applyProtection="1">
      <alignment vertical="center" shrinkToFit="1"/>
    </xf>
    <xf numFmtId="0" fontId="35" fillId="6" borderId="38" xfId="12" applyFont="1" applyFill="1" applyBorder="1" applyAlignment="1" applyProtection="1">
      <alignment vertical="center" shrinkToFit="1"/>
    </xf>
    <xf numFmtId="187" fontId="35" fillId="6" borderId="152" xfId="14" applyNumberFormat="1" applyFont="1" applyFill="1" applyBorder="1" applyAlignment="1" applyProtection="1">
      <alignment horizontal="right" vertical="center" shrinkToFit="1"/>
    </xf>
    <xf numFmtId="187" fontId="35" fillId="6" borderId="15" xfId="14" applyNumberFormat="1" applyFont="1" applyFill="1" applyBorder="1" applyAlignment="1" applyProtection="1">
      <alignment horizontal="right" vertical="center" shrinkToFit="1"/>
    </xf>
    <xf numFmtId="0" fontId="35" fillId="6" borderId="41" xfId="12" applyFont="1" applyFill="1" applyBorder="1" applyAlignment="1" applyProtection="1">
      <alignment horizontal="center" vertical="center" wrapText="1"/>
    </xf>
    <xf numFmtId="0" fontId="35" fillId="6" borderId="64" xfId="12" applyFont="1" applyFill="1" applyBorder="1" applyAlignment="1" applyProtection="1">
      <alignment horizontal="center" vertical="center" wrapText="1"/>
    </xf>
    <xf numFmtId="0" fontId="35" fillId="6" borderId="54" xfId="12" applyFont="1" applyFill="1" applyBorder="1" applyAlignment="1" applyProtection="1">
      <alignment horizontal="center" vertical="center" wrapText="1"/>
    </xf>
    <xf numFmtId="0" fontId="35" fillId="6" borderId="40" xfId="12" applyFont="1" applyFill="1" applyBorder="1" applyAlignment="1" applyProtection="1">
      <alignment horizontal="center" vertical="center" wrapText="1"/>
    </xf>
    <xf numFmtId="0" fontId="35" fillId="6" borderId="41" xfId="14" applyFont="1" applyFill="1" applyBorder="1" applyAlignment="1" applyProtection="1">
      <alignment horizontal="left" vertical="center" shrinkToFit="1"/>
    </xf>
    <xf numFmtId="0" fontId="35" fillId="6" borderId="12" xfId="14" applyFont="1" applyFill="1" applyBorder="1" applyAlignment="1" applyProtection="1">
      <alignment horizontal="left" vertical="center" shrinkToFit="1"/>
    </xf>
    <xf numFmtId="0" fontId="35" fillId="6" borderId="48" xfId="14" applyFont="1" applyFill="1" applyBorder="1" applyAlignment="1" applyProtection="1">
      <alignment horizontal="left" vertical="center" shrinkToFit="1"/>
    </xf>
    <xf numFmtId="187" fontId="35" fillId="6" borderId="87" xfId="14" applyNumberFormat="1" applyFont="1" applyFill="1" applyBorder="1" applyAlignment="1" applyProtection="1">
      <alignment horizontal="right" vertical="center" shrinkToFit="1"/>
    </xf>
    <xf numFmtId="187" fontId="35" fillId="6" borderId="63" xfId="14" applyNumberFormat="1" applyFont="1" applyFill="1" applyBorder="1" applyAlignment="1" applyProtection="1">
      <alignment horizontal="right" vertical="center" shrinkToFit="1"/>
    </xf>
    <xf numFmtId="0" fontId="35" fillId="6" borderId="31" xfId="12" applyFont="1" applyFill="1" applyBorder="1" applyAlignment="1" applyProtection="1">
      <alignment horizontal="center" vertical="center" wrapText="1"/>
    </xf>
    <xf numFmtId="0" fontId="37" fillId="6" borderId="42" xfId="12" applyFont="1" applyFill="1" applyBorder="1" applyAlignment="1" applyProtection="1">
      <alignment horizontal="center" vertical="center"/>
    </xf>
    <xf numFmtId="0" fontId="35" fillId="6" borderId="37" xfId="12" applyFont="1" applyFill="1" applyBorder="1" applyProtection="1">
      <alignment vertical="center"/>
    </xf>
    <xf numFmtId="0" fontId="35" fillId="6" borderId="54" xfId="12" applyFont="1" applyFill="1" applyBorder="1" applyProtection="1">
      <alignment vertical="center"/>
    </xf>
    <xf numFmtId="0" fontId="35" fillId="6" borderId="40" xfId="12" applyFont="1" applyFill="1" applyBorder="1" applyProtection="1">
      <alignment vertical="center"/>
    </xf>
    <xf numFmtId="177" fontId="35" fillId="6" borderId="161" xfId="14" applyNumberFormat="1" applyFont="1" applyFill="1" applyBorder="1" applyAlignment="1" applyProtection="1">
      <alignment horizontal="right" vertical="center" shrinkToFit="1"/>
    </xf>
    <xf numFmtId="0" fontId="35" fillId="6" borderId="11" xfId="12" applyFont="1" applyFill="1" applyBorder="1" applyAlignment="1" applyProtection="1">
      <alignment horizontal="center" vertical="top" wrapText="1"/>
    </xf>
    <xf numFmtId="0" fontId="35" fillId="6" borderId="12" xfId="12" applyFont="1" applyFill="1" applyBorder="1" applyAlignment="1" applyProtection="1">
      <alignment horizontal="center" vertical="top" wrapText="1"/>
    </xf>
    <xf numFmtId="0" fontId="35" fillId="6" borderId="48" xfId="12" applyFont="1" applyFill="1" applyBorder="1" applyAlignment="1" applyProtection="1">
      <alignment horizontal="center" vertical="top" wrapText="1"/>
    </xf>
    <xf numFmtId="0" fontId="35" fillId="6" borderId="7" xfId="12" applyFont="1" applyFill="1" applyBorder="1" applyAlignment="1" applyProtection="1">
      <alignment horizontal="center" vertical="top" wrapText="1"/>
    </xf>
    <xf numFmtId="0" fontId="35" fillId="6" borderId="0" xfId="12" applyFont="1" applyFill="1" applyBorder="1" applyAlignment="1" applyProtection="1">
      <alignment horizontal="center" vertical="top" wrapText="1"/>
    </xf>
    <xf numFmtId="0" fontId="35" fillId="6" borderId="38" xfId="12" applyFont="1" applyFill="1" applyBorder="1" applyAlignment="1" applyProtection="1">
      <alignment horizontal="center" vertical="top" wrapText="1"/>
    </xf>
    <xf numFmtId="0" fontId="35" fillId="6" borderId="24" xfId="12" applyFont="1" applyFill="1" applyBorder="1" applyAlignment="1" applyProtection="1">
      <alignment horizontal="center" vertical="top" wrapText="1"/>
    </xf>
    <xf numFmtId="0" fontId="35" fillId="6" borderId="54" xfId="12" applyFont="1" applyFill="1" applyBorder="1" applyAlignment="1" applyProtection="1">
      <alignment horizontal="center" vertical="top" wrapText="1"/>
    </xf>
    <xf numFmtId="0" fontId="35" fillId="6" borderId="41" xfId="12" applyFont="1" applyFill="1" applyBorder="1" applyAlignment="1" applyProtection="1">
      <alignment vertical="center"/>
    </xf>
    <xf numFmtId="0" fontId="35" fillId="6" borderId="12" xfId="12" applyFont="1" applyFill="1" applyBorder="1" applyAlignment="1" applyProtection="1">
      <alignment vertical="center"/>
    </xf>
    <xf numFmtId="0" fontId="35" fillId="6" borderId="48" xfId="12" applyFont="1" applyFill="1" applyBorder="1" applyAlignment="1" applyProtection="1">
      <alignment vertical="center"/>
    </xf>
    <xf numFmtId="177" fontId="35" fillId="6" borderId="41" xfId="14" applyNumberFormat="1" applyFont="1" applyFill="1" applyBorder="1" applyAlignment="1" applyProtection="1">
      <alignment horizontal="right" vertical="center" shrinkToFit="1"/>
    </xf>
    <xf numFmtId="177" fontId="35" fillId="6" borderId="12" xfId="14" applyNumberFormat="1" applyFont="1" applyFill="1" applyBorder="1" applyAlignment="1" applyProtection="1">
      <alignment horizontal="right" vertical="center" shrinkToFit="1"/>
    </xf>
    <xf numFmtId="177" fontId="35" fillId="6" borderId="82" xfId="14" applyNumberFormat="1" applyFont="1" applyFill="1" applyBorder="1" applyAlignment="1" applyProtection="1">
      <alignment horizontal="right" vertical="center" shrinkToFit="1"/>
    </xf>
    <xf numFmtId="177" fontId="35" fillId="6" borderId="84" xfId="14" applyNumberFormat="1" applyFont="1" applyFill="1" applyBorder="1" applyAlignment="1" applyProtection="1">
      <alignment horizontal="right" vertical="center" shrinkToFit="1"/>
    </xf>
    <xf numFmtId="187" fontId="35" fillId="6" borderId="84" xfId="14" applyNumberFormat="1" applyFont="1" applyFill="1" applyBorder="1" applyAlignment="1" applyProtection="1">
      <alignment horizontal="right" vertical="center" shrinkToFit="1"/>
    </xf>
    <xf numFmtId="187" fontId="35" fillId="6" borderId="12" xfId="14" applyNumberFormat="1" applyFont="1" applyFill="1" applyBorder="1" applyAlignment="1" applyProtection="1">
      <alignment horizontal="right" vertical="center" shrinkToFit="1"/>
    </xf>
    <xf numFmtId="187" fontId="35" fillId="6" borderId="13" xfId="14" applyNumberFormat="1" applyFont="1" applyFill="1" applyBorder="1" applyAlignment="1" applyProtection="1">
      <alignment horizontal="right" vertical="center" shrinkToFit="1"/>
    </xf>
    <xf numFmtId="0" fontId="35" fillId="6" borderId="30" xfId="12" applyFont="1" applyFill="1" applyBorder="1" applyAlignment="1" applyProtection="1">
      <alignment horizontal="center" vertical="center"/>
    </xf>
    <xf numFmtId="0" fontId="35" fillId="6" borderId="31" xfId="12" applyFont="1" applyFill="1" applyBorder="1" applyAlignment="1" applyProtection="1">
      <alignment horizontal="center" vertical="center"/>
    </xf>
    <xf numFmtId="0" fontId="35" fillId="6" borderId="42" xfId="12" applyFont="1" applyFill="1" applyBorder="1" applyAlignment="1" applyProtection="1">
      <alignment horizontal="center" vertical="center"/>
    </xf>
    <xf numFmtId="0" fontId="35" fillId="6" borderId="39" xfId="12" applyFont="1" applyFill="1" applyBorder="1" applyAlignment="1" applyProtection="1">
      <alignment horizontal="center" vertical="center"/>
    </xf>
    <xf numFmtId="0" fontId="35" fillId="6" borderId="39" xfId="14" applyFont="1" applyFill="1" applyBorder="1" applyAlignment="1" applyProtection="1">
      <alignment horizontal="center" vertical="center"/>
    </xf>
    <xf numFmtId="0" fontId="35" fillId="6" borderId="31" xfId="14" applyFont="1" applyFill="1" applyBorder="1" applyAlignment="1" applyProtection="1">
      <alignment horizontal="center" vertical="center"/>
    </xf>
    <xf numFmtId="0" fontId="35" fillId="6" borderId="32" xfId="14" applyFont="1" applyFill="1" applyBorder="1" applyAlignment="1" applyProtection="1">
      <alignment horizontal="center" vertical="center"/>
    </xf>
    <xf numFmtId="177" fontId="35" fillId="6" borderId="39" xfId="14" applyNumberFormat="1" applyFont="1" applyFill="1" applyBorder="1" applyAlignment="1" applyProtection="1">
      <alignment horizontal="right" vertical="center" shrinkToFit="1"/>
    </xf>
    <xf numFmtId="177" fontId="35" fillId="6" borderId="31" xfId="14" applyNumberFormat="1" applyFont="1" applyFill="1" applyBorder="1" applyAlignment="1" applyProtection="1">
      <alignment horizontal="right" vertical="center" shrinkToFit="1"/>
    </xf>
    <xf numFmtId="177" fontId="35" fillId="6" borderId="156" xfId="14" applyNumberFormat="1" applyFont="1" applyFill="1" applyBorder="1" applyAlignment="1" applyProtection="1">
      <alignment horizontal="right" vertical="center" shrinkToFit="1"/>
    </xf>
    <xf numFmtId="177" fontId="35" fillId="6" borderId="157" xfId="14" applyNumberFormat="1" applyFont="1" applyFill="1" applyBorder="1" applyAlignment="1" applyProtection="1">
      <alignment horizontal="right" vertical="center" shrinkToFit="1"/>
    </xf>
    <xf numFmtId="177" fontId="35" fillId="6" borderId="158" xfId="14" applyNumberFormat="1" applyFont="1" applyFill="1" applyBorder="1" applyAlignment="1" applyProtection="1">
      <alignment horizontal="right" vertical="center" shrinkToFit="1"/>
    </xf>
    <xf numFmtId="177" fontId="35" fillId="6" borderId="159" xfId="14" applyNumberFormat="1" applyFont="1" applyFill="1" applyBorder="1" applyAlignment="1" applyProtection="1">
      <alignment horizontal="right" vertical="center" shrinkToFit="1"/>
    </xf>
    <xf numFmtId="177" fontId="35" fillId="6" borderId="160" xfId="14" applyNumberFormat="1" applyFont="1" applyFill="1" applyBorder="1" applyAlignment="1" applyProtection="1">
      <alignment horizontal="right" vertical="center" shrinkToFit="1"/>
    </xf>
    <xf numFmtId="0" fontId="35" fillId="6" borderId="0" xfId="12" applyFont="1" applyFill="1" applyProtection="1">
      <alignment vertical="center"/>
    </xf>
    <xf numFmtId="0" fontId="35" fillId="6" borderId="11" xfId="12" applyFont="1" applyFill="1" applyBorder="1" applyAlignment="1" applyProtection="1">
      <alignment horizontal="center" vertical="center" textRotation="255" shrinkToFit="1"/>
    </xf>
    <xf numFmtId="0" fontId="35" fillId="6" borderId="48" xfId="12" applyFont="1" applyFill="1" applyBorder="1" applyAlignment="1" applyProtection="1">
      <alignment horizontal="center" vertical="center" textRotation="255" shrinkToFit="1"/>
    </xf>
    <xf numFmtId="0" fontId="35" fillId="6" borderId="7" xfId="12" applyFont="1" applyFill="1" applyBorder="1" applyAlignment="1" applyProtection="1">
      <alignment horizontal="center" vertical="center" textRotation="255" shrinkToFit="1"/>
    </xf>
    <xf numFmtId="0" fontId="35" fillId="6" borderId="38" xfId="12" applyFont="1" applyFill="1" applyBorder="1" applyAlignment="1" applyProtection="1">
      <alignment horizontal="center" vertical="center" textRotation="255" shrinkToFit="1"/>
    </xf>
    <xf numFmtId="0" fontId="35" fillId="6" borderId="24" xfId="12" applyFont="1" applyFill="1" applyBorder="1" applyAlignment="1" applyProtection="1">
      <alignment horizontal="center" vertical="center" textRotation="255" shrinkToFit="1"/>
    </xf>
    <xf numFmtId="0" fontId="35" fillId="6" borderId="40" xfId="12" applyFont="1" applyFill="1" applyBorder="1" applyAlignment="1" applyProtection="1">
      <alignment horizontal="center" vertical="center" textRotation="255" shrinkToFit="1"/>
    </xf>
    <xf numFmtId="177" fontId="35" fillId="6" borderId="64" xfId="13" applyNumberFormat="1" applyFont="1" applyFill="1" applyBorder="1" applyAlignment="1" applyProtection="1">
      <alignment horizontal="right" vertical="center" shrinkToFit="1"/>
    </xf>
    <xf numFmtId="177" fontId="35" fillId="6" borderId="0" xfId="13" applyNumberFormat="1" applyFont="1" applyFill="1" applyBorder="1" applyAlignment="1" applyProtection="1">
      <alignment horizontal="right" vertical="center" shrinkToFit="1"/>
    </xf>
    <xf numFmtId="177" fontId="35" fillId="6" borderId="85" xfId="13" applyNumberFormat="1" applyFont="1" applyFill="1" applyBorder="1" applyAlignment="1" applyProtection="1">
      <alignment horizontal="right" vertical="center" shrinkToFit="1"/>
    </xf>
    <xf numFmtId="177" fontId="35" fillId="6" borderId="88" xfId="13" applyNumberFormat="1" applyFont="1" applyFill="1" applyBorder="1" applyAlignment="1" applyProtection="1">
      <alignment horizontal="right" vertical="center" shrinkToFit="1"/>
    </xf>
    <xf numFmtId="187" fontId="35" fillId="6" borderId="88" xfId="13" applyNumberFormat="1" applyFont="1" applyFill="1" applyBorder="1" applyAlignment="1" applyProtection="1">
      <alignment horizontal="right" vertical="center" shrinkToFit="1"/>
    </xf>
    <xf numFmtId="187" fontId="35" fillId="6" borderId="0" xfId="13" applyNumberFormat="1" applyFont="1" applyFill="1" applyBorder="1" applyAlignment="1" applyProtection="1">
      <alignment horizontal="right" vertical="center" shrinkToFit="1"/>
    </xf>
    <xf numFmtId="187" fontId="35" fillId="6" borderId="66" xfId="13" applyNumberFormat="1" applyFont="1" applyFill="1" applyBorder="1" applyAlignment="1" applyProtection="1">
      <alignment horizontal="right" vertical="center" shrinkToFit="1"/>
    </xf>
    <xf numFmtId="0" fontId="35" fillId="6" borderId="38" xfId="12" applyFont="1" applyFill="1" applyBorder="1" applyAlignment="1" applyProtection="1">
      <alignment horizontal="left" vertical="center"/>
    </xf>
    <xf numFmtId="0" fontId="35" fillId="6" borderId="41" xfId="12" applyFont="1" applyFill="1" applyBorder="1" applyAlignment="1" applyProtection="1">
      <alignment horizontal="center" vertical="center" textRotation="255" wrapText="1"/>
    </xf>
    <xf numFmtId="0" fontId="35" fillId="6" borderId="64" xfId="12" applyFont="1" applyFill="1" applyBorder="1" applyAlignment="1" applyProtection="1">
      <alignment horizontal="center" vertical="center" textRotation="255" wrapText="1"/>
    </xf>
    <xf numFmtId="0" fontId="35" fillId="6" borderId="37" xfId="12" applyFont="1" applyFill="1" applyBorder="1" applyAlignment="1" applyProtection="1">
      <alignment horizontal="center" vertical="center" textRotation="255" wrapText="1"/>
    </xf>
    <xf numFmtId="0" fontId="35" fillId="6" borderId="32" xfId="12" applyFont="1" applyFill="1" applyBorder="1" applyAlignment="1" applyProtection="1">
      <alignment horizontal="center" vertical="center"/>
    </xf>
    <xf numFmtId="0" fontId="35" fillId="6" borderId="11" xfId="12" applyFont="1" applyFill="1" applyBorder="1" applyAlignment="1" applyProtection="1">
      <alignment horizontal="center" vertical="top"/>
    </xf>
    <xf numFmtId="0" fontId="35" fillId="6" borderId="12" xfId="12" applyFont="1" applyFill="1" applyBorder="1" applyAlignment="1" applyProtection="1">
      <alignment horizontal="center" vertical="top"/>
    </xf>
    <xf numFmtId="0" fontId="35" fillId="6" borderId="7" xfId="12" applyFont="1" applyFill="1" applyBorder="1" applyAlignment="1" applyProtection="1">
      <alignment horizontal="center" vertical="top"/>
    </xf>
    <xf numFmtId="0" fontId="35" fillId="6" borderId="0" xfId="12" applyFont="1" applyFill="1" applyBorder="1" applyAlignment="1" applyProtection="1">
      <alignment horizontal="center" vertical="top"/>
    </xf>
    <xf numFmtId="0" fontId="35" fillId="6" borderId="24" xfId="12" applyFont="1" applyFill="1" applyBorder="1" applyAlignment="1" applyProtection="1">
      <alignment horizontal="center" vertical="top"/>
    </xf>
    <xf numFmtId="0" fontId="35" fillId="6" borderId="54" xfId="12" applyFont="1" applyFill="1" applyBorder="1" applyAlignment="1" applyProtection="1">
      <alignment horizontal="center" vertical="top"/>
    </xf>
    <xf numFmtId="0" fontId="35" fillId="6" borderId="34" xfId="12" applyFont="1" applyFill="1" applyBorder="1" applyAlignment="1" applyProtection="1">
      <alignment horizontal="center" vertical="center"/>
    </xf>
    <xf numFmtId="0" fontId="35" fillId="8" borderId="44" xfId="12" applyNumberFormat="1" applyFont="1" applyFill="1" applyBorder="1" applyAlignment="1" applyProtection="1">
      <alignment horizontal="left" vertical="center" shrinkToFit="1"/>
      <protection locked="0"/>
    </xf>
    <xf numFmtId="0" fontId="35" fillId="8" borderId="18" xfId="12" applyNumberFormat="1" applyFont="1" applyFill="1" applyBorder="1" applyAlignment="1" applyProtection="1">
      <alignment horizontal="left" vertical="center" shrinkToFit="1"/>
      <protection locked="0"/>
    </xf>
    <xf numFmtId="0" fontId="35" fillId="8" borderId="19" xfId="12" applyNumberFormat="1" applyFont="1" applyFill="1" applyBorder="1" applyAlignment="1" applyProtection="1">
      <alignment horizontal="left" vertical="center" shrinkToFit="1"/>
      <protection locked="0"/>
    </xf>
    <xf numFmtId="0" fontId="35" fillId="6" borderId="8" xfId="12" applyFont="1" applyFill="1" applyBorder="1" applyAlignment="1" applyProtection="1">
      <alignment horizontal="left" vertical="center" wrapText="1"/>
    </xf>
    <xf numFmtId="0" fontId="35" fillId="6" borderId="0" xfId="13" applyFont="1" applyFill="1" applyAlignment="1" applyProtection="1">
      <alignment horizontal="left" vertical="center"/>
    </xf>
    <xf numFmtId="0" fontId="35" fillId="6" borderId="24" xfId="12" applyFont="1" applyFill="1" applyBorder="1" applyAlignment="1" applyProtection="1">
      <alignment horizontal="center" vertical="center"/>
    </xf>
    <xf numFmtId="0" fontId="35" fillId="6" borderId="54" xfId="12" applyFont="1" applyFill="1" applyBorder="1" applyAlignment="1" applyProtection="1">
      <alignment horizontal="center" vertical="center"/>
    </xf>
    <xf numFmtId="0" fontId="35" fillId="6" borderId="67" xfId="12" applyFont="1" applyFill="1" applyBorder="1" applyAlignment="1" applyProtection="1">
      <alignment horizontal="center" vertical="center"/>
    </xf>
    <xf numFmtId="0" fontId="35" fillId="6" borderId="112" xfId="12" applyNumberFormat="1" applyFont="1" applyFill="1" applyBorder="1" applyAlignment="1" applyProtection="1">
      <alignment horizontal="left" vertical="center" shrinkToFit="1"/>
      <protection locked="0"/>
    </xf>
    <xf numFmtId="0" fontId="35" fillId="6" borderId="113" xfId="12" applyNumberFormat="1" applyFont="1" applyFill="1" applyBorder="1" applyAlignment="1" applyProtection="1">
      <alignment horizontal="left" vertical="center" shrinkToFit="1"/>
      <protection locked="0"/>
    </xf>
    <xf numFmtId="0" fontId="35" fillId="6" borderId="119" xfId="12" applyNumberFormat="1" applyFont="1" applyFill="1" applyBorder="1" applyAlignment="1" applyProtection="1">
      <alignment horizontal="left" vertical="center" shrinkToFit="1"/>
      <protection locked="0"/>
    </xf>
    <xf numFmtId="0" fontId="35" fillId="8" borderId="44" xfId="12" applyFont="1" applyFill="1" applyBorder="1" applyAlignment="1" applyProtection="1">
      <alignment horizontal="left" vertical="center" shrinkToFit="1"/>
      <protection locked="0"/>
    </xf>
    <xf numFmtId="0" fontId="35" fillId="8" borderId="18" xfId="12" applyFont="1" applyFill="1" applyBorder="1" applyAlignment="1" applyProtection="1">
      <alignment horizontal="left" vertical="center" shrinkToFit="1"/>
      <protection locked="0"/>
    </xf>
    <xf numFmtId="0" fontId="35" fillId="8" borderId="43" xfId="12" applyFont="1" applyFill="1" applyBorder="1" applyAlignment="1" applyProtection="1">
      <alignment horizontal="left" vertical="center" shrinkToFit="1"/>
      <protection locked="0"/>
    </xf>
    <xf numFmtId="177" fontId="35" fillId="8" borderId="148" xfId="12" applyNumberFormat="1" applyFont="1" applyFill="1" applyBorder="1" applyAlignment="1" applyProtection="1">
      <alignment horizontal="right" vertical="center" shrinkToFit="1"/>
      <protection locked="0"/>
    </xf>
    <xf numFmtId="177" fontId="35" fillId="8" borderId="149" xfId="12" applyNumberFormat="1" applyFont="1" applyFill="1" applyBorder="1" applyAlignment="1" applyProtection="1">
      <alignment horizontal="right" vertical="center" shrinkToFit="1"/>
      <protection locked="0"/>
    </xf>
    <xf numFmtId="177" fontId="35" fillId="8" borderId="150" xfId="12" applyNumberFormat="1" applyFont="1" applyFill="1" applyBorder="1" applyAlignment="1" applyProtection="1">
      <alignment horizontal="right" vertical="center" shrinkToFit="1"/>
      <protection locked="0"/>
    </xf>
    <xf numFmtId="177" fontId="35" fillId="8" borderId="44" xfId="12" applyNumberFormat="1" applyFont="1" applyFill="1" applyBorder="1" applyAlignment="1" applyProtection="1">
      <alignment horizontal="right" vertical="center" shrinkToFit="1"/>
      <protection locked="0"/>
    </xf>
    <xf numFmtId="177" fontId="35" fillId="8" borderId="18" xfId="12" applyNumberFormat="1" applyFont="1" applyFill="1" applyBorder="1" applyAlignment="1" applyProtection="1">
      <alignment horizontal="right" vertical="center" shrinkToFit="1"/>
      <protection locked="0"/>
    </xf>
    <xf numFmtId="177" fontId="35" fillId="8" borderId="43" xfId="12" applyNumberFormat="1" applyFont="1" applyFill="1" applyBorder="1" applyAlignment="1" applyProtection="1">
      <alignment horizontal="right" vertical="center" shrinkToFit="1"/>
      <protection locked="0"/>
    </xf>
    <xf numFmtId="0" fontId="35" fillId="6" borderId="112" xfId="12" applyFont="1" applyFill="1" applyBorder="1" applyAlignment="1" applyProtection="1">
      <alignment horizontal="left" vertical="center" shrinkToFit="1"/>
      <protection locked="0"/>
    </xf>
    <xf numFmtId="0" fontId="35" fillId="6" borderId="113" xfId="12" applyFont="1" applyFill="1" applyBorder="1" applyAlignment="1" applyProtection="1">
      <alignment horizontal="left" vertical="center" shrinkToFit="1"/>
      <protection locked="0"/>
    </xf>
    <xf numFmtId="0" fontId="35" fillId="6" borderId="114" xfId="12" applyFont="1" applyFill="1" applyBorder="1" applyAlignment="1" applyProtection="1">
      <alignment horizontal="left" vertical="center" shrinkToFit="1"/>
      <protection locked="0"/>
    </xf>
    <xf numFmtId="177" fontId="35" fillId="6" borderId="112" xfId="12" applyNumberFormat="1" applyFont="1" applyFill="1" applyBorder="1" applyAlignment="1" applyProtection="1">
      <alignment horizontal="right" vertical="center" shrinkToFit="1"/>
      <protection locked="0"/>
    </xf>
    <xf numFmtId="177" fontId="35" fillId="6" borderId="113" xfId="12" applyNumberFormat="1" applyFont="1" applyFill="1" applyBorder="1" applyAlignment="1" applyProtection="1">
      <alignment horizontal="right" vertical="center" shrinkToFit="1"/>
      <protection locked="0"/>
    </xf>
    <xf numFmtId="177" fontId="35" fillId="6" borderId="114" xfId="12" applyNumberFormat="1" applyFont="1" applyFill="1" applyBorder="1" applyAlignment="1" applyProtection="1">
      <alignment horizontal="right" vertical="center" shrinkToFit="1"/>
      <protection locked="0"/>
    </xf>
    <xf numFmtId="177" fontId="35" fillId="8" borderId="129" xfId="12" applyNumberFormat="1" applyFont="1" applyFill="1" applyBorder="1" applyAlignment="1" applyProtection="1">
      <alignment horizontal="right" vertical="center" shrinkToFit="1"/>
      <protection locked="0"/>
    </xf>
    <xf numFmtId="0" fontId="35" fillId="8" borderId="129" xfId="12" applyNumberFormat="1" applyFont="1" applyFill="1" applyBorder="1" applyAlignment="1" applyProtection="1">
      <alignment horizontal="left" vertical="center" shrinkToFit="1"/>
      <protection locked="0"/>
    </xf>
    <xf numFmtId="0" fontId="35" fillId="8" borderId="132" xfId="12" applyNumberFormat="1" applyFont="1" applyFill="1" applyBorder="1" applyAlignment="1" applyProtection="1">
      <alignment horizontal="left" vertical="center" shrinkToFit="1"/>
      <protection locked="0"/>
    </xf>
    <xf numFmtId="177" fontId="35" fillId="8" borderId="142" xfId="12" applyNumberFormat="1" applyFont="1" applyFill="1" applyBorder="1" applyAlignment="1" applyProtection="1">
      <alignment horizontal="right" vertical="center" shrinkToFit="1"/>
      <protection locked="0"/>
    </xf>
    <xf numFmtId="177" fontId="35" fillId="8" borderId="134" xfId="12" applyNumberFormat="1" applyFont="1" applyFill="1" applyBorder="1" applyAlignment="1" applyProtection="1">
      <alignment horizontal="right" vertical="center" shrinkToFit="1"/>
      <protection locked="0"/>
    </xf>
    <xf numFmtId="0" fontId="35" fillId="6" borderId="145" xfId="12" applyFont="1" applyFill="1" applyBorder="1" applyAlignment="1" applyProtection="1">
      <alignment horizontal="left" vertical="center" shrinkToFit="1"/>
      <protection locked="0"/>
    </xf>
    <xf numFmtId="0" fontId="35" fillId="6" borderId="146" xfId="12" applyFont="1" applyFill="1" applyBorder="1" applyAlignment="1" applyProtection="1">
      <alignment horizontal="left" vertical="center" shrinkToFit="1"/>
      <protection locked="0"/>
    </xf>
    <xf numFmtId="0" fontId="35" fillId="6" borderId="147" xfId="12" applyFont="1" applyFill="1" applyBorder="1" applyAlignment="1" applyProtection="1">
      <alignment horizontal="left" vertical="center" shrinkToFit="1"/>
      <protection locked="0"/>
    </xf>
    <xf numFmtId="177" fontId="35" fillId="6" borderId="123" xfId="12" applyNumberFormat="1" applyFont="1" applyFill="1" applyBorder="1" applyAlignment="1" applyProtection="1">
      <alignment horizontal="right" vertical="center" shrinkToFit="1"/>
      <protection locked="0"/>
    </xf>
    <xf numFmtId="177" fontId="35" fillId="6" borderId="124" xfId="12" applyNumberFormat="1" applyFont="1" applyFill="1" applyBorder="1" applyAlignment="1" applyProtection="1">
      <alignment horizontal="right" vertical="center" shrinkToFit="1"/>
      <protection locked="0"/>
    </xf>
    <xf numFmtId="0" fontId="35" fillId="6" borderId="124" xfId="12" applyNumberFormat="1" applyFont="1" applyFill="1" applyBorder="1" applyAlignment="1" applyProtection="1">
      <alignment horizontal="left" vertical="center" shrinkToFit="1"/>
      <protection locked="0"/>
    </xf>
    <xf numFmtId="0" fontId="35" fillId="6" borderId="127" xfId="12" applyNumberFormat="1" applyFont="1" applyFill="1" applyBorder="1" applyAlignment="1" applyProtection="1">
      <alignment horizontal="left" vertical="center" shrinkToFit="1"/>
      <protection locked="0"/>
    </xf>
    <xf numFmtId="177" fontId="35" fillId="0" borderId="116" xfId="12" applyNumberFormat="1" applyFont="1" applyBorder="1" applyAlignment="1" applyProtection="1">
      <alignment horizontal="right" vertical="center" shrinkToFit="1"/>
      <protection locked="0"/>
    </xf>
    <xf numFmtId="0" fontId="35" fillId="0" borderId="116" xfId="12" applyNumberFormat="1" applyFont="1" applyBorder="1" applyAlignment="1" applyProtection="1">
      <alignment horizontal="left" vertical="center" shrinkToFit="1"/>
      <protection locked="0"/>
    </xf>
    <xf numFmtId="0" fontId="35" fillId="0" borderId="121" xfId="12" applyNumberFormat="1" applyFont="1" applyBorder="1" applyAlignment="1" applyProtection="1">
      <alignment horizontal="left" vertical="center" shrinkToFit="1"/>
      <protection locked="0"/>
    </xf>
    <xf numFmtId="0" fontId="35" fillId="0" borderId="112" xfId="12" applyFont="1" applyBorder="1" applyAlignment="1" applyProtection="1">
      <alignment horizontal="left" vertical="center" shrinkToFit="1"/>
      <protection locked="0"/>
    </xf>
    <xf numFmtId="0" fontId="35" fillId="0" borderId="113" xfId="12" applyFont="1" applyBorder="1" applyAlignment="1" applyProtection="1">
      <alignment horizontal="left" vertical="center" shrinkToFit="1"/>
      <protection locked="0"/>
    </xf>
    <xf numFmtId="0" fontId="35" fillId="0" borderId="114" xfId="12" applyFont="1" applyBorder="1" applyAlignment="1" applyProtection="1">
      <alignment horizontal="left" vertical="center" shrinkToFit="1"/>
      <protection locked="0"/>
    </xf>
    <xf numFmtId="177" fontId="35" fillId="0" borderId="115" xfId="12" applyNumberFormat="1" applyFont="1" applyBorder="1" applyAlignment="1" applyProtection="1">
      <alignment horizontal="right" vertical="center" shrinkToFit="1"/>
      <protection locked="0"/>
    </xf>
    <xf numFmtId="177" fontId="35" fillId="0" borderId="112" xfId="12" applyNumberFormat="1" applyFont="1" applyBorder="1" applyAlignment="1" applyProtection="1">
      <alignment horizontal="right" vertical="center" shrinkToFit="1"/>
      <protection locked="0"/>
    </xf>
    <xf numFmtId="177" fontId="35" fillId="0" borderId="113" xfId="12" applyNumberFormat="1" applyFont="1" applyBorder="1" applyAlignment="1" applyProtection="1">
      <alignment horizontal="right" vertical="center" shrinkToFit="1"/>
      <protection locked="0"/>
    </xf>
    <xf numFmtId="177" fontId="35" fillId="0" borderId="120" xfId="12" applyNumberFormat="1" applyFont="1" applyBorder="1" applyAlignment="1" applyProtection="1">
      <alignment horizontal="right" vertical="center" shrinkToFit="1"/>
      <protection locked="0"/>
    </xf>
    <xf numFmtId="177" fontId="35" fillId="0" borderId="117" xfId="12" applyNumberFormat="1" applyFont="1" applyBorder="1" applyAlignment="1" applyProtection="1">
      <alignment horizontal="right" vertical="center" shrinkToFit="1"/>
      <protection locked="0"/>
    </xf>
    <xf numFmtId="177" fontId="35" fillId="0" borderId="102" xfId="12" applyNumberFormat="1" applyFont="1" applyBorder="1" applyAlignment="1" applyProtection="1">
      <alignment horizontal="right" vertical="center" shrinkToFit="1"/>
      <protection locked="0"/>
    </xf>
    <xf numFmtId="0" fontId="35" fillId="0" borderId="102" xfId="12" applyNumberFormat="1" applyFont="1" applyBorder="1" applyAlignment="1" applyProtection="1">
      <alignment horizontal="left" vertical="center" shrinkToFit="1"/>
      <protection locked="0"/>
    </xf>
    <xf numFmtId="0" fontId="35" fillId="0" borderId="108" xfId="12" applyNumberFormat="1" applyFont="1" applyBorder="1" applyAlignment="1" applyProtection="1">
      <alignment horizontal="left" vertical="center" shrinkToFit="1"/>
      <protection locked="0"/>
    </xf>
    <xf numFmtId="0" fontId="35" fillId="0" borderId="98" xfId="12" applyFont="1" applyBorder="1" applyAlignment="1" applyProtection="1">
      <alignment horizontal="left" vertical="center" shrinkToFit="1"/>
      <protection locked="0"/>
    </xf>
    <xf numFmtId="0" fontId="35" fillId="0" borderId="99" xfId="12" applyFont="1" applyBorder="1" applyAlignment="1" applyProtection="1">
      <alignment horizontal="left" vertical="center" shrinkToFit="1"/>
      <protection locked="0"/>
    </xf>
    <xf numFmtId="0" fontId="35" fillId="0" borderId="100" xfId="12" applyFont="1" applyBorder="1" applyAlignment="1" applyProtection="1">
      <alignment horizontal="left" vertical="center" shrinkToFit="1"/>
      <protection locked="0"/>
    </xf>
    <xf numFmtId="177" fontId="35" fillId="0" borderId="101" xfId="12" applyNumberFormat="1" applyFont="1" applyBorder="1" applyAlignment="1" applyProtection="1">
      <alignment horizontal="right" vertical="center" shrinkToFit="1"/>
      <protection locked="0"/>
    </xf>
    <xf numFmtId="177" fontId="35" fillId="0" borderId="112" xfId="15" applyNumberFormat="1" applyFont="1" applyBorder="1" applyAlignment="1" applyProtection="1">
      <alignment horizontal="right" vertical="center" shrinkToFit="1"/>
      <protection locked="0"/>
    </xf>
    <xf numFmtId="177" fontId="35" fillId="0" borderId="113" xfId="15" applyNumberFormat="1" applyFont="1" applyBorder="1" applyAlignment="1" applyProtection="1">
      <alignment horizontal="right" vertical="center" shrinkToFit="1"/>
      <protection locked="0"/>
    </xf>
    <xf numFmtId="177" fontId="35" fillId="0" borderId="114" xfId="15" applyNumberFormat="1" applyFont="1" applyBorder="1" applyAlignment="1" applyProtection="1">
      <alignment horizontal="right" vertical="center" shrinkToFit="1"/>
      <protection locked="0"/>
    </xf>
    <xf numFmtId="0" fontId="35" fillId="0" borderId="112" xfId="15" applyNumberFormat="1" applyFont="1" applyBorder="1" applyAlignment="1" applyProtection="1">
      <alignment horizontal="left" vertical="center" shrinkToFit="1"/>
      <protection locked="0"/>
    </xf>
    <xf numFmtId="0" fontId="35" fillId="0" borderId="113" xfId="15" applyNumberFormat="1" applyFont="1" applyBorder="1" applyAlignment="1" applyProtection="1">
      <alignment horizontal="left" vertical="center" shrinkToFit="1"/>
      <protection locked="0"/>
    </xf>
    <xf numFmtId="0" fontId="35" fillId="0" borderId="119" xfId="15" applyNumberFormat="1" applyFont="1" applyBorder="1" applyAlignment="1" applyProtection="1">
      <alignment horizontal="left" vertical="center" shrinkToFit="1"/>
      <protection locked="0"/>
    </xf>
    <xf numFmtId="0" fontId="35" fillId="7" borderId="36" xfId="12" applyFont="1" applyFill="1" applyBorder="1" applyAlignment="1" applyProtection="1">
      <alignment horizontal="center" vertical="center"/>
      <protection locked="0"/>
    </xf>
    <xf numFmtId="0" fontId="35" fillId="7" borderId="8" xfId="12" applyFont="1" applyFill="1" applyBorder="1" applyAlignment="1" applyProtection="1">
      <alignment horizontal="center" vertical="center"/>
      <protection locked="0"/>
    </xf>
    <xf numFmtId="0" fontId="35" fillId="7" borderId="23" xfId="12" applyFont="1" applyFill="1" applyBorder="1" applyAlignment="1" applyProtection="1">
      <alignment horizontal="center" vertical="center"/>
      <protection locked="0"/>
    </xf>
    <xf numFmtId="0" fontId="35" fillId="7" borderId="92" xfId="12" applyFont="1" applyFill="1" applyBorder="1" applyAlignment="1" applyProtection="1">
      <alignment horizontal="center" vertical="center"/>
      <protection locked="0"/>
    </xf>
    <xf numFmtId="0" fontId="35" fillId="7" borderId="93" xfId="12" applyFont="1" applyFill="1" applyBorder="1" applyAlignment="1" applyProtection="1">
      <alignment horizontal="center" vertical="center"/>
      <protection locked="0"/>
    </xf>
    <xf numFmtId="0" fontId="35" fillId="7" borderId="94" xfId="12" applyFont="1" applyFill="1" applyBorder="1" applyAlignment="1" applyProtection="1">
      <alignment horizontal="center" vertical="center"/>
      <protection locked="0"/>
    </xf>
    <xf numFmtId="0" fontId="35" fillId="7" borderId="62" xfId="12" applyFont="1" applyFill="1" applyBorder="1" applyAlignment="1" applyProtection="1">
      <alignment horizontal="center" vertical="center" wrapText="1"/>
      <protection locked="0"/>
    </xf>
    <xf numFmtId="0" fontId="35" fillId="7" borderId="8" xfId="12" applyFont="1" applyFill="1" applyBorder="1" applyAlignment="1" applyProtection="1">
      <alignment horizontal="center" vertical="center" wrapText="1"/>
      <protection locked="0"/>
    </xf>
    <xf numFmtId="0" fontId="35" fillId="7" borderId="23" xfId="12" applyFont="1" applyFill="1" applyBorder="1" applyAlignment="1" applyProtection="1">
      <alignment horizontal="center" vertical="center" wrapText="1"/>
      <protection locked="0"/>
    </xf>
    <xf numFmtId="0" fontId="35" fillId="7" borderId="95" xfId="12" applyFont="1" applyFill="1" applyBorder="1" applyAlignment="1" applyProtection="1">
      <alignment horizontal="center" vertical="center" wrapText="1"/>
      <protection locked="0"/>
    </xf>
    <xf numFmtId="0" fontId="35" fillId="7" borderId="93" xfId="12" applyFont="1" applyFill="1" applyBorder="1" applyAlignment="1" applyProtection="1">
      <alignment horizontal="center" vertical="center" wrapText="1"/>
      <protection locked="0"/>
    </xf>
    <xf numFmtId="0" fontId="35" fillId="7" borderId="94" xfId="12" applyFont="1" applyFill="1" applyBorder="1" applyAlignment="1" applyProtection="1">
      <alignment horizontal="center" vertical="center" wrapText="1"/>
      <protection locked="0"/>
    </xf>
    <xf numFmtId="0" fontId="35" fillId="7" borderId="62" xfId="12" applyFont="1" applyFill="1" applyBorder="1" applyAlignment="1" applyProtection="1">
      <alignment horizontal="center" vertical="center" wrapText="1" shrinkToFit="1"/>
      <protection locked="0"/>
    </xf>
    <xf numFmtId="0" fontId="35" fillId="7" borderId="8" xfId="12" applyFont="1" applyFill="1" applyBorder="1" applyAlignment="1" applyProtection="1">
      <alignment horizontal="center" vertical="center" shrinkToFit="1"/>
      <protection locked="0"/>
    </xf>
    <xf numFmtId="0" fontId="35" fillId="7" borderId="23" xfId="12" applyFont="1" applyFill="1" applyBorder="1" applyAlignment="1" applyProtection="1">
      <alignment horizontal="center" vertical="center" shrinkToFit="1"/>
      <protection locked="0"/>
    </xf>
    <xf numFmtId="0" fontId="35" fillId="7" borderId="95" xfId="12" applyFont="1" applyFill="1" applyBorder="1" applyAlignment="1" applyProtection="1">
      <alignment horizontal="center" vertical="center" shrinkToFit="1"/>
      <protection locked="0"/>
    </xf>
    <xf numFmtId="0" fontId="35" fillId="7" borderId="93" xfId="12" applyFont="1" applyFill="1" applyBorder="1" applyAlignment="1" applyProtection="1">
      <alignment horizontal="center" vertical="center" shrinkToFit="1"/>
      <protection locked="0"/>
    </xf>
    <xf numFmtId="0" fontId="35" fillId="7" borderId="94" xfId="12" applyFont="1" applyFill="1" applyBorder="1" applyAlignment="1" applyProtection="1">
      <alignment horizontal="center" vertical="center" shrinkToFit="1"/>
      <protection locked="0"/>
    </xf>
    <xf numFmtId="0" fontId="35" fillId="7" borderId="95" xfId="12" applyFont="1" applyFill="1" applyBorder="1" applyAlignment="1" applyProtection="1">
      <alignment horizontal="center" vertical="center"/>
      <protection locked="0"/>
    </xf>
    <xf numFmtId="0" fontId="35" fillId="0" borderId="112" xfId="15" applyFont="1" applyBorder="1" applyAlignment="1" applyProtection="1">
      <alignment horizontal="left" vertical="center" shrinkToFit="1"/>
      <protection locked="0"/>
    </xf>
    <xf numFmtId="0" fontId="35" fillId="0" borderId="113" xfId="15" applyFont="1" applyBorder="1" applyAlignment="1" applyProtection="1">
      <alignment horizontal="left" vertical="center" shrinkToFit="1"/>
      <protection locked="0"/>
    </xf>
    <xf numFmtId="0" fontId="35" fillId="0" borderId="114" xfId="15" applyFont="1" applyBorder="1" applyAlignment="1" applyProtection="1">
      <alignment horizontal="left" vertical="center" shrinkToFit="1"/>
      <protection locked="0"/>
    </xf>
    <xf numFmtId="0" fontId="35" fillId="7" borderId="9" xfId="12" applyFont="1" applyFill="1" applyBorder="1" applyAlignment="1" applyProtection="1">
      <alignment horizontal="center" vertical="center" wrapText="1"/>
      <protection locked="0"/>
    </xf>
    <xf numFmtId="0" fontId="35" fillId="7" borderId="96" xfId="12" applyFont="1" applyFill="1" applyBorder="1" applyAlignment="1" applyProtection="1">
      <alignment horizontal="center" vertical="center" wrapText="1"/>
      <protection locked="0"/>
    </xf>
    <xf numFmtId="177" fontId="35" fillId="0" borderId="118" xfId="14" applyNumberFormat="1" applyFont="1" applyBorder="1" applyAlignment="1" applyProtection="1">
      <alignment horizontal="right" vertical="center" shrinkToFit="1"/>
      <protection locked="0"/>
    </xf>
    <xf numFmtId="177" fontId="35" fillId="0" borderId="113" xfId="14" applyNumberFormat="1" applyFont="1" applyBorder="1" applyAlignment="1" applyProtection="1">
      <alignment horizontal="right" vertical="center" shrinkToFit="1"/>
      <protection locked="0"/>
    </xf>
    <xf numFmtId="177" fontId="35" fillId="0" borderId="119" xfId="14" applyNumberFormat="1" applyFont="1" applyBorder="1" applyAlignment="1" applyProtection="1">
      <alignment horizontal="right" vertical="center" shrinkToFit="1"/>
      <protection locked="0"/>
    </xf>
    <xf numFmtId="177" fontId="35" fillId="6" borderId="120" xfId="13" applyNumberFormat="1" applyFont="1" applyFill="1" applyBorder="1" applyAlignment="1" applyProtection="1">
      <alignment horizontal="right" vertical="center" shrinkToFit="1"/>
      <protection locked="0"/>
    </xf>
    <xf numFmtId="177" fontId="35" fillId="6" borderId="116" xfId="13" applyNumberFormat="1" applyFont="1" applyFill="1" applyBorder="1" applyAlignment="1" applyProtection="1">
      <alignment horizontal="right" vertical="center" shrinkToFit="1"/>
      <protection locked="0"/>
    </xf>
    <xf numFmtId="187" fontId="35" fillId="6" borderId="116" xfId="13" applyNumberFormat="1" applyFont="1" applyFill="1" applyBorder="1" applyAlignment="1" applyProtection="1">
      <alignment horizontal="right" vertical="center" shrinkToFit="1"/>
      <protection locked="0"/>
    </xf>
    <xf numFmtId="187" fontId="35" fillId="8" borderId="134" xfId="12" applyNumberFormat="1" applyFont="1" applyFill="1" applyBorder="1" applyAlignment="1" applyProtection="1">
      <alignment horizontal="right" vertical="center" shrinkToFit="1"/>
      <protection locked="0"/>
    </xf>
    <xf numFmtId="177" fontId="35" fillId="8" borderId="17" xfId="12" applyNumberFormat="1" applyFont="1" applyFill="1" applyBorder="1" applyAlignment="1" applyProtection="1">
      <alignment horizontal="right" vertical="center" shrinkToFit="1"/>
      <protection locked="0"/>
    </xf>
    <xf numFmtId="177" fontId="35" fillId="8" borderId="19" xfId="12" applyNumberFormat="1" applyFont="1" applyFill="1" applyBorder="1" applyAlignment="1" applyProtection="1">
      <alignment horizontal="right" vertical="center" shrinkToFit="1"/>
      <protection locked="0"/>
    </xf>
    <xf numFmtId="177" fontId="35" fillId="8" borderId="143" xfId="12" applyNumberFormat="1" applyFont="1" applyFill="1" applyBorder="1" applyAlignment="1" applyProtection="1">
      <alignment horizontal="right" vertical="center" shrinkToFit="1"/>
      <protection locked="0"/>
    </xf>
    <xf numFmtId="177" fontId="35" fillId="8" borderId="131" xfId="12" applyNumberFormat="1" applyFont="1" applyFill="1" applyBorder="1" applyAlignment="1" applyProtection="1">
      <alignment horizontal="right" vertical="center" shrinkToFit="1"/>
      <protection locked="0"/>
    </xf>
    <xf numFmtId="177" fontId="35" fillId="8" borderId="132" xfId="12" applyNumberFormat="1" applyFont="1" applyFill="1" applyBorder="1" applyAlignment="1" applyProtection="1">
      <alignment horizontal="right" vertical="center" shrinkToFit="1"/>
      <protection locked="0"/>
    </xf>
    <xf numFmtId="177" fontId="35" fillId="8" borderId="133" xfId="12" applyNumberFormat="1" applyFont="1" applyFill="1" applyBorder="1" applyAlignment="1" applyProtection="1">
      <alignment horizontal="right" vertical="center" shrinkToFit="1"/>
      <protection locked="0"/>
    </xf>
    <xf numFmtId="0" fontId="35" fillId="0" borderId="116" xfId="12" applyFont="1" applyBorder="1" applyAlignment="1" applyProtection="1">
      <alignment horizontal="left" vertical="center" shrinkToFit="1"/>
      <protection locked="0"/>
    </xf>
    <xf numFmtId="0" fontId="35" fillId="0" borderId="121" xfId="12" applyFont="1" applyBorder="1" applyAlignment="1" applyProtection="1">
      <alignment horizontal="left" vertical="center" shrinkToFit="1"/>
      <protection locked="0"/>
    </xf>
    <xf numFmtId="0" fontId="35" fillId="0" borderId="81" xfId="12" applyFont="1" applyBorder="1" applyAlignment="1" applyProtection="1">
      <alignment horizontal="center" vertical="center" shrinkToFit="1"/>
      <protection locked="0"/>
    </xf>
    <xf numFmtId="0" fontId="35" fillId="0" borderId="25" xfId="12" applyFont="1" applyBorder="1" applyAlignment="1" applyProtection="1">
      <alignment horizontal="center" vertical="center"/>
      <protection locked="0"/>
    </xf>
    <xf numFmtId="0" fontId="35" fillId="0" borderId="26" xfId="12" applyFont="1" applyBorder="1" applyAlignment="1" applyProtection="1">
      <alignment horizontal="center" vertical="center"/>
      <protection locked="0"/>
    </xf>
    <xf numFmtId="0" fontId="35" fillId="0" borderId="112" xfId="14" applyFont="1" applyBorder="1" applyAlignment="1" applyProtection="1">
      <alignment horizontal="left" vertical="center" shrinkToFit="1"/>
      <protection locked="0"/>
    </xf>
    <xf numFmtId="0" fontId="35" fillId="0" borderId="113" xfId="14" applyFont="1" applyBorder="1" applyAlignment="1" applyProtection="1">
      <alignment horizontal="left" vertical="center" shrinkToFit="1"/>
      <protection locked="0"/>
    </xf>
    <xf numFmtId="0" fontId="35" fillId="0" borderId="114" xfId="14" applyFont="1" applyBorder="1" applyAlignment="1" applyProtection="1">
      <alignment horizontal="left" vertical="center" shrinkToFit="1"/>
      <protection locked="0"/>
    </xf>
    <xf numFmtId="177" fontId="35" fillId="6" borderId="115" xfId="13" applyNumberFormat="1" applyFont="1" applyFill="1" applyBorder="1" applyAlignment="1" applyProtection="1">
      <alignment horizontal="right" vertical="center" shrinkToFit="1"/>
      <protection locked="0"/>
    </xf>
    <xf numFmtId="177" fontId="35" fillId="6" borderId="117" xfId="13" applyNumberFormat="1" applyFont="1" applyFill="1" applyBorder="1" applyAlignment="1" applyProtection="1">
      <alignment horizontal="right" vertical="center" shrinkToFit="1"/>
      <protection locked="0"/>
    </xf>
    <xf numFmtId="187" fontId="35" fillId="0" borderId="116" xfId="12" applyNumberFormat="1" applyFont="1" applyBorder="1" applyAlignment="1" applyProtection="1">
      <alignment horizontal="right" vertical="center" shrinkToFit="1"/>
      <protection locked="0"/>
    </xf>
    <xf numFmtId="177" fontId="35" fillId="0" borderId="115" xfId="14" applyNumberFormat="1" applyFont="1" applyBorder="1" applyAlignment="1" applyProtection="1">
      <alignment horizontal="right" vertical="center" shrinkToFit="1"/>
      <protection locked="0"/>
    </xf>
    <xf numFmtId="177" fontId="35" fillId="0" borderId="116" xfId="14" applyNumberFormat="1" applyFont="1" applyBorder="1" applyAlignment="1" applyProtection="1">
      <alignment horizontal="right" vertical="center" shrinkToFit="1"/>
      <protection locked="0"/>
    </xf>
    <xf numFmtId="177" fontId="35" fillId="0" borderId="117" xfId="14" applyNumberFormat="1" applyFont="1" applyBorder="1" applyAlignment="1" applyProtection="1">
      <alignment horizontal="right" vertical="center" shrinkToFit="1"/>
      <protection locked="0"/>
    </xf>
    <xf numFmtId="177" fontId="35" fillId="0" borderId="137" xfId="12" applyNumberFormat="1" applyFont="1" applyBorder="1" applyAlignment="1" applyProtection="1">
      <alignment horizontal="right" vertical="center" shrinkToFit="1"/>
      <protection locked="0"/>
    </xf>
    <xf numFmtId="187" fontId="35" fillId="0" borderId="137" xfId="12" applyNumberFormat="1" applyFont="1" applyBorder="1" applyAlignment="1" applyProtection="1">
      <alignment horizontal="right" vertical="center" shrinkToFit="1"/>
      <protection locked="0"/>
    </xf>
    <xf numFmtId="0" fontId="35" fillId="0" borderId="137" xfId="12" applyFont="1" applyBorder="1" applyAlignment="1" applyProtection="1">
      <alignment horizontal="left" vertical="center" shrinkToFit="1"/>
      <protection locked="0"/>
    </xf>
    <xf numFmtId="0" fontId="35" fillId="0" borderId="140" xfId="12" applyFont="1" applyBorder="1" applyAlignment="1" applyProtection="1">
      <alignment horizontal="left" vertical="center" shrinkToFit="1"/>
      <protection locked="0"/>
    </xf>
    <xf numFmtId="0" fontId="35" fillId="0" borderId="98" xfId="14" applyFont="1" applyBorder="1" applyAlignment="1" applyProtection="1">
      <alignment horizontal="left" vertical="center" shrinkToFit="1"/>
      <protection locked="0"/>
    </xf>
    <xf numFmtId="0" fontId="35" fillId="0" borderId="99" xfId="14" applyFont="1" applyBorder="1" applyAlignment="1" applyProtection="1">
      <alignment horizontal="left" vertical="center" shrinkToFit="1"/>
      <protection locked="0"/>
    </xf>
    <xf numFmtId="0" fontId="35" fillId="0" borderId="100" xfId="14" applyFont="1" applyBorder="1" applyAlignment="1" applyProtection="1">
      <alignment horizontal="left" vertical="center" shrinkToFit="1"/>
      <protection locked="0"/>
    </xf>
    <xf numFmtId="177" fontId="35" fillId="0" borderId="136" xfId="14" applyNumberFormat="1" applyFont="1" applyBorder="1" applyAlignment="1" applyProtection="1">
      <alignment horizontal="right" vertical="center" shrinkToFit="1"/>
      <protection locked="0"/>
    </xf>
    <xf numFmtId="177" fontId="35" fillId="0" borderId="137" xfId="14" applyNumberFormat="1" applyFont="1" applyBorder="1" applyAlignment="1" applyProtection="1">
      <alignment horizontal="right" vertical="center" shrinkToFit="1"/>
      <protection locked="0"/>
    </xf>
    <xf numFmtId="177" fontId="35" fillId="0" borderId="138" xfId="14" applyNumberFormat="1" applyFont="1" applyBorder="1" applyAlignment="1" applyProtection="1">
      <alignment horizontal="right" vertical="center" shrinkToFit="1"/>
      <protection locked="0"/>
    </xf>
    <xf numFmtId="177" fontId="35" fillId="0" borderId="139" xfId="14" applyNumberFormat="1" applyFont="1" applyBorder="1" applyAlignment="1" applyProtection="1">
      <alignment horizontal="right" vertical="center" shrinkToFit="1"/>
      <protection locked="0"/>
    </xf>
    <xf numFmtId="177" fontId="35" fillId="0" borderId="140" xfId="14" applyNumberFormat="1" applyFont="1" applyBorder="1" applyAlignment="1" applyProtection="1">
      <alignment horizontal="right" vertical="center" shrinkToFit="1"/>
      <protection locked="0"/>
    </xf>
    <xf numFmtId="177" fontId="35" fillId="0" borderId="141" xfId="12" applyNumberFormat="1" applyFont="1" applyBorder="1" applyAlignment="1" applyProtection="1">
      <alignment horizontal="right" vertical="center" shrinkToFit="1"/>
      <protection locked="0"/>
    </xf>
    <xf numFmtId="0" fontId="35" fillId="7" borderId="36" xfId="12" applyFont="1" applyFill="1" applyBorder="1" applyAlignment="1" applyProtection="1">
      <alignment horizontal="center" vertical="center" wrapText="1" shrinkToFit="1"/>
      <protection locked="0"/>
    </xf>
    <xf numFmtId="0" fontId="35" fillId="7" borderId="9" xfId="12" applyFont="1" applyFill="1" applyBorder="1" applyAlignment="1" applyProtection="1">
      <alignment horizontal="center" vertical="center" shrinkToFit="1"/>
      <protection locked="0"/>
    </xf>
    <xf numFmtId="0" fontId="35" fillId="7" borderId="92" xfId="12" applyFont="1" applyFill="1" applyBorder="1" applyAlignment="1" applyProtection="1">
      <alignment horizontal="center" vertical="center" shrinkToFit="1"/>
      <protection locked="0"/>
    </xf>
    <xf numFmtId="0" fontId="35" fillId="7" borderId="96" xfId="12" applyFont="1" applyFill="1" applyBorder="1" applyAlignment="1" applyProtection="1">
      <alignment horizontal="center" vertical="center" shrinkToFit="1"/>
      <protection locked="0"/>
    </xf>
    <xf numFmtId="0" fontId="35" fillId="6" borderId="75" xfId="12" applyFont="1" applyFill="1" applyBorder="1" applyAlignment="1" applyProtection="1">
      <alignment horizontal="left" vertical="center"/>
    </xf>
    <xf numFmtId="0" fontId="35" fillId="6" borderId="8" xfId="12" applyFont="1" applyFill="1" applyBorder="1" applyAlignment="1" applyProtection="1">
      <alignment horizontal="left" vertical="center"/>
    </xf>
    <xf numFmtId="177" fontId="35" fillId="8" borderId="17" xfId="15" applyNumberFormat="1" applyFont="1" applyFill="1" applyBorder="1" applyAlignment="1" applyProtection="1">
      <alignment horizontal="right" vertical="center" shrinkToFit="1"/>
      <protection locked="0"/>
    </xf>
    <xf numFmtId="177" fontId="35" fillId="8" borderId="18" xfId="15" applyNumberFormat="1" applyFont="1" applyFill="1" applyBorder="1" applyAlignment="1" applyProtection="1">
      <alignment horizontal="right" vertical="center" shrinkToFit="1"/>
      <protection locked="0"/>
    </xf>
    <xf numFmtId="177" fontId="35" fillId="8" borderId="19" xfId="15" applyNumberFormat="1" applyFont="1" applyFill="1" applyBorder="1" applyAlignment="1" applyProtection="1">
      <alignment horizontal="right" vertical="center" shrinkToFit="1"/>
      <protection locked="0"/>
    </xf>
    <xf numFmtId="177" fontId="35" fillId="8" borderId="128" xfId="15" applyNumberFormat="1" applyFont="1" applyFill="1" applyBorder="1" applyAlignment="1" applyProtection="1">
      <alignment horizontal="right" vertical="center" shrinkToFit="1"/>
      <protection locked="0"/>
    </xf>
    <xf numFmtId="177" fontId="35" fillId="8" borderId="129" xfId="15" applyNumberFormat="1" applyFont="1" applyFill="1" applyBorder="1" applyAlignment="1" applyProtection="1">
      <alignment horizontal="right" vertical="center" shrinkToFit="1"/>
      <protection locked="0"/>
    </xf>
    <xf numFmtId="177" fontId="35" fillId="8" borderId="130" xfId="15" applyNumberFormat="1" applyFont="1" applyFill="1" applyBorder="1" applyAlignment="1" applyProtection="1">
      <alignment horizontal="right" vertical="center" shrinkToFit="1"/>
      <protection locked="0"/>
    </xf>
    <xf numFmtId="177" fontId="35" fillId="8" borderId="131" xfId="15" applyNumberFormat="1" applyFont="1" applyFill="1" applyBorder="1" applyAlignment="1" applyProtection="1">
      <alignment horizontal="right" vertical="center" shrinkToFit="1"/>
      <protection locked="0"/>
    </xf>
    <xf numFmtId="177" fontId="35" fillId="8" borderId="132" xfId="15" applyNumberFormat="1" applyFont="1" applyFill="1" applyBorder="1" applyAlignment="1" applyProtection="1">
      <alignment horizontal="right" vertical="center" shrinkToFit="1"/>
      <protection locked="0"/>
    </xf>
    <xf numFmtId="177" fontId="35" fillId="8" borderId="133" xfId="15" applyNumberFormat="1" applyFont="1" applyFill="1" applyBorder="1" applyAlignment="1" applyProtection="1">
      <alignment horizontal="right" vertical="center" shrinkToFit="1"/>
      <protection locked="0"/>
    </xf>
    <xf numFmtId="177" fontId="35" fillId="8" borderId="134" xfId="15" applyNumberFormat="1" applyFont="1" applyFill="1" applyBorder="1" applyAlignment="1" applyProtection="1">
      <alignment horizontal="right" vertical="center" shrinkToFit="1"/>
      <protection locked="0"/>
    </xf>
    <xf numFmtId="0" fontId="35" fillId="8" borderId="129" xfId="15" applyNumberFormat="1" applyFont="1" applyFill="1" applyBorder="1" applyAlignment="1" applyProtection="1">
      <alignment horizontal="left" vertical="center" shrinkToFit="1"/>
      <protection locked="0"/>
    </xf>
    <xf numFmtId="0" fontId="35" fillId="8" borderId="132" xfId="15" applyNumberFormat="1" applyFont="1" applyFill="1" applyBorder="1" applyAlignment="1" applyProtection="1">
      <alignment horizontal="left" vertical="center" shrinkToFit="1"/>
      <protection locked="0"/>
    </xf>
    <xf numFmtId="177" fontId="35" fillId="0" borderId="126" xfId="15" applyNumberFormat="1" applyFont="1" applyBorder="1" applyAlignment="1" applyProtection="1">
      <alignment horizontal="right" vertical="center" shrinkToFit="1"/>
      <protection locked="0"/>
    </xf>
    <xf numFmtId="177" fontId="35" fillId="0" borderId="124" xfId="15" applyNumberFormat="1" applyFont="1" applyBorder="1" applyAlignment="1" applyProtection="1">
      <alignment horizontal="right" vertical="center" shrinkToFit="1"/>
      <protection locked="0"/>
    </xf>
    <xf numFmtId="0" fontId="35" fillId="0" borderId="124" xfId="15" applyNumberFormat="1" applyFont="1" applyBorder="1" applyAlignment="1" applyProtection="1">
      <alignment horizontal="left" vertical="center" shrinkToFit="1"/>
      <protection locked="0"/>
    </xf>
    <xf numFmtId="0" fontId="35" fillId="0" borderId="127" xfId="15" applyNumberFormat="1" applyFont="1" applyBorder="1" applyAlignment="1" applyProtection="1">
      <alignment horizontal="left" vertical="center" shrinkToFit="1"/>
      <protection locked="0"/>
    </xf>
    <xf numFmtId="177" fontId="35" fillId="0" borderId="123" xfId="14" applyNumberFormat="1" applyFont="1" applyBorder="1" applyAlignment="1" applyProtection="1">
      <alignment horizontal="right" vertical="center" shrinkToFit="1"/>
      <protection locked="0"/>
    </xf>
    <xf numFmtId="177" fontId="35" fillId="0" borderId="124" xfId="14" applyNumberFormat="1" applyFont="1" applyBorder="1" applyAlignment="1" applyProtection="1">
      <alignment horizontal="right" vertical="center" shrinkToFit="1"/>
      <protection locked="0"/>
    </xf>
    <xf numFmtId="177" fontId="35" fillId="0" borderId="125" xfId="14" applyNumberFormat="1" applyFont="1" applyBorder="1" applyAlignment="1" applyProtection="1">
      <alignment horizontal="right" vertical="center" shrinkToFit="1"/>
      <protection locked="0"/>
    </xf>
    <xf numFmtId="0" fontId="35" fillId="0" borderId="116" xfId="15" applyNumberFormat="1" applyFont="1" applyBorder="1" applyAlignment="1" applyProtection="1">
      <alignment horizontal="left" vertical="center" shrinkToFit="1"/>
      <protection locked="0"/>
    </xf>
    <xf numFmtId="0" fontId="35" fillId="0" borderId="121" xfId="15" applyNumberFormat="1" applyFont="1" applyBorder="1" applyAlignment="1" applyProtection="1">
      <alignment horizontal="left" vertical="center" shrinkToFit="1"/>
      <protection locked="0"/>
    </xf>
    <xf numFmtId="177" fontId="35" fillId="0" borderId="120" xfId="15" applyNumberFormat="1" applyFont="1" applyBorder="1" applyAlignment="1" applyProtection="1">
      <alignment horizontal="right" vertical="center" shrinkToFit="1"/>
      <protection locked="0"/>
    </xf>
    <xf numFmtId="177" fontId="35" fillId="0" borderId="116" xfId="15" applyNumberFormat="1" applyFont="1" applyBorder="1" applyAlignment="1" applyProtection="1">
      <alignment horizontal="right" vertical="center" shrinkToFit="1"/>
      <protection locked="0"/>
    </xf>
    <xf numFmtId="177" fontId="35" fillId="0" borderId="98" xfId="15" applyNumberFormat="1" applyFont="1" applyBorder="1" applyAlignment="1" applyProtection="1">
      <alignment horizontal="right" vertical="center" shrinkToFit="1"/>
      <protection locked="0"/>
    </xf>
    <xf numFmtId="177" fontId="35" fillId="0" borderId="99" xfId="15" applyNumberFormat="1" applyFont="1" applyBorder="1" applyAlignment="1" applyProtection="1">
      <alignment horizontal="right" vertical="center" shrinkToFit="1"/>
      <protection locked="0"/>
    </xf>
    <xf numFmtId="177" fontId="35" fillId="0" borderId="100" xfId="15" applyNumberFormat="1" applyFont="1" applyBorder="1" applyAlignment="1" applyProtection="1">
      <alignment horizontal="right" vertical="center" shrinkToFit="1"/>
      <protection locked="0"/>
    </xf>
    <xf numFmtId="177" fontId="35" fillId="0" borderId="107" xfId="15" applyNumberFormat="1" applyFont="1" applyBorder="1" applyAlignment="1" applyProtection="1">
      <alignment horizontal="right" vertical="center" shrinkToFit="1"/>
      <protection locked="0"/>
    </xf>
    <xf numFmtId="177" fontId="35" fillId="0" borderId="102" xfId="15" applyNumberFormat="1" applyFont="1" applyBorder="1" applyAlignment="1" applyProtection="1">
      <alignment horizontal="right" vertical="center" shrinkToFit="1"/>
      <protection locked="0"/>
    </xf>
    <xf numFmtId="0" fontId="35" fillId="0" borderId="102" xfId="15" applyNumberFormat="1" applyFont="1" applyBorder="1" applyAlignment="1" applyProtection="1">
      <alignment horizontal="left" vertical="center" shrinkToFit="1"/>
      <protection locked="0"/>
    </xf>
    <xf numFmtId="0" fontId="35" fillId="0" borderId="108" xfId="15" applyNumberFormat="1" applyFont="1" applyBorder="1" applyAlignment="1" applyProtection="1">
      <alignment horizontal="left" vertical="center" shrinkToFit="1"/>
      <protection locked="0"/>
    </xf>
    <xf numFmtId="0" fontId="35" fillId="0" borderId="98" xfId="15" applyFont="1" applyBorder="1" applyAlignment="1" applyProtection="1">
      <alignment horizontal="left" vertical="center" shrinkToFit="1"/>
      <protection locked="0"/>
    </xf>
    <xf numFmtId="0" fontId="35" fillId="0" borderId="99" xfId="15" applyFont="1" applyBorder="1" applyAlignment="1" applyProtection="1">
      <alignment horizontal="left" vertical="center" shrinkToFit="1"/>
      <protection locked="0"/>
    </xf>
    <xf numFmtId="0" fontId="35" fillId="0" borderId="100" xfId="15" applyFont="1" applyBorder="1" applyAlignment="1" applyProtection="1">
      <alignment horizontal="left" vertical="center" shrinkToFit="1"/>
      <protection locked="0"/>
    </xf>
    <xf numFmtId="0" fontId="2" fillId="7" borderId="62" xfId="12" applyFont="1" applyFill="1" applyBorder="1" applyAlignment="1" applyProtection="1">
      <alignment horizontal="center" vertical="center" wrapText="1"/>
      <protection locked="0"/>
    </xf>
    <xf numFmtId="0" fontId="2" fillId="7" borderId="8" xfId="12" applyFont="1" applyFill="1" applyBorder="1" applyAlignment="1" applyProtection="1">
      <alignment horizontal="center" vertical="center" wrapText="1"/>
      <protection locked="0"/>
    </xf>
    <xf numFmtId="0" fontId="2" fillId="7" borderId="23" xfId="12" applyFont="1" applyFill="1" applyBorder="1" applyAlignment="1" applyProtection="1">
      <alignment horizontal="center" vertical="center" wrapText="1"/>
      <protection locked="0"/>
    </xf>
    <xf numFmtId="0" fontId="2" fillId="7" borderId="95" xfId="12" applyFont="1" applyFill="1" applyBorder="1" applyAlignment="1" applyProtection="1">
      <alignment horizontal="center" vertical="center" wrapText="1"/>
      <protection locked="0"/>
    </xf>
    <xf numFmtId="0" fontId="2" fillId="7" borderId="93" xfId="12" applyFont="1" applyFill="1" applyBorder="1" applyAlignment="1" applyProtection="1">
      <alignment horizontal="center" vertical="center" wrapText="1"/>
      <protection locked="0"/>
    </xf>
    <xf numFmtId="0" fontId="2" fillId="7" borderId="94" xfId="12" applyFont="1" applyFill="1" applyBorder="1" applyAlignment="1" applyProtection="1">
      <alignment horizontal="center" vertical="center" wrapText="1"/>
      <protection locked="0"/>
    </xf>
    <xf numFmtId="177" fontId="35" fillId="0" borderId="101" xfId="14" applyNumberFormat="1" applyFont="1" applyBorder="1" applyAlignment="1" applyProtection="1">
      <alignment horizontal="right" vertical="center" shrinkToFit="1"/>
      <protection locked="0"/>
    </xf>
    <xf numFmtId="177" fontId="35" fillId="0" borderId="102" xfId="14" applyNumberFormat="1" applyFont="1" applyBorder="1" applyAlignment="1" applyProtection="1">
      <alignment horizontal="right" vertical="center" shrinkToFit="1"/>
      <protection locked="0"/>
    </xf>
    <xf numFmtId="177" fontId="35" fillId="0" borderId="103" xfId="14" applyNumberFormat="1" applyFont="1" applyBorder="1" applyAlignment="1" applyProtection="1">
      <alignment horizontal="right" vertical="center" shrinkToFit="1"/>
      <protection locked="0"/>
    </xf>
    <xf numFmtId="177" fontId="35" fillId="0" borderId="104" xfId="14" applyNumberFormat="1" applyFont="1" applyBorder="1" applyAlignment="1" applyProtection="1">
      <alignment horizontal="right" vertical="center" shrinkToFit="1"/>
      <protection locked="0"/>
    </xf>
    <xf numFmtId="177" fontId="35" fillId="0" borderId="105" xfId="14" applyNumberFormat="1" applyFont="1" applyBorder="1" applyAlignment="1" applyProtection="1">
      <alignment horizontal="right" vertical="center" shrinkToFit="1"/>
      <protection locked="0"/>
    </xf>
    <xf numFmtId="177" fontId="35" fillId="0" borderId="106" xfId="14" applyNumberFormat="1" applyFont="1" applyBorder="1" applyAlignment="1" applyProtection="1">
      <alignment horizontal="right" vertical="center" shrinkToFit="1"/>
      <protection locked="0"/>
    </xf>
    <xf numFmtId="0" fontId="34" fillId="6" borderId="1" xfId="12" applyFont="1" applyFill="1" applyBorder="1" applyAlignment="1" applyProtection="1">
      <alignment horizontal="center" vertical="center"/>
    </xf>
    <xf numFmtId="0" fontId="34" fillId="6" borderId="2" xfId="12" applyFont="1" applyFill="1" applyBorder="1" applyAlignment="1" applyProtection="1">
      <alignment horizontal="center" vertical="center"/>
    </xf>
    <xf numFmtId="0" fontId="34" fillId="6" borderId="3" xfId="12" applyFont="1" applyFill="1" applyBorder="1" applyAlignment="1" applyProtection="1">
      <alignment horizontal="center" vertical="center"/>
    </xf>
    <xf numFmtId="0" fontId="35" fillId="7" borderId="36" xfId="12" applyFont="1" applyFill="1" applyBorder="1" applyAlignment="1" applyProtection="1">
      <alignment horizontal="center" vertical="center" wrapText="1"/>
      <protection locked="0"/>
    </xf>
    <xf numFmtId="0" fontId="35" fillId="7" borderId="92" xfId="12" applyFont="1" applyFill="1" applyBorder="1" applyAlignment="1" applyProtection="1">
      <alignment horizontal="center" vertical="center" wrapText="1"/>
      <protection locked="0"/>
    </xf>
    <xf numFmtId="0" fontId="35" fillId="0" borderId="98" xfId="15" applyNumberFormat="1" applyFont="1" applyBorder="1" applyAlignment="1" applyProtection="1">
      <alignment horizontal="left" vertical="center" shrinkToFit="1"/>
      <protection locked="0"/>
    </xf>
    <xf numFmtId="0" fontId="35" fillId="0" borderId="99" xfId="15" applyNumberFormat="1" applyFont="1" applyBorder="1" applyAlignment="1" applyProtection="1">
      <alignment horizontal="left" vertical="center" shrinkToFit="1"/>
      <protection locked="0"/>
    </xf>
    <xf numFmtId="0" fontId="35" fillId="0" borderId="110" xfId="15" applyNumberFormat="1" applyFont="1" applyBorder="1" applyAlignment="1" applyProtection="1">
      <alignment horizontal="left" vertical="center" shrinkToFit="1"/>
      <protection locked="0"/>
    </xf>
    <xf numFmtId="178" fontId="18" fillId="0" borderId="15" xfId="18" applyNumberFormat="1" applyFont="1" applyBorder="1" applyAlignment="1">
      <alignment horizontal="center" vertical="center" wrapText="1"/>
    </xf>
    <xf numFmtId="178" fontId="18" fillId="0" borderId="47" xfId="18" applyNumberFormat="1" applyFont="1" applyBorder="1" applyAlignment="1">
      <alignment horizontal="center" vertical="center" wrapText="1"/>
    </xf>
    <xf numFmtId="178" fontId="18" fillId="0" borderId="39" xfId="18" applyNumberFormat="1" applyFont="1" applyBorder="1" applyAlignment="1">
      <alignment horizontal="center" vertical="center"/>
    </xf>
    <xf numFmtId="178" fontId="18" fillId="0" borderId="31" xfId="18" applyNumberFormat="1" applyFont="1" applyBorder="1" applyAlignment="1">
      <alignment horizontal="center" vertical="center"/>
    </xf>
    <xf numFmtId="178" fontId="18" fillId="0" borderId="42" xfId="18" applyNumberFormat="1" applyFont="1" applyBorder="1" applyAlignment="1">
      <alignment horizontal="center" vertical="center"/>
    </xf>
    <xf numFmtId="0" fontId="2" fillId="6" borderId="34" xfId="16" applyFont="1" applyFill="1" applyBorder="1" applyAlignment="1">
      <alignment horizontal="center" vertical="center" wrapText="1"/>
    </xf>
    <xf numFmtId="0" fontId="2" fillId="6" borderId="34" xfId="16" applyFont="1" applyFill="1" applyBorder="1" applyAlignment="1">
      <alignment horizontal="center" vertical="center"/>
    </xf>
    <xf numFmtId="178" fontId="4" fillId="6" borderId="39" xfId="16" applyNumberFormat="1" applyFont="1" applyFill="1" applyBorder="1" applyAlignment="1">
      <alignment vertical="center" wrapText="1"/>
    </xf>
    <xf numFmtId="178" fontId="4" fillId="6" borderId="31" xfId="16" applyNumberFormat="1" applyFont="1" applyFill="1" applyBorder="1" applyAlignment="1">
      <alignment vertical="center" wrapText="1"/>
    </xf>
    <xf numFmtId="178" fontId="4" fillId="6" borderId="42" xfId="16" applyNumberFormat="1" applyFont="1" applyFill="1" applyBorder="1" applyAlignment="1">
      <alignment vertical="center" wrapText="1"/>
    </xf>
    <xf numFmtId="178" fontId="4" fillId="0" borderId="39" xfId="16" applyNumberFormat="1" applyFont="1" applyFill="1" applyBorder="1" applyAlignment="1">
      <alignment vertical="center" wrapText="1"/>
    </xf>
    <xf numFmtId="178" fontId="4" fillId="0" borderId="31" xfId="16" applyNumberFormat="1" applyFont="1" applyFill="1" applyBorder="1" applyAlignment="1">
      <alignment vertical="center" wrapText="1"/>
    </xf>
    <xf numFmtId="178" fontId="4" fillId="0" borderId="42" xfId="16" applyNumberFormat="1" applyFont="1" applyFill="1" applyBorder="1" applyAlignment="1">
      <alignment vertical="center" wrapText="1"/>
    </xf>
    <xf numFmtId="0" fontId="4" fillId="6" borderId="39" xfId="16" applyFont="1" applyFill="1" applyBorder="1" applyAlignment="1">
      <alignment vertical="center"/>
    </xf>
    <xf numFmtId="0" fontId="4" fillId="6" borderId="31" xfId="16" applyFont="1" applyFill="1" applyBorder="1" applyAlignment="1">
      <alignment vertical="center"/>
    </xf>
    <xf numFmtId="0" fontId="4" fillId="6" borderId="42" xfId="16" applyFont="1" applyFill="1" applyBorder="1" applyAlignment="1">
      <alignment vertical="center"/>
    </xf>
    <xf numFmtId="178" fontId="18" fillId="0" borderId="39" xfId="16" applyNumberFormat="1" applyFont="1" applyFill="1" applyBorder="1" applyAlignment="1">
      <alignment vertical="center"/>
    </xf>
    <xf numFmtId="178" fontId="18" fillId="0" borderId="31" xfId="16" applyNumberFormat="1" applyFont="1" applyFill="1" applyBorder="1" applyAlignment="1">
      <alignment vertical="center"/>
    </xf>
    <xf numFmtId="178" fontId="18" fillId="0" borderId="42" xfId="16" applyNumberFormat="1" applyFont="1" applyFill="1" applyBorder="1" applyAlignment="1">
      <alignment vertical="center"/>
    </xf>
    <xf numFmtId="179" fontId="4" fillId="6" borderId="39" xfId="17" applyNumberFormat="1" applyFont="1" applyFill="1" applyBorder="1" applyAlignment="1">
      <alignment horizontal="left" vertical="center" wrapText="1"/>
    </xf>
    <xf numFmtId="179" fontId="4" fillId="6" borderId="31" xfId="17" applyNumberFormat="1" applyFont="1" applyFill="1" applyBorder="1" applyAlignment="1">
      <alignment horizontal="left" vertical="center" wrapText="1"/>
    </xf>
    <xf numFmtId="179" fontId="4" fillId="6" borderId="42" xfId="17" applyNumberFormat="1" applyFont="1" applyFill="1" applyBorder="1" applyAlignment="1">
      <alignment horizontal="left" vertical="center" wrapText="1"/>
    </xf>
    <xf numFmtId="0" fontId="4" fillId="6" borderId="39" xfId="17" applyFont="1" applyFill="1" applyBorder="1" applyAlignment="1">
      <alignment horizontal="left" vertical="center"/>
    </xf>
    <xf numFmtId="0" fontId="4" fillId="6" borderId="31" xfId="17" applyFont="1" applyFill="1" applyBorder="1" applyAlignment="1">
      <alignment horizontal="left" vertical="center"/>
    </xf>
    <xf numFmtId="0" fontId="4" fillId="6" borderId="42" xfId="17" applyFont="1" applyFill="1" applyBorder="1" applyAlignment="1">
      <alignment horizontal="left" vertical="center"/>
    </xf>
    <xf numFmtId="0" fontId="7" fillId="0" borderId="8" xfId="1" applyFont="1" applyFill="1" applyBorder="1" applyAlignment="1" applyProtection="1">
      <alignment horizontal="left" vertical="center" wrapText="1"/>
    </xf>
    <xf numFmtId="0" fontId="7" fillId="0" borderId="9" xfId="1" applyFont="1" applyFill="1" applyBorder="1" applyAlignment="1" applyProtection="1">
      <alignment horizontal="left" vertical="center" wrapText="1"/>
    </xf>
    <xf numFmtId="0" fontId="7" fillId="0" borderId="12" xfId="1" applyFont="1" applyFill="1" applyBorder="1" applyAlignment="1" applyProtection="1">
      <alignment horizontal="left" vertical="center"/>
    </xf>
    <xf numFmtId="0" fontId="7" fillId="0" borderId="13" xfId="1" applyFont="1" applyFill="1" applyBorder="1" applyAlignment="1" applyProtection="1">
      <alignment horizontal="left" vertical="center"/>
    </xf>
    <xf numFmtId="0" fontId="7" fillId="0" borderId="18" xfId="1" applyFont="1" applyFill="1" applyBorder="1" applyAlignment="1" applyProtection="1">
      <alignment horizontal="left" vertical="center"/>
    </xf>
    <xf numFmtId="0" fontId="7" fillId="0" borderId="19" xfId="1" applyFont="1" applyFill="1" applyBorder="1" applyAlignment="1" applyProtection="1">
      <alignment horizontal="left" vertical="center"/>
    </xf>
    <xf numFmtId="0" fontId="8" fillId="0" borderId="31" xfId="2" applyFont="1" applyFill="1" applyBorder="1" applyAlignment="1">
      <alignment horizontal="left" vertical="center" wrapText="1"/>
    </xf>
    <xf numFmtId="0" fontId="8" fillId="0" borderId="31" xfId="2" applyFont="1" applyBorder="1" applyAlignment="1">
      <alignment horizontal="left" vertical="center" wrapText="1"/>
    </xf>
    <xf numFmtId="0" fontId="8" fillId="0" borderId="32" xfId="2" applyFont="1" applyBorder="1" applyAlignment="1">
      <alignment horizontal="left" vertical="center" wrapText="1"/>
    </xf>
    <xf numFmtId="0" fontId="8" fillId="0" borderId="18" xfId="2" applyFont="1" applyFill="1" applyBorder="1" applyAlignment="1">
      <alignment horizontal="left" vertical="center" wrapText="1"/>
    </xf>
    <xf numFmtId="0" fontId="8" fillId="0" borderId="18" xfId="2" applyFont="1" applyBorder="1" applyAlignment="1">
      <alignment horizontal="left" vertical="center" wrapText="1"/>
    </xf>
    <xf numFmtId="0" fontId="8" fillId="0" borderId="19" xfId="2" applyFont="1" applyBorder="1" applyAlignment="1">
      <alignment horizontal="left" vertical="center" wrapText="1"/>
    </xf>
    <xf numFmtId="0" fontId="8" fillId="0" borderId="25" xfId="2" applyFont="1" applyFill="1" applyBorder="1" applyAlignment="1">
      <alignment horizontal="left" vertical="center" wrapText="1"/>
    </xf>
    <xf numFmtId="0" fontId="8" fillId="0" borderId="26" xfId="2" applyFont="1" applyFill="1" applyBorder="1" applyAlignment="1">
      <alignment horizontal="left" vertical="center" wrapText="1"/>
    </xf>
    <xf numFmtId="0" fontId="8" fillId="0" borderId="30" xfId="3" applyFont="1" applyFill="1" applyBorder="1" applyAlignment="1">
      <alignment vertical="center" wrapText="1"/>
    </xf>
    <xf numFmtId="0" fontId="8" fillId="0" borderId="42" xfId="3" applyFont="1" applyFill="1" applyBorder="1" applyAlignment="1">
      <alignment vertical="center" wrapText="1"/>
    </xf>
    <xf numFmtId="0" fontId="8" fillId="0" borderId="31" xfId="3" applyFont="1" applyFill="1" applyBorder="1" applyAlignment="1">
      <alignment vertical="center"/>
    </xf>
    <xf numFmtId="0" fontId="8" fillId="0" borderId="32" xfId="3" applyFont="1" applyFill="1" applyBorder="1" applyAlignment="1">
      <alignment vertical="center"/>
    </xf>
    <xf numFmtId="0" fontId="8" fillId="0" borderId="17" xfId="3" applyFont="1" applyFill="1" applyBorder="1" applyAlignment="1">
      <alignment vertical="center"/>
    </xf>
    <xf numFmtId="0" fontId="8" fillId="0" borderId="43" xfId="3" applyFont="1" applyFill="1" applyBorder="1" applyAlignment="1">
      <alignment vertical="center"/>
    </xf>
    <xf numFmtId="0" fontId="8" fillId="0" borderId="18" xfId="3" applyFont="1" applyFill="1" applyBorder="1" applyAlignment="1">
      <alignment vertical="center"/>
    </xf>
    <xf numFmtId="0" fontId="8" fillId="0" borderId="19" xfId="3" applyFont="1" applyFill="1" applyBorder="1" applyAlignment="1">
      <alignment vertical="center"/>
    </xf>
    <xf numFmtId="0" fontId="9" fillId="0" borderId="27" xfId="3" applyFont="1" applyBorder="1" applyAlignment="1">
      <alignment horizontal="center" vertical="center" wrapText="1"/>
    </xf>
    <xf numFmtId="0" fontId="9" fillId="0" borderId="28" xfId="3" applyFont="1" applyBorder="1" applyAlignment="1">
      <alignment horizontal="center" vertical="center" wrapText="1"/>
    </xf>
    <xf numFmtId="0" fontId="9" fillId="0" borderId="20" xfId="3" applyFont="1" applyBorder="1" applyAlignment="1">
      <alignment horizontal="center" vertical="center" wrapText="1"/>
    </xf>
    <xf numFmtId="0" fontId="9" fillId="0" borderId="21" xfId="3" applyFont="1" applyBorder="1" applyAlignment="1">
      <alignment horizontal="center" vertical="center" wrapText="1"/>
    </xf>
    <xf numFmtId="0" fontId="9" fillId="0" borderId="45" xfId="3" applyFont="1" applyBorder="1">
      <alignment vertical="center"/>
    </xf>
    <xf numFmtId="0" fontId="9" fillId="0" borderId="25" xfId="3" applyFont="1" applyBorder="1">
      <alignment vertical="center"/>
    </xf>
    <xf numFmtId="0" fontId="9" fillId="0" borderId="46" xfId="3" applyFont="1" applyBorder="1">
      <alignment vertical="center"/>
    </xf>
    <xf numFmtId="0" fontId="9" fillId="0" borderId="44" xfId="3" applyFont="1" applyBorder="1">
      <alignment vertical="center"/>
    </xf>
    <xf numFmtId="0" fontId="9" fillId="0" borderId="18" xfId="3" applyFont="1" applyBorder="1">
      <alignment vertical="center"/>
    </xf>
    <xf numFmtId="0" fontId="9" fillId="0" borderId="43" xfId="3" applyFont="1" applyBorder="1">
      <alignment vertical="center"/>
    </xf>
    <xf numFmtId="0" fontId="8" fillId="0" borderId="36" xfId="3" applyFont="1" applyFill="1" applyBorder="1" applyAlignment="1">
      <alignment vertical="center" wrapText="1"/>
    </xf>
    <xf numFmtId="0" fontId="8" fillId="0" borderId="23" xfId="3" applyFont="1" applyFill="1" applyBorder="1" applyAlignment="1">
      <alignment vertical="center" wrapText="1"/>
    </xf>
    <xf numFmtId="0" fontId="8" fillId="0" borderId="7" xfId="3" applyFont="1" applyFill="1" applyBorder="1" applyAlignment="1">
      <alignment vertical="center" wrapText="1"/>
    </xf>
    <xf numFmtId="0" fontId="8" fillId="0" borderId="38" xfId="3" applyFont="1" applyFill="1" applyBorder="1" applyAlignment="1">
      <alignment vertical="center" wrapText="1"/>
    </xf>
    <xf numFmtId="0" fontId="8" fillId="0" borderId="24" xfId="3" applyFont="1" applyFill="1" applyBorder="1" applyAlignment="1">
      <alignment vertical="center" wrapText="1"/>
    </xf>
    <xf numFmtId="0" fontId="8" fillId="0" borderId="40" xfId="3" applyFont="1" applyFill="1" applyBorder="1" applyAlignment="1">
      <alignment vertical="center" wrapText="1"/>
    </xf>
    <xf numFmtId="0" fontId="8" fillId="0" borderId="25" xfId="3" applyFont="1" applyFill="1" applyBorder="1" applyAlignment="1">
      <alignment vertical="center"/>
    </xf>
    <xf numFmtId="0" fontId="8" fillId="0" borderId="26" xfId="3" applyFont="1" applyFill="1" applyBorder="1" applyAlignment="1">
      <alignment vertical="center"/>
    </xf>
    <xf numFmtId="0" fontId="8" fillId="0" borderId="11" xfId="4" applyFont="1" applyFill="1" applyBorder="1" applyAlignment="1">
      <alignment vertical="center" wrapText="1"/>
    </xf>
    <xf numFmtId="0" fontId="8" fillId="0" borderId="48" xfId="4" applyFont="1" applyFill="1" applyBorder="1" applyAlignment="1">
      <alignment vertical="center" wrapText="1"/>
    </xf>
    <xf numFmtId="0" fontId="8" fillId="0" borderId="7" xfId="4" applyFont="1" applyFill="1" applyBorder="1" applyAlignment="1">
      <alignment vertical="center" wrapText="1"/>
    </xf>
    <xf numFmtId="0" fontId="8" fillId="0" borderId="38" xfId="4" applyFont="1" applyFill="1" applyBorder="1" applyAlignment="1">
      <alignment vertical="center" wrapText="1"/>
    </xf>
    <xf numFmtId="0" fontId="8" fillId="0" borderId="24" xfId="4" applyFont="1" applyFill="1" applyBorder="1" applyAlignment="1">
      <alignment vertical="center" wrapText="1"/>
    </xf>
    <xf numFmtId="0" fontId="8" fillId="0" borderId="40" xfId="4" applyFont="1" applyFill="1" applyBorder="1" applyAlignment="1">
      <alignment vertical="center" wrapText="1"/>
    </xf>
    <xf numFmtId="0" fontId="8" fillId="0" borderId="31" xfId="4" applyFont="1" applyFill="1" applyBorder="1" applyAlignment="1">
      <alignment horizontal="left" vertical="center"/>
    </xf>
    <xf numFmtId="0" fontId="8" fillId="0" borderId="32" xfId="4" applyFont="1" applyFill="1" applyBorder="1" applyAlignment="1">
      <alignment horizontal="left" vertical="center"/>
    </xf>
    <xf numFmtId="0" fontId="8" fillId="0" borderId="17" xfId="4" applyFont="1" applyFill="1" applyBorder="1" applyAlignment="1">
      <alignment vertical="center"/>
    </xf>
    <xf numFmtId="0" fontId="8" fillId="0" borderId="43" xfId="4" applyFont="1" applyFill="1" applyBorder="1" applyAlignment="1">
      <alignment vertical="center"/>
    </xf>
    <xf numFmtId="0" fontId="8" fillId="0" borderId="18" xfId="4" applyFont="1" applyFill="1" applyBorder="1" applyAlignment="1">
      <alignment horizontal="left" vertical="center"/>
    </xf>
    <xf numFmtId="0" fontId="8" fillId="0" borderId="19" xfId="4" applyFont="1" applyFill="1" applyBorder="1" applyAlignment="1">
      <alignment horizontal="left" vertical="center"/>
    </xf>
    <xf numFmtId="0" fontId="8" fillId="0" borderId="36" xfId="4" applyFont="1" applyFill="1" applyBorder="1" applyAlignment="1">
      <alignment vertical="center" wrapText="1"/>
    </xf>
    <xf numFmtId="0" fontId="8" fillId="0" borderId="23" xfId="4" applyFont="1" applyFill="1" applyBorder="1" applyAlignment="1">
      <alignment vertical="center" wrapText="1"/>
    </xf>
    <xf numFmtId="0" fontId="8" fillId="0" borderId="25" xfId="4" applyFont="1" applyFill="1" applyBorder="1" applyAlignment="1">
      <alignment horizontal="left" vertical="center"/>
    </xf>
    <xf numFmtId="0" fontId="8" fillId="0" borderId="26" xfId="4" applyFont="1" applyFill="1" applyBorder="1" applyAlignment="1">
      <alignment horizontal="left" vertical="center"/>
    </xf>
    <xf numFmtId="0" fontId="8" fillId="0" borderId="39" xfId="4" applyFont="1" applyFill="1" applyBorder="1" applyAlignment="1">
      <alignment horizontal="center" vertical="center" shrinkToFit="1"/>
    </xf>
    <xf numFmtId="0" fontId="8" fillId="0" borderId="31" xfId="4" applyFont="1" applyFill="1" applyBorder="1" applyAlignment="1">
      <alignment horizontal="center" vertical="center" shrinkToFit="1"/>
    </xf>
    <xf numFmtId="0" fontId="8" fillId="0" borderId="32" xfId="4" applyFont="1" applyFill="1" applyBorder="1" applyAlignment="1">
      <alignment horizontal="center" vertical="center" shrinkToFit="1"/>
    </xf>
    <xf numFmtId="0" fontId="14" fillId="0" borderId="39" xfId="1" applyFont="1" applyFill="1" applyBorder="1" applyAlignment="1" applyProtection="1">
      <alignment horizontal="left" vertical="center" wrapText="1"/>
      <protection locked="0"/>
    </xf>
    <xf numFmtId="0" fontId="14" fillId="0" borderId="31" xfId="1" applyFont="1" applyFill="1" applyBorder="1" applyAlignment="1" applyProtection="1">
      <alignment horizontal="left" vertical="center" wrapText="1"/>
      <protection locked="0"/>
    </xf>
    <xf numFmtId="0" fontId="14" fillId="0" borderId="32" xfId="1" applyFont="1" applyFill="1" applyBorder="1" applyAlignment="1" applyProtection="1">
      <alignment horizontal="left" vertical="center" wrapText="1"/>
      <protection locked="0"/>
    </xf>
    <xf numFmtId="0" fontId="14" fillId="0" borderId="44" xfId="1" applyFont="1" applyFill="1" applyBorder="1" applyAlignment="1" applyProtection="1">
      <alignment horizontal="left" vertical="center" wrapText="1"/>
      <protection locked="0"/>
    </xf>
    <xf numFmtId="0" fontId="14" fillId="0" borderId="18" xfId="1" applyFont="1" applyFill="1" applyBorder="1" applyAlignment="1" applyProtection="1">
      <alignment horizontal="left" vertical="center" wrapText="1"/>
      <protection locked="0"/>
    </xf>
    <xf numFmtId="0" fontId="14" fillId="0" borderId="19" xfId="1" applyFont="1" applyFill="1" applyBorder="1" applyAlignment="1" applyProtection="1">
      <alignment horizontal="left" vertical="center" wrapText="1"/>
      <protection locked="0"/>
    </xf>
    <xf numFmtId="0" fontId="14" fillId="0" borderId="2" xfId="1" applyFont="1" applyFill="1" applyBorder="1" applyAlignment="1" applyProtection="1">
      <alignment horizontal="left" vertical="center"/>
    </xf>
    <xf numFmtId="0" fontId="14" fillId="0" borderId="3" xfId="1" applyFont="1" applyFill="1" applyBorder="1" applyAlignment="1" applyProtection="1">
      <alignment horizontal="left" vertical="center"/>
    </xf>
    <xf numFmtId="0" fontId="14" fillId="0" borderId="8" xfId="1" applyFont="1" applyFill="1" applyBorder="1" applyAlignment="1" applyProtection="1">
      <alignment horizontal="left" vertical="center" wrapText="1"/>
    </xf>
    <xf numFmtId="0" fontId="14" fillId="0" borderId="9" xfId="1" applyFont="1" applyFill="1" applyBorder="1" applyAlignment="1" applyProtection="1">
      <alignment horizontal="left" vertical="center" wrapText="1"/>
    </xf>
    <xf numFmtId="0" fontId="14" fillId="0" borderId="12" xfId="1" applyFont="1" applyFill="1" applyBorder="1" applyAlignment="1" applyProtection="1">
      <alignment horizontal="left" vertical="center"/>
    </xf>
    <xf numFmtId="0" fontId="14" fillId="0" borderId="13" xfId="1" applyFont="1" applyFill="1" applyBorder="1" applyAlignment="1" applyProtection="1">
      <alignment horizontal="left" vertical="center"/>
    </xf>
    <xf numFmtId="0" fontId="14" fillId="0" borderId="31" xfId="1" applyFont="1" applyFill="1" applyBorder="1" applyAlignment="1" applyProtection="1">
      <alignment horizontal="left" vertical="center"/>
    </xf>
    <xf numFmtId="0" fontId="14" fillId="0" borderId="32" xfId="1" applyFont="1" applyFill="1" applyBorder="1" applyAlignment="1" applyProtection="1">
      <alignment horizontal="left" vertical="center"/>
    </xf>
    <xf numFmtId="187" fontId="2" fillId="6" borderId="34" xfId="17" applyNumberFormat="1" applyFont="1" applyFill="1" applyBorder="1" applyAlignment="1">
      <alignment horizontal="center" vertical="center"/>
    </xf>
    <xf numFmtId="178" fontId="17" fillId="0" borderId="0" xfId="16" applyNumberFormat="1" applyAlignment="1">
      <alignment horizontal="center" vertical="center"/>
    </xf>
    <xf numFmtId="187" fontId="2" fillId="0" borderId="0" xfId="16" applyNumberFormat="1" applyFont="1" applyAlignment="1">
      <alignment horizontal="center" vertical="center"/>
    </xf>
    <xf numFmtId="179" fontId="2" fillId="6" borderId="34" xfId="17" applyNumberFormat="1" applyFont="1" applyFill="1" applyBorder="1" applyAlignment="1">
      <alignment horizontal="center" vertical="center" wrapText="1"/>
    </xf>
    <xf numFmtId="187" fontId="2" fillId="6" borderId="0" xfId="17" applyNumberFormat="1" applyFont="1" applyFill="1" applyAlignment="1">
      <alignment horizontal="center" vertical="center" wrapText="1"/>
    </xf>
    <xf numFmtId="0" fontId="2" fillId="0" borderId="34" xfId="16" applyFont="1" applyBorder="1" applyAlignment="1">
      <alignment horizontal="center" vertical="center"/>
    </xf>
    <xf numFmtId="0" fontId="2" fillId="0" borderId="0" xfId="16" applyFont="1" applyAlignment="1">
      <alignment horizontal="center" vertical="center"/>
    </xf>
    <xf numFmtId="187" fontId="2" fillId="6" borderId="0" xfId="17" applyNumberFormat="1" applyFont="1" applyFill="1" applyAlignment="1">
      <alignment horizontal="center" vertical="center"/>
    </xf>
    <xf numFmtId="179" fontId="2" fillId="6" borderId="0" xfId="17" applyNumberFormat="1" applyFont="1" applyFill="1" applyAlignment="1">
      <alignment horizontal="center" vertical="center" wrapText="1"/>
    </xf>
    <xf numFmtId="0" fontId="2" fillId="0" borderId="39" xfId="16" applyFont="1" applyBorder="1" applyAlignment="1">
      <alignment horizontal="center" vertical="center"/>
    </xf>
    <xf numFmtId="0" fontId="2" fillId="0" borderId="31" xfId="16" applyFont="1" applyBorder="1" applyAlignment="1">
      <alignment horizontal="center" vertical="center"/>
    </xf>
    <xf numFmtId="0" fontId="2" fillId="0" borderId="42" xfId="16" applyFont="1" applyBorder="1" applyAlignment="1">
      <alignment horizontal="center" vertical="center"/>
    </xf>
    <xf numFmtId="187" fontId="2" fillId="6" borderId="188" xfId="17" applyNumberFormat="1" applyFont="1" applyFill="1" applyBorder="1" applyAlignment="1">
      <alignment horizontal="center" vertical="center"/>
    </xf>
    <xf numFmtId="0" fontId="2" fillId="0" borderId="41" xfId="16" applyFont="1" applyBorder="1" applyAlignment="1" applyProtection="1">
      <alignment horizontal="left" vertical="top" wrapText="1"/>
      <protection locked="0"/>
    </xf>
    <xf numFmtId="0" fontId="2" fillId="0" borderId="12" xfId="16" applyFont="1" applyBorder="1" applyAlignment="1" applyProtection="1">
      <alignment horizontal="left" vertical="top" wrapText="1"/>
      <protection locked="0"/>
    </xf>
    <xf numFmtId="0" fontId="2" fillId="0" borderId="48" xfId="16" applyFont="1" applyBorder="1" applyAlignment="1" applyProtection="1">
      <alignment horizontal="left" vertical="top" wrapText="1"/>
      <protection locked="0"/>
    </xf>
    <xf numFmtId="0" fontId="2" fillId="0" borderId="64" xfId="16" applyFont="1" applyBorder="1" applyAlignment="1" applyProtection="1">
      <alignment horizontal="left" vertical="top" wrapText="1"/>
      <protection locked="0"/>
    </xf>
    <xf numFmtId="0" fontId="2" fillId="0" borderId="0" xfId="16" applyFont="1" applyAlignment="1" applyProtection="1">
      <alignment horizontal="left" vertical="top" wrapText="1"/>
      <protection locked="0"/>
    </xf>
    <xf numFmtId="0" fontId="2" fillId="0" borderId="38" xfId="16" applyFont="1" applyBorder="1" applyAlignment="1" applyProtection="1">
      <alignment horizontal="left" vertical="top" wrapText="1"/>
      <protection locked="0"/>
    </xf>
    <xf numFmtId="0" fontId="2" fillId="0" borderId="37" xfId="16" applyFont="1" applyBorder="1" applyAlignment="1" applyProtection="1">
      <alignment horizontal="left" vertical="top" wrapText="1"/>
      <protection locked="0"/>
    </xf>
    <xf numFmtId="0" fontId="2" fillId="0" borderId="54" xfId="16" applyFont="1" applyBorder="1" applyAlignment="1" applyProtection="1">
      <alignment horizontal="left" vertical="top" wrapText="1"/>
      <protection locked="0"/>
    </xf>
    <xf numFmtId="0" fontId="2" fillId="0" borderId="40" xfId="16" applyFont="1" applyBorder="1" applyAlignment="1" applyProtection="1">
      <alignment horizontal="left" vertical="top" wrapText="1"/>
      <protection locked="0"/>
    </xf>
    <xf numFmtId="179" fontId="2" fillId="0" borderId="0" xfId="17" applyNumberFormat="1" applyFont="1" applyAlignment="1">
      <alignment horizontal="center" vertical="center" wrapText="1"/>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5" xfId="20"/>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47278</c:v>
                </c:pt>
                <c:pt idx="1">
                  <c:v>44504</c:v>
                </c:pt>
                <c:pt idx="2">
                  <c:v>47820</c:v>
                </c:pt>
                <c:pt idx="3">
                  <c:v>41934</c:v>
                </c:pt>
                <c:pt idx="4">
                  <c:v>45588</c:v>
                </c:pt>
              </c:numCache>
            </c:numRef>
          </c:val>
          <c:smooth val="0"/>
          <c:extLst>
            <c:ext xmlns:c16="http://schemas.microsoft.com/office/drawing/2014/chart" uri="{C3380CC4-5D6E-409C-BE32-E72D297353CC}">
              <c16:uniqueId val="{00000000-71FD-4902-BBBA-89A8F23F3CA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346829</c:v>
                </c:pt>
                <c:pt idx="1">
                  <c:v>98817</c:v>
                </c:pt>
                <c:pt idx="2">
                  <c:v>98189</c:v>
                </c:pt>
                <c:pt idx="3">
                  <c:v>62600</c:v>
                </c:pt>
                <c:pt idx="4">
                  <c:v>72198</c:v>
                </c:pt>
              </c:numCache>
            </c:numRef>
          </c:val>
          <c:smooth val="0"/>
          <c:extLst>
            <c:ext xmlns:c16="http://schemas.microsoft.com/office/drawing/2014/chart" uri="{C3380CC4-5D6E-409C-BE32-E72D297353CC}">
              <c16:uniqueId val="{00000001-71FD-4902-BBBA-89A8F23F3CA8}"/>
            </c:ext>
          </c:extLst>
        </c:ser>
        <c:dLbls>
          <c:showLegendKey val="0"/>
          <c:showVal val="0"/>
          <c:showCatName val="0"/>
          <c:showSerName val="0"/>
          <c:showPercent val="0"/>
          <c:showBubbleSize val="0"/>
        </c:dLbls>
        <c:marker val="1"/>
        <c:smooth val="0"/>
        <c:axId val="422153992"/>
        <c:axId val="423687200"/>
      </c:lineChart>
      <c:catAx>
        <c:axId val="4221539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3687200"/>
        <c:crosses val="autoZero"/>
        <c:auto val="1"/>
        <c:lblAlgn val="ctr"/>
        <c:lblOffset val="100"/>
        <c:tickLblSkip val="1"/>
        <c:tickMarkSkip val="1"/>
        <c:noMultiLvlLbl val="0"/>
      </c:catAx>
      <c:valAx>
        <c:axId val="42368720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21539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1.21</c:v>
                </c:pt>
                <c:pt idx="1">
                  <c:v>0.92</c:v>
                </c:pt>
                <c:pt idx="2">
                  <c:v>1.21</c:v>
                </c:pt>
                <c:pt idx="3">
                  <c:v>5.18</c:v>
                </c:pt>
                <c:pt idx="4">
                  <c:v>3.7</c:v>
                </c:pt>
              </c:numCache>
            </c:numRef>
          </c:val>
          <c:extLst>
            <c:ext xmlns:c16="http://schemas.microsoft.com/office/drawing/2014/chart" uri="{C3380CC4-5D6E-409C-BE32-E72D297353CC}">
              <c16:uniqueId val="{00000000-7D31-4018-963C-36701DC2CF9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22.96</c:v>
                </c:pt>
                <c:pt idx="1">
                  <c:v>16.28</c:v>
                </c:pt>
                <c:pt idx="2">
                  <c:v>15.85</c:v>
                </c:pt>
                <c:pt idx="3">
                  <c:v>17.329999999999998</c:v>
                </c:pt>
                <c:pt idx="4">
                  <c:v>19.3</c:v>
                </c:pt>
              </c:numCache>
            </c:numRef>
          </c:val>
          <c:extLst>
            <c:ext xmlns:c16="http://schemas.microsoft.com/office/drawing/2014/chart" uri="{C3380CC4-5D6E-409C-BE32-E72D297353CC}">
              <c16:uniqueId val="{00000001-7D31-4018-963C-36701DC2CF9B}"/>
            </c:ext>
          </c:extLst>
        </c:ser>
        <c:dLbls>
          <c:showLegendKey val="0"/>
          <c:showVal val="0"/>
          <c:showCatName val="0"/>
          <c:showSerName val="0"/>
          <c:showPercent val="0"/>
          <c:showBubbleSize val="0"/>
        </c:dLbls>
        <c:gapWidth val="250"/>
        <c:overlap val="100"/>
        <c:axId val="423685240"/>
        <c:axId val="4236856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-1.49</c:v>
                </c:pt>
                <c:pt idx="1">
                  <c:v>-7.17</c:v>
                </c:pt>
                <c:pt idx="2">
                  <c:v>-0.5</c:v>
                </c:pt>
                <c:pt idx="3">
                  <c:v>4.5599999999999996</c:v>
                </c:pt>
                <c:pt idx="4">
                  <c:v>8.07</c:v>
                </c:pt>
              </c:numCache>
            </c:numRef>
          </c:val>
          <c:smooth val="0"/>
          <c:extLst>
            <c:ext xmlns:c16="http://schemas.microsoft.com/office/drawing/2014/chart" uri="{C3380CC4-5D6E-409C-BE32-E72D297353CC}">
              <c16:uniqueId val="{00000002-7D31-4018-963C-36701DC2CF9B}"/>
            </c:ext>
          </c:extLst>
        </c:ser>
        <c:dLbls>
          <c:showLegendKey val="0"/>
          <c:showVal val="0"/>
          <c:showCatName val="0"/>
          <c:showSerName val="0"/>
          <c:showPercent val="0"/>
          <c:showBubbleSize val="0"/>
        </c:dLbls>
        <c:marker val="1"/>
        <c:smooth val="0"/>
        <c:axId val="423685240"/>
        <c:axId val="423685632"/>
      </c:lineChart>
      <c:catAx>
        <c:axId val="423685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23685632"/>
        <c:crosses val="autoZero"/>
        <c:auto val="1"/>
        <c:lblAlgn val="ctr"/>
        <c:lblOffset val="100"/>
        <c:tickLblSkip val="1"/>
        <c:tickMarkSkip val="1"/>
        <c:noMultiLvlLbl val="0"/>
      </c:catAx>
      <c:valAx>
        <c:axId val="4236856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3685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1EA-4DB3-A5FD-0AF7DE2ACD5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1EA-4DB3-A5FD-0AF7DE2ACD5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1EA-4DB3-A5FD-0AF7DE2ACD5B}"/>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71EA-4DB3-A5FD-0AF7DE2ACD5B}"/>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0.03</c:v>
                </c:pt>
                <c:pt idx="2">
                  <c:v>#N/A</c:v>
                </c:pt>
                <c:pt idx="3">
                  <c:v>0.02</c:v>
                </c:pt>
                <c:pt idx="4">
                  <c:v>#N/A</c:v>
                </c:pt>
                <c:pt idx="5">
                  <c:v>0.04</c:v>
                </c:pt>
                <c:pt idx="6">
                  <c:v>#N/A</c:v>
                </c:pt>
                <c:pt idx="7">
                  <c:v>0.04</c:v>
                </c:pt>
                <c:pt idx="8">
                  <c:v>#N/A</c:v>
                </c:pt>
                <c:pt idx="9">
                  <c:v>0.02</c:v>
                </c:pt>
              </c:numCache>
            </c:numRef>
          </c:val>
          <c:extLst>
            <c:ext xmlns:c16="http://schemas.microsoft.com/office/drawing/2014/chart" uri="{C3380CC4-5D6E-409C-BE32-E72D297353CC}">
              <c16:uniqueId val="{00000004-71EA-4DB3-A5FD-0AF7DE2ACD5B}"/>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1.83</c:v>
                </c:pt>
                <c:pt idx="2">
                  <c:v>#N/A</c:v>
                </c:pt>
                <c:pt idx="3">
                  <c:v>2.2999999999999998</c:v>
                </c:pt>
                <c:pt idx="4">
                  <c:v>#N/A</c:v>
                </c:pt>
                <c:pt idx="5">
                  <c:v>2.69</c:v>
                </c:pt>
                <c:pt idx="6">
                  <c:v>#N/A</c:v>
                </c:pt>
                <c:pt idx="7">
                  <c:v>0.02</c:v>
                </c:pt>
                <c:pt idx="8">
                  <c:v>#N/A</c:v>
                </c:pt>
                <c:pt idx="9">
                  <c:v>0.03</c:v>
                </c:pt>
              </c:numCache>
            </c:numRef>
          </c:val>
          <c:extLst>
            <c:ext xmlns:c16="http://schemas.microsoft.com/office/drawing/2014/chart" uri="{C3380CC4-5D6E-409C-BE32-E72D297353CC}">
              <c16:uniqueId val="{00000005-71EA-4DB3-A5FD-0AF7DE2ACD5B}"/>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0.53</c:v>
                </c:pt>
                <c:pt idx="8">
                  <c:v>#N/A</c:v>
                </c:pt>
                <c:pt idx="9">
                  <c:v>0.6</c:v>
                </c:pt>
              </c:numCache>
            </c:numRef>
          </c:val>
          <c:extLst>
            <c:ext xmlns:c16="http://schemas.microsoft.com/office/drawing/2014/chart" uri="{C3380CC4-5D6E-409C-BE32-E72D297353CC}">
              <c16:uniqueId val="{00000006-71EA-4DB3-A5FD-0AF7DE2ACD5B}"/>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0.8</c:v>
                </c:pt>
                <c:pt idx="2">
                  <c:v>#N/A</c:v>
                </c:pt>
                <c:pt idx="3">
                  <c:v>1.07</c:v>
                </c:pt>
                <c:pt idx="4">
                  <c:v>#N/A</c:v>
                </c:pt>
                <c:pt idx="5">
                  <c:v>0.79</c:v>
                </c:pt>
                <c:pt idx="6">
                  <c:v>#N/A</c:v>
                </c:pt>
                <c:pt idx="7">
                  <c:v>1.2</c:v>
                </c:pt>
                <c:pt idx="8">
                  <c:v>#N/A</c:v>
                </c:pt>
                <c:pt idx="9">
                  <c:v>0.72</c:v>
                </c:pt>
              </c:numCache>
            </c:numRef>
          </c:val>
          <c:extLst>
            <c:ext xmlns:c16="http://schemas.microsoft.com/office/drawing/2014/chart" uri="{C3380CC4-5D6E-409C-BE32-E72D297353CC}">
              <c16:uniqueId val="{00000007-71EA-4DB3-A5FD-0AF7DE2ACD5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1.21</c:v>
                </c:pt>
                <c:pt idx="2">
                  <c:v>#N/A</c:v>
                </c:pt>
                <c:pt idx="3">
                  <c:v>0.92</c:v>
                </c:pt>
                <c:pt idx="4">
                  <c:v>#N/A</c:v>
                </c:pt>
                <c:pt idx="5">
                  <c:v>1.21</c:v>
                </c:pt>
                <c:pt idx="6">
                  <c:v>#N/A</c:v>
                </c:pt>
                <c:pt idx="7">
                  <c:v>5.18</c:v>
                </c:pt>
                <c:pt idx="8">
                  <c:v>#N/A</c:v>
                </c:pt>
                <c:pt idx="9">
                  <c:v>3.7</c:v>
                </c:pt>
              </c:numCache>
            </c:numRef>
          </c:val>
          <c:extLst>
            <c:ext xmlns:c16="http://schemas.microsoft.com/office/drawing/2014/chart" uri="{C3380CC4-5D6E-409C-BE32-E72D297353CC}">
              <c16:uniqueId val="{00000008-71EA-4DB3-A5FD-0AF7DE2ACD5B}"/>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7.25</c:v>
                </c:pt>
                <c:pt idx="2">
                  <c:v>#N/A</c:v>
                </c:pt>
                <c:pt idx="3">
                  <c:v>6.67</c:v>
                </c:pt>
                <c:pt idx="4">
                  <c:v>#N/A</c:v>
                </c:pt>
                <c:pt idx="5">
                  <c:v>6.06</c:v>
                </c:pt>
                <c:pt idx="6">
                  <c:v>#N/A</c:v>
                </c:pt>
                <c:pt idx="7">
                  <c:v>5.91</c:v>
                </c:pt>
                <c:pt idx="8">
                  <c:v>#N/A</c:v>
                </c:pt>
                <c:pt idx="9">
                  <c:v>6.09</c:v>
                </c:pt>
              </c:numCache>
            </c:numRef>
          </c:val>
          <c:extLst>
            <c:ext xmlns:c16="http://schemas.microsoft.com/office/drawing/2014/chart" uri="{C3380CC4-5D6E-409C-BE32-E72D297353CC}">
              <c16:uniqueId val="{00000009-71EA-4DB3-A5FD-0AF7DE2ACD5B}"/>
            </c:ext>
          </c:extLst>
        </c:ser>
        <c:dLbls>
          <c:showLegendKey val="0"/>
          <c:showVal val="0"/>
          <c:showCatName val="0"/>
          <c:showSerName val="0"/>
          <c:showPercent val="0"/>
          <c:showBubbleSize val="0"/>
        </c:dLbls>
        <c:gapWidth val="150"/>
        <c:overlap val="100"/>
        <c:axId val="423686416"/>
        <c:axId val="423686024"/>
      </c:barChart>
      <c:catAx>
        <c:axId val="423686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3686024"/>
        <c:crosses val="autoZero"/>
        <c:auto val="1"/>
        <c:lblAlgn val="ctr"/>
        <c:lblOffset val="100"/>
        <c:tickLblSkip val="1"/>
        <c:tickMarkSkip val="1"/>
        <c:noMultiLvlLbl val="0"/>
      </c:catAx>
      <c:valAx>
        <c:axId val="4236860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3686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2297</c:v>
                </c:pt>
                <c:pt idx="5">
                  <c:v>2507</c:v>
                </c:pt>
                <c:pt idx="8">
                  <c:v>2470</c:v>
                </c:pt>
                <c:pt idx="11">
                  <c:v>2524</c:v>
                </c:pt>
                <c:pt idx="14">
                  <c:v>2583</c:v>
                </c:pt>
              </c:numCache>
            </c:numRef>
          </c:val>
          <c:extLst>
            <c:ext xmlns:c16="http://schemas.microsoft.com/office/drawing/2014/chart" uri="{C3380CC4-5D6E-409C-BE32-E72D297353CC}">
              <c16:uniqueId val="{00000000-047E-407E-80EC-7DFF9ABB235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47E-407E-80EC-7DFF9ABB235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2</c:v>
                </c:pt>
                <c:pt idx="6">
                  <c:v>2</c:v>
                </c:pt>
                <c:pt idx="9">
                  <c:v>2</c:v>
                </c:pt>
                <c:pt idx="12">
                  <c:v>2</c:v>
                </c:pt>
              </c:numCache>
            </c:numRef>
          </c:val>
          <c:extLst>
            <c:ext xmlns:c16="http://schemas.microsoft.com/office/drawing/2014/chart" uri="{C3380CC4-5D6E-409C-BE32-E72D297353CC}">
              <c16:uniqueId val="{00000002-047E-407E-80EC-7DFF9ABB235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113</c:v>
                </c:pt>
                <c:pt idx="3">
                  <c:v>114</c:v>
                </c:pt>
                <c:pt idx="6">
                  <c:v>67</c:v>
                </c:pt>
                <c:pt idx="9">
                  <c:v>15</c:v>
                </c:pt>
                <c:pt idx="12">
                  <c:v>14</c:v>
                </c:pt>
              </c:numCache>
            </c:numRef>
          </c:val>
          <c:extLst>
            <c:ext xmlns:c16="http://schemas.microsoft.com/office/drawing/2014/chart" uri="{C3380CC4-5D6E-409C-BE32-E72D297353CC}">
              <c16:uniqueId val="{00000003-047E-407E-80EC-7DFF9ABB235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1001</c:v>
                </c:pt>
                <c:pt idx="3">
                  <c:v>1154</c:v>
                </c:pt>
                <c:pt idx="6">
                  <c:v>1239</c:v>
                </c:pt>
                <c:pt idx="9">
                  <c:v>1066</c:v>
                </c:pt>
                <c:pt idx="12">
                  <c:v>1050</c:v>
                </c:pt>
              </c:numCache>
            </c:numRef>
          </c:val>
          <c:extLst>
            <c:ext xmlns:c16="http://schemas.microsoft.com/office/drawing/2014/chart" uri="{C3380CC4-5D6E-409C-BE32-E72D297353CC}">
              <c16:uniqueId val="{00000004-047E-407E-80EC-7DFF9ABB235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47E-407E-80EC-7DFF9ABB235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47E-407E-80EC-7DFF9ABB235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2105</c:v>
                </c:pt>
                <c:pt idx="3">
                  <c:v>2208</c:v>
                </c:pt>
                <c:pt idx="6">
                  <c:v>2105</c:v>
                </c:pt>
                <c:pt idx="9">
                  <c:v>2068</c:v>
                </c:pt>
                <c:pt idx="12">
                  <c:v>2078</c:v>
                </c:pt>
              </c:numCache>
            </c:numRef>
          </c:val>
          <c:extLst>
            <c:ext xmlns:c16="http://schemas.microsoft.com/office/drawing/2014/chart" uri="{C3380CC4-5D6E-409C-BE32-E72D297353CC}">
              <c16:uniqueId val="{00000007-047E-407E-80EC-7DFF9ABB2356}"/>
            </c:ext>
          </c:extLst>
        </c:ser>
        <c:dLbls>
          <c:showLegendKey val="0"/>
          <c:showVal val="0"/>
          <c:showCatName val="0"/>
          <c:showSerName val="0"/>
          <c:showPercent val="0"/>
          <c:showBubbleSize val="0"/>
        </c:dLbls>
        <c:gapWidth val="100"/>
        <c:overlap val="100"/>
        <c:axId val="423684848"/>
        <c:axId val="4236868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922</c:v>
                </c:pt>
                <c:pt idx="2">
                  <c:v>#N/A</c:v>
                </c:pt>
                <c:pt idx="3">
                  <c:v>#N/A</c:v>
                </c:pt>
                <c:pt idx="4">
                  <c:v>971</c:v>
                </c:pt>
                <c:pt idx="5">
                  <c:v>#N/A</c:v>
                </c:pt>
                <c:pt idx="6">
                  <c:v>#N/A</c:v>
                </c:pt>
                <c:pt idx="7">
                  <c:v>943</c:v>
                </c:pt>
                <c:pt idx="8">
                  <c:v>#N/A</c:v>
                </c:pt>
                <c:pt idx="9">
                  <c:v>#N/A</c:v>
                </c:pt>
                <c:pt idx="10">
                  <c:v>627</c:v>
                </c:pt>
                <c:pt idx="11">
                  <c:v>#N/A</c:v>
                </c:pt>
                <c:pt idx="12">
                  <c:v>#N/A</c:v>
                </c:pt>
                <c:pt idx="13">
                  <c:v>561</c:v>
                </c:pt>
                <c:pt idx="14">
                  <c:v>#N/A</c:v>
                </c:pt>
              </c:numCache>
            </c:numRef>
          </c:val>
          <c:smooth val="0"/>
          <c:extLst>
            <c:ext xmlns:c16="http://schemas.microsoft.com/office/drawing/2014/chart" uri="{C3380CC4-5D6E-409C-BE32-E72D297353CC}">
              <c16:uniqueId val="{00000008-047E-407E-80EC-7DFF9ABB2356}"/>
            </c:ext>
          </c:extLst>
        </c:ser>
        <c:dLbls>
          <c:showLegendKey val="0"/>
          <c:showVal val="0"/>
          <c:showCatName val="0"/>
          <c:showSerName val="0"/>
          <c:showPercent val="0"/>
          <c:showBubbleSize val="0"/>
        </c:dLbls>
        <c:marker val="1"/>
        <c:smooth val="0"/>
        <c:axId val="423684848"/>
        <c:axId val="423686808"/>
      </c:lineChart>
      <c:catAx>
        <c:axId val="423684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3686808"/>
        <c:crosses val="autoZero"/>
        <c:auto val="1"/>
        <c:lblAlgn val="ctr"/>
        <c:lblOffset val="100"/>
        <c:tickLblSkip val="1"/>
        <c:tickMarkSkip val="1"/>
        <c:noMultiLvlLbl val="0"/>
      </c:catAx>
      <c:valAx>
        <c:axId val="4236868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3684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25082</c:v>
                </c:pt>
                <c:pt idx="5">
                  <c:v>24108</c:v>
                </c:pt>
                <c:pt idx="8">
                  <c:v>23459</c:v>
                </c:pt>
                <c:pt idx="11">
                  <c:v>22910</c:v>
                </c:pt>
                <c:pt idx="14">
                  <c:v>22180</c:v>
                </c:pt>
              </c:numCache>
            </c:numRef>
          </c:val>
          <c:extLst>
            <c:ext xmlns:c16="http://schemas.microsoft.com/office/drawing/2014/chart" uri="{C3380CC4-5D6E-409C-BE32-E72D297353CC}">
              <c16:uniqueId val="{00000000-4A8D-4E15-B437-98991998A46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5551</c:v>
                </c:pt>
                <c:pt idx="5">
                  <c:v>6350</c:v>
                </c:pt>
                <c:pt idx="8">
                  <c:v>6220</c:v>
                </c:pt>
                <c:pt idx="11">
                  <c:v>6543</c:v>
                </c:pt>
                <c:pt idx="14">
                  <c:v>6455</c:v>
                </c:pt>
              </c:numCache>
            </c:numRef>
          </c:val>
          <c:extLst>
            <c:ext xmlns:c16="http://schemas.microsoft.com/office/drawing/2014/chart" uri="{C3380CC4-5D6E-409C-BE32-E72D297353CC}">
              <c16:uniqueId val="{00000001-4A8D-4E15-B437-98991998A46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7893</c:v>
                </c:pt>
                <c:pt idx="5">
                  <c:v>7782</c:v>
                </c:pt>
                <c:pt idx="8">
                  <c:v>8730</c:v>
                </c:pt>
                <c:pt idx="11">
                  <c:v>9595</c:v>
                </c:pt>
                <c:pt idx="14">
                  <c:v>8630</c:v>
                </c:pt>
              </c:numCache>
            </c:numRef>
          </c:val>
          <c:extLst>
            <c:ext xmlns:c16="http://schemas.microsoft.com/office/drawing/2014/chart" uri="{C3380CC4-5D6E-409C-BE32-E72D297353CC}">
              <c16:uniqueId val="{00000002-4A8D-4E15-B437-98991998A46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A8D-4E15-B437-98991998A46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A8D-4E15-B437-98991998A46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3</c:v>
                </c:pt>
                <c:pt idx="3">
                  <c:v>3</c:v>
                </c:pt>
                <c:pt idx="6">
                  <c:v>6</c:v>
                </c:pt>
                <c:pt idx="9">
                  <c:v>5</c:v>
                </c:pt>
                <c:pt idx="12">
                  <c:v>8</c:v>
                </c:pt>
              </c:numCache>
            </c:numRef>
          </c:val>
          <c:extLst>
            <c:ext xmlns:c16="http://schemas.microsoft.com/office/drawing/2014/chart" uri="{C3380CC4-5D6E-409C-BE32-E72D297353CC}">
              <c16:uniqueId val="{00000005-4A8D-4E15-B437-98991998A46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1319</c:v>
                </c:pt>
                <c:pt idx="3">
                  <c:v>1306</c:v>
                </c:pt>
                <c:pt idx="6">
                  <c:v>1269</c:v>
                </c:pt>
                <c:pt idx="9">
                  <c:v>1158</c:v>
                </c:pt>
                <c:pt idx="12">
                  <c:v>1157</c:v>
                </c:pt>
              </c:numCache>
            </c:numRef>
          </c:val>
          <c:extLst>
            <c:ext xmlns:c16="http://schemas.microsoft.com/office/drawing/2014/chart" uri="{C3380CC4-5D6E-409C-BE32-E72D297353CC}">
              <c16:uniqueId val="{00000006-4A8D-4E15-B437-98991998A46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252</c:v>
                </c:pt>
                <c:pt idx="3">
                  <c:v>133</c:v>
                </c:pt>
                <c:pt idx="6">
                  <c:v>131</c:v>
                </c:pt>
                <c:pt idx="9">
                  <c:v>126</c:v>
                </c:pt>
                <c:pt idx="12">
                  <c:v>219</c:v>
                </c:pt>
              </c:numCache>
            </c:numRef>
          </c:val>
          <c:extLst>
            <c:ext xmlns:c16="http://schemas.microsoft.com/office/drawing/2014/chart" uri="{C3380CC4-5D6E-409C-BE32-E72D297353CC}">
              <c16:uniqueId val="{00000007-4A8D-4E15-B437-98991998A46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12944</c:v>
                </c:pt>
                <c:pt idx="3">
                  <c:v>12639</c:v>
                </c:pt>
                <c:pt idx="6">
                  <c:v>12135</c:v>
                </c:pt>
                <c:pt idx="9">
                  <c:v>11949</c:v>
                </c:pt>
                <c:pt idx="12">
                  <c:v>11621</c:v>
                </c:pt>
              </c:numCache>
            </c:numRef>
          </c:val>
          <c:extLst>
            <c:ext xmlns:c16="http://schemas.microsoft.com/office/drawing/2014/chart" uri="{C3380CC4-5D6E-409C-BE32-E72D297353CC}">
              <c16:uniqueId val="{00000008-4A8D-4E15-B437-98991998A46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11</c:v>
                </c:pt>
                <c:pt idx="3">
                  <c:v>8</c:v>
                </c:pt>
                <c:pt idx="6">
                  <c:v>6</c:v>
                </c:pt>
                <c:pt idx="9">
                  <c:v>4</c:v>
                </c:pt>
                <c:pt idx="12">
                  <c:v>2</c:v>
                </c:pt>
              </c:numCache>
            </c:numRef>
          </c:val>
          <c:extLst>
            <c:ext xmlns:c16="http://schemas.microsoft.com/office/drawing/2014/chart" uri="{C3380CC4-5D6E-409C-BE32-E72D297353CC}">
              <c16:uniqueId val="{00000009-4A8D-4E15-B437-98991998A46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26061</c:v>
                </c:pt>
                <c:pt idx="3">
                  <c:v>26176</c:v>
                </c:pt>
                <c:pt idx="6">
                  <c:v>25534</c:v>
                </c:pt>
                <c:pt idx="9">
                  <c:v>24697</c:v>
                </c:pt>
                <c:pt idx="12">
                  <c:v>22675</c:v>
                </c:pt>
              </c:numCache>
            </c:numRef>
          </c:val>
          <c:extLst>
            <c:ext xmlns:c16="http://schemas.microsoft.com/office/drawing/2014/chart" uri="{C3380CC4-5D6E-409C-BE32-E72D297353CC}">
              <c16:uniqueId val="{0000000A-4A8D-4E15-B437-98991998A46E}"/>
            </c:ext>
          </c:extLst>
        </c:ser>
        <c:dLbls>
          <c:showLegendKey val="0"/>
          <c:showVal val="0"/>
          <c:showCatName val="0"/>
          <c:showSerName val="0"/>
          <c:showPercent val="0"/>
          <c:showBubbleSize val="0"/>
        </c:dLbls>
        <c:gapWidth val="100"/>
        <c:overlap val="100"/>
        <c:axId val="431711664"/>
        <c:axId val="4317081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2064</c:v>
                </c:pt>
                <c:pt idx="2">
                  <c:v>#N/A</c:v>
                </c:pt>
                <c:pt idx="3">
                  <c:v>#N/A</c:v>
                </c:pt>
                <c:pt idx="4">
                  <c:v>2025</c:v>
                </c:pt>
                <c:pt idx="5">
                  <c:v>#N/A</c:v>
                </c:pt>
                <c:pt idx="6">
                  <c:v>#N/A</c:v>
                </c:pt>
                <c:pt idx="7">
                  <c:v>674</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A8D-4E15-B437-98991998A46E}"/>
            </c:ext>
          </c:extLst>
        </c:ser>
        <c:dLbls>
          <c:showLegendKey val="0"/>
          <c:showVal val="0"/>
          <c:showCatName val="0"/>
          <c:showSerName val="0"/>
          <c:showPercent val="0"/>
          <c:showBubbleSize val="0"/>
        </c:dLbls>
        <c:marker val="1"/>
        <c:smooth val="0"/>
        <c:axId val="431711664"/>
        <c:axId val="431708136"/>
      </c:lineChart>
      <c:catAx>
        <c:axId val="431711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31708136"/>
        <c:crosses val="autoZero"/>
        <c:auto val="1"/>
        <c:lblAlgn val="ctr"/>
        <c:lblOffset val="100"/>
        <c:tickLblSkip val="1"/>
        <c:tickMarkSkip val="1"/>
        <c:noMultiLvlLbl val="0"/>
      </c:catAx>
      <c:valAx>
        <c:axId val="4317081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1711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1973</c:v>
                </c:pt>
                <c:pt idx="1">
                  <c:v>2156</c:v>
                </c:pt>
                <c:pt idx="2">
                  <c:v>2395</c:v>
                </c:pt>
              </c:numCache>
            </c:numRef>
          </c:val>
          <c:extLst>
            <c:ext xmlns:c16="http://schemas.microsoft.com/office/drawing/2014/chart" uri="{C3380CC4-5D6E-409C-BE32-E72D297353CC}">
              <c16:uniqueId val="{00000000-43C3-4517-A72B-65C5B7F3008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1167</c:v>
                </c:pt>
                <c:pt idx="1">
                  <c:v>1321</c:v>
                </c:pt>
                <c:pt idx="2">
                  <c:v>405</c:v>
                </c:pt>
              </c:numCache>
            </c:numRef>
          </c:val>
          <c:extLst>
            <c:ext xmlns:c16="http://schemas.microsoft.com/office/drawing/2014/chart" uri="{C3380CC4-5D6E-409C-BE32-E72D297353CC}">
              <c16:uniqueId val="{00000001-43C3-4517-A72B-65C5B7F3008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7779</c:v>
                </c:pt>
                <c:pt idx="1">
                  <c:v>6710</c:v>
                </c:pt>
                <c:pt idx="2">
                  <c:v>5187</c:v>
                </c:pt>
              </c:numCache>
            </c:numRef>
          </c:val>
          <c:extLst>
            <c:ext xmlns:c16="http://schemas.microsoft.com/office/drawing/2014/chart" uri="{C3380CC4-5D6E-409C-BE32-E72D297353CC}">
              <c16:uniqueId val="{00000002-43C3-4517-A72B-65C5B7F30088}"/>
            </c:ext>
          </c:extLst>
        </c:ser>
        <c:dLbls>
          <c:showLegendKey val="0"/>
          <c:showVal val="0"/>
          <c:showCatName val="0"/>
          <c:showSerName val="0"/>
          <c:showPercent val="0"/>
          <c:showBubbleSize val="0"/>
        </c:dLbls>
        <c:gapWidth val="120"/>
        <c:overlap val="100"/>
        <c:axId val="431713624"/>
        <c:axId val="431708528"/>
      </c:barChart>
      <c:catAx>
        <c:axId val="431713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31708528"/>
        <c:crosses val="autoZero"/>
        <c:auto val="1"/>
        <c:lblAlgn val="ctr"/>
        <c:lblOffset val="100"/>
        <c:tickLblSkip val="1"/>
        <c:tickMarkSkip val="1"/>
        <c:noMultiLvlLbl val="0"/>
      </c:catAx>
      <c:valAx>
        <c:axId val="43170852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31713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{E957045B-2496-4C29-AEEE-166E596FD244}</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589D-447A-B51E-2C094439E7C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{EB5DA604-AB0D-458A-A5F3-B966996D5ADC}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89D-447A-B51E-2C094439E7C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{69B76653-7B5B-421A-81AA-8CC2A4AF1C6C}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89D-447A-B51E-2C094439E7C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{C9E32614-43E3-499A-94CA-658B846414A1}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89D-447A-B51E-2C094439E7C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{64F53AA3-6DB9-4B36-83E1-0CDE04A9FB1D}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89D-447A-B51E-2C094439E7CC}"/>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{1C8799E4-86A5-4AB3-88E4-F17032A8329E}</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589D-447A-B51E-2C094439E7CC}"/>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{7B0B2B4A-923F-4FC9-BA63-7024E0CC3C7F}</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589D-447A-B51E-2C094439E7CC}"/>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{9CC7CCF0-359C-4532-BF77-1CEDDF0E252D}</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589D-447A-B51E-2C094439E7CC}"/>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{E96CDE92-3DC6-472F-A43F-33E2C25B01D0}</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589D-447A-B51E-2C094439E7C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53.7</c:v>
                </c:pt>
                <c:pt idx="16">
                  <c:v>55.4</c:v>
                </c:pt>
                <c:pt idx="24">
                  <c:v>57.2</c:v>
                </c:pt>
                <c:pt idx="32">
                  <c:v>58.6</c:v>
                </c:pt>
              </c:numCache>
            </c:numRef>
          </c:xVal>
          <c:yVal>
            <c:numRef>
              <c:f>公会計指標分析・財政指標組合せ分析表!$BP$51:$DC$51</c:f>
              <c:numCache>
                <c:formatCode>#,##0.0;"▲ "#,##0.0</c:formatCode>
                <c:ptCount val="40"/>
                <c:pt idx="8">
                  <c:v>19.600000000000001</c:v>
                </c:pt>
                <c:pt idx="16">
                  <c:v>6.4</c:v>
                </c:pt>
              </c:numCache>
            </c:numRef>
          </c:yVal>
          <c:smooth val="0"/>
          <c:extLst>
            <c:ext xmlns:c16="http://schemas.microsoft.com/office/drawing/2014/chart" uri="{C3380CC4-5D6E-409C-BE32-E72D297353CC}">
              <c16:uniqueId val="{00000009-589D-447A-B51E-2C094439E7C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{C6B787F4-6F68-4767-9968-1105CAD602B5}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589D-447A-B51E-2C094439E7C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{9490457B-CE98-4794-9AC2-4C0038296334}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89D-447A-B51E-2C094439E7C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{AF57597C-D483-4771-A40C-DB604D9AB0A8}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89D-447A-B51E-2C094439E7C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{14FD21F2-C7A7-4EE4-AD84-4D231FA5305C}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89D-447A-B51E-2C094439E7C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{507EDFF1-ACD8-41D8-8164-66FB8AB52A1B}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89D-447A-B51E-2C094439E7CC}"/>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{1DFBD292-1FC1-4477-9162-BF543FD78D95}</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589D-447A-B51E-2C094439E7CC}"/>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{CC655D66-5884-4BF6-8F49-0B83CC7BBF88}</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589D-447A-B51E-2C094439E7CC}"/>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{E2CCAEF7-19A5-4938-A30C-4C443BB0C3E8}</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589D-447A-B51E-2C094439E7CC}"/>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{98E3E1C4-644C-4AB1-97B2-3DF201F8A866}</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589D-447A-B51E-2C094439E7C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60.4</c:v>
                </c:pt>
                <c:pt idx="16">
                  <c:v>59.3</c:v>
                </c:pt>
                <c:pt idx="24">
                  <c:v>59.9</c:v>
                </c:pt>
                <c:pt idx="32">
                  <c:v>61.5</c:v>
                </c:pt>
              </c:numCache>
            </c:numRef>
          </c:xVal>
          <c:yVal>
            <c:numRef>
              <c:f>公会計指標分析・財政指標組合せ分析表!$BP$55:$DC$55</c:f>
              <c:numCache>
                <c:formatCode>#,##0.0;"▲ "#,##0.0</c:formatCode>
                <c:ptCount val="40"/>
                <c:pt idx="8">
                  <c:v>35.299999999999997</c:v>
                </c:pt>
                <c:pt idx="16">
                  <c:v>31.9</c:v>
                </c:pt>
                <c:pt idx="24">
                  <c:v>24.2</c:v>
                </c:pt>
                <c:pt idx="32">
                  <c:v>22.1</c:v>
                </c:pt>
              </c:numCache>
            </c:numRef>
          </c:yVal>
          <c:smooth val="0"/>
          <c:extLst>
            <c:ext xmlns:c16="http://schemas.microsoft.com/office/drawing/2014/chart" uri="{C3380CC4-5D6E-409C-BE32-E72D297353CC}">
              <c16:uniqueId val="{00000013-589D-447A-B51E-2C094439E7CC}"/>
            </c:ext>
          </c:extLst>
        </c:ser>
        <c:dLbls>
          <c:showLegendKey val="0"/>
          <c:showVal val="1"/>
          <c:showCatName val="0"/>
          <c:showSerName val="0"/>
          <c:showPercent val="0"/>
          <c:showBubbleSize val="0"/>
        </c:dLbls>
        <c:axId val="46179840"/>
        <c:axId val="46181760"/>
      </c:scatterChart>
      <c:valAx>
        <c:axId val="46179840"/>
        <c:scaling>
          <c:orientation val="minMax"/>
          <c:max val="62.2"/>
          <c:min val="53.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1"/>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{FD3DA7BC-8D6D-4BDA-8150-3E7B0C08FAE0}</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86A2-4B8D-932F-0ABE8188BFD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{06145027-95E6-4192-8826-FBE81BAABDAE}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6A2-4B8D-932F-0ABE8188BFD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{64AFB24D-461D-440B-989B-50F64D3F3B76}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6A2-4B8D-932F-0ABE8188BFD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{4A1FEBF7-8DDD-4EF6-918F-00CB7C3A60D9}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6A2-4B8D-932F-0ABE8188BFD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{064FDC5D-5CC5-47FA-B355-2B6956EBCB7B}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6A2-4B8D-932F-0ABE8188BFD6}"/>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{57B968CC-35DB-4936-AC19-0551554E6770}</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86A2-4B8D-932F-0ABE8188BFD6}"/>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{EE981AEA-3652-4876-986C-9442E92279D0}</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86A2-4B8D-932F-0ABE8188BFD6}"/>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{19F7E4C7-6141-4F71-BE96-3FA3495F57CB}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86A2-4B8D-932F-0ABE8188BFD6}"/>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{BB8A7DD8-6B8D-4C85-A96B-3292CD1613DF}</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86A2-4B8D-932F-0ABE8188BFD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10.6</c:v>
                </c:pt>
                <c:pt idx="8">
                  <c:v>9.4</c:v>
                </c:pt>
                <c:pt idx="16">
                  <c:v>9.1</c:v>
                </c:pt>
                <c:pt idx="24">
                  <c:v>8.1</c:v>
                </c:pt>
                <c:pt idx="32">
                  <c:v>6.7</c:v>
                </c:pt>
              </c:numCache>
            </c:numRef>
          </c:xVal>
          <c:yVal>
            <c:numRef>
              <c:f>公会計指標分析・財政指標組合せ分析表!$BP$73:$DC$73</c:f>
              <c:numCache>
                <c:formatCode>#,##0.0;"▲ "#,##0.0</c:formatCode>
                <c:ptCount val="40"/>
                <c:pt idx="0">
                  <c:v>20.100000000000001</c:v>
                </c:pt>
                <c:pt idx="8">
                  <c:v>19.600000000000001</c:v>
                </c:pt>
                <c:pt idx="16">
                  <c:v>6.4</c:v>
                </c:pt>
              </c:numCache>
            </c:numRef>
          </c:yVal>
          <c:smooth val="0"/>
          <c:extLst>
            <c:ext xmlns:c16="http://schemas.microsoft.com/office/drawing/2014/chart" uri="{C3380CC4-5D6E-409C-BE32-E72D297353CC}">
              <c16:uniqueId val="{00000009-86A2-4B8D-932F-0ABE8188BFD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1.4925608275047457E-3"/>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{1C05924B-5B18-4D76-B992-990F8E1F51EC}</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86A2-4B8D-932F-0ABE8188BFD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{5D7BB003-7E69-4DB9-B517-20DFB1C2AF61}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6A2-4B8D-932F-0ABE8188BFD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{1BD22A19-C35A-42A8-8B4E-22523F83A493}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6A2-4B8D-932F-0ABE8188BFD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{5DB35DCE-1121-479F-800F-E7DFEC3F464A}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6A2-4B8D-932F-0ABE8188BFD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{FC0A3DBE-E0BE-4254-8845-E46E64988EB7}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6A2-4B8D-932F-0ABE8188BFD6}"/>
                </c:ext>
              </c:extLst>
            </c:dLbl>
            <c:dLbl>
              <c:idx val="8"/>
              <c:layout>
                <c:manualLayout>
                  <c:x val="0"/>
                  <c:y val="-1.4925608275047856E-3"/>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{AFB5E09C-49A5-41D5-8381-1CE2DA0D975D}</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86A2-4B8D-932F-0ABE8188BFD6}"/>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{AB1A7EFE-B883-4835-94E6-2C193D3CEC3C}</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86A2-4B8D-932F-0ABE8188BFD6}"/>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{77548240-5D4A-4920-BD23-796D21463D5F}</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86A2-4B8D-932F-0ABE8188BFD6}"/>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{384DE267-EBC5-4BDB-83EC-AE9A0711CE50}</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86A2-4B8D-932F-0ABE8188BFD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c:v>
                </c:pt>
                <c:pt idx="8">
                  <c:v>6.9</c:v>
                </c:pt>
                <c:pt idx="16">
                  <c:v>6.6</c:v>
                </c:pt>
                <c:pt idx="24">
                  <c:v>6.4</c:v>
                </c:pt>
                <c:pt idx="32">
                  <c:v>6.3</c:v>
                </c:pt>
              </c:numCache>
            </c:numRef>
          </c:xVal>
          <c:yVal>
            <c:numRef>
              <c:f>公会計指標分析・財政指標組合せ分析表!$BP$77:$DC$77</c:f>
              <c:numCache>
                <c:formatCode>#,##0.0;"▲ "#,##0.0</c:formatCode>
                <c:ptCount val="40"/>
                <c:pt idx="0">
                  <c:v>33.6</c:v>
                </c:pt>
                <c:pt idx="8">
                  <c:v>35.299999999999997</c:v>
                </c:pt>
                <c:pt idx="16">
                  <c:v>31.9</c:v>
                </c:pt>
                <c:pt idx="24">
                  <c:v>24.2</c:v>
                </c:pt>
                <c:pt idx="32">
                  <c:v>22.1</c:v>
                </c:pt>
              </c:numCache>
            </c:numRef>
          </c:yVal>
          <c:smooth val="0"/>
          <c:extLst>
            <c:ext xmlns:c16="http://schemas.microsoft.com/office/drawing/2014/chart" uri="{C3380CC4-5D6E-409C-BE32-E72D297353CC}">
              <c16:uniqueId val="{00000013-86A2-4B8D-932F-0ABE8188BFD6}"/>
            </c:ext>
          </c:extLst>
        </c:ser>
        <c:dLbls>
          <c:showLegendKey val="0"/>
          <c:showVal val="1"/>
          <c:showCatName val="0"/>
          <c:showSerName val="0"/>
          <c:showPercent val="0"/>
          <c:showBubbleSize val="0"/>
        </c:dLbls>
        <c:axId val="84219776"/>
        <c:axId val="84234240"/>
      </c:scatterChart>
      <c:valAx>
        <c:axId val="84219776"/>
        <c:scaling>
          <c:orientation val="minMax"/>
          <c:max val="11"/>
          <c:min val="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1"/>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宮城県多賀城市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元利償還金については、Ｈ２７に借入れを行った多賀城駅周辺の再開発に係る市債の償還が開始したことにより、前年度より増額となった。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公営企業債の元利償還金に対する繰入金については、汚水公債費の繰出基準外繰出額が減少したことに伴い、減額となった。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結果として、実質公債費比率の分子は前年度から減額となった。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満期一括償還地方債の償還財源として積み立てている減債基金はない。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宮城県多賀城市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一般会計等における地方債の現在高については、震災からの復旧・復興事業に注力するために休止していた事業を再開したことにより、平成２６年度以降増加傾向にあったが、平成３１年度は、約１２億円の繰上償還を行ったこともあり、新規発行額が元金償還額を下回ったため、前年度に引き続き減額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公営企業債等繰入見込額については、平成３１年度における公営企業債の元金償還額が当該年度の起債発行額を上回り、地方債現在高が減少したことにより、減額となった。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充当可能財源については、基金分で減債基金や市庁舎耐震対策等事業基金において大きく減額となった。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結果、充当可能財源が減額となったものの、将来負担額についても大幅な減額となったことから、将来負担比率の分子は前年度から減額となっている。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宮城県多賀城市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・財政調整基金は、決算剰余金（</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34,000</a:t>
          </a:r>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万円）が積み立てられたこと、市税が見込みよりも増となったことなどによって、財政調整基金を取り崩すことなく決算できたため、増額となった。</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・復興事業の進捗に伴い、東日本大震災復興交付金事業基金で大きく取り崩した。</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・ふるさと多賀城応援基金は全国からの寄附が昨年度に比して減少し、まちづくりに係る各種事業に活用したことから、微減</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・庁舎耐震対策等事業基金：庁舎建設工事の進捗に合わせ活用</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・市庁舎耐震対策等事業を始めとした公共施設総合管理計画に定められた大規模事業が集中する令和</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年度以降について、多額の財源を必要とするため、基金残高は減少するものと見込まれる。</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・多賀城南門等復元事業等基金については、特別史跡多賀城跡復元整備事業の本格化に伴い、大きく取り崩すことが見込まれる。</a:t>
          </a:r>
          <a:endParaRPr lang="ja-JP" altLang="ja-JP" sz="16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・東日本大震災復興交付金事業基金：東日本大震災復興交付金事業に活用</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・庁舎耐震対策等事業基金：市庁舎の耐震性能の確保、災害拠点機能の強化等に係る事業を円滑に行うため、庁舎耐震対策等事業へ活用</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・史跡のまち基金：多賀城の歴史、文化等を活かした魅力ある都市形成事業へ活用</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・東日本大震災復興基金：東日本大震災からの復旧及び復興に係る事業へ活用</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・教育施設文化施設管理基金：市の教育施設及び文化施設に係る大規模改修に係る経費のための事業へ活用</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東日本大震災復興交付金事業基金：多賀城市津波復興拠点整備事業、緊急避難路・物流路（清水沢多賀城線）整備事業、内水排除困難地域側溝整備事業等の復興事業、下水道事業特別会計にあっては、浸水対策下水道整備事業等へ繰入したことによる減</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・東日本大震災復興基金：追悼式開催事業、災害用備蓄品整備事業、被災者住宅再建補助事業、商業機能集積補助事業等の復旧・復興事業へ活用</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・庁舎耐震対策等事業基金：庁舎建設工事の進捗に合わせ活用</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・東日本大震災復興交付金事業基金については、復興期間の満了に伴う復興事業の完了により廃止予定。また、庁舎耐震対策等事業基金については庁舎建設工事の進捗に合わせ、取崩しを行う予定</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・財政調整基金は、決算剰余金（</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34,000</a:t>
          </a:r>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万円）が積み立てられたこと、市税が見込みよりも増となったことなどによって、財政調整基金を取り崩すことなく決算できたため、増額となった。</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・財政調整基金の残高は、標準財政規模の１０％以上は保有するよう努める</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6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・中心市街市形成事業等に関連した市債のうち、単独起債などの条件がよくない起債分に係る繰上償還に活用</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・定期償還に活用予定</a:t>
          </a:r>
          <a:endParaRPr lang="ja-JP" altLang="ja-JP" sz="1600">
            <a:effectLst/>
            <a:latin typeface="ＭＳ ゴシック" panose="020B0609070205080204" pitchFamily="49" charset="-128"/>
            <a:ea typeface="ＭＳ ゴシック" panose="020B0609070205080204" pitchFamily="49" charset="-128"/>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6773525" y="9391650"/>
          <a:ext cx="14478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8221325" y="9391650"/>
          <a:ext cx="14478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6" name="正方形/長方形 5"/>
        <xdr:cNvSpPr/>
      </xdr:nvSpPr>
      <xdr:spPr>
        <a:xfrm>
          <a:off x="16773525" y="13211175"/>
          <a:ext cx="14478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xdr:cNvSpPr/>
      </xdr:nvSpPr>
      <xdr:spPr>
        <a:xfrm>
          <a:off x="18221325" y="13211175"/>
          <a:ext cx="14478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xdr:cNvSpPr/>
      </xdr:nvSpPr>
      <xdr:spPr>
        <a:xfrm>
          <a:off x="355600" y="63500"/>
          <a:ext cx="120713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xdr:cNvSpPr/>
      </xdr:nvSpPr>
      <xdr:spPr>
        <a:xfrm>
          <a:off x="16211550" y="190500"/>
          <a:ext cx="37401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xdr:cNvSpPr/>
      </xdr:nvSpPr>
      <xdr:spPr>
        <a:xfrm>
          <a:off x="16227425" y="215900"/>
          <a:ext cx="370522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xdr:cNvSpPr/>
      </xdr:nvSpPr>
      <xdr:spPr>
        <a:xfrm>
          <a:off x="16252825" y="241300"/>
          <a:ext cx="364807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宮城県多賀城市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xdr:cNvSpPr/>
      </xdr:nvSpPr>
      <xdr:spPr>
        <a:xfrm>
          <a:off x="13550900" y="190500"/>
          <a:ext cx="2527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xdr:cNvSpPr/>
      </xdr:nvSpPr>
      <xdr:spPr>
        <a:xfrm>
          <a:off x="13576300" y="215900"/>
          <a:ext cx="2482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xdr:cNvSpPr/>
      </xdr:nvSpPr>
      <xdr:spPr>
        <a:xfrm>
          <a:off x="13601700" y="241300"/>
          <a:ext cx="2435225"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xdr:cNvSpPr/>
      </xdr:nvSpPr>
      <xdr:spPr>
        <a:xfrm>
          <a:off x="482600" y="889000"/>
          <a:ext cx="959167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xdr:cNvSpPr/>
      </xdr:nvSpPr>
      <xdr:spPr>
        <a:xfrm>
          <a:off x="609600" y="920750"/>
          <a:ext cx="13208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xdr:cNvSpPr/>
      </xdr:nvSpPr>
      <xdr:spPr>
        <a:xfrm>
          <a:off x="1876425" y="920750"/>
          <a:ext cx="126682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62,416
61,895
19.69
30,767,228
28,741,291
459,257
12,404,022
22,675,113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xdr:cNvSpPr/>
      </xdr:nvSpPr>
      <xdr:spPr>
        <a:xfrm>
          <a:off x="3143250" y="920750"/>
          <a:ext cx="14478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xdr:cNvSpPr/>
      </xdr:nvSpPr>
      <xdr:spPr>
        <a:xfrm>
          <a:off x="4591050" y="939800"/>
          <a:ext cx="19272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xdr:cNvSpPr/>
      </xdr:nvSpPr>
      <xdr:spPr>
        <a:xfrm>
          <a:off x="6518275" y="939800"/>
          <a:ext cx="12033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xdr:cNvSpPr/>
      </xdr:nvSpPr>
      <xdr:spPr>
        <a:xfrm>
          <a:off x="7785100" y="952500"/>
          <a:ext cx="6064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xdr:cNvSpPr/>
      </xdr:nvSpPr>
      <xdr:spPr>
        <a:xfrm>
          <a:off x="4591050" y="1714500"/>
          <a:ext cx="192722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xdr:cNvSpPr/>
      </xdr:nvSpPr>
      <xdr:spPr>
        <a:xfrm>
          <a:off x="6581775" y="1714500"/>
          <a:ext cx="3492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xdr:cNvSpPr/>
      </xdr:nvSpPr>
      <xdr:spPr>
        <a:xfrm>
          <a:off x="10550525" y="889000"/>
          <a:ext cx="14478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xdr:cNvSpPr/>
      </xdr:nvSpPr>
      <xdr:spPr>
        <a:xfrm>
          <a:off x="10801350" y="952500"/>
          <a:ext cx="12668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xdr:cNvSpPr/>
      </xdr:nvSpPr>
      <xdr:spPr>
        <a:xfrm>
          <a:off x="10801350" y="1219200"/>
          <a:ext cx="1266825"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xdr:cNvSpPr/>
      </xdr:nvSpPr>
      <xdr:spPr>
        <a:xfrm>
          <a:off x="10801350" y="1562100"/>
          <a:ext cx="13843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xdr:cNvCxnSpPr/>
      </xdr:nvCxnSpPr>
      <xdr:spPr>
        <a:xfrm flipH="1">
          <a:off x="10623550" y="1041400"/>
          <a:ext cx="2000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xdr:cNvSpPr/>
      </xdr:nvSpPr>
      <xdr:spPr>
        <a:xfrm>
          <a:off x="106775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xdr:cNvSpPr/>
      </xdr:nvSpPr>
      <xdr:spPr>
        <a:xfrm>
          <a:off x="106775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xdr:cNvCxnSpPr/>
      </xdr:nvCxnSpPr>
      <xdr:spPr>
        <a:xfrm>
          <a:off x="107219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xdr:cNvCxnSpPr/>
      </xdr:nvCxnSpPr>
      <xdr:spPr>
        <a:xfrm>
          <a:off x="10642600" y="1562100"/>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xdr:cNvCxnSpPr/>
      </xdr:nvCxnSpPr>
      <xdr:spPr>
        <a:xfrm flipV="1">
          <a:off x="107219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xdr:cNvCxnSpPr/>
      </xdr:nvCxnSpPr>
      <xdr:spPr>
        <a:xfrm>
          <a:off x="10642600" y="1943100"/>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5" name="テキスト ボックス 34"/>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6" name="テキスト ボックス 35"/>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7" name="テキスト ボックス 36"/>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8" name="テキスト ボックス 37"/>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9" name="テキスト ボックス 38"/>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xdr:cNvSpPr/>
      </xdr:nvSpPr>
      <xdr:spPr>
        <a:xfrm>
          <a:off x="1231900" y="4254500"/>
          <a:ext cx="40322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xdr:cNvSpPr/>
      </xdr:nvSpPr>
      <xdr:spPr>
        <a:xfrm>
          <a:off x="1919464" y="4624642"/>
          <a:ext cx="164747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xdr:cNvSpPr/>
      </xdr:nvSpPr>
      <xdr:spPr>
        <a:xfrm>
          <a:off x="3665214" y="4607971"/>
          <a:ext cx="80709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xdr:cNvSpPr/>
      </xdr:nvSpPr>
      <xdr:spPr>
        <a:xfrm>
          <a:off x="5213350" y="43815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xdr:cNvSpPr/>
      </xdr:nvSpPr>
      <xdr:spPr>
        <a:xfrm>
          <a:off x="5213350" y="45720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xdr:cNvSpPr/>
      </xdr:nvSpPr>
      <xdr:spPr>
        <a:xfrm>
          <a:off x="6661150" y="43815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xdr:cNvSpPr/>
      </xdr:nvSpPr>
      <xdr:spPr>
        <a:xfrm>
          <a:off x="6661150" y="45720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xdr:cNvSpPr/>
      </xdr:nvSpPr>
      <xdr:spPr>
        <a:xfrm>
          <a:off x="8235950" y="43815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xdr:cNvSpPr/>
      </xdr:nvSpPr>
      <xdr:spPr>
        <a:xfrm>
          <a:off x="8235950" y="45720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xdr:cNvSpPr/>
      </xdr:nvSpPr>
      <xdr:spPr>
        <a:xfrm>
          <a:off x="1231900" y="4953000"/>
          <a:ext cx="403225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xdr:cNvSpPr/>
      </xdr:nvSpPr>
      <xdr:spPr>
        <a:xfrm>
          <a:off x="5521325" y="4953000"/>
          <a:ext cx="452437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xdr:cNvSpPr/>
      </xdr:nvSpPr>
      <xdr:spPr>
        <a:xfrm>
          <a:off x="5521325" y="5016500"/>
          <a:ext cx="4343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xdr:cNvSpPr txBox="1"/>
      </xdr:nvSpPr>
      <xdr:spPr>
        <a:xfrm>
          <a:off x="5588000" y="5245100"/>
          <a:ext cx="43307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より低い水準にあるが、これは東日本大震災の被災者向けに建設した災害公営住宅分が影響し、比率が低くなっている。他施設では建築後４０年を超える施設もあるため、老朽化対策を含めた公共施設等総合管理計画を策定し、計画に基づく管理を進め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3" name="テキスト ボックス 52"/>
        <xdr:cNvSpPr txBox="1"/>
      </xdr:nvSpPr>
      <xdr:spPr>
        <a:xfrm>
          <a:off x="1203325"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xdr:cNvCxnSpPr/>
      </xdr:nvCxnSpPr>
      <xdr:spPr>
        <a:xfrm>
          <a:off x="1231900" y="7112000"/>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5" name="テキスト ボックス 54"/>
        <xdr:cNvSpPr txBox="1"/>
      </xdr:nvSpPr>
      <xdr:spPr>
        <a:xfrm>
          <a:off x="837581"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6" name="直線コネクタ 55"/>
        <xdr:cNvCxnSpPr/>
      </xdr:nvCxnSpPr>
      <xdr:spPr>
        <a:xfrm>
          <a:off x="1231900" y="6803572"/>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7" name="テキスト ボックス 56"/>
        <xdr:cNvSpPr txBox="1"/>
      </xdr:nvSpPr>
      <xdr:spPr>
        <a:xfrm>
          <a:off x="837581"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8" name="直線コネクタ 57"/>
        <xdr:cNvCxnSpPr/>
      </xdr:nvCxnSpPr>
      <xdr:spPr>
        <a:xfrm>
          <a:off x="1231900" y="6495143"/>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9" name="テキスト ボックス 58"/>
        <xdr:cNvSpPr txBox="1"/>
      </xdr:nvSpPr>
      <xdr:spPr>
        <a:xfrm>
          <a:off x="837581"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0" name="直線コネクタ 59"/>
        <xdr:cNvCxnSpPr/>
      </xdr:nvCxnSpPr>
      <xdr:spPr>
        <a:xfrm>
          <a:off x="1231900" y="6186714"/>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1" name="テキスト ボックス 60"/>
        <xdr:cNvSpPr txBox="1"/>
      </xdr:nvSpPr>
      <xdr:spPr>
        <a:xfrm>
          <a:off x="837581"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2" name="直線コネクタ 61"/>
        <xdr:cNvCxnSpPr/>
      </xdr:nvCxnSpPr>
      <xdr:spPr>
        <a:xfrm>
          <a:off x="1231900" y="5878286"/>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3" name="テキスト ボックス 62"/>
        <xdr:cNvSpPr txBox="1"/>
      </xdr:nvSpPr>
      <xdr:spPr>
        <a:xfrm>
          <a:off x="837581"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4" name="直線コネクタ 63"/>
        <xdr:cNvCxnSpPr/>
      </xdr:nvCxnSpPr>
      <xdr:spPr>
        <a:xfrm>
          <a:off x="1231900" y="5569857"/>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5" name="テキスト ボックス 64"/>
        <xdr:cNvSpPr txBox="1"/>
      </xdr:nvSpPr>
      <xdr:spPr>
        <a:xfrm>
          <a:off x="837581"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6" name="直線コネクタ 65"/>
        <xdr:cNvCxnSpPr/>
      </xdr:nvCxnSpPr>
      <xdr:spPr>
        <a:xfrm>
          <a:off x="1231900" y="5261428"/>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7" name="テキスト ボックス 66"/>
        <xdr:cNvSpPr txBox="1"/>
      </xdr:nvSpPr>
      <xdr:spPr>
        <a:xfrm>
          <a:off x="837581"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31900" y="4953000"/>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xdr:cNvSpPr txBox="1"/>
      </xdr:nvSpPr>
      <xdr:spPr>
        <a:xfrm>
          <a:off x="837581"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31900" y="4953000"/>
          <a:ext cx="403225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33474</xdr:rowOff>
    </xdr:from>
    <xdr:to>
      <xdr:col>23</xdr:col>
      <xdr:colOff>85090</xdr:colOff>
      <xdr:row>35</xdr:row>
      <xdr:rowOff>37465</xdr:rowOff>
    </xdr:to>
    <xdr:cxnSp macro="">
      <xdr:nvCxnSpPr>
        <xdr:cNvPr id="71" name="直線コネクタ 70"/>
        <xdr:cNvCxnSpPr/>
      </xdr:nvCxnSpPr>
      <xdr:spPr>
        <a:xfrm flipV="1">
          <a:off x="4551045" y="5434149"/>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41292</xdr:rowOff>
    </xdr:from>
    <xdr:ext cx="405111" cy="259045"/>
    <xdr:sp macro="" textlink="">
      <xdr:nvSpPr>
        <xdr:cNvPr id="72" name="有形固定資産減価償却率最小値テキスト"/>
        <xdr:cNvSpPr txBox="1"/>
      </xdr:nvSpPr>
      <xdr:spPr>
        <a:xfrm>
          <a:off x="4603750" y="681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37465</xdr:rowOff>
    </xdr:from>
    <xdr:to>
      <xdr:col>23</xdr:col>
      <xdr:colOff>174625</xdr:colOff>
      <xdr:row>35</xdr:row>
      <xdr:rowOff>37465</xdr:rowOff>
    </xdr:to>
    <xdr:cxnSp macro="">
      <xdr:nvCxnSpPr>
        <xdr:cNvPr id="73" name="直線コネクタ 72"/>
        <xdr:cNvCxnSpPr/>
      </xdr:nvCxnSpPr>
      <xdr:spPr>
        <a:xfrm>
          <a:off x="4464050" y="680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151601</xdr:rowOff>
    </xdr:from>
    <xdr:ext cx="405111" cy="259045"/>
    <xdr:sp macro="" textlink="">
      <xdr:nvSpPr>
        <xdr:cNvPr id="74" name="有形固定資産減価償却率最大値テキスト"/>
        <xdr:cNvSpPr txBox="1"/>
      </xdr:nvSpPr>
      <xdr:spPr>
        <a:xfrm>
          <a:off x="4603750" y="5209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33474</xdr:rowOff>
    </xdr:from>
    <xdr:to>
      <xdr:col>23</xdr:col>
      <xdr:colOff>174625</xdr:colOff>
      <xdr:row>27</xdr:row>
      <xdr:rowOff>33474</xdr:rowOff>
    </xdr:to>
    <xdr:cxnSp macro="">
      <xdr:nvCxnSpPr>
        <xdr:cNvPr id="75" name="直線コネクタ 74"/>
        <xdr:cNvCxnSpPr/>
      </xdr:nvCxnSpPr>
      <xdr:spPr>
        <a:xfrm>
          <a:off x="4464050" y="5434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74130</xdr:rowOff>
    </xdr:from>
    <xdr:ext cx="405111" cy="259045"/>
    <xdr:sp macro="" textlink="">
      <xdr:nvSpPr>
        <xdr:cNvPr id="76" name="有形固定資産減価償却率平均値テキスト"/>
        <xdr:cNvSpPr txBox="1"/>
      </xdr:nvSpPr>
      <xdr:spPr>
        <a:xfrm>
          <a:off x="4603750" y="61606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95703</xdr:rowOff>
    </xdr:from>
    <xdr:to>
      <xdr:col>23</xdr:col>
      <xdr:colOff>136525</xdr:colOff>
      <xdr:row>32</xdr:row>
      <xdr:rowOff>25853</xdr:rowOff>
    </xdr:to>
    <xdr:sp macro="" textlink="">
      <xdr:nvSpPr>
        <xdr:cNvPr id="77" name="フローチャート: 判断 76"/>
        <xdr:cNvSpPr/>
      </xdr:nvSpPr>
      <xdr:spPr>
        <a:xfrm>
          <a:off x="4502150" y="618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46355</xdr:rowOff>
    </xdr:from>
    <xdr:to>
      <xdr:col>19</xdr:col>
      <xdr:colOff>187325</xdr:colOff>
      <xdr:row>31</xdr:row>
      <xdr:rowOff>147955</xdr:rowOff>
    </xdr:to>
    <xdr:sp macro="" textlink="">
      <xdr:nvSpPr>
        <xdr:cNvPr id="78" name="フローチャート: 判断 77"/>
        <xdr:cNvSpPr/>
      </xdr:nvSpPr>
      <xdr:spPr>
        <a:xfrm>
          <a:off x="3829050" y="613283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27849</xdr:rowOff>
    </xdr:from>
    <xdr:to>
      <xdr:col>15</xdr:col>
      <xdr:colOff>187325</xdr:colOff>
      <xdr:row>31</xdr:row>
      <xdr:rowOff>129449</xdr:rowOff>
    </xdr:to>
    <xdr:sp macro="" textlink="">
      <xdr:nvSpPr>
        <xdr:cNvPr id="79" name="フローチャート: 判断 78"/>
        <xdr:cNvSpPr/>
      </xdr:nvSpPr>
      <xdr:spPr>
        <a:xfrm>
          <a:off x="3105150" y="6114324"/>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61776</xdr:rowOff>
    </xdr:from>
    <xdr:to>
      <xdr:col>11</xdr:col>
      <xdr:colOff>187325</xdr:colOff>
      <xdr:row>31</xdr:row>
      <xdr:rowOff>163376</xdr:rowOff>
    </xdr:to>
    <xdr:sp macro="" textlink="">
      <xdr:nvSpPr>
        <xdr:cNvPr id="80" name="フローチャート: 判断 79"/>
        <xdr:cNvSpPr/>
      </xdr:nvSpPr>
      <xdr:spPr>
        <a:xfrm>
          <a:off x="2381250" y="6148251"/>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122192</xdr:rowOff>
    </xdr:from>
    <xdr:to>
      <xdr:col>7</xdr:col>
      <xdr:colOff>187325</xdr:colOff>
      <xdr:row>31</xdr:row>
      <xdr:rowOff>52342</xdr:rowOff>
    </xdr:to>
    <xdr:sp macro="" textlink="">
      <xdr:nvSpPr>
        <xdr:cNvPr id="81" name="フローチャート: 判断 80"/>
        <xdr:cNvSpPr/>
      </xdr:nvSpPr>
      <xdr:spPr>
        <a:xfrm>
          <a:off x="1657350" y="6037217"/>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3846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7115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29876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2637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5398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6259</xdr:rowOff>
    </xdr:from>
    <xdr:to>
      <xdr:col>23</xdr:col>
      <xdr:colOff>136525</xdr:colOff>
      <xdr:row>31</xdr:row>
      <xdr:rowOff>107859</xdr:rowOff>
    </xdr:to>
    <xdr:sp macro="" textlink="">
      <xdr:nvSpPr>
        <xdr:cNvPr id="87" name="楕円 86"/>
        <xdr:cNvSpPr/>
      </xdr:nvSpPr>
      <xdr:spPr>
        <a:xfrm>
          <a:off x="4502150" y="609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29136</xdr:rowOff>
    </xdr:from>
    <xdr:ext cx="405111" cy="259045"/>
    <xdr:sp macro="" textlink="">
      <xdr:nvSpPr>
        <xdr:cNvPr id="88" name="有形固定資産減価償却率該当値テキスト"/>
        <xdr:cNvSpPr txBox="1"/>
      </xdr:nvSpPr>
      <xdr:spPr>
        <a:xfrm>
          <a:off x="4603750" y="5944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134529</xdr:rowOff>
    </xdr:from>
    <xdr:to>
      <xdr:col>19</xdr:col>
      <xdr:colOff>187325</xdr:colOff>
      <xdr:row>31</xdr:row>
      <xdr:rowOff>64679</xdr:rowOff>
    </xdr:to>
    <xdr:sp macro="" textlink="">
      <xdr:nvSpPr>
        <xdr:cNvPr id="89" name="楕円 88"/>
        <xdr:cNvSpPr/>
      </xdr:nvSpPr>
      <xdr:spPr>
        <a:xfrm>
          <a:off x="3829050" y="6049554"/>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13879</xdr:rowOff>
    </xdr:from>
    <xdr:to>
      <xdr:col>23</xdr:col>
      <xdr:colOff>85725</xdr:colOff>
      <xdr:row>31</xdr:row>
      <xdr:rowOff>57059</xdr:rowOff>
    </xdr:to>
    <xdr:cxnSp macro="">
      <xdr:nvCxnSpPr>
        <xdr:cNvPr id="90" name="直線コネクタ 89"/>
        <xdr:cNvCxnSpPr/>
      </xdr:nvCxnSpPr>
      <xdr:spPr>
        <a:xfrm>
          <a:off x="3879850" y="6100354"/>
          <a:ext cx="6731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79012</xdr:rowOff>
    </xdr:from>
    <xdr:to>
      <xdr:col>15</xdr:col>
      <xdr:colOff>187325</xdr:colOff>
      <xdr:row>31</xdr:row>
      <xdr:rowOff>9162</xdr:rowOff>
    </xdr:to>
    <xdr:sp macro="" textlink="">
      <xdr:nvSpPr>
        <xdr:cNvPr id="91" name="楕円 90"/>
        <xdr:cNvSpPr/>
      </xdr:nvSpPr>
      <xdr:spPr>
        <a:xfrm>
          <a:off x="3105150" y="5994037"/>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129812</xdr:rowOff>
    </xdr:from>
    <xdr:to>
      <xdr:col>19</xdr:col>
      <xdr:colOff>136525</xdr:colOff>
      <xdr:row>31</xdr:row>
      <xdr:rowOff>13879</xdr:rowOff>
    </xdr:to>
    <xdr:cxnSp macro="">
      <xdr:nvCxnSpPr>
        <xdr:cNvPr id="92" name="直線コネクタ 91"/>
        <xdr:cNvCxnSpPr/>
      </xdr:nvCxnSpPr>
      <xdr:spPr>
        <a:xfrm>
          <a:off x="3155950" y="6044837"/>
          <a:ext cx="7239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26579</xdr:rowOff>
    </xdr:from>
    <xdr:to>
      <xdr:col>11</xdr:col>
      <xdr:colOff>187325</xdr:colOff>
      <xdr:row>30</xdr:row>
      <xdr:rowOff>128179</xdr:rowOff>
    </xdr:to>
    <xdr:sp macro="" textlink="">
      <xdr:nvSpPr>
        <xdr:cNvPr id="93" name="楕円 92"/>
        <xdr:cNvSpPr/>
      </xdr:nvSpPr>
      <xdr:spPr>
        <a:xfrm>
          <a:off x="2381250" y="5941604"/>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77379</xdr:rowOff>
    </xdr:from>
    <xdr:to>
      <xdr:col>15</xdr:col>
      <xdr:colOff>136525</xdr:colOff>
      <xdr:row>30</xdr:row>
      <xdr:rowOff>129812</xdr:rowOff>
    </xdr:to>
    <xdr:cxnSp macro="">
      <xdr:nvCxnSpPr>
        <xdr:cNvPr id="94" name="直線コネクタ 93"/>
        <xdr:cNvCxnSpPr/>
      </xdr:nvCxnSpPr>
      <xdr:spPr>
        <a:xfrm>
          <a:off x="2432050" y="5992404"/>
          <a:ext cx="7239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139082</xdr:rowOff>
    </xdr:from>
    <xdr:ext cx="405111" cy="259045"/>
    <xdr:sp macro="" textlink="">
      <xdr:nvSpPr>
        <xdr:cNvPr id="95" name="n_1aveValue有形固定資産減価償却率"/>
        <xdr:cNvSpPr txBox="1"/>
      </xdr:nvSpPr>
      <xdr:spPr>
        <a:xfrm>
          <a:off x="3674119" y="622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120576</xdr:rowOff>
    </xdr:from>
    <xdr:ext cx="405111" cy="259045"/>
    <xdr:sp macro="" textlink="">
      <xdr:nvSpPr>
        <xdr:cNvPr id="96" name="n_2aveValue有形固定資産減価償却率"/>
        <xdr:cNvSpPr txBox="1"/>
      </xdr:nvSpPr>
      <xdr:spPr>
        <a:xfrm>
          <a:off x="2962919" y="6207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154503</xdr:rowOff>
    </xdr:from>
    <xdr:ext cx="405111" cy="259045"/>
    <xdr:sp macro="" textlink="">
      <xdr:nvSpPr>
        <xdr:cNvPr id="97" name="n_3aveValue有形固定資産減価償却率"/>
        <xdr:cNvSpPr txBox="1"/>
      </xdr:nvSpPr>
      <xdr:spPr>
        <a:xfrm>
          <a:off x="2239019" y="6240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68869</xdr:rowOff>
    </xdr:from>
    <xdr:ext cx="405111" cy="259045"/>
    <xdr:sp macro="" textlink="">
      <xdr:nvSpPr>
        <xdr:cNvPr id="98" name="n_4aveValue有形固定資産減価償却率"/>
        <xdr:cNvSpPr txBox="1"/>
      </xdr:nvSpPr>
      <xdr:spPr>
        <a:xfrm>
          <a:off x="1515119" y="5812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81206</xdr:rowOff>
    </xdr:from>
    <xdr:ext cx="405111" cy="259045"/>
    <xdr:sp macro="" textlink="">
      <xdr:nvSpPr>
        <xdr:cNvPr id="99" name="n_1mainValue有形固定資産減価償却率"/>
        <xdr:cNvSpPr txBox="1"/>
      </xdr:nvSpPr>
      <xdr:spPr>
        <a:xfrm>
          <a:off x="3674119" y="5824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25689</xdr:rowOff>
    </xdr:from>
    <xdr:ext cx="405111" cy="259045"/>
    <xdr:sp macro="" textlink="">
      <xdr:nvSpPr>
        <xdr:cNvPr id="100" name="n_2mainValue有形固定資産減価償却率"/>
        <xdr:cNvSpPr txBox="1"/>
      </xdr:nvSpPr>
      <xdr:spPr>
        <a:xfrm>
          <a:off x="2962919" y="5769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144706</xdr:rowOff>
    </xdr:from>
    <xdr:ext cx="405111" cy="259045"/>
    <xdr:sp macro="" textlink="">
      <xdr:nvSpPr>
        <xdr:cNvPr id="101" name="n_3mainValue有形固定資産減価償却率"/>
        <xdr:cNvSpPr txBox="1"/>
      </xdr:nvSpPr>
      <xdr:spPr>
        <a:xfrm>
          <a:off x="2239019" y="5716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2" name="正方形/長方形 101"/>
        <xdr:cNvSpPr/>
      </xdr:nvSpPr>
      <xdr:spPr>
        <a:xfrm>
          <a:off x="10769600" y="4254500"/>
          <a:ext cx="40227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3" name="正方形/長方形 102"/>
        <xdr:cNvSpPr/>
      </xdr:nvSpPr>
      <xdr:spPr>
        <a:xfrm>
          <a:off x="11782693" y="4624642"/>
          <a:ext cx="986889"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4" name="正方形/長方形 103"/>
        <xdr:cNvSpPr/>
      </xdr:nvSpPr>
      <xdr:spPr>
        <a:xfrm>
          <a:off x="13151390" y="4607971"/>
          <a:ext cx="9006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[ 789.2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5" name="正方形/長方形 104"/>
        <xdr:cNvSpPr/>
      </xdr:nvSpPr>
      <xdr:spPr>
        <a:xfrm>
          <a:off x="14751050" y="43815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6" name="正方形/長方形 105"/>
        <xdr:cNvSpPr/>
      </xdr:nvSpPr>
      <xdr:spPr>
        <a:xfrm>
          <a:off x="14751050" y="45720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7" name="正方形/長方形 106"/>
        <xdr:cNvSpPr/>
      </xdr:nvSpPr>
      <xdr:spPr>
        <a:xfrm>
          <a:off x="16198850" y="43815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8" name="正方形/長方形 107"/>
        <xdr:cNvSpPr/>
      </xdr:nvSpPr>
      <xdr:spPr>
        <a:xfrm>
          <a:off x="16198850" y="45720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9" name="正方形/長方形 108"/>
        <xdr:cNvSpPr/>
      </xdr:nvSpPr>
      <xdr:spPr>
        <a:xfrm>
          <a:off x="17764125" y="43815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0" name="正方形/長方形 109"/>
        <xdr:cNvSpPr/>
      </xdr:nvSpPr>
      <xdr:spPr>
        <a:xfrm>
          <a:off x="17764125" y="45720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1" name="正方形/長方形 110"/>
        <xdr:cNvSpPr/>
      </xdr:nvSpPr>
      <xdr:spPr>
        <a:xfrm>
          <a:off x="10769600" y="4953000"/>
          <a:ext cx="4022725"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2" name="正方形/長方形 111"/>
        <xdr:cNvSpPr/>
      </xdr:nvSpPr>
      <xdr:spPr>
        <a:xfrm>
          <a:off x="15049500" y="4953000"/>
          <a:ext cx="452437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3" name="正方形/長方形 112"/>
        <xdr:cNvSpPr/>
      </xdr:nvSpPr>
      <xdr:spPr>
        <a:xfrm>
          <a:off x="15049500" y="5016500"/>
          <a:ext cx="4343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4" name="テキスト ボックス 113"/>
        <xdr:cNvSpPr txBox="1"/>
      </xdr:nvSpPr>
      <xdr:spPr>
        <a:xfrm>
          <a:off x="15125700" y="5245100"/>
          <a:ext cx="43307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a:r>
            <a:rPr kumimoji="1" lang="ja-JP" altLang="en-US" sz="1100">
              <a:latin typeface="ＭＳ Ｐゴシック" panose="020B0600070205080204" pitchFamily="50" charset="-128"/>
              <a:ea typeface="ＭＳ Ｐゴシック" panose="020B0600070205080204" pitchFamily="50" charset="-128"/>
            </a:rPr>
            <a:t>債務償還比率は他団体より高い水準にあるが、前年度と比較すると</a:t>
          </a:r>
          <a:r>
            <a:rPr kumimoji="1" lang="en-US" altLang="ja-JP" sz="1100">
              <a:latin typeface="ＭＳ Ｐゴシック" panose="020B0600070205080204" pitchFamily="50" charset="-128"/>
              <a:ea typeface="ＭＳ Ｐゴシック" panose="020B0600070205080204" pitchFamily="50" charset="-128"/>
            </a:rPr>
            <a:t>66.4</a:t>
          </a:r>
          <a:r>
            <a:rPr kumimoji="1" lang="ja-JP" altLang="en-US" sz="1100">
              <a:latin typeface="ＭＳ Ｐゴシック" panose="020B0600070205080204" pitchFamily="50" charset="-128"/>
              <a:ea typeface="ＭＳ Ｐゴシック" panose="020B0600070205080204" pitchFamily="50" charset="-128"/>
            </a:rPr>
            <a:t>ポイント改善した。これは、市債発行の抑制等により、将来負担額が減少し、改善したためである。</a:t>
          </a:r>
        </a:p>
        <a:p>
          <a:pPr algn="l"/>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5" name="テキスト ボックス 114"/>
        <xdr:cNvSpPr txBox="1"/>
      </xdr:nvSpPr>
      <xdr:spPr>
        <a:xfrm>
          <a:off x="107315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6" name="直線コネクタ 115"/>
        <xdr:cNvCxnSpPr/>
      </xdr:nvCxnSpPr>
      <xdr:spPr>
        <a:xfrm>
          <a:off x="10769600" y="7112000"/>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7" name="テキスト ボックス 116"/>
        <xdr:cNvSpPr txBox="1"/>
      </xdr:nvSpPr>
      <xdr:spPr>
        <a:xfrm>
          <a:off x="10251851"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8" name="直線コネクタ 117"/>
        <xdr:cNvCxnSpPr/>
      </xdr:nvCxnSpPr>
      <xdr:spPr>
        <a:xfrm>
          <a:off x="10769600" y="6752167"/>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9" name="テキスト ボックス 118"/>
        <xdr:cNvSpPr txBox="1"/>
      </xdr:nvSpPr>
      <xdr:spPr>
        <a:xfrm>
          <a:off x="10251851"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0" name="直線コネクタ 119"/>
        <xdr:cNvCxnSpPr/>
      </xdr:nvCxnSpPr>
      <xdr:spPr>
        <a:xfrm>
          <a:off x="10769600" y="6392333"/>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1" name="テキスト ボックス 120"/>
        <xdr:cNvSpPr txBox="1"/>
      </xdr:nvSpPr>
      <xdr:spPr>
        <a:xfrm>
          <a:off x="1031446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2" name="直線コネクタ 121"/>
        <xdr:cNvCxnSpPr/>
      </xdr:nvCxnSpPr>
      <xdr:spPr>
        <a:xfrm>
          <a:off x="10769600" y="6032500"/>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3" name="テキスト ボックス 122"/>
        <xdr:cNvSpPr txBox="1"/>
      </xdr:nvSpPr>
      <xdr:spPr>
        <a:xfrm>
          <a:off x="1031446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4" name="直線コネクタ 123"/>
        <xdr:cNvCxnSpPr/>
      </xdr:nvCxnSpPr>
      <xdr:spPr>
        <a:xfrm>
          <a:off x="10769600" y="5672667"/>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5" name="テキスト ボックス 124"/>
        <xdr:cNvSpPr txBox="1"/>
      </xdr:nvSpPr>
      <xdr:spPr>
        <a:xfrm>
          <a:off x="1031446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6" name="直線コネクタ 125"/>
        <xdr:cNvCxnSpPr/>
      </xdr:nvCxnSpPr>
      <xdr:spPr>
        <a:xfrm>
          <a:off x="10769600" y="5312833"/>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7" name="テキスト ボックス 126"/>
        <xdr:cNvSpPr txBox="1"/>
      </xdr:nvSpPr>
      <xdr:spPr>
        <a:xfrm>
          <a:off x="1041705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8" name="直線コネクタ 127"/>
        <xdr:cNvCxnSpPr/>
      </xdr:nvCxnSpPr>
      <xdr:spPr>
        <a:xfrm>
          <a:off x="10769600" y="4953000"/>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xdr:cNvSpPr/>
      </xdr:nvSpPr>
      <xdr:spPr>
        <a:xfrm>
          <a:off x="10769600" y="4953000"/>
          <a:ext cx="4022725"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55817</xdr:rowOff>
    </xdr:to>
    <xdr:cxnSp macro="">
      <xdr:nvCxnSpPr>
        <xdr:cNvPr id="130" name="直線コネクタ 129"/>
        <xdr:cNvCxnSpPr/>
      </xdr:nvCxnSpPr>
      <xdr:spPr>
        <a:xfrm flipV="1">
          <a:off x="14079220" y="5312833"/>
          <a:ext cx="1269" cy="1515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59644</xdr:rowOff>
    </xdr:from>
    <xdr:ext cx="560923" cy="259045"/>
    <xdr:sp macro="" textlink="">
      <xdr:nvSpPr>
        <xdr:cNvPr id="131" name="債務償還比率最小値テキスト"/>
        <xdr:cNvSpPr txBox="1"/>
      </xdr:nvSpPr>
      <xdr:spPr>
        <a:xfrm>
          <a:off x="14131925" y="68319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55817</xdr:rowOff>
    </xdr:from>
    <xdr:to>
      <xdr:col>76</xdr:col>
      <xdr:colOff>111125</xdr:colOff>
      <xdr:row>35</xdr:row>
      <xdr:rowOff>55817</xdr:rowOff>
    </xdr:to>
    <xdr:cxnSp macro="">
      <xdr:nvCxnSpPr>
        <xdr:cNvPr id="132" name="直線コネクタ 131"/>
        <xdr:cNvCxnSpPr/>
      </xdr:nvCxnSpPr>
      <xdr:spPr>
        <a:xfrm>
          <a:off x="14001750" y="6828092"/>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3" name="債務償還比率最大値テキスト"/>
        <xdr:cNvSpPr txBox="1"/>
      </xdr:nvSpPr>
      <xdr:spPr>
        <a:xfrm>
          <a:off x="14131925"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4" name="直線コネクタ 133"/>
        <xdr:cNvCxnSpPr/>
      </xdr:nvCxnSpPr>
      <xdr:spPr>
        <a:xfrm>
          <a:off x="14001750" y="5312833"/>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134411</xdr:rowOff>
    </xdr:from>
    <xdr:ext cx="469744" cy="259045"/>
    <xdr:sp macro="" textlink="">
      <xdr:nvSpPr>
        <xdr:cNvPr id="135" name="債務償還比率平均値テキスト"/>
        <xdr:cNvSpPr txBox="1"/>
      </xdr:nvSpPr>
      <xdr:spPr>
        <a:xfrm>
          <a:off x="14131925" y="5877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111534</xdr:rowOff>
    </xdr:from>
    <xdr:to>
      <xdr:col>76</xdr:col>
      <xdr:colOff>73025</xdr:colOff>
      <xdr:row>31</xdr:row>
      <xdr:rowOff>41684</xdr:rowOff>
    </xdr:to>
    <xdr:sp macro="" textlink="">
      <xdr:nvSpPr>
        <xdr:cNvPr id="136" name="フローチャート: 判断 135"/>
        <xdr:cNvSpPr/>
      </xdr:nvSpPr>
      <xdr:spPr>
        <a:xfrm>
          <a:off x="14039850" y="6026559"/>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118971</xdr:rowOff>
    </xdr:from>
    <xdr:to>
      <xdr:col>72</xdr:col>
      <xdr:colOff>123825</xdr:colOff>
      <xdr:row>31</xdr:row>
      <xdr:rowOff>49121</xdr:rowOff>
    </xdr:to>
    <xdr:sp macro="" textlink="">
      <xdr:nvSpPr>
        <xdr:cNvPr id="137" name="フローチャート: 判断 136"/>
        <xdr:cNvSpPr/>
      </xdr:nvSpPr>
      <xdr:spPr>
        <a:xfrm>
          <a:off x="13357225" y="603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162271</xdr:rowOff>
    </xdr:from>
    <xdr:to>
      <xdr:col>68</xdr:col>
      <xdr:colOff>123825</xdr:colOff>
      <xdr:row>31</xdr:row>
      <xdr:rowOff>92421</xdr:rowOff>
    </xdr:to>
    <xdr:sp macro="" textlink="">
      <xdr:nvSpPr>
        <xdr:cNvPr id="138" name="フローチャート: 判断 137"/>
        <xdr:cNvSpPr/>
      </xdr:nvSpPr>
      <xdr:spPr>
        <a:xfrm>
          <a:off x="12633325" y="607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12891</xdr:rowOff>
    </xdr:from>
    <xdr:to>
      <xdr:col>64</xdr:col>
      <xdr:colOff>123825</xdr:colOff>
      <xdr:row>31</xdr:row>
      <xdr:rowOff>114491</xdr:rowOff>
    </xdr:to>
    <xdr:sp macro="" textlink="">
      <xdr:nvSpPr>
        <xdr:cNvPr id="139" name="フローチャート: 判断 138"/>
        <xdr:cNvSpPr/>
      </xdr:nvSpPr>
      <xdr:spPr>
        <a:xfrm>
          <a:off x="11909425" y="609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122209</xdr:rowOff>
    </xdr:from>
    <xdr:to>
      <xdr:col>60</xdr:col>
      <xdr:colOff>123825</xdr:colOff>
      <xdr:row>31</xdr:row>
      <xdr:rowOff>52359</xdr:rowOff>
    </xdr:to>
    <xdr:sp macro="" textlink="">
      <xdr:nvSpPr>
        <xdr:cNvPr id="140" name="フローチャート: 判断 139"/>
        <xdr:cNvSpPr/>
      </xdr:nvSpPr>
      <xdr:spPr>
        <a:xfrm>
          <a:off x="11185525" y="60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1" name="テキスト ボックス 140"/>
        <xdr:cNvSpPr txBox="1"/>
      </xdr:nvSpPr>
      <xdr:spPr>
        <a:xfrm>
          <a:off x="1391285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2" name="テキスト ボックス 141"/>
        <xdr:cNvSpPr txBox="1"/>
      </xdr:nvSpPr>
      <xdr:spPr>
        <a:xfrm>
          <a:off x="1323975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3" name="テキスト ボックス 142"/>
        <xdr:cNvSpPr txBox="1"/>
      </xdr:nvSpPr>
      <xdr:spPr>
        <a:xfrm>
          <a:off x="1251585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4" name="テキスト ボックス 143"/>
        <xdr:cNvSpPr txBox="1"/>
      </xdr:nvSpPr>
      <xdr:spPr>
        <a:xfrm>
          <a:off x="1179195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5" name="テキスト ボックス 144"/>
        <xdr:cNvSpPr txBox="1"/>
      </xdr:nvSpPr>
      <xdr:spPr>
        <a:xfrm>
          <a:off x="1106805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122160</xdr:rowOff>
    </xdr:from>
    <xdr:to>
      <xdr:col>76</xdr:col>
      <xdr:colOff>73025</xdr:colOff>
      <xdr:row>32</xdr:row>
      <xdr:rowOff>52310</xdr:rowOff>
    </xdr:to>
    <xdr:sp macro="" textlink="">
      <xdr:nvSpPr>
        <xdr:cNvPr id="146" name="楕円 145"/>
        <xdr:cNvSpPr/>
      </xdr:nvSpPr>
      <xdr:spPr>
        <a:xfrm>
          <a:off x="14039850" y="620863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100587</xdr:rowOff>
    </xdr:from>
    <xdr:ext cx="469744" cy="259045"/>
    <xdr:sp macro="" textlink="">
      <xdr:nvSpPr>
        <xdr:cNvPr id="147" name="債務償還比率該当値テキスト"/>
        <xdr:cNvSpPr txBox="1"/>
      </xdr:nvSpPr>
      <xdr:spPr>
        <a:xfrm>
          <a:off x="14131925" y="6187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30353</xdr:rowOff>
    </xdr:from>
    <xdr:to>
      <xdr:col>72</xdr:col>
      <xdr:colOff>123825</xdr:colOff>
      <xdr:row>32</xdr:row>
      <xdr:rowOff>131953</xdr:rowOff>
    </xdr:to>
    <xdr:sp macro="" textlink="">
      <xdr:nvSpPr>
        <xdr:cNvPr id="148" name="楕円 147"/>
        <xdr:cNvSpPr/>
      </xdr:nvSpPr>
      <xdr:spPr>
        <a:xfrm>
          <a:off x="13357225" y="628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1510</xdr:rowOff>
    </xdr:from>
    <xdr:to>
      <xdr:col>76</xdr:col>
      <xdr:colOff>22225</xdr:colOff>
      <xdr:row>32</xdr:row>
      <xdr:rowOff>81153</xdr:rowOff>
    </xdr:to>
    <xdr:cxnSp macro="">
      <xdr:nvCxnSpPr>
        <xdr:cNvPr id="149" name="直線コネクタ 148"/>
        <xdr:cNvCxnSpPr/>
      </xdr:nvCxnSpPr>
      <xdr:spPr>
        <a:xfrm flipV="1">
          <a:off x="13408025" y="6259435"/>
          <a:ext cx="673100" cy="79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71854</xdr:rowOff>
    </xdr:from>
    <xdr:to>
      <xdr:col>68</xdr:col>
      <xdr:colOff>123825</xdr:colOff>
      <xdr:row>33</xdr:row>
      <xdr:rowOff>2004</xdr:rowOff>
    </xdr:to>
    <xdr:sp macro="" textlink="">
      <xdr:nvSpPr>
        <xdr:cNvPr id="150" name="楕円 149"/>
        <xdr:cNvSpPr/>
      </xdr:nvSpPr>
      <xdr:spPr>
        <a:xfrm>
          <a:off x="12633325" y="632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81153</xdr:rowOff>
    </xdr:from>
    <xdr:to>
      <xdr:col>72</xdr:col>
      <xdr:colOff>73025</xdr:colOff>
      <xdr:row>32</xdr:row>
      <xdr:rowOff>122654</xdr:rowOff>
    </xdr:to>
    <xdr:cxnSp macro="">
      <xdr:nvCxnSpPr>
        <xdr:cNvPr id="151" name="直線コネクタ 150"/>
        <xdr:cNvCxnSpPr/>
      </xdr:nvCxnSpPr>
      <xdr:spPr>
        <a:xfrm flipV="1">
          <a:off x="12684125" y="6339078"/>
          <a:ext cx="723900" cy="41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155646</xdr:rowOff>
    </xdr:from>
    <xdr:to>
      <xdr:col>64</xdr:col>
      <xdr:colOff>123825</xdr:colOff>
      <xdr:row>34</xdr:row>
      <xdr:rowOff>85796</xdr:rowOff>
    </xdr:to>
    <xdr:sp macro="" textlink="">
      <xdr:nvSpPr>
        <xdr:cNvPr id="152" name="楕円 151"/>
        <xdr:cNvSpPr/>
      </xdr:nvSpPr>
      <xdr:spPr>
        <a:xfrm>
          <a:off x="11909425" y="658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122654</xdr:rowOff>
    </xdr:from>
    <xdr:to>
      <xdr:col>68</xdr:col>
      <xdr:colOff>73025</xdr:colOff>
      <xdr:row>34</xdr:row>
      <xdr:rowOff>34996</xdr:rowOff>
    </xdr:to>
    <xdr:cxnSp macro="">
      <xdr:nvCxnSpPr>
        <xdr:cNvPr id="153" name="直線コネクタ 152"/>
        <xdr:cNvCxnSpPr/>
      </xdr:nvCxnSpPr>
      <xdr:spPr>
        <a:xfrm flipV="1">
          <a:off x="11960225" y="6380579"/>
          <a:ext cx="723900" cy="255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88357</xdr:rowOff>
    </xdr:from>
    <xdr:to>
      <xdr:col>60</xdr:col>
      <xdr:colOff>123825</xdr:colOff>
      <xdr:row>34</xdr:row>
      <xdr:rowOff>18507</xdr:rowOff>
    </xdr:to>
    <xdr:sp macro="" textlink="">
      <xdr:nvSpPr>
        <xdr:cNvPr id="154" name="楕円 153"/>
        <xdr:cNvSpPr/>
      </xdr:nvSpPr>
      <xdr:spPr>
        <a:xfrm>
          <a:off x="11185525" y="651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139157</xdr:rowOff>
    </xdr:from>
    <xdr:to>
      <xdr:col>64</xdr:col>
      <xdr:colOff>73025</xdr:colOff>
      <xdr:row>34</xdr:row>
      <xdr:rowOff>34996</xdr:rowOff>
    </xdr:to>
    <xdr:cxnSp macro="">
      <xdr:nvCxnSpPr>
        <xdr:cNvPr id="155" name="直線コネクタ 154"/>
        <xdr:cNvCxnSpPr/>
      </xdr:nvCxnSpPr>
      <xdr:spPr>
        <a:xfrm>
          <a:off x="11236325" y="6568532"/>
          <a:ext cx="723900" cy="67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65648</xdr:rowOff>
    </xdr:from>
    <xdr:ext cx="469744" cy="259045"/>
    <xdr:sp macro="" textlink="">
      <xdr:nvSpPr>
        <xdr:cNvPr id="156" name="n_1aveValue債務償還比率"/>
        <xdr:cNvSpPr txBox="1"/>
      </xdr:nvSpPr>
      <xdr:spPr>
        <a:xfrm>
          <a:off x="13169977" y="5809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108948</xdr:rowOff>
    </xdr:from>
    <xdr:ext cx="469744" cy="259045"/>
    <xdr:sp macro="" textlink="">
      <xdr:nvSpPr>
        <xdr:cNvPr id="157" name="n_2aveValue債務償還比率"/>
        <xdr:cNvSpPr txBox="1"/>
      </xdr:nvSpPr>
      <xdr:spPr>
        <a:xfrm>
          <a:off x="12458777" y="585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131018</xdr:rowOff>
    </xdr:from>
    <xdr:ext cx="469744" cy="259045"/>
    <xdr:sp macro="" textlink="">
      <xdr:nvSpPr>
        <xdr:cNvPr id="158" name="n_3aveValue債務償還比率"/>
        <xdr:cNvSpPr txBox="1"/>
      </xdr:nvSpPr>
      <xdr:spPr>
        <a:xfrm>
          <a:off x="11734877" y="5874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68886</xdr:rowOff>
    </xdr:from>
    <xdr:ext cx="469744" cy="259045"/>
    <xdr:sp macro="" textlink="">
      <xdr:nvSpPr>
        <xdr:cNvPr id="159" name="n_4aveValue債務償還比率"/>
        <xdr:cNvSpPr txBox="1"/>
      </xdr:nvSpPr>
      <xdr:spPr>
        <a:xfrm>
          <a:off x="11010977" y="5812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123080</xdr:rowOff>
    </xdr:from>
    <xdr:ext cx="469744" cy="259045"/>
    <xdr:sp macro="" textlink="">
      <xdr:nvSpPr>
        <xdr:cNvPr id="160" name="n_1mainValue債務償還比率"/>
        <xdr:cNvSpPr txBox="1"/>
      </xdr:nvSpPr>
      <xdr:spPr>
        <a:xfrm>
          <a:off x="13169977" y="6381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164581</xdr:rowOff>
    </xdr:from>
    <xdr:ext cx="469744" cy="259045"/>
    <xdr:sp macro="" textlink="">
      <xdr:nvSpPr>
        <xdr:cNvPr id="161" name="n_2mainValue債務償還比率"/>
        <xdr:cNvSpPr txBox="1"/>
      </xdr:nvSpPr>
      <xdr:spPr>
        <a:xfrm>
          <a:off x="12458777" y="6422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34</xdr:row>
      <xdr:rowOff>76923</xdr:rowOff>
    </xdr:from>
    <xdr:ext cx="560923" cy="259045"/>
    <xdr:sp macro="" textlink="">
      <xdr:nvSpPr>
        <xdr:cNvPr id="162" name="n_3mainValue債務償還比率"/>
        <xdr:cNvSpPr txBox="1"/>
      </xdr:nvSpPr>
      <xdr:spPr>
        <a:xfrm>
          <a:off x="11698813" y="667774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34</xdr:row>
      <xdr:rowOff>9634</xdr:rowOff>
    </xdr:from>
    <xdr:ext cx="560923" cy="259045"/>
    <xdr:sp macro="" textlink="">
      <xdr:nvSpPr>
        <xdr:cNvPr id="163" name="n_4mainValue債務償還比率"/>
        <xdr:cNvSpPr txBox="1"/>
      </xdr:nvSpPr>
      <xdr:spPr>
        <a:xfrm>
          <a:off x="10974913" y="661045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4" name="正方形/長方形 163"/>
        <xdr:cNvSpPr/>
      </xdr:nvSpPr>
      <xdr:spPr>
        <a:xfrm>
          <a:off x="1231900" y="8001000"/>
          <a:ext cx="561022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5" name="正方形/長方形 164"/>
        <xdr:cNvSpPr/>
      </xdr:nvSpPr>
      <xdr:spPr>
        <a:xfrm>
          <a:off x="1231900" y="11811000"/>
          <a:ext cx="561022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6" name="テキスト ボックス 165"/>
        <xdr:cNvSpPr txBox="1"/>
      </xdr:nvSpPr>
      <xdr:spPr>
        <a:xfrm>
          <a:off x="89535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7" name="テキスト ボックス 166"/>
        <xdr:cNvSpPr txBox="1"/>
      </xdr:nvSpPr>
      <xdr:spPr>
        <a:xfrm>
          <a:off x="666115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8" name="テキスト ボックス 167"/>
        <xdr:cNvSpPr txBox="1"/>
      </xdr:nvSpPr>
      <xdr:spPr>
        <a:xfrm>
          <a:off x="89535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9" name="テキスト ボックス 168"/>
        <xdr:cNvSpPr txBox="1"/>
      </xdr:nvSpPr>
      <xdr:spPr>
        <a:xfrm>
          <a:off x="666115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06425" y="127000"/>
          <a:ext cx="1206182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8097500" y="190500"/>
          <a:ext cx="3771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8116550" y="215900"/>
          <a:ext cx="3727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8141950" y="241300"/>
          <a:ext cx="3670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宮城県多賀城市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5446375" y="190500"/>
          <a:ext cx="2527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5471775" y="215900"/>
          <a:ext cx="2482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5497175" y="241300"/>
          <a:ext cx="24257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23900" y="889000"/>
          <a:ext cx="959167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50900" y="920750"/>
          <a:ext cx="13208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117725" y="920750"/>
          <a:ext cx="126682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62,416
61,895
19.69
30,767,228
28,741,291
459,257
12,404,022
22,675,113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384550" y="920750"/>
          <a:ext cx="14478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832350" y="939800"/>
          <a:ext cx="19272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759575" y="939800"/>
          <a:ext cx="12033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026400" y="952500"/>
          <a:ext cx="6064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832350" y="1714500"/>
          <a:ext cx="192722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823075" y="1714500"/>
          <a:ext cx="3492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0521950" y="889000"/>
          <a:ext cx="14478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772775" y="952500"/>
          <a:ext cx="12668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772775" y="1219200"/>
          <a:ext cx="12668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772775" y="1549400"/>
          <a:ext cx="13843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604500" y="1041400"/>
          <a:ext cx="2000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658475" y="99060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658475" y="12573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69340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623550" y="1524000"/>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69340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623550" y="1905000"/>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6992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69925"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6992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69925"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23900" y="419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509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509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8097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8097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8956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8956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23900" y="533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953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23900" y="762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85296"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23900" y="7293428"/>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85296"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23900" y="696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49416"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23900" y="664028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49416"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23900" y="6313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49416"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23900" y="598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49416"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23900" y="5660572"/>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0401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23900" y="533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23900" y="533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xdr:cNvCxnSpPr/>
      </xdr:nvCxnSpPr>
      <xdr:spPr>
        <a:xfrm flipV="1">
          <a:off x="4406265" y="566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xdr:cNvSpPr txBox="1"/>
      </xdr:nvSpPr>
      <xdr:spPr>
        <a:xfrm>
          <a:off x="44450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xdr:cNvCxnSpPr/>
      </xdr:nvCxnSpPr>
      <xdr:spPr>
        <a:xfrm>
          <a:off x="4327525" y="727056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4450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327525" y="5660572"/>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141350</xdr:rowOff>
    </xdr:from>
    <xdr:ext cx="405111" cy="259045"/>
    <xdr:sp macro="" textlink="">
      <xdr:nvSpPr>
        <xdr:cNvPr id="63" name="【道路】&#10;有形固定資産減価償却率平均値テキスト"/>
        <xdr:cNvSpPr txBox="1"/>
      </xdr:nvSpPr>
      <xdr:spPr>
        <a:xfrm>
          <a:off x="4445000" y="6485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118473</xdr:rowOff>
    </xdr:from>
    <xdr:to>
      <xdr:col>24</xdr:col>
      <xdr:colOff>114300</xdr:colOff>
      <xdr:row>39</xdr:row>
      <xdr:rowOff>48623</xdr:rowOff>
    </xdr:to>
    <xdr:sp macro="" textlink="">
      <xdr:nvSpPr>
        <xdr:cNvPr id="64" name="フローチャート: 判断 63"/>
        <xdr:cNvSpPr/>
      </xdr:nvSpPr>
      <xdr:spPr>
        <a:xfrm>
          <a:off x="43561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95613</xdr:rowOff>
    </xdr:from>
    <xdr:to>
      <xdr:col>20</xdr:col>
      <xdr:colOff>38100</xdr:colOff>
      <xdr:row>39</xdr:row>
      <xdr:rowOff>25763</xdr:rowOff>
    </xdr:to>
    <xdr:sp macro="" textlink="">
      <xdr:nvSpPr>
        <xdr:cNvPr id="65" name="フローチャート: 判断 64"/>
        <xdr:cNvSpPr/>
      </xdr:nvSpPr>
      <xdr:spPr>
        <a:xfrm>
          <a:off x="3565525" y="6610713"/>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72753</xdr:rowOff>
    </xdr:from>
    <xdr:to>
      <xdr:col>15</xdr:col>
      <xdr:colOff>101600</xdr:colOff>
      <xdr:row>39</xdr:row>
      <xdr:rowOff>2903</xdr:rowOff>
    </xdr:to>
    <xdr:sp macro="" textlink="">
      <xdr:nvSpPr>
        <xdr:cNvPr id="66" name="フローチャート: 判断 65"/>
        <xdr:cNvSpPr/>
      </xdr:nvSpPr>
      <xdr:spPr>
        <a:xfrm>
          <a:off x="2714625"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48260</xdr:rowOff>
    </xdr:from>
    <xdr:to>
      <xdr:col>10</xdr:col>
      <xdr:colOff>165100</xdr:colOff>
      <xdr:row>38</xdr:row>
      <xdr:rowOff>149860</xdr:rowOff>
    </xdr:to>
    <xdr:sp macro="" textlink="">
      <xdr:nvSpPr>
        <xdr:cNvPr id="67" name="フローチャート: 判断 66"/>
        <xdr:cNvSpPr/>
      </xdr:nvSpPr>
      <xdr:spPr>
        <a:xfrm>
          <a:off x="187325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xdr:cNvSpPr/>
      </xdr:nvSpPr>
      <xdr:spPr>
        <a:xfrm>
          <a:off x="1031875" y="656336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2259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43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584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7430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01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84183</xdr:rowOff>
    </xdr:from>
    <xdr:to>
      <xdr:col>24</xdr:col>
      <xdr:colOff>114300</xdr:colOff>
      <xdr:row>40</xdr:row>
      <xdr:rowOff>14333</xdr:rowOff>
    </xdr:to>
    <xdr:sp macro="" textlink="">
      <xdr:nvSpPr>
        <xdr:cNvPr id="74" name="楕円 73"/>
        <xdr:cNvSpPr/>
      </xdr:nvSpPr>
      <xdr:spPr>
        <a:xfrm>
          <a:off x="4356100" y="677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62610</xdr:rowOff>
    </xdr:from>
    <xdr:ext cx="405111" cy="259045"/>
    <xdr:sp macro="" textlink="">
      <xdr:nvSpPr>
        <xdr:cNvPr id="75" name="【道路】&#10;有形固定資産減価償却率該当値テキスト"/>
        <xdr:cNvSpPr txBox="1"/>
      </xdr:nvSpPr>
      <xdr:spPr>
        <a:xfrm>
          <a:off x="4445000" y="6749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69487</xdr:rowOff>
    </xdr:from>
    <xdr:to>
      <xdr:col>20</xdr:col>
      <xdr:colOff>38100</xdr:colOff>
      <xdr:row>39</xdr:row>
      <xdr:rowOff>171087</xdr:rowOff>
    </xdr:to>
    <xdr:sp macro="" textlink="">
      <xdr:nvSpPr>
        <xdr:cNvPr id="76" name="楕円 75"/>
        <xdr:cNvSpPr/>
      </xdr:nvSpPr>
      <xdr:spPr>
        <a:xfrm>
          <a:off x="3565525" y="6756037"/>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120287</xdr:rowOff>
    </xdr:from>
    <xdr:to>
      <xdr:col>24</xdr:col>
      <xdr:colOff>63500</xdr:colOff>
      <xdr:row>39</xdr:row>
      <xdr:rowOff>134983</xdr:rowOff>
    </xdr:to>
    <xdr:cxnSp macro="">
      <xdr:nvCxnSpPr>
        <xdr:cNvPr id="77" name="直線コネクタ 76"/>
        <xdr:cNvCxnSpPr/>
      </xdr:nvCxnSpPr>
      <xdr:spPr>
        <a:xfrm>
          <a:off x="3616325" y="6806837"/>
          <a:ext cx="790575"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48260</xdr:rowOff>
    </xdr:from>
    <xdr:to>
      <xdr:col>15</xdr:col>
      <xdr:colOff>101600</xdr:colOff>
      <xdr:row>39</xdr:row>
      <xdr:rowOff>149860</xdr:rowOff>
    </xdr:to>
    <xdr:sp macro="" textlink="">
      <xdr:nvSpPr>
        <xdr:cNvPr id="78" name="楕円 77"/>
        <xdr:cNvSpPr/>
      </xdr:nvSpPr>
      <xdr:spPr>
        <a:xfrm>
          <a:off x="2714625"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99060</xdr:rowOff>
    </xdr:from>
    <xdr:to>
      <xdr:col>19</xdr:col>
      <xdr:colOff>177800</xdr:colOff>
      <xdr:row>39</xdr:row>
      <xdr:rowOff>120287</xdr:rowOff>
    </xdr:to>
    <xdr:cxnSp macro="">
      <xdr:nvCxnSpPr>
        <xdr:cNvPr id="79" name="直線コネクタ 78"/>
        <xdr:cNvCxnSpPr/>
      </xdr:nvCxnSpPr>
      <xdr:spPr>
        <a:xfrm>
          <a:off x="2765425" y="6785610"/>
          <a:ext cx="8509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40096</xdr:rowOff>
    </xdr:from>
    <xdr:to>
      <xdr:col>10</xdr:col>
      <xdr:colOff>165100</xdr:colOff>
      <xdr:row>39</xdr:row>
      <xdr:rowOff>141696</xdr:rowOff>
    </xdr:to>
    <xdr:sp macro="" textlink="">
      <xdr:nvSpPr>
        <xdr:cNvPr id="80" name="楕円 79"/>
        <xdr:cNvSpPr/>
      </xdr:nvSpPr>
      <xdr:spPr>
        <a:xfrm>
          <a:off x="1873250" y="672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90896</xdr:rowOff>
    </xdr:from>
    <xdr:to>
      <xdr:col>15</xdr:col>
      <xdr:colOff>50800</xdr:colOff>
      <xdr:row>39</xdr:row>
      <xdr:rowOff>99060</xdr:rowOff>
    </xdr:to>
    <xdr:cxnSp macro="">
      <xdr:nvCxnSpPr>
        <xdr:cNvPr id="81" name="直線コネクタ 80"/>
        <xdr:cNvCxnSpPr/>
      </xdr:nvCxnSpPr>
      <xdr:spPr>
        <a:xfrm>
          <a:off x="1924050" y="6777446"/>
          <a:ext cx="841375"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42290</xdr:rowOff>
    </xdr:from>
    <xdr:ext cx="405111" cy="259045"/>
    <xdr:sp macro="" textlink="">
      <xdr:nvSpPr>
        <xdr:cNvPr id="82" name="n_1aveValue【道路】&#10;有形固定資産減価償却率"/>
        <xdr:cNvSpPr txBox="1"/>
      </xdr:nvSpPr>
      <xdr:spPr>
        <a:xfrm>
          <a:off x="341059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19430</xdr:rowOff>
    </xdr:from>
    <xdr:ext cx="405111" cy="259045"/>
    <xdr:sp macro="" textlink="">
      <xdr:nvSpPr>
        <xdr:cNvPr id="83" name="n_2aveValue【道路】&#10;有形固定資産減価償却率"/>
        <xdr:cNvSpPr txBox="1"/>
      </xdr:nvSpPr>
      <xdr:spPr>
        <a:xfrm>
          <a:off x="257239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166387</xdr:rowOff>
    </xdr:from>
    <xdr:ext cx="405111" cy="259045"/>
    <xdr:sp macro="" textlink="">
      <xdr:nvSpPr>
        <xdr:cNvPr id="84" name="n_3aveValue【道路】&#10;有形固定資産減価償却率"/>
        <xdr:cNvSpPr txBox="1"/>
      </xdr:nvSpPr>
      <xdr:spPr>
        <a:xfrm>
          <a:off x="1731019"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166387</xdr:rowOff>
    </xdr:from>
    <xdr:ext cx="405111" cy="259045"/>
    <xdr:sp macro="" textlink="">
      <xdr:nvSpPr>
        <xdr:cNvPr id="85" name="n_4aveValue【道路】&#10;有形固定資産減価償却率"/>
        <xdr:cNvSpPr txBox="1"/>
      </xdr:nvSpPr>
      <xdr:spPr>
        <a:xfrm>
          <a:off x="8896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162214</xdr:rowOff>
    </xdr:from>
    <xdr:ext cx="405111" cy="259045"/>
    <xdr:sp macro="" textlink="">
      <xdr:nvSpPr>
        <xdr:cNvPr id="86" name="n_1mainValue【道路】&#10;有形固定資産減価償却率"/>
        <xdr:cNvSpPr txBox="1"/>
      </xdr:nvSpPr>
      <xdr:spPr>
        <a:xfrm>
          <a:off x="3410594" y="684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140987</xdr:rowOff>
    </xdr:from>
    <xdr:ext cx="405111" cy="259045"/>
    <xdr:sp macro="" textlink="">
      <xdr:nvSpPr>
        <xdr:cNvPr id="87" name="n_2mainValue【道路】&#10;有形固定資産減価償却率"/>
        <xdr:cNvSpPr txBox="1"/>
      </xdr:nvSpPr>
      <xdr:spPr>
        <a:xfrm>
          <a:off x="2572394" y="682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132823</xdr:rowOff>
    </xdr:from>
    <xdr:ext cx="405111" cy="259045"/>
    <xdr:sp macro="" textlink="">
      <xdr:nvSpPr>
        <xdr:cNvPr id="88" name="n_3mainValue【道路】&#10;有形固定資産減価償却率"/>
        <xdr:cNvSpPr txBox="1"/>
      </xdr:nvSpPr>
      <xdr:spPr>
        <a:xfrm>
          <a:off x="1731019" y="6819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280150" y="419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397625"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397625"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3660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3660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4518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4518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280150" y="533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24205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280150" y="762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280150" y="7239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58320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280150" y="6858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5777426"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280150" y="6477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5777426"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280150" y="6096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5777426"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280150" y="5715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5777426"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280150" y="533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5777426"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280150" y="533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146495</xdr:rowOff>
    </xdr:from>
    <xdr:to>
      <xdr:col>54</xdr:col>
      <xdr:colOff>189865</xdr:colOff>
      <xdr:row>41</xdr:row>
      <xdr:rowOff>139979</xdr:rowOff>
    </xdr:to>
    <xdr:cxnSp macro="">
      <xdr:nvCxnSpPr>
        <xdr:cNvPr id="112" name="直線コネクタ 111"/>
        <xdr:cNvCxnSpPr/>
      </xdr:nvCxnSpPr>
      <xdr:spPr>
        <a:xfrm flipV="1">
          <a:off x="9952990" y="5975795"/>
          <a:ext cx="0" cy="1193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143806</xdr:rowOff>
    </xdr:from>
    <xdr:ext cx="469744" cy="259045"/>
    <xdr:sp macro="" textlink="">
      <xdr:nvSpPr>
        <xdr:cNvPr id="113" name="【道路】&#10;一人当たり延長最小値テキスト"/>
        <xdr:cNvSpPr txBox="1"/>
      </xdr:nvSpPr>
      <xdr:spPr>
        <a:xfrm>
          <a:off x="9991725" y="7173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139979</xdr:rowOff>
    </xdr:from>
    <xdr:to>
      <xdr:col>55</xdr:col>
      <xdr:colOff>88900</xdr:colOff>
      <xdr:row>41</xdr:row>
      <xdr:rowOff>139979</xdr:rowOff>
    </xdr:to>
    <xdr:cxnSp macro="">
      <xdr:nvCxnSpPr>
        <xdr:cNvPr id="114" name="直線コネクタ 113"/>
        <xdr:cNvCxnSpPr/>
      </xdr:nvCxnSpPr>
      <xdr:spPr>
        <a:xfrm>
          <a:off x="9874250" y="716942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93172</xdr:rowOff>
    </xdr:from>
    <xdr:ext cx="534377" cy="259045"/>
    <xdr:sp macro="" textlink="">
      <xdr:nvSpPr>
        <xdr:cNvPr id="115" name="【道路】&#10;一人当たり延長最大値テキスト"/>
        <xdr:cNvSpPr txBox="1"/>
      </xdr:nvSpPr>
      <xdr:spPr>
        <a:xfrm>
          <a:off x="9991725" y="575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146495</xdr:rowOff>
    </xdr:from>
    <xdr:to>
      <xdr:col>55</xdr:col>
      <xdr:colOff>88900</xdr:colOff>
      <xdr:row>34</xdr:row>
      <xdr:rowOff>146495</xdr:rowOff>
    </xdr:to>
    <xdr:cxnSp macro="">
      <xdr:nvCxnSpPr>
        <xdr:cNvPr id="116" name="直線コネクタ 115"/>
        <xdr:cNvCxnSpPr/>
      </xdr:nvCxnSpPr>
      <xdr:spPr>
        <a:xfrm>
          <a:off x="9874250" y="597579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57383</xdr:rowOff>
    </xdr:from>
    <xdr:ext cx="469744" cy="259045"/>
    <xdr:sp macro="" textlink="">
      <xdr:nvSpPr>
        <xdr:cNvPr id="117" name="【道路】&#10;一人当たり延長平均値テキスト"/>
        <xdr:cNvSpPr txBox="1"/>
      </xdr:nvSpPr>
      <xdr:spPr>
        <a:xfrm>
          <a:off x="9991725" y="6743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34506</xdr:rowOff>
    </xdr:from>
    <xdr:to>
      <xdr:col>55</xdr:col>
      <xdr:colOff>50800</xdr:colOff>
      <xdr:row>40</xdr:row>
      <xdr:rowOff>136106</xdr:rowOff>
    </xdr:to>
    <xdr:sp macro="" textlink="">
      <xdr:nvSpPr>
        <xdr:cNvPr id="118" name="フローチャート: 判断 117"/>
        <xdr:cNvSpPr/>
      </xdr:nvSpPr>
      <xdr:spPr>
        <a:xfrm>
          <a:off x="9912350" y="6892506"/>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53861</xdr:rowOff>
    </xdr:from>
    <xdr:to>
      <xdr:col>50</xdr:col>
      <xdr:colOff>165100</xdr:colOff>
      <xdr:row>40</xdr:row>
      <xdr:rowOff>155461</xdr:rowOff>
    </xdr:to>
    <xdr:sp macro="" textlink="">
      <xdr:nvSpPr>
        <xdr:cNvPr id="119" name="フローチャート: 判断 118"/>
        <xdr:cNvSpPr/>
      </xdr:nvSpPr>
      <xdr:spPr>
        <a:xfrm>
          <a:off x="9112250" y="691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3759</xdr:rowOff>
    </xdr:from>
    <xdr:to>
      <xdr:col>46</xdr:col>
      <xdr:colOff>38100</xdr:colOff>
      <xdr:row>40</xdr:row>
      <xdr:rowOff>105359</xdr:rowOff>
    </xdr:to>
    <xdr:sp macro="" textlink="">
      <xdr:nvSpPr>
        <xdr:cNvPr id="120" name="フローチャート: 判断 119"/>
        <xdr:cNvSpPr/>
      </xdr:nvSpPr>
      <xdr:spPr>
        <a:xfrm>
          <a:off x="8270875" y="6861759"/>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10237</xdr:rowOff>
    </xdr:from>
    <xdr:to>
      <xdr:col>41</xdr:col>
      <xdr:colOff>101600</xdr:colOff>
      <xdr:row>40</xdr:row>
      <xdr:rowOff>111837</xdr:rowOff>
    </xdr:to>
    <xdr:sp macro="" textlink="">
      <xdr:nvSpPr>
        <xdr:cNvPr id="121" name="フローチャート: 判断 120"/>
        <xdr:cNvSpPr/>
      </xdr:nvSpPr>
      <xdr:spPr>
        <a:xfrm>
          <a:off x="7419975" y="686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64986</xdr:rowOff>
    </xdr:from>
    <xdr:to>
      <xdr:col>36</xdr:col>
      <xdr:colOff>165100</xdr:colOff>
      <xdr:row>40</xdr:row>
      <xdr:rowOff>166586</xdr:rowOff>
    </xdr:to>
    <xdr:sp macro="" textlink="">
      <xdr:nvSpPr>
        <xdr:cNvPr id="122" name="フローチャート: 判断 121"/>
        <xdr:cNvSpPr/>
      </xdr:nvSpPr>
      <xdr:spPr>
        <a:xfrm>
          <a:off x="6578600" y="6922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97726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89820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140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28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4484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47803</xdr:rowOff>
    </xdr:from>
    <xdr:to>
      <xdr:col>55</xdr:col>
      <xdr:colOff>50800</xdr:colOff>
      <xdr:row>41</xdr:row>
      <xdr:rowOff>149403</xdr:rowOff>
    </xdr:to>
    <xdr:sp macro="" textlink="">
      <xdr:nvSpPr>
        <xdr:cNvPr id="128" name="楕円 127"/>
        <xdr:cNvSpPr/>
      </xdr:nvSpPr>
      <xdr:spPr>
        <a:xfrm>
          <a:off x="9912350" y="7077253"/>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134180</xdr:rowOff>
    </xdr:from>
    <xdr:ext cx="469744" cy="259045"/>
    <xdr:sp macro="" textlink="">
      <xdr:nvSpPr>
        <xdr:cNvPr id="129" name="【道路】&#10;一人当たり延長該当値テキスト"/>
        <xdr:cNvSpPr txBox="1"/>
      </xdr:nvSpPr>
      <xdr:spPr>
        <a:xfrm>
          <a:off x="9991725" y="6992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48298</xdr:rowOff>
    </xdr:from>
    <xdr:to>
      <xdr:col>50</xdr:col>
      <xdr:colOff>165100</xdr:colOff>
      <xdr:row>41</xdr:row>
      <xdr:rowOff>149898</xdr:rowOff>
    </xdr:to>
    <xdr:sp macro="" textlink="">
      <xdr:nvSpPr>
        <xdr:cNvPr id="130" name="楕円 129"/>
        <xdr:cNvSpPr/>
      </xdr:nvSpPr>
      <xdr:spPr>
        <a:xfrm>
          <a:off x="9112250" y="707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98603</xdr:rowOff>
    </xdr:from>
    <xdr:to>
      <xdr:col>55</xdr:col>
      <xdr:colOff>0</xdr:colOff>
      <xdr:row>41</xdr:row>
      <xdr:rowOff>99098</xdr:rowOff>
    </xdr:to>
    <xdr:cxnSp macro="">
      <xdr:nvCxnSpPr>
        <xdr:cNvPr id="131" name="直線コネクタ 130"/>
        <xdr:cNvCxnSpPr/>
      </xdr:nvCxnSpPr>
      <xdr:spPr>
        <a:xfrm flipV="1">
          <a:off x="9163050" y="7128053"/>
          <a:ext cx="790575"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48298</xdr:rowOff>
    </xdr:from>
    <xdr:to>
      <xdr:col>46</xdr:col>
      <xdr:colOff>38100</xdr:colOff>
      <xdr:row>41</xdr:row>
      <xdr:rowOff>149898</xdr:rowOff>
    </xdr:to>
    <xdr:sp macro="" textlink="">
      <xdr:nvSpPr>
        <xdr:cNvPr id="132" name="楕円 131"/>
        <xdr:cNvSpPr/>
      </xdr:nvSpPr>
      <xdr:spPr>
        <a:xfrm>
          <a:off x="8270875" y="7077748"/>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99098</xdr:rowOff>
    </xdr:from>
    <xdr:to>
      <xdr:col>50</xdr:col>
      <xdr:colOff>114300</xdr:colOff>
      <xdr:row>41</xdr:row>
      <xdr:rowOff>99098</xdr:rowOff>
    </xdr:to>
    <xdr:cxnSp macro="">
      <xdr:nvCxnSpPr>
        <xdr:cNvPr id="133" name="直線コネクタ 132"/>
        <xdr:cNvCxnSpPr/>
      </xdr:nvCxnSpPr>
      <xdr:spPr>
        <a:xfrm>
          <a:off x="8321675" y="7128548"/>
          <a:ext cx="841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49670</xdr:rowOff>
    </xdr:from>
    <xdr:to>
      <xdr:col>41</xdr:col>
      <xdr:colOff>101600</xdr:colOff>
      <xdr:row>41</xdr:row>
      <xdr:rowOff>151270</xdr:rowOff>
    </xdr:to>
    <xdr:sp macro="" textlink="">
      <xdr:nvSpPr>
        <xdr:cNvPr id="134" name="楕円 133"/>
        <xdr:cNvSpPr/>
      </xdr:nvSpPr>
      <xdr:spPr>
        <a:xfrm>
          <a:off x="7419975" y="707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99098</xdr:rowOff>
    </xdr:from>
    <xdr:to>
      <xdr:col>45</xdr:col>
      <xdr:colOff>177800</xdr:colOff>
      <xdr:row>41</xdr:row>
      <xdr:rowOff>100470</xdr:rowOff>
    </xdr:to>
    <xdr:cxnSp macro="">
      <xdr:nvCxnSpPr>
        <xdr:cNvPr id="135" name="直線コネクタ 134"/>
        <xdr:cNvCxnSpPr/>
      </xdr:nvCxnSpPr>
      <xdr:spPr>
        <a:xfrm flipV="1">
          <a:off x="7470775" y="7128548"/>
          <a:ext cx="8509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538</xdr:rowOff>
    </xdr:from>
    <xdr:ext cx="469744" cy="259045"/>
    <xdr:sp macro="" textlink="">
      <xdr:nvSpPr>
        <xdr:cNvPr id="136" name="n_1aveValue【道路】&#10;一人当たり延長"/>
        <xdr:cNvSpPr txBox="1"/>
      </xdr:nvSpPr>
      <xdr:spPr>
        <a:xfrm>
          <a:off x="8925002" y="668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121886</xdr:rowOff>
    </xdr:from>
    <xdr:ext cx="469744" cy="259045"/>
    <xdr:sp macro="" textlink="">
      <xdr:nvSpPr>
        <xdr:cNvPr id="137" name="n_2aveValue【道路】&#10;一人当たり延長"/>
        <xdr:cNvSpPr txBox="1"/>
      </xdr:nvSpPr>
      <xdr:spPr>
        <a:xfrm>
          <a:off x="8096327" y="6636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128364</xdr:rowOff>
    </xdr:from>
    <xdr:ext cx="469744" cy="259045"/>
    <xdr:sp macro="" textlink="">
      <xdr:nvSpPr>
        <xdr:cNvPr id="138" name="n_3aveValue【道路】&#10;一人当たり延長"/>
        <xdr:cNvSpPr txBox="1"/>
      </xdr:nvSpPr>
      <xdr:spPr>
        <a:xfrm>
          <a:off x="7245427" y="6643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11663</xdr:rowOff>
    </xdr:from>
    <xdr:ext cx="469744" cy="259045"/>
    <xdr:sp macro="" textlink="">
      <xdr:nvSpPr>
        <xdr:cNvPr id="139" name="n_4aveValue【道路】&#10;一人当たり延長"/>
        <xdr:cNvSpPr txBox="1"/>
      </xdr:nvSpPr>
      <xdr:spPr>
        <a:xfrm>
          <a:off x="6404052" y="6698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141025</xdr:rowOff>
    </xdr:from>
    <xdr:ext cx="469744" cy="259045"/>
    <xdr:sp macro="" textlink="">
      <xdr:nvSpPr>
        <xdr:cNvPr id="140" name="n_1mainValue【道路】&#10;一人当たり延長"/>
        <xdr:cNvSpPr txBox="1"/>
      </xdr:nvSpPr>
      <xdr:spPr>
        <a:xfrm>
          <a:off x="8925002" y="7170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141025</xdr:rowOff>
    </xdr:from>
    <xdr:ext cx="469744" cy="259045"/>
    <xdr:sp macro="" textlink="">
      <xdr:nvSpPr>
        <xdr:cNvPr id="141" name="n_2mainValue【道路】&#10;一人当たり延長"/>
        <xdr:cNvSpPr txBox="1"/>
      </xdr:nvSpPr>
      <xdr:spPr>
        <a:xfrm>
          <a:off x="8096327" y="7170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142397</xdr:rowOff>
    </xdr:from>
    <xdr:ext cx="469744" cy="259045"/>
    <xdr:sp macro="" textlink="">
      <xdr:nvSpPr>
        <xdr:cNvPr id="142" name="n_3mainValue【道路】&#10;一人当たり延長"/>
        <xdr:cNvSpPr txBox="1"/>
      </xdr:nvSpPr>
      <xdr:spPr>
        <a:xfrm>
          <a:off x="7245427" y="717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23900" y="800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509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509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8097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8097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28956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28956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23900" y="914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6953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723900" y="1143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8529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xdr:cNvCxnSpPr/>
      </xdr:nvCxnSpPr>
      <xdr:spPr>
        <a:xfrm>
          <a:off x="723900" y="11103428"/>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5" name="テキスト ボックス 154"/>
        <xdr:cNvSpPr txBox="1"/>
      </xdr:nvSpPr>
      <xdr:spPr>
        <a:xfrm>
          <a:off x="285296"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xdr:cNvCxnSpPr/>
      </xdr:nvCxnSpPr>
      <xdr:spPr>
        <a:xfrm>
          <a:off x="723900" y="1077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xdr:cNvSpPr txBox="1"/>
      </xdr:nvSpPr>
      <xdr:spPr>
        <a:xfrm>
          <a:off x="349416"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xdr:cNvCxnSpPr/>
      </xdr:nvCxnSpPr>
      <xdr:spPr>
        <a:xfrm>
          <a:off x="723900" y="1045028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xdr:cNvSpPr txBox="1"/>
      </xdr:nvSpPr>
      <xdr:spPr>
        <a:xfrm>
          <a:off x="349416"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xdr:cNvCxnSpPr/>
      </xdr:nvCxnSpPr>
      <xdr:spPr>
        <a:xfrm>
          <a:off x="723900" y="1012371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xdr:cNvSpPr txBox="1"/>
      </xdr:nvSpPr>
      <xdr:spPr>
        <a:xfrm>
          <a:off x="349416"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xdr:cNvCxnSpPr/>
      </xdr:nvCxnSpPr>
      <xdr:spPr>
        <a:xfrm>
          <a:off x="723900" y="979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xdr:cNvSpPr txBox="1"/>
      </xdr:nvSpPr>
      <xdr:spPr>
        <a:xfrm>
          <a:off x="349416"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xdr:cNvCxnSpPr/>
      </xdr:nvCxnSpPr>
      <xdr:spPr>
        <a:xfrm>
          <a:off x="723900" y="9470572"/>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5" name="テキスト ボックス 164"/>
        <xdr:cNvSpPr txBox="1"/>
      </xdr:nvSpPr>
      <xdr:spPr>
        <a:xfrm>
          <a:off x="40401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23900" y="914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橋りょう・トンネル】&#10;有形固定資産減価償却率グラフ枠"/>
        <xdr:cNvSpPr/>
      </xdr:nvSpPr>
      <xdr:spPr>
        <a:xfrm>
          <a:off x="723900" y="914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19594</xdr:rowOff>
    </xdr:from>
    <xdr:to>
      <xdr:col>24</xdr:col>
      <xdr:colOff>62865</xdr:colOff>
      <xdr:row>63</xdr:row>
      <xdr:rowOff>91440</xdr:rowOff>
    </xdr:to>
    <xdr:cxnSp macro="">
      <xdr:nvCxnSpPr>
        <xdr:cNvPr id="168" name="直線コネクタ 167"/>
        <xdr:cNvCxnSpPr/>
      </xdr:nvCxnSpPr>
      <xdr:spPr>
        <a:xfrm flipV="1">
          <a:off x="4406265" y="9620794"/>
          <a:ext cx="0" cy="127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69" name="【橋りょう・トンネル】&#10;有形固定資産減価償却率最小値テキスト"/>
        <xdr:cNvSpPr txBox="1"/>
      </xdr:nvSpPr>
      <xdr:spPr>
        <a:xfrm>
          <a:off x="44450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70" name="直線コネクタ 169"/>
        <xdr:cNvCxnSpPr/>
      </xdr:nvCxnSpPr>
      <xdr:spPr>
        <a:xfrm>
          <a:off x="4327525" y="1089279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137721</xdr:rowOff>
    </xdr:from>
    <xdr:ext cx="340478" cy="259045"/>
    <xdr:sp macro="" textlink="">
      <xdr:nvSpPr>
        <xdr:cNvPr id="171" name="【橋りょう・トンネル】&#10;有形固定資産減価償却率最大値テキスト"/>
        <xdr:cNvSpPr txBox="1"/>
      </xdr:nvSpPr>
      <xdr:spPr>
        <a:xfrm>
          <a:off x="4445000" y="93960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19594</xdr:rowOff>
    </xdr:from>
    <xdr:to>
      <xdr:col>24</xdr:col>
      <xdr:colOff>152400</xdr:colOff>
      <xdr:row>56</xdr:row>
      <xdr:rowOff>19594</xdr:rowOff>
    </xdr:to>
    <xdr:cxnSp macro="">
      <xdr:nvCxnSpPr>
        <xdr:cNvPr id="172" name="直線コネクタ 171"/>
        <xdr:cNvCxnSpPr/>
      </xdr:nvCxnSpPr>
      <xdr:spPr>
        <a:xfrm>
          <a:off x="4327525" y="9620794"/>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69686</xdr:rowOff>
    </xdr:from>
    <xdr:ext cx="405111" cy="259045"/>
    <xdr:sp macro="" textlink="">
      <xdr:nvSpPr>
        <xdr:cNvPr id="173" name="【橋りょう・トンネル】&#10;有形固定資産減価償却率平均値テキスト"/>
        <xdr:cNvSpPr txBox="1"/>
      </xdr:nvSpPr>
      <xdr:spPr>
        <a:xfrm>
          <a:off x="4445000" y="103566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91259</xdr:rowOff>
    </xdr:from>
    <xdr:to>
      <xdr:col>24</xdr:col>
      <xdr:colOff>114300</xdr:colOff>
      <xdr:row>61</xdr:row>
      <xdr:rowOff>21409</xdr:rowOff>
    </xdr:to>
    <xdr:sp macro="" textlink="">
      <xdr:nvSpPr>
        <xdr:cNvPr id="174" name="フローチャート: 判断 173"/>
        <xdr:cNvSpPr/>
      </xdr:nvSpPr>
      <xdr:spPr>
        <a:xfrm>
          <a:off x="43561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63500</xdr:rowOff>
    </xdr:from>
    <xdr:to>
      <xdr:col>20</xdr:col>
      <xdr:colOff>38100</xdr:colOff>
      <xdr:row>60</xdr:row>
      <xdr:rowOff>165100</xdr:rowOff>
    </xdr:to>
    <xdr:sp macro="" textlink="">
      <xdr:nvSpPr>
        <xdr:cNvPr id="175" name="フローチャート: 判断 174"/>
        <xdr:cNvSpPr/>
      </xdr:nvSpPr>
      <xdr:spPr>
        <a:xfrm>
          <a:off x="3565525" y="103505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35741</xdr:rowOff>
    </xdr:from>
    <xdr:to>
      <xdr:col>15</xdr:col>
      <xdr:colOff>101600</xdr:colOff>
      <xdr:row>60</xdr:row>
      <xdr:rowOff>137341</xdr:rowOff>
    </xdr:to>
    <xdr:sp macro="" textlink="">
      <xdr:nvSpPr>
        <xdr:cNvPr id="176" name="フローチャート: 判断 175"/>
        <xdr:cNvSpPr/>
      </xdr:nvSpPr>
      <xdr:spPr>
        <a:xfrm>
          <a:off x="2714625"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22678</xdr:rowOff>
    </xdr:from>
    <xdr:to>
      <xdr:col>10</xdr:col>
      <xdr:colOff>165100</xdr:colOff>
      <xdr:row>60</xdr:row>
      <xdr:rowOff>124278</xdr:rowOff>
    </xdr:to>
    <xdr:sp macro="" textlink="">
      <xdr:nvSpPr>
        <xdr:cNvPr id="177" name="フローチャート: 判断 176"/>
        <xdr:cNvSpPr/>
      </xdr:nvSpPr>
      <xdr:spPr>
        <a:xfrm>
          <a:off x="187325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127181</xdr:rowOff>
    </xdr:from>
    <xdr:to>
      <xdr:col>6</xdr:col>
      <xdr:colOff>38100</xdr:colOff>
      <xdr:row>60</xdr:row>
      <xdr:rowOff>57331</xdr:rowOff>
    </xdr:to>
    <xdr:sp macro="" textlink="">
      <xdr:nvSpPr>
        <xdr:cNvPr id="178" name="フローチャート: 判断 177"/>
        <xdr:cNvSpPr/>
      </xdr:nvSpPr>
      <xdr:spPr>
        <a:xfrm>
          <a:off x="1031875" y="10242731"/>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xdr:cNvSpPr txBox="1"/>
      </xdr:nvSpPr>
      <xdr:spPr>
        <a:xfrm>
          <a:off x="42259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xdr:cNvSpPr txBox="1"/>
      </xdr:nvSpPr>
      <xdr:spPr>
        <a:xfrm>
          <a:off x="343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xdr:cNvSpPr txBox="1"/>
      </xdr:nvSpPr>
      <xdr:spPr>
        <a:xfrm>
          <a:off x="2584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xdr:cNvSpPr txBox="1"/>
      </xdr:nvSpPr>
      <xdr:spPr>
        <a:xfrm>
          <a:off x="17430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xdr:cNvSpPr txBox="1"/>
      </xdr:nvSpPr>
      <xdr:spPr>
        <a:xfrm>
          <a:off x="901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14515</xdr:rowOff>
    </xdr:from>
    <xdr:to>
      <xdr:col>24</xdr:col>
      <xdr:colOff>114300</xdr:colOff>
      <xdr:row>59</xdr:row>
      <xdr:rowOff>116115</xdr:rowOff>
    </xdr:to>
    <xdr:sp macro="" textlink="">
      <xdr:nvSpPr>
        <xdr:cNvPr id="184" name="楕円 183"/>
        <xdr:cNvSpPr/>
      </xdr:nvSpPr>
      <xdr:spPr>
        <a:xfrm>
          <a:off x="4356100" y="1013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37392</xdr:rowOff>
    </xdr:from>
    <xdr:ext cx="405111" cy="259045"/>
    <xdr:sp macro="" textlink="">
      <xdr:nvSpPr>
        <xdr:cNvPr id="185" name="【橋りょう・トンネル】&#10;有形固定資産減価償却率該当値テキスト"/>
        <xdr:cNvSpPr txBox="1"/>
      </xdr:nvSpPr>
      <xdr:spPr>
        <a:xfrm>
          <a:off x="4445000" y="9981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3084</xdr:rowOff>
    </xdr:from>
    <xdr:to>
      <xdr:col>20</xdr:col>
      <xdr:colOff>38100</xdr:colOff>
      <xdr:row>59</xdr:row>
      <xdr:rowOff>104684</xdr:rowOff>
    </xdr:to>
    <xdr:sp macro="" textlink="">
      <xdr:nvSpPr>
        <xdr:cNvPr id="186" name="楕円 185"/>
        <xdr:cNvSpPr/>
      </xdr:nvSpPr>
      <xdr:spPr>
        <a:xfrm>
          <a:off x="3565525" y="10118634"/>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53884</xdr:rowOff>
    </xdr:from>
    <xdr:to>
      <xdr:col>24</xdr:col>
      <xdr:colOff>63500</xdr:colOff>
      <xdr:row>59</xdr:row>
      <xdr:rowOff>65315</xdr:rowOff>
    </xdr:to>
    <xdr:cxnSp macro="">
      <xdr:nvCxnSpPr>
        <xdr:cNvPr id="187" name="直線コネクタ 186"/>
        <xdr:cNvCxnSpPr/>
      </xdr:nvCxnSpPr>
      <xdr:spPr>
        <a:xfrm>
          <a:off x="3616325" y="10169434"/>
          <a:ext cx="790575"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164737</xdr:rowOff>
    </xdr:from>
    <xdr:to>
      <xdr:col>15</xdr:col>
      <xdr:colOff>101600</xdr:colOff>
      <xdr:row>59</xdr:row>
      <xdr:rowOff>94887</xdr:rowOff>
    </xdr:to>
    <xdr:sp macro="" textlink="">
      <xdr:nvSpPr>
        <xdr:cNvPr id="188" name="楕円 187"/>
        <xdr:cNvSpPr/>
      </xdr:nvSpPr>
      <xdr:spPr>
        <a:xfrm>
          <a:off x="2714625" y="1010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44087</xdr:rowOff>
    </xdr:from>
    <xdr:to>
      <xdr:col>19</xdr:col>
      <xdr:colOff>177800</xdr:colOff>
      <xdr:row>59</xdr:row>
      <xdr:rowOff>53884</xdr:rowOff>
    </xdr:to>
    <xdr:cxnSp macro="">
      <xdr:nvCxnSpPr>
        <xdr:cNvPr id="189" name="直線コネクタ 188"/>
        <xdr:cNvCxnSpPr/>
      </xdr:nvCxnSpPr>
      <xdr:spPr>
        <a:xfrm>
          <a:off x="2765425" y="10159637"/>
          <a:ext cx="8509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141877</xdr:rowOff>
    </xdr:from>
    <xdr:to>
      <xdr:col>10</xdr:col>
      <xdr:colOff>165100</xdr:colOff>
      <xdr:row>59</xdr:row>
      <xdr:rowOff>72027</xdr:rowOff>
    </xdr:to>
    <xdr:sp macro="" textlink="">
      <xdr:nvSpPr>
        <xdr:cNvPr id="190" name="楕円 189"/>
        <xdr:cNvSpPr/>
      </xdr:nvSpPr>
      <xdr:spPr>
        <a:xfrm>
          <a:off x="1873250" y="1008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21227</xdr:rowOff>
    </xdr:from>
    <xdr:to>
      <xdr:col>15</xdr:col>
      <xdr:colOff>50800</xdr:colOff>
      <xdr:row>59</xdr:row>
      <xdr:rowOff>44087</xdr:rowOff>
    </xdr:to>
    <xdr:cxnSp macro="">
      <xdr:nvCxnSpPr>
        <xdr:cNvPr id="191" name="直線コネクタ 190"/>
        <xdr:cNvCxnSpPr/>
      </xdr:nvCxnSpPr>
      <xdr:spPr>
        <a:xfrm>
          <a:off x="1924050" y="10136777"/>
          <a:ext cx="841375"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156227</xdr:rowOff>
    </xdr:from>
    <xdr:ext cx="405111" cy="259045"/>
    <xdr:sp macro="" textlink="">
      <xdr:nvSpPr>
        <xdr:cNvPr id="192" name="n_1aveValue【橋りょう・トンネル】&#10;有形固定資産減価償却率"/>
        <xdr:cNvSpPr txBox="1"/>
      </xdr:nvSpPr>
      <xdr:spPr>
        <a:xfrm>
          <a:off x="341059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128468</xdr:rowOff>
    </xdr:from>
    <xdr:ext cx="405111" cy="259045"/>
    <xdr:sp macro="" textlink="">
      <xdr:nvSpPr>
        <xdr:cNvPr id="193" name="n_2aveValue【橋りょう・トンネル】&#10;有形固定資産減価償却率"/>
        <xdr:cNvSpPr txBox="1"/>
      </xdr:nvSpPr>
      <xdr:spPr>
        <a:xfrm>
          <a:off x="2572394" y="1041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115405</xdr:rowOff>
    </xdr:from>
    <xdr:ext cx="405111" cy="259045"/>
    <xdr:sp macro="" textlink="">
      <xdr:nvSpPr>
        <xdr:cNvPr id="194" name="n_3aveValue【橋りょう・トンネル】&#10;有形固定資産減価償却率"/>
        <xdr:cNvSpPr txBox="1"/>
      </xdr:nvSpPr>
      <xdr:spPr>
        <a:xfrm>
          <a:off x="1731019" y="1040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73858</xdr:rowOff>
    </xdr:from>
    <xdr:ext cx="405111" cy="259045"/>
    <xdr:sp macro="" textlink="">
      <xdr:nvSpPr>
        <xdr:cNvPr id="195" name="n_4aveValue【橋りょう・トンネル】&#10;有形固定資産減価償却率"/>
        <xdr:cNvSpPr txBox="1"/>
      </xdr:nvSpPr>
      <xdr:spPr>
        <a:xfrm>
          <a:off x="8896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121211</xdr:rowOff>
    </xdr:from>
    <xdr:ext cx="405111" cy="259045"/>
    <xdr:sp macro="" textlink="">
      <xdr:nvSpPr>
        <xdr:cNvPr id="196" name="n_1mainValue【橋りょう・トンネル】&#10;有形固定資産減価償却率"/>
        <xdr:cNvSpPr txBox="1"/>
      </xdr:nvSpPr>
      <xdr:spPr>
        <a:xfrm>
          <a:off x="3410594" y="989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111414</xdr:rowOff>
    </xdr:from>
    <xdr:ext cx="405111" cy="259045"/>
    <xdr:sp macro="" textlink="">
      <xdr:nvSpPr>
        <xdr:cNvPr id="197" name="n_2mainValue【橋りょう・トンネル】&#10;有形固定資産減価償却率"/>
        <xdr:cNvSpPr txBox="1"/>
      </xdr:nvSpPr>
      <xdr:spPr>
        <a:xfrm>
          <a:off x="2572394" y="988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88554</xdr:rowOff>
    </xdr:from>
    <xdr:ext cx="405111" cy="259045"/>
    <xdr:sp macro="" textlink="">
      <xdr:nvSpPr>
        <xdr:cNvPr id="198" name="n_3mainValue【橋りょう・トンネル】&#10;有形固定資産減価償却率"/>
        <xdr:cNvSpPr txBox="1"/>
      </xdr:nvSpPr>
      <xdr:spPr>
        <a:xfrm>
          <a:off x="1731019" y="986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xdr:cNvSpPr/>
      </xdr:nvSpPr>
      <xdr:spPr>
        <a:xfrm>
          <a:off x="6280150" y="800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xdr:cNvSpPr/>
      </xdr:nvSpPr>
      <xdr:spPr>
        <a:xfrm>
          <a:off x="6397625"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xdr:cNvSpPr/>
      </xdr:nvSpPr>
      <xdr:spPr>
        <a:xfrm>
          <a:off x="6397625"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xdr:cNvSpPr/>
      </xdr:nvSpPr>
      <xdr:spPr>
        <a:xfrm>
          <a:off x="73660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xdr:cNvSpPr/>
      </xdr:nvSpPr>
      <xdr:spPr>
        <a:xfrm>
          <a:off x="73660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xdr:cNvSpPr/>
      </xdr:nvSpPr>
      <xdr:spPr>
        <a:xfrm>
          <a:off x="84518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xdr:cNvSpPr/>
      </xdr:nvSpPr>
      <xdr:spPr>
        <a:xfrm>
          <a:off x="84518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xdr:cNvSpPr/>
      </xdr:nvSpPr>
      <xdr:spPr>
        <a:xfrm>
          <a:off x="6280150" y="914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xdr:cNvSpPr txBox="1"/>
      </xdr:nvSpPr>
      <xdr:spPr>
        <a:xfrm>
          <a:off x="62420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xdr:cNvCxnSpPr/>
      </xdr:nvCxnSpPr>
      <xdr:spPr>
        <a:xfrm>
          <a:off x="6280150" y="1143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9" name="直線コネクタ 208"/>
        <xdr:cNvCxnSpPr/>
      </xdr:nvCxnSpPr>
      <xdr:spPr>
        <a:xfrm>
          <a:off x="6280150" y="11049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0" name="テキスト ボックス 209"/>
        <xdr:cNvSpPr txBox="1"/>
      </xdr:nvSpPr>
      <xdr:spPr>
        <a:xfrm>
          <a:off x="6040889"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1" name="直線コネクタ 210"/>
        <xdr:cNvCxnSpPr/>
      </xdr:nvCxnSpPr>
      <xdr:spPr>
        <a:xfrm>
          <a:off x="6280150" y="10668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2" name="テキスト ボックス 211"/>
        <xdr:cNvSpPr txBox="1"/>
      </xdr:nvSpPr>
      <xdr:spPr>
        <a:xfrm>
          <a:off x="5713306"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3" name="直線コネクタ 212"/>
        <xdr:cNvCxnSpPr/>
      </xdr:nvCxnSpPr>
      <xdr:spPr>
        <a:xfrm>
          <a:off x="6280150" y="10287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4" name="テキスト ボックス 213"/>
        <xdr:cNvSpPr txBox="1"/>
      </xdr:nvSpPr>
      <xdr:spPr>
        <a:xfrm>
          <a:off x="5713306"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5" name="直線コネクタ 214"/>
        <xdr:cNvCxnSpPr/>
      </xdr:nvCxnSpPr>
      <xdr:spPr>
        <a:xfrm>
          <a:off x="6280150" y="9906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6" name="テキスト ボックス 215"/>
        <xdr:cNvSpPr txBox="1"/>
      </xdr:nvSpPr>
      <xdr:spPr>
        <a:xfrm>
          <a:off x="5713306"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7" name="直線コネクタ 216"/>
        <xdr:cNvCxnSpPr/>
      </xdr:nvCxnSpPr>
      <xdr:spPr>
        <a:xfrm>
          <a:off x="6280150" y="9525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8" name="テキスト ボックス 217"/>
        <xdr:cNvSpPr txBox="1"/>
      </xdr:nvSpPr>
      <xdr:spPr>
        <a:xfrm>
          <a:off x="5623153"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xdr:cNvCxnSpPr/>
      </xdr:nvCxnSpPr>
      <xdr:spPr>
        <a:xfrm>
          <a:off x="6280150" y="914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0" name="テキスト ボックス 219"/>
        <xdr:cNvSpPr txBox="1"/>
      </xdr:nvSpPr>
      <xdr:spPr>
        <a:xfrm>
          <a:off x="5623153"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橋りょう・トンネル】&#10;一人当たり有形固定資産（償却資産）額グラフ枠"/>
        <xdr:cNvSpPr/>
      </xdr:nvSpPr>
      <xdr:spPr>
        <a:xfrm>
          <a:off x="6280150" y="914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84691</xdr:rowOff>
    </xdr:from>
    <xdr:to>
      <xdr:col>54</xdr:col>
      <xdr:colOff>189865</xdr:colOff>
      <xdr:row>64</xdr:row>
      <xdr:rowOff>71999</xdr:rowOff>
    </xdr:to>
    <xdr:cxnSp macro="">
      <xdr:nvCxnSpPr>
        <xdr:cNvPr id="222" name="直線コネクタ 221"/>
        <xdr:cNvCxnSpPr/>
      </xdr:nvCxnSpPr>
      <xdr:spPr>
        <a:xfrm flipV="1">
          <a:off x="9952990" y="9685891"/>
          <a:ext cx="0" cy="1358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75826</xdr:rowOff>
    </xdr:from>
    <xdr:ext cx="469744" cy="259045"/>
    <xdr:sp macro="" textlink="">
      <xdr:nvSpPr>
        <xdr:cNvPr id="223" name="【橋りょう・トンネル】&#10;一人当たり有形固定資産（償却資産）額最小値テキスト"/>
        <xdr:cNvSpPr txBox="1"/>
      </xdr:nvSpPr>
      <xdr:spPr>
        <a:xfrm>
          <a:off x="9991725" y="11048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71999</xdr:rowOff>
    </xdr:from>
    <xdr:to>
      <xdr:col>55</xdr:col>
      <xdr:colOff>88900</xdr:colOff>
      <xdr:row>64</xdr:row>
      <xdr:rowOff>71999</xdr:rowOff>
    </xdr:to>
    <xdr:cxnSp macro="">
      <xdr:nvCxnSpPr>
        <xdr:cNvPr id="224" name="直線コネクタ 223"/>
        <xdr:cNvCxnSpPr/>
      </xdr:nvCxnSpPr>
      <xdr:spPr>
        <a:xfrm>
          <a:off x="9874250" y="1104479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31368</xdr:rowOff>
    </xdr:from>
    <xdr:ext cx="690189" cy="259045"/>
    <xdr:sp macro="" textlink="">
      <xdr:nvSpPr>
        <xdr:cNvPr id="225" name="【橋りょう・トンネル】&#10;一人当たり有形固定資産（償却資産）額最大値テキスト"/>
        <xdr:cNvSpPr txBox="1"/>
      </xdr:nvSpPr>
      <xdr:spPr>
        <a:xfrm>
          <a:off x="9991725" y="94611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1,073,314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84691</xdr:rowOff>
    </xdr:from>
    <xdr:to>
      <xdr:col>55</xdr:col>
      <xdr:colOff>88900</xdr:colOff>
      <xdr:row>56</xdr:row>
      <xdr:rowOff>84691</xdr:rowOff>
    </xdr:to>
    <xdr:cxnSp macro="">
      <xdr:nvCxnSpPr>
        <xdr:cNvPr id="226" name="直線コネクタ 225"/>
        <xdr:cNvCxnSpPr/>
      </xdr:nvCxnSpPr>
      <xdr:spPr>
        <a:xfrm>
          <a:off x="9874250" y="9685891"/>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75915</xdr:rowOff>
    </xdr:from>
    <xdr:ext cx="599010" cy="259045"/>
    <xdr:sp macro="" textlink="">
      <xdr:nvSpPr>
        <xdr:cNvPr id="227" name="【橋りょう・トンネル】&#10;一人当たり有形固定資産（償却資産）額平均値テキスト"/>
        <xdr:cNvSpPr txBox="1"/>
      </xdr:nvSpPr>
      <xdr:spPr>
        <a:xfrm>
          <a:off x="9991725" y="107058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53038</xdr:rowOff>
    </xdr:from>
    <xdr:to>
      <xdr:col>55</xdr:col>
      <xdr:colOff>50800</xdr:colOff>
      <xdr:row>63</xdr:row>
      <xdr:rowOff>154638</xdr:rowOff>
    </xdr:to>
    <xdr:sp macro="" textlink="">
      <xdr:nvSpPr>
        <xdr:cNvPr id="228" name="フローチャート: 判断 227"/>
        <xdr:cNvSpPr/>
      </xdr:nvSpPr>
      <xdr:spPr>
        <a:xfrm>
          <a:off x="9912350" y="10854388"/>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60792</xdr:rowOff>
    </xdr:from>
    <xdr:to>
      <xdr:col>50</xdr:col>
      <xdr:colOff>165100</xdr:colOff>
      <xdr:row>63</xdr:row>
      <xdr:rowOff>162392</xdr:rowOff>
    </xdr:to>
    <xdr:sp macro="" textlink="">
      <xdr:nvSpPr>
        <xdr:cNvPr id="229" name="フローチャート: 判断 228"/>
        <xdr:cNvSpPr/>
      </xdr:nvSpPr>
      <xdr:spPr>
        <a:xfrm>
          <a:off x="9112250" y="1086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62231</xdr:rowOff>
    </xdr:from>
    <xdr:to>
      <xdr:col>46</xdr:col>
      <xdr:colOff>38100</xdr:colOff>
      <xdr:row>63</xdr:row>
      <xdr:rowOff>163831</xdr:rowOff>
    </xdr:to>
    <xdr:sp macro="" textlink="">
      <xdr:nvSpPr>
        <xdr:cNvPr id="230" name="フローチャート: 判断 229"/>
        <xdr:cNvSpPr/>
      </xdr:nvSpPr>
      <xdr:spPr>
        <a:xfrm>
          <a:off x="8270875" y="10863581"/>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62804</xdr:rowOff>
    </xdr:from>
    <xdr:to>
      <xdr:col>41</xdr:col>
      <xdr:colOff>101600</xdr:colOff>
      <xdr:row>63</xdr:row>
      <xdr:rowOff>164404</xdr:rowOff>
    </xdr:to>
    <xdr:sp macro="" textlink="">
      <xdr:nvSpPr>
        <xdr:cNvPr id="231" name="フローチャート: 判断 230"/>
        <xdr:cNvSpPr/>
      </xdr:nvSpPr>
      <xdr:spPr>
        <a:xfrm>
          <a:off x="7419975"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54111</xdr:rowOff>
    </xdr:from>
    <xdr:to>
      <xdr:col>36</xdr:col>
      <xdr:colOff>165100</xdr:colOff>
      <xdr:row>63</xdr:row>
      <xdr:rowOff>155711</xdr:rowOff>
    </xdr:to>
    <xdr:sp macro="" textlink="">
      <xdr:nvSpPr>
        <xdr:cNvPr id="232" name="フローチャート: 判断 231"/>
        <xdr:cNvSpPr/>
      </xdr:nvSpPr>
      <xdr:spPr>
        <a:xfrm>
          <a:off x="65786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xdr:cNvSpPr txBox="1"/>
      </xdr:nvSpPr>
      <xdr:spPr>
        <a:xfrm>
          <a:off x="97726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xdr:cNvSpPr txBox="1"/>
      </xdr:nvSpPr>
      <xdr:spPr>
        <a:xfrm>
          <a:off x="89820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xdr:cNvSpPr txBox="1"/>
      </xdr:nvSpPr>
      <xdr:spPr>
        <a:xfrm>
          <a:off x="8140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xdr:cNvSpPr txBox="1"/>
      </xdr:nvSpPr>
      <xdr:spPr>
        <a:xfrm>
          <a:off x="728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xdr:cNvSpPr txBox="1"/>
      </xdr:nvSpPr>
      <xdr:spPr>
        <a:xfrm>
          <a:off x="64484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64388</xdr:rowOff>
    </xdr:from>
    <xdr:to>
      <xdr:col>55</xdr:col>
      <xdr:colOff>50800</xdr:colOff>
      <xdr:row>63</xdr:row>
      <xdr:rowOff>165988</xdr:rowOff>
    </xdr:to>
    <xdr:sp macro="" textlink="">
      <xdr:nvSpPr>
        <xdr:cNvPr id="238" name="楕円 237"/>
        <xdr:cNvSpPr/>
      </xdr:nvSpPr>
      <xdr:spPr>
        <a:xfrm>
          <a:off x="9912350" y="10865738"/>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42815</xdr:rowOff>
    </xdr:from>
    <xdr:ext cx="599010" cy="259045"/>
    <xdr:sp macro="" textlink="">
      <xdr:nvSpPr>
        <xdr:cNvPr id="239" name="【橋りょう・トンネル】&#10;一人当たり有形固定資産（償却資産）額該当値テキスト"/>
        <xdr:cNvSpPr txBox="1"/>
      </xdr:nvSpPr>
      <xdr:spPr>
        <a:xfrm>
          <a:off x="9991725" y="10844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67302</xdr:rowOff>
    </xdr:from>
    <xdr:to>
      <xdr:col>50</xdr:col>
      <xdr:colOff>165100</xdr:colOff>
      <xdr:row>63</xdr:row>
      <xdr:rowOff>168902</xdr:rowOff>
    </xdr:to>
    <xdr:sp macro="" textlink="">
      <xdr:nvSpPr>
        <xdr:cNvPr id="240" name="楕円 239"/>
        <xdr:cNvSpPr/>
      </xdr:nvSpPr>
      <xdr:spPr>
        <a:xfrm>
          <a:off x="9112250" y="1086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115188</xdr:rowOff>
    </xdr:from>
    <xdr:to>
      <xdr:col>55</xdr:col>
      <xdr:colOff>0</xdr:colOff>
      <xdr:row>63</xdr:row>
      <xdr:rowOff>118102</xdr:rowOff>
    </xdr:to>
    <xdr:cxnSp macro="">
      <xdr:nvCxnSpPr>
        <xdr:cNvPr id="241" name="直線コネクタ 240"/>
        <xdr:cNvCxnSpPr/>
      </xdr:nvCxnSpPr>
      <xdr:spPr>
        <a:xfrm flipV="1">
          <a:off x="9163050" y="10916538"/>
          <a:ext cx="790575" cy="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70664</xdr:rowOff>
    </xdr:from>
    <xdr:to>
      <xdr:col>46</xdr:col>
      <xdr:colOff>38100</xdr:colOff>
      <xdr:row>64</xdr:row>
      <xdr:rowOff>814</xdr:rowOff>
    </xdr:to>
    <xdr:sp macro="" textlink="">
      <xdr:nvSpPr>
        <xdr:cNvPr id="242" name="楕円 241"/>
        <xdr:cNvSpPr/>
      </xdr:nvSpPr>
      <xdr:spPr>
        <a:xfrm>
          <a:off x="8270875" y="10872014"/>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118102</xdr:rowOff>
    </xdr:from>
    <xdr:to>
      <xdr:col>50</xdr:col>
      <xdr:colOff>114300</xdr:colOff>
      <xdr:row>63</xdr:row>
      <xdr:rowOff>121464</xdr:rowOff>
    </xdr:to>
    <xdr:cxnSp macro="">
      <xdr:nvCxnSpPr>
        <xdr:cNvPr id="243" name="直線コネクタ 242"/>
        <xdr:cNvCxnSpPr/>
      </xdr:nvCxnSpPr>
      <xdr:spPr>
        <a:xfrm flipV="1">
          <a:off x="8321675" y="10919452"/>
          <a:ext cx="841375" cy="3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71441</xdr:rowOff>
    </xdr:from>
    <xdr:to>
      <xdr:col>41</xdr:col>
      <xdr:colOff>101600</xdr:colOff>
      <xdr:row>64</xdr:row>
      <xdr:rowOff>1591</xdr:rowOff>
    </xdr:to>
    <xdr:sp macro="" textlink="">
      <xdr:nvSpPr>
        <xdr:cNvPr id="244" name="楕円 243"/>
        <xdr:cNvSpPr/>
      </xdr:nvSpPr>
      <xdr:spPr>
        <a:xfrm>
          <a:off x="7419975" y="1087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121464</xdr:rowOff>
    </xdr:from>
    <xdr:to>
      <xdr:col>45</xdr:col>
      <xdr:colOff>177800</xdr:colOff>
      <xdr:row>63</xdr:row>
      <xdr:rowOff>122241</xdr:rowOff>
    </xdr:to>
    <xdr:cxnSp macro="">
      <xdr:nvCxnSpPr>
        <xdr:cNvPr id="245" name="直線コネクタ 244"/>
        <xdr:cNvCxnSpPr/>
      </xdr:nvCxnSpPr>
      <xdr:spPr>
        <a:xfrm flipV="1">
          <a:off x="7470775" y="10922814"/>
          <a:ext cx="8509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7469</xdr:rowOff>
    </xdr:from>
    <xdr:ext cx="599010" cy="259045"/>
    <xdr:sp macro="" textlink="">
      <xdr:nvSpPr>
        <xdr:cNvPr id="246" name="n_1aveValue【橋りょう・トンネル】&#10;一人当たり有形固定資産（償却資産）額"/>
        <xdr:cNvSpPr txBox="1"/>
      </xdr:nvSpPr>
      <xdr:spPr>
        <a:xfrm>
          <a:off x="8869895" y="1063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8908</xdr:rowOff>
    </xdr:from>
    <xdr:ext cx="599010" cy="259045"/>
    <xdr:sp macro="" textlink="">
      <xdr:nvSpPr>
        <xdr:cNvPr id="247" name="n_2aveValue【橋りょう・トンネル】&#10;一人当たり有形固定資産（償却資産）額"/>
        <xdr:cNvSpPr txBox="1"/>
      </xdr:nvSpPr>
      <xdr:spPr>
        <a:xfrm>
          <a:off x="8031695" y="10638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9481</xdr:rowOff>
    </xdr:from>
    <xdr:ext cx="599010" cy="259045"/>
    <xdr:sp macro="" textlink="">
      <xdr:nvSpPr>
        <xdr:cNvPr id="248" name="n_3aveValue【橋りょう・トンネル】&#10;一人当たり有形固定資産（償却資産）額"/>
        <xdr:cNvSpPr txBox="1"/>
      </xdr:nvSpPr>
      <xdr:spPr>
        <a:xfrm>
          <a:off x="7190320"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788</xdr:rowOff>
    </xdr:from>
    <xdr:ext cx="599010" cy="259045"/>
    <xdr:sp macro="" textlink="">
      <xdr:nvSpPr>
        <xdr:cNvPr id="249" name="n_4aveValue【橋りょう・トンネル】&#10;一人当たり有形固定資産（償却資産）額"/>
        <xdr:cNvSpPr txBox="1"/>
      </xdr:nvSpPr>
      <xdr:spPr>
        <a:xfrm>
          <a:off x="6339420" y="1063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160029</xdr:rowOff>
    </xdr:from>
    <xdr:ext cx="599010" cy="259045"/>
    <xdr:sp macro="" textlink="">
      <xdr:nvSpPr>
        <xdr:cNvPr id="250" name="n_1mainValue【橋りょう・トンネル】&#10;一人当たり有形固定資産（償却資産）額"/>
        <xdr:cNvSpPr txBox="1"/>
      </xdr:nvSpPr>
      <xdr:spPr>
        <a:xfrm>
          <a:off x="8869895" y="10961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163391</xdr:rowOff>
    </xdr:from>
    <xdr:ext cx="534377" cy="259045"/>
    <xdr:sp macro="" textlink="">
      <xdr:nvSpPr>
        <xdr:cNvPr id="251" name="n_2mainValue【橋りょう・トンネル】&#10;一人当たり有形固定資産（償却資産）額"/>
        <xdr:cNvSpPr txBox="1"/>
      </xdr:nvSpPr>
      <xdr:spPr>
        <a:xfrm>
          <a:off x="8064011" y="10964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164168</xdr:rowOff>
    </xdr:from>
    <xdr:ext cx="534377" cy="259045"/>
    <xdr:sp macro="" textlink="">
      <xdr:nvSpPr>
        <xdr:cNvPr id="252" name="n_3mainValue【橋りょう・トンネル】&#10;一人当たり有形固定資産（償却資産）額"/>
        <xdr:cNvSpPr txBox="1"/>
      </xdr:nvSpPr>
      <xdr:spPr>
        <a:xfrm>
          <a:off x="7222636" y="1096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xdr:cNvSpPr/>
      </xdr:nvSpPr>
      <xdr:spPr>
        <a:xfrm>
          <a:off x="723900" y="1181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xdr:cNvSpPr/>
      </xdr:nvSpPr>
      <xdr:spPr>
        <a:xfrm>
          <a:off x="8509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xdr:cNvSpPr/>
      </xdr:nvSpPr>
      <xdr:spPr>
        <a:xfrm>
          <a:off x="8509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xdr:cNvSpPr/>
      </xdr:nvSpPr>
      <xdr:spPr>
        <a:xfrm>
          <a:off x="18097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xdr:cNvSpPr/>
      </xdr:nvSpPr>
      <xdr:spPr>
        <a:xfrm>
          <a:off x="18097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xdr:cNvSpPr/>
      </xdr:nvSpPr>
      <xdr:spPr>
        <a:xfrm>
          <a:off x="28956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xdr:cNvSpPr/>
      </xdr:nvSpPr>
      <xdr:spPr>
        <a:xfrm>
          <a:off x="28956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xdr:cNvSpPr/>
      </xdr:nvSpPr>
      <xdr:spPr>
        <a:xfrm>
          <a:off x="723900" y="1295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xdr:cNvSpPr txBox="1"/>
      </xdr:nvSpPr>
      <xdr:spPr>
        <a:xfrm>
          <a:off x="6953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xdr:cNvCxnSpPr/>
      </xdr:nvCxnSpPr>
      <xdr:spPr>
        <a:xfrm>
          <a:off x="723900" y="1524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xdr:cNvSpPr txBox="1"/>
      </xdr:nvSpPr>
      <xdr:spPr>
        <a:xfrm>
          <a:off x="285296"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4" name="直線コネクタ 263"/>
        <xdr:cNvCxnSpPr/>
      </xdr:nvCxnSpPr>
      <xdr:spPr>
        <a:xfrm>
          <a:off x="723900" y="1485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5" name="テキスト ボックス 264"/>
        <xdr:cNvSpPr txBox="1"/>
      </xdr:nvSpPr>
      <xdr:spPr>
        <a:xfrm>
          <a:off x="285296"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6" name="直線コネクタ 265"/>
        <xdr:cNvCxnSpPr/>
      </xdr:nvCxnSpPr>
      <xdr:spPr>
        <a:xfrm>
          <a:off x="723900" y="1447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7" name="テキスト ボックス 266"/>
        <xdr:cNvSpPr txBox="1"/>
      </xdr:nvSpPr>
      <xdr:spPr>
        <a:xfrm>
          <a:off x="349416"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8" name="直線コネクタ 267"/>
        <xdr:cNvCxnSpPr/>
      </xdr:nvCxnSpPr>
      <xdr:spPr>
        <a:xfrm>
          <a:off x="723900" y="1409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9" name="テキスト ボックス 268"/>
        <xdr:cNvSpPr txBox="1"/>
      </xdr:nvSpPr>
      <xdr:spPr>
        <a:xfrm>
          <a:off x="349416"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0" name="直線コネクタ 269"/>
        <xdr:cNvCxnSpPr/>
      </xdr:nvCxnSpPr>
      <xdr:spPr>
        <a:xfrm>
          <a:off x="723900" y="1371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1" name="テキスト ボックス 270"/>
        <xdr:cNvSpPr txBox="1"/>
      </xdr:nvSpPr>
      <xdr:spPr>
        <a:xfrm>
          <a:off x="349416"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2" name="直線コネクタ 271"/>
        <xdr:cNvCxnSpPr/>
      </xdr:nvCxnSpPr>
      <xdr:spPr>
        <a:xfrm>
          <a:off x="723900" y="1333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3" name="テキスト ボックス 272"/>
        <xdr:cNvSpPr txBox="1"/>
      </xdr:nvSpPr>
      <xdr:spPr>
        <a:xfrm>
          <a:off x="349416"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xdr:cNvCxnSpPr/>
      </xdr:nvCxnSpPr>
      <xdr:spPr>
        <a:xfrm>
          <a:off x="723900" y="1295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5" name="テキスト ボックス 274"/>
        <xdr:cNvSpPr txBox="1"/>
      </xdr:nvSpPr>
      <xdr:spPr>
        <a:xfrm>
          <a:off x="40401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公営住宅】&#10;有形固定資産減価償却率グラフ枠"/>
        <xdr:cNvSpPr/>
      </xdr:nvSpPr>
      <xdr:spPr>
        <a:xfrm>
          <a:off x="723900" y="1295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146686</xdr:rowOff>
    </xdr:from>
    <xdr:to>
      <xdr:col>24</xdr:col>
      <xdr:colOff>62865</xdr:colOff>
      <xdr:row>86</xdr:row>
      <xdr:rowOff>114300</xdr:rowOff>
    </xdr:to>
    <xdr:cxnSp macro="">
      <xdr:nvCxnSpPr>
        <xdr:cNvPr id="277" name="直線コネクタ 276"/>
        <xdr:cNvCxnSpPr/>
      </xdr:nvCxnSpPr>
      <xdr:spPr>
        <a:xfrm flipV="1">
          <a:off x="4406265" y="1334833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8" name="【公営住宅】&#10;有形固定資産減価償却率最小値テキスト"/>
        <xdr:cNvSpPr txBox="1"/>
      </xdr:nvSpPr>
      <xdr:spPr>
        <a:xfrm>
          <a:off x="44450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9" name="直線コネクタ 278"/>
        <xdr:cNvCxnSpPr/>
      </xdr:nvCxnSpPr>
      <xdr:spPr>
        <a:xfrm>
          <a:off x="4327525" y="148590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93363</xdr:rowOff>
    </xdr:from>
    <xdr:ext cx="405111" cy="259045"/>
    <xdr:sp macro="" textlink="">
      <xdr:nvSpPr>
        <xdr:cNvPr id="280" name="【公営住宅】&#10;有形固定資産減価償却率最大値テキスト"/>
        <xdr:cNvSpPr txBox="1"/>
      </xdr:nvSpPr>
      <xdr:spPr>
        <a:xfrm>
          <a:off x="4445000" y="1312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146686</xdr:rowOff>
    </xdr:from>
    <xdr:to>
      <xdr:col>24</xdr:col>
      <xdr:colOff>152400</xdr:colOff>
      <xdr:row>77</xdr:row>
      <xdr:rowOff>146686</xdr:rowOff>
    </xdr:to>
    <xdr:cxnSp macro="">
      <xdr:nvCxnSpPr>
        <xdr:cNvPr id="281" name="直線コネクタ 280"/>
        <xdr:cNvCxnSpPr/>
      </xdr:nvCxnSpPr>
      <xdr:spPr>
        <a:xfrm>
          <a:off x="4327525" y="13348336"/>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127652</xdr:rowOff>
    </xdr:from>
    <xdr:ext cx="405111" cy="259045"/>
    <xdr:sp macro="" textlink="">
      <xdr:nvSpPr>
        <xdr:cNvPr id="282" name="【公営住宅】&#10;有形固定資産減価償却率平均値テキスト"/>
        <xdr:cNvSpPr txBox="1"/>
      </xdr:nvSpPr>
      <xdr:spPr>
        <a:xfrm>
          <a:off x="4445000" y="14015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149225</xdr:rowOff>
    </xdr:from>
    <xdr:to>
      <xdr:col>24</xdr:col>
      <xdr:colOff>114300</xdr:colOff>
      <xdr:row>82</xdr:row>
      <xdr:rowOff>79375</xdr:rowOff>
    </xdr:to>
    <xdr:sp macro="" textlink="">
      <xdr:nvSpPr>
        <xdr:cNvPr id="283" name="フローチャート: 判断 282"/>
        <xdr:cNvSpPr/>
      </xdr:nvSpPr>
      <xdr:spPr>
        <a:xfrm>
          <a:off x="43561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151130</xdr:rowOff>
    </xdr:from>
    <xdr:to>
      <xdr:col>20</xdr:col>
      <xdr:colOff>38100</xdr:colOff>
      <xdr:row>82</xdr:row>
      <xdr:rowOff>81280</xdr:rowOff>
    </xdr:to>
    <xdr:sp macro="" textlink="">
      <xdr:nvSpPr>
        <xdr:cNvPr id="284" name="フローチャート: 判断 283"/>
        <xdr:cNvSpPr/>
      </xdr:nvSpPr>
      <xdr:spPr>
        <a:xfrm>
          <a:off x="3565525" y="1403858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8255</xdr:rowOff>
    </xdr:from>
    <xdr:to>
      <xdr:col>15</xdr:col>
      <xdr:colOff>101600</xdr:colOff>
      <xdr:row>82</xdr:row>
      <xdr:rowOff>109855</xdr:rowOff>
    </xdr:to>
    <xdr:sp macro="" textlink="">
      <xdr:nvSpPr>
        <xdr:cNvPr id="285" name="フローチャート: 判断 284"/>
        <xdr:cNvSpPr/>
      </xdr:nvSpPr>
      <xdr:spPr>
        <a:xfrm>
          <a:off x="2714625"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156845</xdr:rowOff>
    </xdr:from>
    <xdr:to>
      <xdr:col>10</xdr:col>
      <xdr:colOff>165100</xdr:colOff>
      <xdr:row>82</xdr:row>
      <xdr:rowOff>86995</xdr:rowOff>
    </xdr:to>
    <xdr:sp macro="" textlink="">
      <xdr:nvSpPr>
        <xdr:cNvPr id="286" name="フローチャート: 判断 285"/>
        <xdr:cNvSpPr/>
      </xdr:nvSpPr>
      <xdr:spPr>
        <a:xfrm>
          <a:off x="187325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33020</xdr:rowOff>
    </xdr:from>
    <xdr:to>
      <xdr:col>6</xdr:col>
      <xdr:colOff>38100</xdr:colOff>
      <xdr:row>82</xdr:row>
      <xdr:rowOff>134620</xdr:rowOff>
    </xdr:to>
    <xdr:sp macro="" textlink="">
      <xdr:nvSpPr>
        <xdr:cNvPr id="287" name="フローチャート: 判断 286"/>
        <xdr:cNvSpPr/>
      </xdr:nvSpPr>
      <xdr:spPr>
        <a:xfrm>
          <a:off x="1031875" y="1409192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xdr:cNvSpPr txBox="1"/>
      </xdr:nvSpPr>
      <xdr:spPr>
        <a:xfrm>
          <a:off x="42259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xdr:cNvSpPr txBox="1"/>
      </xdr:nvSpPr>
      <xdr:spPr>
        <a:xfrm>
          <a:off x="343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xdr:cNvSpPr txBox="1"/>
      </xdr:nvSpPr>
      <xdr:spPr>
        <a:xfrm>
          <a:off x="2584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xdr:cNvSpPr txBox="1"/>
      </xdr:nvSpPr>
      <xdr:spPr>
        <a:xfrm>
          <a:off x="17430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xdr:cNvSpPr txBox="1"/>
      </xdr:nvSpPr>
      <xdr:spPr>
        <a:xfrm>
          <a:off x="901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8255</xdr:rowOff>
    </xdr:from>
    <xdr:to>
      <xdr:col>24</xdr:col>
      <xdr:colOff>114300</xdr:colOff>
      <xdr:row>78</xdr:row>
      <xdr:rowOff>109855</xdr:rowOff>
    </xdr:to>
    <xdr:sp macro="" textlink="">
      <xdr:nvSpPr>
        <xdr:cNvPr id="293" name="楕円 292"/>
        <xdr:cNvSpPr/>
      </xdr:nvSpPr>
      <xdr:spPr>
        <a:xfrm>
          <a:off x="4356100" y="1338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94632</xdr:rowOff>
    </xdr:from>
    <xdr:ext cx="405111" cy="259045"/>
    <xdr:sp macro="" textlink="">
      <xdr:nvSpPr>
        <xdr:cNvPr id="294" name="【公営住宅】&#10;有形固定資産減価償却率該当値テキスト"/>
        <xdr:cNvSpPr txBox="1"/>
      </xdr:nvSpPr>
      <xdr:spPr>
        <a:xfrm>
          <a:off x="4445000" y="13296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126364</xdr:rowOff>
    </xdr:from>
    <xdr:to>
      <xdr:col>20</xdr:col>
      <xdr:colOff>38100</xdr:colOff>
      <xdr:row>78</xdr:row>
      <xdr:rowOff>56514</xdr:rowOff>
    </xdr:to>
    <xdr:sp macro="" textlink="">
      <xdr:nvSpPr>
        <xdr:cNvPr id="295" name="楕円 294"/>
        <xdr:cNvSpPr/>
      </xdr:nvSpPr>
      <xdr:spPr>
        <a:xfrm>
          <a:off x="3565525" y="13328014"/>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5714</xdr:rowOff>
    </xdr:from>
    <xdr:to>
      <xdr:col>24</xdr:col>
      <xdr:colOff>63500</xdr:colOff>
      <xdr:row>78</xdr:row>
      <xdr:rowOff>59055</xdr:rowOff>
    </xdr:to>
    <xdr:cxnSp macro="">
      <xdr:nvCxnSpPr>
        <xdr:cNvPr id="296" name="直線コネクタ 295"/>
        <xdr:cNvCxnSpPr/>
      </xdr:nvCxnSpPr>
      <xdr:spPr>
        <a:xfrm>
          <a:off x="3616325" y="13378814"/>
          <a:ext cx="790575"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73025</xdr:rowOff>
    </xdr:from>
    <xdr:to>
      <xdr:col>15</xdr:col>
      <xdr:colOff>101600</xdr:colOff>
      <xdr:row>78</xdr:row>
      <xdr:rowOff>3175</xdr:rowOff>
    </xdr:to>
    <xdr:sp macro="" textlink="">
      <xdr:nvSpPr>
        <xdr:cNvPr id="297" name="楕円 296"/>
        <xdr:cNvSpPr/>
      </xdr:nvSpPr>
      <xdr:spPr>
        <a:xfrm>
          <a:off x="2714625" y="1327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123825</xdr:rowOff>
    </xdr:from>
    <xdr:to>
      <xdr:col>19</xdr:col>
      <xdr:colOff>177800</xdr:colOff>
      <xdr:row>78</xdr:row>
      <xdr:rowOff>5714</xdr:rowOff>
    </xdr:to>
    <xdr:cxnSp macro="">
      <xdr:nvCxnSpPr>
        <xdr:cNvPr id="298" name="直線コネクタ 297"/>
        <xdr:cNvCxnSpPr/>
      </xdr:nvCxnSpPr>
      <xdr:spPr>
        <a:xfrm>
          <a:off x="2765425" y="13325475"/>
          <a:ext cx="8509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17780</xdr:rowOff>
    </xdr:from>
    <xdr:to>
      <xdr:col>10</xdr:col>
      <xdr:colOff>165100</xdr:colOff>
      <xdr:row>77</xdr:row>
      <xdr:rowOff>119380</xdr:rowOff>
    </xdr:to>
    <xdr:sp macro="" textlink="">
      <xdr:nvSpPr>
        <xdr:cNvPr id="299" name="楕円 298"/>
        <xdr:cNvSpPr/>
      </xdr:nvSpPr>
      <xdr:spPr>
        <a:xfrm>
          <a:off x="1873250" y="1321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68580</xdr:rowOff>
    </xdr:from>
    <xdr:to>
      <xdr:col>15</xdr:col>
      <xdr:colOff>50800</xdr:colOff>
      <xdr:row>77</xdr:row>
      <xdr:rowOff>123825</xdr:rowOff>
    </xdr:to>
    <xdr:cxnSp macro="">
      <xdr:nvCxnSpPr>
        <xdr:cNvPr id="300" name="直線コネクタ 299"/>
        <xdr:cNvCxnSpPr/>
      </xdr:nvCxnSpPr>
      <xdr:spPr>
        <a:xfrm>
          <a:off x="1924050" y="13270230"/>
          <a:ext cx="841375"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72407</xdr:rowOff>
    </xdr:from>
    <xdr:ext cx="405111" cy="259045"/>
    <xdr:sp macro="" textlink="">
      <xdr:nvSpPr>
        <xdr:cNvPr id="301" name="n_1aveValue【公営住宅】&#10;有形固定資産減価償却率"/>
        <xdr:cNvSpPr txBox="1"/>
      </xdr:nvSpPr>
      <xdr:spPr>
        <a:xfrm>
          <a:off x="341059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100982</xdr:rowOff>
    </xdr:from>
    <xdr:ext cx="405111" cy="259045"/>
    <xdr:sp macro="" textlink="">
      <xdr:nvSpPr>
        <xdr:cNvPr id="302" name="n_2aveValue【公営住宅】&#10;有形固定資産減価償却率"/>
        <xdr:cNvSpPr txBox="1"/>
      </xdr:nvSpPr>
      <xdr:spPr>
        <a:xfrm>
          <a:off x="2572394" y="1415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78122</xdr:rowOff>
    </xdr:from>
    <xdr:ext cx="405111" cy="259045"/>
    <xdr:sp macro="" textlink="">
      <xdr:nvSpPr>
        <xdr:cNvPr id="303" name="n_3aveValue【公営住宅】&#10;有形固定資産減価償却率"/>
        <xdr:cNvSpPr txBox="1"/>
      </xdr:nvSpPr>
      <xdr:spPr>
        <a:xfrm>
          <a:off x="1731019" y="1413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151147</xdr:rowOff>
    </xdr:from>
    <xdr:ext cx="405111" cy="259045"/>
    <xdr:sp macro="" textlink="">
      <xdr:nvSpPr>
        <xdr:cNvPr id="304" name="n_4aveValue【公営住宅】&#10;有形固定資産減価償却率"/>
        <xdr:cNvSpPr txBox="1"/>
      </xdr:nvSpPr>
      <xdr:spPr>
        <a:xfrm>
          <a:off x="889644" y="1386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73041</xdr:rowOff>
    </xdr:from>
    <xdr:ext cx="405111" cy="259045"/>
    <xdr:sp macro="" textlink="">
      <xdr:nvSpPr>
        <xdr:cNvPr id="305" name="n_1mainValue【公営住宅】&#10;有形固定資産減価償却率"/>
        <xdr:cNvSpPr txBox="1"/>
      </xdr:nvSpPr>
      <xdr:spPr>
        <a:xfrm>
          <a:off x="3410594" y="13103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19702</xdr:rowOff>
    </xdr:from>
    <xdr:ext cx="405111" cy="259045"/>
    <xdr:sp macro="" textlink="">
      <xdr:nvSpPr>
        <xdr:cNvPr id="306" name="n_2mainValue【公営住宅】&#10;有形固定資産減価償却率"/>
        <xdr:cNvSpPr txBox="1"/>
      </xdr:nvSpPr>
      <xdr:spPr>
        <a:xfrm>
          <a:off x="2572394" y="1304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75</xdr:row>
      <xdr:rowOff>135907</xdr:rowOff>
    </xdr:from>
    <xdr:ext cx="405111" cy="259045"/>
    <xdr:sp macro="" textlink="">
      <xdr:nvSpPr>
        <xdr:cNvPr id="307" name="n_3mainValue【公営住宅】&#10;有形固定資産減価償却率"/>
        <xdr:cNvSpPr txBox="1"/>
      </xdr:nvSpPr>
      <xdr:spPr>
        <a:xfrm>
          <a:off x="1731019" y="1299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xdr:cNvSpPr/>
      </xdr:nvSpPr>
      <xdr:spPr>
        <a:xfrm>
          <a:off x="6280150" y="1181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xdr:cNvSpPr/>
      </xdr:nvSpPr>
      <xdr:spPr>
        <a:xfrm>
          <a:off x="6397625"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xdr:cNvSpPr/>
      </xdr:nvSpPr>
      <xdr:spPr>
        <a:xfrm>
          <a:off x="6397625"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xdr:cNvSpPr/>
      </xdr:nvSpPr>
      <xdr:spPr>
        <a:xfrm>
          <a:off x="73660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xdr:cNvSpPr/>
      </xdr:nvSpPr>
      <xdr:spPr>
        <a:xfrm>
          <a:off x="73660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xdr:cNvSpPr/>
      </xdr:nvSpPr>
      <xdr:spPr>
        <a:xfrm>
          <a:off x="84518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xdr:cNvSpPr/>
      </xdr:nvSpPr>
      <xdr:spPr>
        <a:xfrm>
          <a:off x="84518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xdr:cNvSpPr/>
      </xdr:nvSpPr>
      <xdr:spPr>
        <a:xfrm>
          <a:off x="6280150" y="1295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xdr:cNvSpPr txBox="1"/>
      </xdr:nvSpPr>
      <xdr:spPr>
        <a:xfrm>
          <a:off x="62420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xdr:cNvCxnSpPr/>
      </xdr:nvCxnSpPr>
      <xdr:spPr>
        <a:xfrm>
          <a:off x="6280150" y="1524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8" name="直線コネクタ 317"/>
        <xdr:cNvCxnSpPr/>
      </xdr:nvCxnSpPr>
      <xdr:spPr>
        <a:xfrm>
          <a:off x="6280150" y="14859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9" name="テキスト ボックス 318"/>
        <xdr:cNvSpPr txBox="1"/>
      </xdr:nvSpPr>
      <xdr:spPr>
        <a:xfrm>
          <a:off x="58320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0" name="直線コネクタ 319"/>
        <xdr:cNvCxnSpPr/>
      </xdr:nvCxnSpPr>
      <xdr:spPr>
        <a:xfrm>
          <a:off x="6280150" y="14478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1" name="テキスト ボックス 320"/>
        <xdr:cNvSpPr txBox="1"/>
      </xdr:nvSpPr>
      <xdr:spPr>
        <a:xfrm>
          <a:off x="58320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2" name="直線コネクタ 321"/>
        <xdr:cNvCxnSpPr/>
      </xdr:nvCxnSpPr>
      <xdr:spPr>
        <a:xfrm>
          <a:off x="6280150" y="14097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3" name="テキスト ボックス 322"/>
        <xdr:cNvSpPr txBox="1"/>
      </xdr:nvSpPr>
      <xdr:spPr>
        <a:xfrm>
          <a:off x="58320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4" name="直線コネクタ 323"/>
        <xdr:cNvCxnSpPr/>
      </xdr:nvCxnSpPr>
      <xdr:spPr>
        <a:xfrm>
          <a:off x="6280150" y="13716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5" name="テキスト ボックス 324"/>
        <xdr:cNvSpPr txBox="1"/>
      </xdr:nvSpPr>
      <xdr:spPr>
        <a:xfrm>
          <a:off x="58320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6" name="直線コネクタ 325"/>
        <xdr:cNvCxnSpPr/>
      </xdr:nvCxnSpPr>
      <xdr:spPr>
        <a:xfrm>
          <a:off x="6280150" y="13335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7" name="テキスト ボックス 326"/>
        <xdr:cNvSpPr txBox="1"/>
      </xdr:nvSpPr>
      <xdr:spPr>
        <a:xfrm>
          <a:off x="58320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xdr:cNvCxnSpPr/>
      </xdr:nvCxnSpPr>
      <xdr:spPr>
        <a:xfrm>
          <a:off x="6280150" y="1295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9" name="テキスト ボックス 328"/>
        <xdr:cNvSpPr txBox="1"/>
      </xdr:nvSpPr>
      <xdr:spPr>
        <a:xfrm>
          <a:off x="58320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公営住宅】&#10;一人当たり面積グラフ枠"/>
        <xdr:cNvSpPr/>
      </xdr:nvSpPr>
      <xdr:spPr>
        <a:xfrm>
          <a:off x="6280150" y="1295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33528</xdr:rowOff>
    </xdr:from>
    <xdr:to>
      <xdr:col>54</xdr:col>
      <xdr:colOff>189865</xdr:colOff>
      <xdr:row>86</xdr:row>
      <xdr:rowOff>111252</xdr:rowOff>
    </xdr:to>
    <xdr:cxnSp macro="">
      <xdr:nvCxnSpPr>
        <xdr:cNvPr id="331" name="直線コネクタ 330"/>
        <xdr:cNvCxnSpPr/>
      </xdr:nvCxnSpPr>
      <xdr:spPr>
        <a:xfrm flipV="1">
          <a:off x="9952990" y="13578078"/>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32" name="【公営住宅】&#10;一人当たり面積最小値テキスト"/>
        <xdr:cNvSpPr txBox="1"/>
      </xdr:nvSpPr>
      <xdr:spPr>
        <a:xfrm>
          <a:off x="9991725"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33" name="直線コネクタ 332"/>
        <xdr:cNvCxnSpPr/>
      </xdr:nvCxnSpPr>
      <xdr:spPr>
        <a:xfrm>
          <a:off x="9874250" y="14855952"/>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151655</xdr:rowOff>
    </xdr:from>
    <xdr:ext cx="469744" cy="259045"/>
    <xdr:sp macro="" textlink="">
      <xdr:nvSpPr>
        <xdr:cNvPr id="334" name="【公営住宅】&#10;一人当たり面積最大値テキスト"/>
        <xdr:cNvSpPr txBox="1"/>
      </xdr:nvSpPr>
      <xdr:spPr>
        <a:xfrm>
          <a:off x="9991725" y="1335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33528</xdr:rowOff>
    </xdr:from>
    <xdr:to>
      <xdr:col>55</xdr:col>
      <xdr:colOff>88900</xdr:colOff>
      <xdr:row>79</xdr:row>
      <xdr:rowOff>33528</xdr:rowOff>
    </xdr:to>
    <xdr:cxnSp macro="">
      <xdr:nvCxnSpPr>
        <xdr:cNvPr id="335" name="直線コネクタ 334"/>
        <xdr:cNvCxnSpPr/>
      </xdr:nvCxnSpPr>
      <xdr:spPr>
        <a:xfrm>
          <a:off x="9874250" y="13578078"/>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6114</xdr:rowOff>
    </xdr:from>
    <xdr:ext cx="469744" cy="259045"/>
    <xdr:sp macro="" textlink="">
      <xdr:nvSpPr>
        <xdr:cNvPr id="336" name="【公営住宅】&#10;一人当たり面積平均値テキスト"/>
        <xdr:cNvSpPr txBox="1"/>
      </xdr:nvSpPr>
      <xdr:spPr>
        <a:xfrm>
          <a:off x="9991725" y="144079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27687</xdr:rowOff>
    </xdr:from>
    <xdr:to>
      <xdr:col>55</xdr:col>
      <xdr:colOff>50800</xdr:colOff>
      <xdr:row>84</xdr:row>
      <xdr:rowOff>129287</xdr:rowOff>
    </xdr:to>
    <xdr:sp macro="" textlink="">
      <xdr:nvSpPr>
        <xdr:cNvPr id="337" name="フローチャート: 判断 336"/>
        <xdr:cNvSpPr/>
      </xdr:nvSpPr>
      <xdr:spPr>
        <a:xfrm>
          <a:off x="9912350" y="14429487"/>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16256</xdr:rowOff>
    </xdr:from>
    <xdr:to>
      <xdr:col>50</xdr:col>
      <xdr:colOff>165100</xdr:colOff>
      <xdr:row>84</xdr:row>
      <xdr:rowOff>117856</xdr:rowOff>
    </xdr:to>
    <xdr:sp macro="" textlink="">
      <xdr:nvSpPr>
        <xdr:cNvPr id="338" name="フローチャート: 判断 337"/>
        <xdr:cNvSpPr/>
      </xdr:nvSpPr>
      <xdr:spPr>
        <a:xfrm>
          <a:off x="9112250" y="1441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30735</xdr:rowOff>
    </xdr:from>
    <xdr:to>
      <xdr:col>46</xdr:col>
      <xdr:colOff>38100</xdr:colOff>
      <xdr:row>84</xdr:row>
      <xdr:rowOff>132335</xdr:rowOff>
    </xdr:to>
    <xdr:sp macro="" textlink="">
      <xdr:nvSpPr>
        <xdr:cNvPr id="339" name="フローチャート: 判断 338"/>
        <xdr:cNvSpPr/>
      </xdr:nvSpPr>
      <xdr:spPr>
        <a:xfrm>
          <a:off x="8270875" y="1443253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22352</xdr:rowOff>
    </xdr:from>
    <xdr:to>
      <xdr:col>41</xdr:col>
      <xdr:colOff>101600</xdr:colOff>
      <xdr:row>84</xdr:row>
      <xdr:rowOff>123952</xdr:rowOff>
    </xdr:to>
    <xdr:sp macro="" textlink="">
      <xdr:nvSpPr>
        <xdr:cNvPr id="340" name="フローチャート: 判断 339"/>
        <xdr:cNvSpPr/>
      </xdr:nvSpPr>
      <xdr:spPr>
        <a:xfrm>
          <a:off x="7419975" y="1442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8637</xdr:rowOff>
    </xdr:from>
    <xdr:to>
      <xdr:col>36</xdr:col>
      <xdr:colOff>165100</xdr:colOff>
      <xdr:row>84</xdr:row>
      <xdr:rowOff>110237</xdr:rowOff>
    </xdr:to>
    <xdr:sp macro="" textlink="">
      <xdr:nvSpPr>
        <xdr:cNvPr id="341" name="フローチャート: 判断 340"/>
        <xdr:cNvSpPr/>
      </xdr:nvSpPr>
      <xdr:spPr>
        <a:xfrm>
          <a:off x="6578600" y="144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xdr:cNvSpPr txBox="1"/>
      </xdr:nvSpPr>
      <xdr:spPr>
        <a:xfrm>
          <a:off x="97726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xdr:cNvSpPr txBox="1"/>
      </xdr:nvSpPr>
      <xdr:spPr>
        <a:xfrm>
          <a:off x="89820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xdr:cNvSpPr txBox="1"/>
      </xdr:nvSpPr>
      <xdr:spPr>
        <a:xfrm>
          <a:off x="8140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xdr:cNvSpPr txBox="1"/>
      </xdr:nvSpPr>
      <xdr:spPr>
        <a:xfrm>
          <a:off x="728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xdr:cNvSpPr txBox="1"/>
      </xdr:nvSpPr>
      <xdr:spPr>
        <a:xfrm>
          <a:off x="64484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127508</xdr:rowOff>
    </xdr:from>
    <xdr:to>
      <xdr:col>55</xdr:col>
      <xdr:colOff>50800</xdr:colOff>
      <xdr:row>82</xdr:row>
      <xdr:rowOff>57658</xdr:rowOff>
    </xdr:to>
    <xdr:sp macro="" textlink="">
      <xdr:nvSpPr>
        <xdr:cNvPr id="347" name="楕円 346"/>
        <xdr:cNvSpPr/>
      </xdr:nvSpPr>
      <xdr:spPr>
        <a:xfrm>
          <a:off x="9912350" y="14014958"/>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150385</xdr:rowOff>
    </xdr:from>
    <xdr:ext cx="469744" cy="259045"/>
    <xdr:sp macro="" textlink="">
      <xdr:nvSpPr>
        <xdr:cNvPr id="348" name="【公営住宅】&#10;一人当たり面積該当値テキスト"/>
        <xdr:cNvSpPr txBox="1"/>
      </xdr:nvSpPr>
      <xdr:spPr>
        <a:xfrm>
          <a:off x="9991725" y="13866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128270</xdr:rowOff>
    </xdr:from>
    <xdr:to>
      <xdr:col>50</xdr:col>
      <xdr:colOff>165100</xdr:colOff>
      <xdr:row>82</xdr:row>
      <xdr:rowOff>58420</xdr:rowOff>
    </xdr:to>
    <xdr:sp macro="" textlink="">
      <xdr:nvSpPr>
        <xdr:cNvPr id="349" name="楕円 348"/>
        <xdr:cNvSpPr/>
      </xdr:nvSpPr>
      <xdr:spPr>
        <a:xfrm>
          <a:off x="9112250" y="1401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6858</xdr:rowOff>
    </xdr:from>
    <xdr:to>
      <xdr:col>55</xdr:col>
      <xdr:colOff>0</xdr:colOff>
      <xdr:row>82</xdr:row>
      <xdr:rowOff>7620</xdr:rowOff>
    </xdr:to>
    <xdr:cxnSp macro="">
      <xdr:nvCxnSpPr>
        <xdr:cNvPr id="350" name="直線コネクタ 349"/>
        <xdr:cNvCxnSpPr/>
      </xdr:nvCxnSpPr>
      <xdr:spPr>
        <a:xfrm flipV="1">
          <a:off x="9163050" y="14065758"/>
          <a:ext cx="790575"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128270</xdr:rowOff>
    </xdr:from>
    <xdr:to>
      <xdr:col>46</xdr:col>
      <xdr:colOff>38100</xdr:colOff>
      <xdr:row>82</xdr:row>
      <xdr:rowOff>58420</xdr:rowOff>
    </xdr:to>
    <xdr:sp macro="" textlink="">
      <xdr:nvSpPr>
        <xdr:cNvPr id="351" name="楕円 350"/>
        <xdr:cNvSpPr/>
      </xdr:nvSpPr>
      <xdr:spPr>
        <a:xfrm>
          <a:off x="8270875" y="1401572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7620</xdr:rowOff>
    </xdr:from>
    <xdr:to>
      <xdr:col>50</xdr:col>
      <xdr:colOff>114300</xdr:colOff>
      <xdr:row>82</xdr:row>
      <xdr:rowOff>7620</xdr:rowOff>
    </xdr:to>
    <xdr:cxnSp macro="">
      <xdr:nvCxnSpPr>
        <xdr:cNvPr id="352" name="直線コネクタ 351"/>
        <xdr:cNvCxnSpPr/>
      </xdr:nvCxnSpPr>
      <xdr:spPr>
        <a:xfrm>
          <a:off x="8321675" y="14066520"/>
          <a:ext cx="841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128270</xdr:rowOff>
    </xdr:from>
    <xdr:to>
      <xdr:col>41</xdr:col>
      <xdr:colOff>101600</xdr:colOff>
      <xdr:row>82</xdr:row>
      <xdr:rowOff>58420</xdr:rowOff>
    </xdr:to>
    <xdr:sp macro="" textlink="">
      <xdr:nvSpPr>
        <xdr:cNvPr id="353" name="楕円 352"/>
        <xdr:cNvSpPr/>
      </xdr:nvSpPr>
      <xdr:spPr>
        <a:xfrm>
          <a:off x="7419975" y="1401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7620</xdr:rowOff>
    </xdr:from>
    <xdr:to>
      <xdr:col>45</xdr:col>
      <xdr:colOff>177800</xdr:colOff>
      <xdr:row>82</xdr:row>
      <xdr:rowOff>7620</xdr:rowOff>
    </xdr:to>
    <xdr:cxnSp macro="">
      <xdr:nvCxnSpPr>
        <xdr:cNvPr id="354" name="直線コネクタ 353"/>
        <xdr:cNvCxnSpPr/>
      </xdr:nvCxnSpPr>
      <xdr:spPr>
        <a:xfrm>
          <a:off x="7470775" y="14066520"/>
          <a:ext cx="850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108983</xdr:rowOff>
    </xdr:from>
    <xdr:ext cx="469744" cy="259045"/>
    <xdr:sp macro="" textlink="">
      <xdr:nvSpPr>
        <xdr:cNvPr id="355" name="n_1aveValue【公営住宅】&#10;一人当たり面積"/>
        <xdr:cNvSpPr txBox="1"/>
      </xdr:nvSpPr>
      <xdr:spPr>
        <a:xfrm>
          <a:off x="8925002" y="14510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123462</xdr:rowOff>
    </xdr:from>
    <xdr:ext cx="469744" cy="259045"/>
    <xdr:sp macro="" textlink="">
      <xdr:nvSpPr>
        <xdr:cNvPr id="356" name="n_2aveValue【公営住宅】&#10;一人当たり面積"/>
        <xdr:cNvSpPr txBox="1"/>
      </xdr:nvSpPr>
      <xdr:spPr>
        <a:xfrm>
          <a:off x="8096327" y="1452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115079</xdr:rowOff>
    </xdr:from>
    <xdr:ext cx="469744" cy="259045"/>
    <xdr:sp macro="" textlink="">
      <xdr:nvSpPr>
        <xdr:cNvPr id="357" name="n_3aveValue【公営住宅】&#10;一人当たり面積"/>
        <xdr:cNvSpPr txBox="1"/>
      </xdr:nvSpPr>
      <xdr:spPr>
        <a:xfrm>
          <a:off x="7245427" y="14516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126764</xdr:rowOff>
    </xdr:from>
    <xdr:ext cx="469744" cy="259045"/>
    <xdr:sp macro="" textlink="">
      <xdr:nvSpPr>
        <xdr:cNvPr id="358" name="n_4aveValue【公営住宅】&#10;一人当たり面積"/>
        <xdr:cNvSpPr txBox="1"/>
      </xdr:nvSpPr>
      <xdr:spPr>
        <a:xfrm>
          <a:off x="6404052" y="141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74947</xdr:rowOff>
    </xdr:from>
    <xdr:ext cx="469744" cy="259045"/>
    <xdr:sp macro="" textlink="">
      <xdr:nvSpPr>
        <xdr:cNvPr id="359" name="n_1mainValue【公営住宅】&#10;一人当たり面積"/>
        <xdr:cNvSpPr txBox="1"/>
      </xdr:nvSpPr>
      <xdr:spPr>
        <a:xfrm>
          <a:off x="8925002" y="1379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74947</xdr:rowOff>
    </xdr:from>
    <xdr:ext cx="469744" cy="259045"/>
    <xdr:sp macro="" textlink="">
      <xdr:nvSpPr>
        <xdr:cNvPr id="360" name="n_2mainValue【公営住宅】&#10;一人当たり面積"/>
        <xdr:cNvSpPr txBox="1"/>
      </xdr:nvSpPr>
      <xdr:spPr>
        <a:xfrm>
          <a:off x="8096327" y="1379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74947</xdr:rowOff>
    </xdr:from>
    <xdr:ext cx="469744" cy="259045"/>
    <xdr:sp macro="" textlink="">
      <xdr:nvSpPr>
        <xdr:cNvPr id="361" name="n_3mainValue【公営住宅】&#10;一人当たり面積"/>
        <xdr:cNvSpPr txBox="1"/>
      </xdr:nvSpPr>
      <xdr:spPr>
        <a:xfrm>
          <a:off x="7245427" y="1379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2" name="正方形/長方形 361"/>
        <xdr:cNvSpPr/>
      </xdr:nvSpPr>
      <xdr:spPr>
        <a:xfrm>
          <a:off x="723900" y="1562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3" name="正方形/長方形 362"/>
        <xdr:cNvSpPr/>
      </xdr:nvSpPr>
      <xdr:spPr>
        <a:xfrm>
          <a:off x="8509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4" name="正方形/長方形 363"/>
        <xdr:cNvSpPr/>
      </xdr:nvSpPr>
      <xdr:spPr>
        <a:xfrm>
          <a:off x="8509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5" name="正方形/長方形 364"/>
        <xdr:cNvSpPr/>
      </xdr:nvSpPr>
      <xdr:spPr>
        <a:xfrm>
          <a:off x="18097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6" name="正方形/長方形 365"/>
        <xdr:cNvSpPr/>
      </xdr:nvSpPr>
      <xdr:spPr>
        <a:xfrm>
          <a:off x="18097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7" name="正方形/長方形 366"/>
        <xdr:cNvSpPr/>
      </xdr:nvSpPr>
      <xdr:spPr>
        <a:xfrm>
          <a:off x="28956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8" name="正方形/長方形 367"/>
        <xdr:cNvSpPr/>
      </xdr:nvSpPr>
      <xdr:spPr>
        <a:xfrm>
          <a:off x="28956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xdr:cNvSpPr/>
      </xdr:nvSpPr>
      <xdr:spPr>
        <a:xfrm>
          <a:off x="723900" y="16764000"/>
          <a:ext cx="44958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0" name="正方形/長方形 369"/>
        <xdr:cNvSpPr/>
      </xdr:nvSpPr>
      <xdr:spPr>
        <a:xfrm>
          <a:off x="6280150" y="1562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1" name="正方形/長方形 370"/>
        <xdr:cNvSpPr/>
      </xdr:nvSpPr>
      <xdr:spPr>
        <a:xfrm>
          <a:off x="6397625"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2" name="正方形/長方形 371"/>
        <xdr:cNvSpPr/>
      </xdr:nvSpPr>
      <xdr:spPr>
        <a:xfrm>
          <a:off x="6397625"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3" name="正方形/長方形 372"/>
        <xdr:cNvSpPr/>
      </xdr:nvSpPr>
      <xdr:spPr>
        <a:xfrm>
          <a:off x="73660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4" name="正方形/長方形 373"/>
        <xdr:cNvSpPr/>
      </xdr:nvSpPr>
      <xdr:spPr>
        <a:xfrm>
          <a:off x="73660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5" name="正方形/長方形 374"/>
        <xdr:cNvSpPr/>
      </xdr:nvSpPr>
      <xdr:spPr>
        <a:xfrm>
          <a:off x="84518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6" name="正方形/長方形 375"/>
        <xdr:cNvSpPr/>
      </xdr:nvSpPr>
      <xdr:spPr>
        <a:xfrm>
          <a:off x="84518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7" name="正方形/長方形 376"/>
        <xdr:cNvSpPr/>
      </xdr:nvSpPr>
      <xdr:spPr>
        <a:xfrm>
          <a:off x="6280150" y="16764000"/>
          <a:ext cx="448627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8" name="正方形/長方形 377"/>
        <xdr:cNvSpPr/>
      </xdr:nvSpPr>
      <xdr:spPr>
        <a:xfrm>
          <a:off x="11826875" y="419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9" name="正方形/長方形 378"/>
        <xdr:cNvSpPr/>
      </xdr:nvSpPr>
      <xdr:spPr>
        <a:xfrm>
          <a:off x="119443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0" name="正方形/長方形 379"/>
        <xdr:cNvSpPr/>
      </xdr:nvSpPr>
      <xdr:spPr>
        <a:xfrm>
          <a:off x="119443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1" name="正方形/長方形 380"/>
        <xdr:cNvSpPr/>
      </xdr:nvSpPr>
      <xdr:spPr>
        <a:xfrm>
          <a:off x="12912725"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2" name="正方形/長方形 381"/>
        <xdr:cNvSpPr/>
      </xdr:nvSpPr>
      <xdr:spPr>
        <a:xfrm>
          <a:off x="12912725"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3" name="正方形/長方形 382"/>
        <xdr:cNvSpPr/>
      </xdr:nvSpPr>
      <xdr:spPr>
        <a:xfrm>
          <a:off x="13998575"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4" name="正方形/長方形 383"/>
        <xdr:cNvSpPr/>
      </xdr:nvSpPr>
      <xdr:spPr>
        <a:xfrm>
          <a:off x="13998575"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5" name="正方形/長方形 384"/>
        <xdr:cNvSpPr/>
      </xdr:nvSpPr>
      <xdr:spPr>
        <a:xfrm>
          <a:off x="11826875" y="533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6" name="テキスト ボックス 385"/>
        <xdr:cNvSpPr txBox="1"/>
      </xdr:nvSpPr>
      <xdr:spPr>
        <a:xfrm>
          <a:off x="117887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7" name="直線コネクタ 386"/>
        <xdr:cNvCxnSpPr/>
      </xdr:nvCxnSpPr>
      <xdr:spPr>
        <a:xfrm>
          <a:off x="11826875" y="762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8" name="テキスト ボックス 387"/>
        <xdr:cNvSpPr txBox="1"/>
      </xdr:nvSpPr>
      <xdr:spPr>
        <a:xfrm>
          <a:off x="1138827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9" name="直線コネクタ 388"/>
        <xdr:cNvCxnSpPr/>
      </xdr:nvCxnSpPr>
      <xdr:spPr>
        <a:xfrm>
          <a:off x="11826875" y="7293428"/>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90" name="テキスト ボックス 389"/>
        <xdr:cNvSpPr txBox="1"/>
      </xdr:nvSpPr>
      <xdr:spPr>
        <a:xfrm>
          <a:off x="1138827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1" name="直線コネクタ 390"/>
        <xdr:cNvCxnSpPr/>
      </xdr:nvCxnSpPr>
      <xdr:spPr>
        <a:xfrm>
          <a:off x="11826875" y="696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2" name="テキスト ボックス 391"/>
        <xdr:cNvSpPr txBox="1"/>
      </xdr:nvSpPr>
      <xdr:spPr>
        <a:xfrm>
          <a:off x="11442866"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3" name="直線コネクタ 392"/>
        <xdr:cNvCxnSpPr/>
      </xdr:nvCxnSpPr>
      <xdr:spPr>
        <a:xfrm>
          <a:off x="11826875" y="664028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4" name="テキスト ボックス 393"/>
        <xdr:cNvSpPr txBox="1"/>
      </xdr:nvSpPr>
      <xdr:spPr>
        <a:xfrm>
          <a:off x="11442866"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5" name="直線コネクタ 394"/>
        <xdr:cNvCxnSpPr/>
      </xdr:nvCxnSpPr>
      <xdr:spPr>
        <a:xfrm>
          <a:off x="11826875" y="6313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6" name="テキスト ボックス 395"/>
        <xdr:cNvSpPr txBox="1"/>
      </xdr:nvSpPr>
      <xdr:spPr>
        <a:xfrm>
          <a:off x="11442866"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7" name="直線コネクタ 396"/>
        <xdr:cNvCxnSpPr/>
      </xdr:nvCxnSpPr>
      <xdr:spPr>
        <a:xfrm>
          <a:off x="11826875" y="598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8" name="テキスト ボックス 397"/>
        <xdr:cNvSpPr txBox="1"/>
      </xdr:nvSpPr>
      <xdr:spPr>
        <a:xfrm>
          <a:off x="11442866"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9" name="直線コネクタ 398"/>
        <xdr:cNvCxnSpPr/>
      </xdr:nvCxnSpPr>
      <xdr:spPr>
        <a:xfrm>
          <a:off x="11826875" y="5660572"/>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00" name="テキスト ボックス 399"/>
        <xdr:cNvSpPr txBox="1"/>
      </xdr:nvSpPr>
      <xdr:spPr>
        <a:xfrm>
          <a:off x="11506986"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1" name="直線コネクタ 400"/>
        <xdr:cNvCxnSpPr/>
      </xdr:nvCxnSpPr>
      <xdr:spPr>
        <a:xfrm>
          <a:off x="11826875" y="533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認定こども園・幼稚園・保育所】&#10;有形固定資産減価償却率グラフ枠"/>
        <xdr:cNvSpPr/>
      </xdr:nvSpPr>
      <xdr:spPr>
        <a:xfrm>
          <a:off x="11826875" y="533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45176</xdr:rowOff>
    </xdr:to>
    <xdr:cxnSp macro="">
      <xdr:nvCxnSpPr>
        <xdr:cNvPr id="403" name="直線コネクタ 402"/>
        <xdr:cNvCxnSpPr/>
      </xdr:nvCxnSpPr>
      <xdr:spPr>
        <a:xfrm flipV="1">
          <a:off x="15509239" y="5818958"/>
          <a:ext cx="0" cy="1427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49003</xdr:rowOff>
    </xdr:from>
    <xdr:ext cx="405111" cy="259045"/>
    <xdr:sp macro="" textlink="">
      <xdr:nvSpPr>
        <xdr:cNvPr id="404" name="【認定こども園・幼稚園・保育所】&#10;有形固定資産減価償却率最小値テキスト"/>
        <xdr:cNvSpPr txBox="1"/>
      </xdr:nvSpPr>
      <xdr:spPr>
        <a:xfrm>
          <a:off x="15547975" y="724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45176</xdr:rowOff>
    </xdr:from>
    <xdr:to>
      <xdr:col>86</xdr:col>
      <xdr:colOff>25400</xdr:colOff>
      <xdr:row>42</xdr:row>
      <xdr:rowOff>45176</xdr:rowOff>
    </xdr:to>
    <xdr:cxnSp macro="">
      <xdr:nvCxnSpPr>
        <xdr:cNvPr id="405" name="直線コネクタ 404"/>
        <xdr:cNvCxnSpPr/>
      </xdr:nvCxnSpPr>
      <xdr:spPr>
        <a:xfrm>
          <a:off x="15420975" y="7246076"/>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340478" cy="259045"/>
    <xdr:sp macro="" textlink="">
      <xdr:nvSpPr>
        <xdr:cNvPr id="406" name="【認定こども園・幼稚園・保育所】&#10;有形固定資産減価償却率最大値テキスト"/>
        <xdr:cNvSpPr txBox="1"/>
      </xdr:nvSpPr>
      <xdr:spPr>
        <a:xfrm>
          <a:off x="15547975" y="559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407" name="直線コネクタ 406"/>
        <xdr:cNvCxnSpPr/>
      </xdr:nvCxnSpPr>
      <xdr:spPr>
        <a:xfrm>
          <a:off x="15420975" y="5818958"/>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13624</xdr:rowOff>
    </xdr:from>
    <xdr:ext cx="405111" cy="259045"/>
    <xdr:sp macro="" textlink="">
      <xdr:nvSpPr>
        <xdr:cNvPr id="408" name="【認定こども園・幼稚園・保育所】&#10;有形固定資産減価償却率平均値テキスト"/>
        <xdr:cNvSpPr txBox="1"/>
      </xdr:nvSpPr>
      <xdr:spPr>
        <a:xfrm>
          <a:off x="15547975" y="6528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35197</xdr:rowOff>
    </xdr:from>
    <xdr:to>
      <xdr:col>85</xdr:col>
      <xdr:colOff>177800</xdr:colOff>
      <xdr:row>38</xdr:row>
      <xdr:rowOff>136797</xdr:rowOff>
    </xdr:to>
    <xdr:sp macro="" textlink="">
      <xdr:nvSpPr>
        <xdr:cNvPr id="409" name="フローチャート: 判断 408"/>
        <xdr:cNvSpPr/>
      </xdr:nvSpPr>
      <xdr:spPr>
        <a:xfrm>
          <a:off x="15459075"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43362</xdr:rowOff>
    </xdr:from>
    <xdr:to>
      <xdr:col>81</xdr:col>
      <xdr:colOff>101600</xdr:colOff>
      <xdr:row>38</xdr:row>
      <xdr:rowOff>144962</xdr:rowOff>
    </xdr:to>
    <xdr:sp macro="" textlink="">
      <xdr:nvSpPr>
        <xdr:cNvPr id="410" name="フローチャート: 判断 409"/>
        <xdr:cNvSpPr/>
      </xdr:nvSpPr>
      <xdr:spPr>
        <a:xfrm>
          <a:off x="14658975"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20501</xdr:rowOff>
    </xdr:from>
    <xdr:to>
      <xdr:col>76</xdr:col>
      <xdr:colOff>165100</xdr:colOff>
      <xdr:row>38</xdr:row>
      <xdr:rowOff>122101</xdr:rowOff>
    </xdr:to>
    <xdr:sp macro="" textlink="">
      <xdr:nvSpPr>
        <xdr:cNvPr id="411" name="フローチャート: 判断 410"/>
        <xdr:cNvSpPr/>
      </xdr:nvSpPr>
      <xdr:spPr>
        <a:xfrm>
          <a:off x="138176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10704</xdr:rowOff>
    </xdr:from>
    <xdr:to>
      <xdr:col>72</xdr:col>
      <xdr:colOff>38100</xdr:colOff>
      <xdr:row>38</xdr:row>
      <xdr:rowOff>112304</xdr:rowOff>
    </xdr:to>
    <xdr:sp macro="" textlink="">
      <xdr:nvSpPr>
        <xdr:cNvPr id="412" name="フローチャート: 判断 411"/>
        <xdr:cNvSpPr/>
      </xdr:nvSpPr>
      <xdr:spPr>
        <a:xfrm>
          <a:off x="12976225" y="6525804"/>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107043</xdr:rowOff>
    </xdr:from>
    <xdr:to>
      <xdr:col>67</xdr:col>
      <xdr:colOff>101600</xdr:colOff>
      <xdr:row>38</xdr:row>
      <xdr:rowOff>37193</xdr:rowOff>
    </xdr:to>
    <xdr:sp macro="" textlink="">
      <xdr:nvSpPr>
        <xdr:cNvPr id="413" name="フローチャート: 判断 412"/>
        <xdr:cNvSpPr/>
      </xdr:nvSpPr>
      <xdr:spPr>
        <a:xfrm>
          <a:off x="12125325"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4" name="テキスト ボックス 413"/>
        <xdr:cNvSpPr txBox="1"/>
      </xdr:nvSpPr>
      <xdr:spPr>
        <a:xfrm>
          <a:off x="153289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5" name="テキスト ボックス 414"/>
        <xdr:cNvSpPr txBox="1"/>
      </xdr:nvSpPr>
      <xdr:spPr>
        <a:xfrm>
          <a:off x="145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6" name="テキスト ボックス 415"/>
        <xdr:cNvSpPr txBox="1"/>
      </xdr:nvSpPr>
      <xdr:spPr>
        <a:xfrm>
          <a:off x="136874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7" name="テキスト ボックス 416"/>
        <xdr:cNvSpPr txBox="1"/>
      </xdr:nvSpPr>
      <xdr:spPr>
        <a:xfrm>
          <a:off x="12846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8" name="テキスト ボックス 417"/>
        <xdr:cNvSpPr txBox="1"/>
      </xdr:nvSpPr>
      <xdr:spPr>
        <a:xfrm>
          <a:off x="119951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165826</xdr:rowOff>
    </xdr:from>
    <xdr:to>
      <xdr:col>85</xdr:col>
      <xdr:colOff>177800</xdr:colOff>
      <xdr:row>38</xdr:row>
      <xdr:rowOff>95976</xdr:rowOff>
    </xdr:to>
    <xdr:sp macro="" textlink="">
      <xdr:nvSpPr>
        <xdr:cNvPr id="419" name="楕円 418"/>
        <xdr:cNvSpPr/>
      </xdr:nvSpPr>
      <xdr:spPr>
        <a:xfrm>
          <a:off x="15459075" y="650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17253</xdr:rowOff>
    </xdr:from>
    <xdr:ext cx="405111" cy="259045"/>
    <xdr:sp macro="" textlink="">
      <xdr:nvSpPr>
        <xdr:cNvPr id="420" name="【認定こども園・幼稚園・保育所】&#10;有形固定資産減価償却率該当値テキスト"/>
        <xdr:cNvSpPr txBox="1"/>
      </xdr:nvSpPr>
      <xdr:spPr>
        <a:xfrm>
          <a:off x="15547975" y="6360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48260</xdr:rowOff>
    </xdr:from>
    <xdr:to>
      <xdr:col>81</xdr:col>
      <xdr:colOff>101600</xdr:colOff>
      <xdr:row>38</xdr:row>
      <xdr:rowOff>149860</xdr:rowOff>
    </xdr:to>
    <xdr:sp macro="" textlink="">
      <xdr:nvSpPr>
        <xdr:cNvPr id="421" name="楕円 420"/>
        <xdr:cNvSpPr/>
      </xdr:nvSpPr>
      <xdr:spPr>
        <a:xfrm>
          <a:off x="14658975"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45176</xdr:rowOff>
    </xdr:from>
    <xdr:to>
      <xdr:col>85</xdr:col>
      <xdr:colOff>127000</xdr:colOff>
      <xdr:row>38</xdr:row>
      <xdr:rowOff>99060</xdr:rowOff>
    </xdr:to>
    <xdr:cxnSp macro="">
      <xdr:nvCxnSpPr>
        <xdr:cNvPr id="422" name="直線コネクタ 421"/>
        <xdr:cNvCxnSpPr/>
      </xdr:nvCxnSpPr>
      <xdr:spPr>
        <a:xfrm flipV="1">
          <a:off x="14709775" y="6560276"/>
          <a:ext cx="8001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18869</xdr:rowOff>
    </xdr:from>
    <xdr:to>
      <xdr:col>76</xdr:col>
      <xdr:colOff>165100</xdr:colOff>
      <xdr:row>38</xdr:row>
      <xdr:rowOff>120469</xdr:rowOff>
    </xdr:to>
    <xdr:sp macro="" textlink="">
      <xdr:nvSpPr>
        <xdr:cNvPr id="423" name="楕円 422"/>
        <xdr:cNvSpPr/>
      </xdr:nvSpPr>
      <xdr:spPr>
        <a:xfrm>
          <a:off x="13817600" y="653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69669</xdr:rowOff>
    </xdr:from>
    <xdr:to>
      <xdr:col>81</xdr:col>
      <xdr:colOff>50800</xdr:colOff>
      <xdr:row>38</xdr:row>
      <xdr:rowOff>99060</xdr:rowOff>
    </xdr:to>
    <xdr:cxnSp macro="">
      <xdr:nvCxnSpPr>
        <xdr:cNvPr id="424" name="直線コネクタ 423"/>
        <xdr:cNvCxnSpPr/>
      </xdr:nvCxnSpPr>
      <xdr:spPr>
        <a:xfrm>
          <a:off x="13868400" y="6584769"/>
          <a:ext cx="841375"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159294</xdr:rowOff>
    </xdr:from>
    <xdr:to>
      <xdr:col>72</xdr:col>
      <xdr:colOff>38100</xdr:colOff>
      <xdr:row>38</xdr:row>
      <xdr:rowOff>89444</xdr:rowOff>
    </xdr:to>
    <xdr:sp macro="" textlink="">
      <xdr:nvSpPr>
        <xdr:cNvPr id="425" name="楕円 424"/>
        <xdr:cNvSpPr/>
      </xdr:nvSpPr>
      <xdr:spPr>
        <a:xfrm>
          <a:off x="12976225" y="6502944"/>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38644</xdr:rowOff>
    </xdr:from>
    <xdr:to>
      <xdr:col>76</xdr:col>
      <xdr:colOff>114300</xdr:colOff>
      <xdr:row>38</xdr:row>
      <xdr:rowOff>69669</xdr:rowOff>
    </xdr:to>
    <xdr:cxnSp macro="">
      <xdr:nvCxnSpPr>
        <xdr:cNvPr id="426" name="直線コネクタ 425"/>
        <xdr:cNvCxnSpPr/>
      </xdr:nvCxnSpPr>
      <xdr:spPr>
        <a:xfrm>
          <a:off x="13027025" y="6553744"/>
          <a:ext cx="841375"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161488</xdr:rowOff>
    </xdr:from>
    <xdr:ext cx="405111" cy="259045"/>
    <xdr:sp macro="" textlink="">
      <xdr:nvSpPr>
        <xdr:cNvPr id="427" name="n_1aveValue【認定こども園・幼稚園・保育所】&#10;有形固定資産減価償却率"/>
        <xdr:cNvSpPr txBox="1"/>
      </xdr:nvSpPr>
      <xdr:spPr>
        <a:xfrm>
          <a:off x="145040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113228</xdr:rowOff>
    </xdr:from>
    <xdr:ext cx="405111" cy="259045"/>
    <xdr:sp macro="" textlink="">
      <xdr:nvSpPr>
        <xdr:cNvPr id="428" name="n_2aveValue【認定こども園・幼稚園・保育所】&#10;有形固定資産減価償却率"/>
        <xdr:cNvSpPr txBox="1"/>
      </xdr:nvSpPr>
      <xdr:spPr>
        <a:xfrm>
          <a:off x="13675369" y="662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103431</xdr:rowOff>
    </xdr:from>
    <xdr:ext cx="405111" cy="259045"/>
    <xdr:sp macro="" textlink="">
      <xdr:nvSpPr>
        <xdr:cNvPr id="429" name="n_3aveValue【認定こども園・幼稚園・保育所】&#10;有形固定資産減価償却率"/>
        <xdr:cNvSpPr txBox="1"/>
      </xdr:nvSpPr>
      <xdr:spPr>
        <a:xfrm>
          <a:off x="12833994" y="661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53720</xdr:rowOff>
    </xdr:from>
    <xdr:ext cx="405111" cy="259045"/>
    <xdr:sp macro="" textlink="">
      <xdr:nvSpPr>
        <xdr:cNvPr id="430" name="n_4aveValue【認定こども園・幼稚園・保育所】&#10;有形固定資産減価償却率"/>
        <xdr:cNvSpPr txBox="1"/>
      </xdr:nvSpPr>
      <xdr:spPr>
        <a:xfrm>
          <a:off x="11983094" y="622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140987</xdr:rowOff>
    </xdr:from>
    <xdr:ext cx="405111" cy="259045"/>
    <xdr:sp macro="" textlink="">
      <xdr:nvSpPr>
        <xdr:cNvPr id="431" name="n_1mainValue【認定こども園・幼稚園・保育所】&#10;有形固定資産減価償却率"/>
        <xdr:cNvSpPr txBox="1"/>
      </xdr:nvSpPr>
      <xdr:spPr>
        <a:xfrm>
          <a:off x="145040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136996</xdr:rowOff>
    </xdr:from>
    <xdr:ext cx="405111" cy="259045"/>
    <xdr:sp macro="" textlink="">
      <xdr:nvSpPr>
        <xdr:cNvPr id="432" name="n_2mainValue【認定こども園・幼稚園・保育所】&#10;有形固定資産減価償却率"/>
        <xdr:cNvSpPr txBox="1"/>
      </xdr:nvSpPr>
      <xdr:spPr>
        <a:xfrm>
          <a:off x="13675369" y="630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105971</xdr:rowOff>
    </xdr:from>
    <xdr:ext cx="405111" cy="259045"/>
    <xdr:sp macro="" textlink="">
      <xdr:nvSpPr>
        <xdr:cNvPr id="433" name="n_3mainValue【認定こども園・幼稚園・保育所】&#10;有形固定資産減価償却率"/>
        <xdr:cNvSpPr txBox="1"/>
      </xdr:nvSpPr>
      <xdr:spPr>
        <a:xfrm>
          <a:off x="12833994" y="627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4" name="正方形/長方形 433"/>
        <xdr:cNvSpPr/>
      </xdr:nvSpPr>
      <xdr:spPr>
        <a:xfrm>
          <a:off x="17373600" y="419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5" name="正方形/長方形 434"/>
        <xdr:cNvSpPr/>
      </xdr:nvSpPr>
      <xdr:spPr>
        <a:xfrm>
          <a:off x="175006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6" name="正方形/長方形 435"/>
        <xdr:cNvSpPr/>
      </xdr:nvSpPr>
      <xdr:spPr>
        <a:xfrm>
          <a:off x="175006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7" name="正方形/長方形 436"/>
        <xdr:cNvSpPr/>
      </xdr:nvSpPr>
      <xdr:spPr>
        <a:xfrm>
          <a:off x="184594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8" name="正方形/長方形 437"/>
        <xdr:cNvSpPr/>
      </xdr:nvSpPr>
      <xdr:spPr>
        <a:xfrm>
          <a:off x="184594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9" name="正方形/長方形 438"/>
        <xdr:cNvSpPr/>
      </xdr:nvSpPr>
      <xdr:spPr>
        <a:xfrm>
          <a:off x="195453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0" name="正方形/長方形 439"/>
        <xdr:cNvSpPr/>
      </xdr:nvSpPr>
      <xdr:spPr>
        <a:xfrm>
          <a:off x="195453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1" name="正方形/長方形 440"/>
        <xdr:cNvSpPr/>
      </xdr:nvSpPr>
      <xdr:spPr>
        <a:xfrm>
          <a:off x="17373600" y="533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2" name="テキスト ボックス 441"/>
        <xdr:cNvSpPr txBox="1"/>
      </xdr:nvSpPr>
      <xdr:spPr>
        <a:xfrm>
          <a:off x="1734502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3" name="直線コネクタ 442"/>
        <xdr:cNvCxnSpPr/>
      </xdr:nvCxnSpPr>
      <xdr:spPr>
        <a:xfrm>
          <a:off x="17373600" y="762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4" name="直線コネクタ 443"/>
        <xdr:cNvCxnSpPr/>
      </xdr:nvCxnSpPr>
      <xdr:spPr>
        <a:xfrm>
          <a:off x="17373600" y="71628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5" name="テキスト ボックス 444"/>
        <xdr:cNvSpPr txBox="1"/>
      </xdr:nvSpPr>
      <xdr:spPr>
        <a:xfrm>
          <a:off x="16934996"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6" name="直線コネクタ 445"/>
        <xdr:cNvCxnSpPr/>
      </xdr:nvCxnSpPr>
      <xdr:spPr>
        <a:xfrm>
          <a:off x="17373600" y="67056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7" name="テキスト ボックス 446"/>
        <xdr:cNvSpPr txBox="1"/>
      </xdr:nvSpPr>
      <xdr:spPr>
        <a:xfrm>
          <a:off x="16934996"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8" name="直線コネクタ 447"/>
        <xdr:cNvCxnSpPr/>
      </xdr:nvCxnSpPr>
      <xdr:spPr>
        <a:xfrm>
          <a:off x="17373600" y="62484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9" name="テキスト ボックス 448"/>
        <xdr:cNvSpPr txBox="1"/>
      </xdr:nvSpPr>
      <xdr:spPr>
        <a:xfrm>
          <a:off x="16934996"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0" name="直線コネクタ 449"/>
        <xdr:cNvCxnSpPr/>
      </xdr:nvCxnSpPr>
      <xdr:spPr>
        <a:xfrm>
          <a:off x="17373600" y="57912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51" name="テキスト ボックス 450"/>
        <xdr:cNvSpPr txBox="1"/>
      </xdr:nvSpPr>
      <xdr:spPr>
        <a:xfrm>
          <a:off x="16934996"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2" name="直線コネクタ 451"/>
        <xdr:cNvCxnSpPr/>
      </xdr:nvCxnSpPr>
      <xdr:spPr>
        <a:xfrm>
          <a:off x="17373600" y="533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3" name="テキスト ボックス 452"/>
        <xdr:cNvSpPr txBox="1"/>
      </xdr:nvSpPr>
      <xdr:spPr>
        <a:xfrm>
          <a:off x="1693499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4" name="【認定こども園・幼稚園・保育所】&#10;一人当たり面積グラフ枠"/>
        <xdr:cNvSpPr/>
      </xdr:nvSpPr>
      <xdr:spPr>
        <a:xfrm>
          <a:off x="17373600" y="533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57912</xdr:rowOff>
    </xdr:from>
    <xdr:to>
      <xdr:col>116</xdr:col>
      <xdr:colOff>62864</xdr:colOff>
      <xdr:row>41</xdr:row>
      <xdr:rowOff>115062</xdr:rowOff>
    </xdr:to>
    <xdr:cxnSp macro="">
      <xdr:nvCxnSpPr>
        <xdr:cNvPr id="455" name="直線コネクタ 454"/>
        <xdr:cNvCxnSpPr/>
      </xdr:nvCxnSpPr>
      <xdr:spPr>
        <a:xfrm flipV="1">
          <a:off x="21055964" y="588721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56" name="【認定こども園・幼稚園・保育所】&#10;一人当たり面積最小値テキスト"/>
        <xdr:cNvSpPr txBox="1"/>
      </xdr:nvSpPr>
      <xdr:spPr>
        <a:xfrm>
          <a:off x="210947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57" name="直線コネクタ 456"/>
        <xdr:cNvCxnSpPr/>
      </xdr:nvCxnSpPr>
      <xdr:spPr>
        <a:xfrm>
          <a:off x="20977225" y="7144512"/>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4589</xdr:rowOff>
    </xdr:from>
    <xdr:ext cx="469744" cy="259045"/>
    <xdr:sp macro="" textlink="">
      <xdr:nvSpPr>
        <xdr:cNvPr id="458" name="【認定こども園・幼稚園・保育所】&#10;一人当たり面積最大値テキスト"/>
        <xdr:cNvSpPr txBox="1"/>
      </xdr:nvSpPr>
      <xdr:spPr>
        <a:xfrm>
          <a:off x="21094700" y="566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57912</xdr:rowOff>
    </xdr:from>
    <xdr:to>
      <xdr:col>116</xdr:col>
      <xdr:colOff>152400</xdr:colOff>
      <xdr:row>34</xdr:row>
      <xdr:rowOff>57912</xdr:rowOff>
    </xdr:to>
    <xdr:cxnSp macro="">
      <xdr:nvCxnSpPr>
        <xdr:cNvPr id="459" name="直線コネクタ 458"/>
        <xdr:cNvCxnSpPr/>
      </xdr:nvCxnSpPr>
      <xdr:spPr>
        <a:xfrm>
          <a:off x="20977225" y="5887212"/>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36847</xdr:rowOff>
    </xdr:from>
    <xdr:ext cx="469744" cy="259045"/>
    <xdr:sp macro="" textlink="">
      <xdr:nvSpPr>
        <xdr:cNvPr id="460" name="【認定こども園・幼稚園・保育所】&#10;一人当たり面積平均値テキスト"/>
        <xdr:cNvSpPr txBox="1"/>
      </xdr:nvSpPr>
      <xdr:spPr>
        <a:xfrm>
          <a:off x="21094700" y="6551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xdr:rowOff>
    </xdr:from>
    <xdr:to>
      <xdr:col>116</xdr:col>
      <xdr:colOff>114300</xdr:colOff>
      <xdr:row>39</xdr:row>
      <xdr:rowOff>115570</xdr:rowOff>
    </xdr:to>
    <xdr:sp macro="" textlink="">
      <xdr:nvSpPr>
        <xdr:cNvPr id="461" name="フローチャート: 判断 460"/>
        <xdr:cNvSpPr/>
      </xdr:nvSpPr>
      <xdr:spPr>
        <a:xfrm>
          <a:off x="210058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462" name="フローチャート: 判断 461"/>
        <xdr:cNvSpPr/>
      </xdr:nvSpPr>
      <xdr:spPr>
        <a:xfrm>
          <a:off x="20215225" y="6709664"/>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32258</xdr:rowOff>
    </xdr:from>
    <xdr:to>
      <xdr:col>107</xdr:col>
      <xdr:colOff>101600</xdr:colOff>
      <xdr:row>39</xdr:row>
      <xdr:rowOff>133858</xdr:rowOff>
    </xdr:to>
    <xdr:sp macro="" textlink="">
      <xdr:nvSpPr>
        <xdr:cNvPr id="463" name="フローチャート: 判断 462"/>
        <xdr:cNvSpPr/>
      </xdr:nvSpPr>
      <xdr:spPr>
        <a:xfrm>
          <a:off x="19364325"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464" name="フローチャート: 判断 463"/>
        <xdr:cNvSpPr/>
      </xdr:nvSpPr>
      <xdr:spPr>
        <a:xfrm>
          <a:off x="1852295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96266</xdr:rowOff>
    </xdr:from>
    <xdr:to>
      <xdr:col>98</xdr:col>
      <xdr:colOff>38100</xdr:colOff>
      <xdr:row>40</xdr:row>
      <xdr:rowOff>26416</xdr:rowOff>
    </xdr:to>
    <xdr:sp macro="" textlink="">
      <xdr:nvSpPr>
        <xdr:cNvPr id="465" name="フローチャート: 判断 464"/>
        <xdr:cNvSpPr/>
      </xdr:nvSpPr>
      <xdr:spPr>
        <a:xfrm>
          <a:off x="17681575" y="6782816"/>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6" name="テキスト ボックス 465"/>
        <xdr:cNvSpPr txBox="1"/>
      </xdr:nvSpPr>
      <xdr:spPr>
        <a:xfrm>
          <a:off x="20875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7" name="テキスト ボックス 466"/>
        <xdr:cNvSpPr txBox="1"/>
      </xdr:nvSpPr>
      <xdr:spPr>
        <a:xfrm>
          <a:off x="2008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8" name="テキスト ボックス 467"/>
        <xdr:cNvSpPr txBox="1"/>
      </xdr:nvSpPr>
      <xdr:spPr>
        <a:xfrm>
          <a:off x="192341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9" name="テキスト ボックス 468"/>
        <xdr:cNvSpPr txBox="1"/>
      </xdr:nvSpPr>
      <xdr:spPr>
        <a:xfrm>
          <a:off x="18392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0" name="テキスト ボックス 469"/>
        <xdr:cNvSpPr txBox="1"/>
      </xdr:nvSpPr>
      <xdr:spPr>
        <a:xfrm>
          <a:off x="17551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66548</xdr:rowOff>
    </xdr:from>
    <xdr:to>
      <xdr:col>116</xdr:col>
      <xdr:colOff>114300</xdr:colOff>
      <xdr:row>40</xdr:row>
      <xdr:rowOff>168148</xdr:rowOff>
    </xdr:to>
    <xdr:sp macro="" textlink="">
      <xdr:nvSpPr>
        <xdr:cNvPr id="471" name="楕円 470"/>
        <xdr:cNvSpPr/>
      </xdr:nvSpPr>
      <xdr:spPr>
        <a:xfrm>
          <a:off x="210058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44975</xdr:rowOff>
    </xdr:from>
    <xdr:ext cx="469744" cy="259045"/>
    <xdr:sp macro="" textlink="">
      <xdr:nvSpPr>
        <xdr:cNvPr id="472" name="【認定こども園・幼稚園・保育所】&#10;一人当たり面積該当値テキスト"/>
        <xdr:cNvSpPr txBox="1"/>
      </xdr:nvSpPr>
      <xdr:spPr>
        <a:xfrm>
          <a:off x="21094700" y="690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29972</xdr:rowOff>
    </xdr:from>
    <xdr:to>
      <xdr:col>112</xdr:col>
      <xdr:colOff>38100</xdr:colOff>
      <xdr:row>40</xdr:row>
      <xdr:rowOff>131572</xdr:rowOff>
    </xdr:to>
    <xdr:sp macro="" textlink="">
      <xdr:nvSpPr>
        <xdr:cNvPr id="473" name="楕円 472"/>
        <xdr:cNvSpPr/>
      </xdr:nvSpPr>
      <xdr:spPr>
        <a:xfrm>
          <a:off x="20215225" y="6887972"/>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80772</xdr:rowOff>
    </xdr:from>
    <xdr:to>
      <xdr:col>116</xdr:col>
      <xdr:colOff>63500</xdr:colOff>
      <xdr:row>40</xdr:row>
      <xdr:rowOff>117348</xdr:rowOff>
    </xdr:to>
    <xdr:cxnSp macro="">
      <xdr:nvCxnSpPr>
        <xdr:cNvPr id="474" name="直線コネクタ 473"/>
        <xdr:cNvCxnSpPr/>
      </xdr:nvCxnSpPr>
      <xdr:spPr>
        <a:xfrm>
          <a:off x="20266025" y="6938772"/>
          <a:ext cx="790575"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29972</xdr:rowOff>
    </xdr:from>
    <xdr:to>
      <xdr:col>107</xdr:col>
      <xdr:colOff>101600</xdr:colOff>
      <xdr:row>40</xdr:row>
      <xdr:rowOff>131572</xdr:rowOff>
    </xdr:to>
    <xdr:sp macro="" textlink="">
      <xdr:nvSpPr>
        <xdr:cNvPr id="475" name="楕円 474"/>
        <xdr:cNvSpPr/>
      </xdr:nvSpPr>
      <xdr:spPr>
        <a:xfrm>
          <a:off x="19364325" y="688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80772</xdr:rowOff>
    </xdr:from>
    <xdr:to>
      <xdr:col>111</xdr:col>
      <xdr:colOff>177800</xdr:colOff>
      <xdr:row>40</xdr:row>
      <xdr:rowOff>80772</xdr:rowOff>
    </xdr:to>
    <xdr:cxnSp macro="">
      <xdr:nvCxnSpPr>
        <xdr:cNvPr id="476" name="直線コネクタ 475"/>
        <xdr:cNvCxnSpPr/>
      </xdr:nvCxnSpPr>
      <xdr:spPr>
        <a:xfrm>
          <a:off x="19415125" y="6938772"/>
          <a:ext cx="850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29972</xdr:rowOff>
    </xdr:from>
    <xdr:to>
      <xdr:col>102</xdr:col>
      <xdr:colOff>165100</xdr:colOff>
      <xdr:row>40</xdr:row>
      <xdr:rowOff>131572</xdr:rowOff>
    </xdr:to>
    <xdr:sp macro="" textlink="">
      <xdr:nvSpPr>
        <xdr:cNvPr id="477" name="楕円 476"/>
        <xdr:cNvSpPr/>
      </xdr:nvSpPr>
      <xdr:spPr>
        <a:xfrm>
          <a:off x="18522950" y="688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80772</xdr:rowOff>
    </xdr:from>
    <xdr:to>
      <xdr:col>107</xdr:col>
      <xdr:colOff>50800</xdr:colOff>
      <xdr:row>40</xdr:row>
      <xdr:rowOff>80772</xdr:rowOff>
    </xdr:to>
    <xdr:cxnSp macro="">
      <xdr:nvCxnSpPr>
        <xdr:cNvPr id="478" name="直線コネクタ 477"/>
        <xdr:cNvCxnSpPr/>
      </xdr:nvCxnSpPr>
      <xdr:spPr>
        <a:xfrm>
          <a:off x="18573750" y="6938772"/>
          <a:ext cx="841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141241</xdr:rowOff>
    </xdr:from>
    <xdr:ext cx="469744" cy="259045"/>
    <xdr:sp macro="" textlink="">
      <xdr:nvSpPr>
        <xdr:cNvPr id="479" name="n_1aveValue【認定こども園・幼稚園・保育所】&#10;一人当たり面積"/>
        <xdr:cNvSpPr txBox="1"/>
      </xdr:nvSpPr>
      <xdr:spPr>
        <a:xfrm>
          <a:off x="2002797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150385</xdr:rowOff>
    </xdr:from>
    <xdr:ext cx="469744" cy="259045"/>
    <xdr:sp macro="" textlink="">
      <xdr:nvSpPr>
        <xdr:cNvPr id="480" name="n_2aveValue【認定こども園・幼稚園・保育所】&#10;一人当たり面積"/>
        <xdr:cNvSpPr txBox="1"/>
      </xdr:nvSpPr>
      <xdr:spPr>
        <a:xfrm>
          <a:off x="19189777"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141241</xdr:rowOff>
    </xdr:from>
    <xdr:ext cx="469744" cy="259045"/>
    <xdr:sp macro="" textlink="">
      <xdr:nvSpPr>
        <xdr:cNvPr id="481" name="n_3aveValue【認定こども園・幼稚園・保育所】&#10;一人当たり面積"/>
        <xdr:cNvSpPr txBox="1"/>
      </xdr:nvSpPr>
      <xdr:spPr>
        <a:xfrm>
          <a:off x="18348402"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42943</xdr:rowOff>
    </xdr:from>
    <xdr:ext cx="469744" cy="259045"/>
    <xdr:sp macro="" textlink="">
      <xdr:nvSpPr>
        <xdr:cNvPr id="482" name="n_4aveValue【認定こども園・幼稚園・保育所】&#10;一人当たり面積"/>
        <xdr:cNvSpPr txBox="1"/>
      </xdr:nvSpPr>
      <xdr:spPr>
        <a:xfrm>
          <a:off x="17507027" y="655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122699</xdr:rowOff>
    </xdr:from>
    <xdr:ext cx="469744" cy="259045"/>
    <xdr:sp macro="" textlink="">
      <xdr:nvSpPr>
        <xdr:cNvPr id="483" name="n_1mainValue【認定こども園・幼稚園・保育所】&#10;一人当たり面積"/>
        <xdr:cNvSpPr txBox="1"/>
      </xdr:nvSpPr>
      <xdr:spPr>
        <a:xfrm>
          <a:off x="20027977" y="698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122699</xdr:rowOff>
    </xdr:from>
    <xdr:ext cx="469744" cy="259045"/>
    <xdr:sp macro="" textlink="">
      <xdr:nvSpPr>
        <xdr:cNvPr id="484" name="n_2mainValue【認定こども園・幼稚園・保育所】&#10;一人当たり面積"/>
        <xdr:cNvSpPr txBox="1"/>
      </xdr:nvSpPr>
      <xdr:spPr>
        <a:xfrm>
          <a:off x="19189777" y="698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122699</xdr:rowOff>
    </xdr:from>
    <xdr:ext cx="469744" cy="259045"/>
    <xdr:sp macro="" textlink="">
      <xdr:nvSpPr>
        <xdr:cNvPr id="485" name="n_3mainValue【認定こども園・幼稚園・保育所】&#10;一人当たり面積"/>
        <xdr:cNvSpPr txBox="1"/>
      </xdr:nvSpPr>
      <xdr:spPr>
        <a:xfrm>
          <a:off x="18348402" y="698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6" name="正方形/長方形 485"/>
        <xdr:cNvSpPr/>
      </xdr:nvSpPr>
      <xdr:spPr>
        <a:xfrm>
          <a:off x="11826875" y="800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7" name="正方形/長方形 486"/>
        <xdr:cNvSpPr/>
      </xdr:nvSpPr>
      <xdr:spPr>
        <a:xfrm>
          <a:off x="119443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8" name="正方形/長方形 487"/>
        <xdr:cNvSpPr/>
      </xdr:nvSpPr>
      <xdr:spPr>
        <a:xfrm>
          <a:off x="119443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9" name="正方形/長方形 488"/>
        <xdr:cNvSpPr/>
      </xdr:nvSpPr>
      <xdr:spPr>
        <a:xfrm>
          <a:off x="12912725"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0" name="正方形/長方形 489"/>
        <xdr:cNvSpPr/>
      </xdr:nvSpPr>
      <xdr:spPr>
        <a:xfrm>
          <a:off x="12912725"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1" name="正方形/長方形 490"/>
        <xdr:cNvSpPr/>
      </xdr:nvSpPr>
      <xdr:spPr>
        <a:xfrm>
          <a:off x="13998575"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2" name="正方形/長方形 491"/>
        <xdr:cNvSpPr/>
      </xdr:nvSpPr>
      <xdr:spPr>
        <a:xfrm>
          <a:off x="13998575"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3" name="正方形/長方形 492"/>
        <xdr:cNvSpPr/>
      </xdr:nvSpPr>
      <xdr:spPr>
        <a:xfrm>
          <a:off x="11826875" y="914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4" name="テキスト ボックス 493"/>
        <xdr:cNvSpPr txBox="1"/>
      </xdr:nvSpPr>
      <xdr:spPr>
        <a:xfrm>
          <a:off x="117887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5" name="直線コネクタ 494"/>
        <xdr:cNvCxnSpPr/>
      </xdr:nvCxnSpPr>
      <xdr:spPr>
        <a:xfrm>
          <a:off x="11826875" y="1143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6" name="テキスト ボックス 495"/>
        <xdr:cNvSpPr txBox="1"/>
      </xdr:nvSpPr>
      <xdr:spPr>
        <a:xfrm>
          <a:off x="1138827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97" name="直線コネクタ 496"/>
        <xdr:cNvCxnSpPr/>
      </xdr:nvCxnSpPr>
      <xdr:spPr>
        <a:xfrm>
          <a:off x="11826875" y="109728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498" name="テキスト ボックス 497"/>
        <xdr:cNvSpPr txBox="1"/>
      </xdr:nvSpPr>
      <xdr:spPr>
        <a:xfrm>
          <a:off x="1138827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99" name="直線コネクタ 498"/>
        <xdr:cNvCxnSpPr/>
      </xdr:nvCxnSpPr>
      <xdr:spPr>
        <a:xfrm>
          <a:off x="11826875" y="105156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00" name="テキスト ボックス 499"/>
        <xdr:cNvSpPr txBox="1"/>
      </xdr:nvSpPr>
      <xdr:spPr>
        <a:xfrm>
          <a:off x="11442866"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01" name="直線コネクタ 500"/>
        <xdr:cNvCxnSpPr/>
      </xdr:nvCxnSpPr>
      <xdr:spPr>
        <a:xfrm>
          <a:off x="11826875" y="100584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02" name="テキスト ボックス 501"/>
        <xdr:cNvSpPr txBox="1"/>
      </xdr:nvSpPr>
      <xdr:spPr>
        <a:xfrm>
          <a:off x="11442866"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03" name="直線コネクタ 502"/>
        <xdr:cNvCxnSpPr/>
      </xdr:nvCxnSpPr>
      <xdr:spPr>
        <a:xfrm>
          <a:off x="11826875" y="96012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04" name="テキスト ボックス 503"/>
        <xdr:cNvSpPr txBox="1"/>
      </xdr:nvSpPr>
      <xdr:spPr>
        <a:xfrm>
          <a:off x="11442866"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5" name="直線コネクタ 504"/>
        <xdr:cNvCxnSpPr/>
      </xdr:nvCxnSpPr>
      <xdr:spPr>
        <a:xfrm>
          <a:off x="11826875" y="914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6" name="テキスト ボックス 505"/>
        <xdr:cNvSpPr txBox="1"/>
      </xdr:nvSpPr>
      <xdr:spPr>
        <a:xfrm>
          <a:off x="11442866"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7" name="【学校施設】&#10;有形固定資産減価償却率グラフ枠"/>
        <xdr:cNvSpPr/>
      </xdr:nvSpPr>
      <xdr:spPr>
        <a:xfrm>
          <a:off x="11826875" y="914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68580</xdr:rowOff>
    </xdr:from>
    <xdr:to>
      <xdr:col>85</xdr:col>
      <xdr:colOff>126364</xdr:colOff>
      <xdr:row>62</xdr:row>
      <xdr:rowOff>146304</xdr:rowOff>
    </xdr:to>
    <xdr:cxnSp macro="">
      <xdr:nvCxnSpPr>
        <xdr:cNvPr id="508" name="直線コネクタ 507"/>
        <xdr:cNvCxnSpPr/>
      </xdr:nvCxnSpPr>
      <xdr:spPr>
        <a:xfrm flipV="1">
          <a:off x="15509239" y="9498330"/>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150131</xdr:rowOff>
    </xdr:from>
    <xdr:ext cx="405111" cy="259045"/>
    <xdr:sp macro="" textlink="">
      <xdr:nvSpPr>
        <xdr:cNvPr id="509" name="【学校施設】&#10;有形固定資産減価償却率最小値テキスト"/>
        <xdr:cNvSpPr txBox="1"/>
      </xdr:nvSpPr>
      <xdr:spPr>
        <a:xfrm>
          <a:off x="15547975" y="1078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146304</xdr:rowOff>
    </xdr:from>
    <xdr:to>
      <xdr:col>86</xdr:col>
      <xdr:colOff>25400</xdr:colOff>
      <xdr:row>62</xdr:row>
      <xdr:rowOff>146304</xdr:rowOff>
    </xdr:to>
    <xdr:cxnSp macro="">
      <xdr:nvCxnSpPr>
        <xdr:cNvPr id="510" name="直線コネクタ 509"/>
        <xdr:cNvCxnSpPr/>
      </xdr:nvCxnSpPr>
      <xdr:spPr>
        <a:xfrm>
          <a:off x="15420975" y="10776204"/>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15257</xdr:rowOff>
    </xdr:from>
    <xdr:ext cx="405111" cy="259045"/>
    <xdr:sp macro="" textlink="">
      <xdr:nvSpPr>
        <xdr:cNvPr id="511" name="【学校施設】&#10;有形固定資産減価償却率最大値テキスト"/>
        <xdr:cNvSpPr txBox="1"/>
      </xdr:nvSpPr>
      <xdr:spPr>
        <a:xfrm>
          <a:off x="15547975" y="927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68580</xdr:rowOff>
    </xdr:from>
    <xdr:to>
      <xdr:col>86</xdr:col>
      <xdr:colOff>25400</xdr:colOff>
      <xdr:row>55</xdr:row>
      <xdr:rowOff>68580</xdr:rowOff>
    </xdr:to>
    <xdr:cxnSp macro="">
      <xdr:nvCxnSpPr>
        <xdr:cNvPr id="512" name="直線コネクタ 511"/>
        <xdr:cNvCxnSpPr/>
      </xdr:nvCxnSpPr>
      <xdr:spPr>
        <a:xfrm>
          <a:off x="15420975" y="949833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31513</xdr:rowOff>
    </xdr:from>
    <xdr:ext cx="405111" cy="259045"/>
    <xdr:sp macro="" textlink="">
      <xdr:nvSpPr>
        <xdr:cNvPr id="513" name="【学校施設】&#10;有形固定資産減価償却率平均値テキスト"/>
        <xdr:cNvSpPr txBox="1"/>
      </xdr:nvSpPr>
      <xdr:spPr>
        <a:xfrm>
          <a:off x="15547975" y="9975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8636</xdr:rowOff>
    </xdr:from>
    <xdr:to>
      <xdr:col>85</xdr:col>
      <xdr:colOff>177800</xdr:colOff>
      <xdr:row>59</xdr:row>
      <xdr:rowOff>110236</xdr:rowOff>
    </xdr:to>
    <xdr:sp macro="" textlink="">
      <xdr:nvSpPr>
        <xdr:cNvPr id="514" name="フローチャート: 判断 513"/>
        <xdr:cNvSpPr/>
      </xdr:nvSpPr>
      <xdr:spPr>
        <a:xfrm>
          <a:off x="15459075" y="101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159512</xdr:rowOff>
    </xdr:from>
    <xdr:to>
      <xdr:col>81</xdr:col>
      <xdr:colOff>101600</xdr:colOff>
      <xdr:row>59</xdr:row>
      <xdr:rowOff>89662</xdr:rowOff>
    </xdr:to>
    <xdr:sp macro="" textlink="">
      <xdr:nvSpPr>
        <xdr:cNvPr id="515" name="フローチャート: 判断 514"/>
        <xdr:cNvSpPr/>
      </xdr:nvSpPr>
      <xdr:spPr>
        <a:xfrm>
          <a:off x="14658975" y="1010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157226</xdr:rowOff>
    </xdr:from>
    <xdr:to>
      <xdr:col>76</xdr:col>
      <xdr:colOff>165100</xdr:colOff>
      <xdr:row>59</xdr:row>
      <xdr:rowOff>87376</xdr:rowOff>
    </xdr:to>
    <xdr:sp macro="" textlink="">
      <xdr:nvSpPr>
        <xdr:cNvPr id="516" name="フローチャート: 判断 515"/>
        <xdr:cNvSpPr/>
      </xdr:nvSpPr>
      <xdr:spPr>
        <a:xfrm>
          <a:off x="13817600" y="1010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145796</xdr:rowOff>
    </xdr:from>
    <xdr:to>
      <xdr:col>72</xdr:col>
      <xdr:colOff>38100</xdr:colOff>
      <xdr:row>59</xdr:row>
      <xdr:rowOff>75946</xdr:rowOff>
    </xdr:to>
    <xdr:sp macro="" textlink="">
      <xdr:nvSpPr>
        <xdr:cNvPr id="517" name="フローチャート: 判断 516"/>
        <xdr:cNvSpPr/>
      </xdr:nvSpPr>
      <xdr:spPr>
        <a:xfrm>
          <a:off x="12976225" y="10089896"/>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122936</xdr:rowOff>
    </xdr:from>
    <xdr:to>
      <xdr:col>67</xdr:col>
      <xdr:colOff>101600</xdr:colOff>
      <xdr:row>59</xdr:row>
      <xdr:rowOff>53086</xdr:rowOff>
    </xdr:to>
    <xdr:sp macro="" textlink="">
      <xdr:nvSpPr>
        <xdr:cNvPr id="518" name="フローチャート: 判断 517"/>
        <xdr:cNvSpPr/>
      </xdr:nvSpPr>
      <xdr:spPr>
        <a:xfrm>
          <a:off x="12125325" y="1006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9" name="テキスト ボックス 518"/>
        <xdr:cNvSpPr txBox="1"/>
      </xdr:nvSpPr>
      <xdr:spPr>
        <a:xfrm>
          <a:off x="153289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0" name="テキスト ボックス 519"/>
        <xdr:cNvSpPr txBox="1"/>
      </xdr:nvSpPr>
      <xdr:spPr>
        <a:xfrm>
          <a:off x="145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1" name="テキスト ボックス 520"/>
        <xdr:cNvSpPr txBox="1"/>
      </xdr:nvSpPr>
      <xdr:spPr>
        <a:xfrm>
          <a:off x="136874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2" name="テキスト ボックス 521"/>
        <xdr:cNvSpPr txBox="1"/>
      </xdr:nvSpPr>
      <xdr:spPr>
        <a:xfrm>
          <a:off x="12846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3" name="テキスト ボックス 522"/>
        <xdr:cNvSpPr txBox="1"/>
      </xdr:nvSpPr>
      <xdr:spPr>
        <a:xfrm>
          <a:off x="119951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170942</xdr:rowOff>
    </xdr:from>
    <xdr:to>
      <xdr:col>85</xdr:col>
      <xdr:colOff>177800</xdr:colOff>
      <xdr:row>60</xdr:row>
      <xdr:rowOff>101092</xdr:rowOff>
    </xdr:to>
    <xdr:sp macro="" textlink="">
      <xdr:nvSpPr>
        <xdr:cNvPr id="524" name="楕円 523"/>
        <xdr:cNvSpPr/>
      </xdr:nvSpPr>
      <xdr:spPr>
        <a:xfrm>
          <a:off x="15459075" y="1028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149369</xdr:rowOff>
    </xdr:from>
    <xdr:ext cx="405111" cy="259045"/>
    <xdr:sp macro="" textlink="">
      <xdr:nvSpPr>
        <xdr:cNvPr id="525" name="【学校施設】&#10;有形固定資産減価償却率該当値テキスト"/>
        <xdr:cNvSpPr txBox="1"/>
      </xdr:nvSpPr>
      <xdr:spPr>
        <a:xfrm>
          <a:off x="15547975" y="10264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122936</xdr:rowOff>
    </xdr:from>
    <xdr:to>
      <xdr:col>81</xdr:col>
      <xdr:colOff>101600</xdr:colOff>
      <xdr:row>60</xdr:row>
      <xdr:rowOff>53086</xdr:rowOff>
    </xdr:to>
    <xdr:sp macro="" textlink="">
      <xdr:nvSpPr>
        <xdr:cNvPr id="526" name="楕円 525"/>
        <xdr:cNvSpPr/>
      </xdr:nvSpPr>
      <xdr:spPr>
        <a:xfrm>
          <a:off x="14658975" y="1023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2286</xdr:rowOff>
    </xdr:from>
    <xdr:to>
      <xdr:col>85</xdr:col>
      <xdr:colOff>127000</xdr:colOff>
      <xdr:row>60</xdr:row>
      <xdr:rowOff>50292</xdr:rowOff>
    </xdr:to>
    <xdr:cxnSp macro="">
      <xdr:nvCxnSpPr>
        <xdr:cNvPr id="527" name="直線コネクタ 526"/>
        <xdr:cNvCxnSpPr/>
      </xdr:nvCxnSpPr>
      <xdr:spPr>
        <a:xfrm>
          <a:off x="14709775" y="10289286"/>
          <a:ext cx="8001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74930</xdr:rowOff>
    </xdr:from>
    <xdr:to>
      <xdr:col>76</xdr:col>
      <xdr:colOff>165100</xdr:colOff>
      <xdr:row>60</xdr:row>
      <xdr:rowOff>5080</xdr:rowOff>
    </xdr:to>
    <xdr:sp macro="" textlink="">
      <xdr:nvSpPr>
        <xdr:cNvPr id="528" name="楕円 527"/>
        <xdr:cNvSpPr/>
      </xdr:nvSpPr>
      <xdr:spPr>
        <a:xfrm>
          <a:off x="138176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125730</xdr:rowOff>
    </xdr:from>
    <xdr:to>
      <xdr:col>81</xdr:col>
      <xdr:colOff>50800</xdr:colOff>
      <xdr:row>60</xdr:row>
      <xdr:rowOff>2286</xdr:rowOff>
    </xdr:to>
    <xdr:cxnSp macro="">
      <xdr:nvCxnSpPr>
        <xdr:cNvPr id="529" name="直線コネクタ 528"/>
        <xdr:cNvCxnSpPr/>
      </xdr:nvCxnSpPr>
      <xdr:spPr>
        <a:xfrm>
          <a:off x="13868400" y="10241280"/>
          <a:ext cx="841375"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24638</xdr:rowOff>
    </xdr:from>
    <xdr:to>
      <xdr:col>72</xdr:col>
      <xdr:colOff>38100</xdr:colOff>
      <xdr:row>59</xdr:row>
      <xdr:rowOff>126238</xdr:rowOff>
    </xdr:to>
    <xdr:sp macro="" textlink="">
      <xdr:nvSpPr>
        <xdr:cNvPr id="530" name="楕円 529"/>
        <xdr:cNvSpPr/>
      </xdr:nvSpPr>
      <xdr:spPr>
        <a:xfrm>
          <a:off x="12976225" y="10140188"/>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75438</xdr:rowOff>
    </xdr:from>
    <xdr:to>
      <xdr:col>76</xdr:col>
      <xdr:colOff>114300</xdr:colOff>
      <xdr:row>59</xdr:row>
      <xdr:rowOff>125730</xdr:rowOff>
    </xdr:to>
    <xdr:cxnSp macro="">
      <xdr:nvCxnSpPr>
        <xdr:cNvPr id="531" name="直線コネクタ 530"/>
        <xdr:cNvCxnSpPr/>
      </xdr:nvCxnSpPr>
      <xdr:spPr>
        <a:xfrm>
          <a:off x="13027025" y="10190988"/>
          <a:ext cx="841375"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106189</xdr:rowOff>
    </xdr:from>
    <xdr:ext cx="405111" cy="259045"/>
    <xdr:sp macro="" textlink="">
      <xdr:nvSpPr>
        <xdr:cNvPr id="532" name="n_1aveValue【学校施設】&#10;有形固定資産減価償却率"/>
        <xdr:cNvSpPr txBox="1"/>
      </xdr:nvSpPr>
      <xdr:spPr>
        <a:xfrm>
          <a:off x="14504044" y="9878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103903</xdr:rowOff>
    </xdr:from>
    <xdr:ext cx="405111" cy="259045"/>
    <xdr:sp macro="" textlink="">
      <xdr:nvSpPr>
        <xdr:cNvPr id="533" name="n_2aveValue【学校施設】&#10;有形固定資産減価償却率"/>
        <xdr:cNvSpPr txBox="1"/>
      </xdr:nvSpPr>
      <xdr:spPr>
        <a:xfrm>
          <a:off x="13675369" y="987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92473</xdr:rowOff>
    </xdr:from>
    <xdr:ext cx="405111" cy="259045"/>
    <xdr:sp macro="" textlink="">
      <xdr:nvSpPr>
        <xdr:cNvPr id="534" name="n_3aveValue【学校施設】&#10;有形固定資産減価償却率"/>
        <xdr:cNvSpPr txBox="1"/>
      </xdr:nvSpPr>
      <xdr:spPr>
        <a:xfrm>
          <a:off x="12833994" y="986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69613</xdr:rowOff>
    </xdr:from>
    <xdr:ext cx="405111" cy="259045"/>
    <xdr:sp macro="" textlink="">
      <xdr:nvSpPr>
        <xdr:cNvPr id="535" name="n_4aveValue【学校施設】&#10;有形固定資産減価償却率"/>
        <xdr:cNvSpPr txBox="1"/>
      </xdr:nvSpPr>
      <xdr:spPr>
        <a:xfrm>
          <a:off x="11983094" y="984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44213</xdr:rowOff>
    </xdr:from>
    <xdr:ext cx="405111" cy="259045"/>
    <xdr:sp macro="" textlink="">
      <xdr:nvSpPr>
        <xdr:cNvPr id="536" name="n_1mainValue【学校施設】&#10;有形固定資産減価償却率"/>
        <xdr:cNvSpPr txBox="1"/>
      </xdr:nvSpPr>
      <xdr:spPr>
        <a:xfrm>
          <a:off x="14504044" y="10331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167657</xdr:rowOff>
    </xdr:from>
    <xdr:ext cx="405111" cy="259045"/>
    <xdr:sp macro="" textlink="">
      <xdr:nvSpPr>
        <xdr:cNvPr id="537" name="n_2mainValue【学校施設】&#10;有形固定資産減価償却率"/>
        <xdr:cNvSpPr txBox="1"/>
      </xdr:nvSpPr>
      <xdr:spPr>
        <a:xfrm>
          <a:off x="13675369"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117365</xdr:rowOff>
    </xdr:from>
    <xdr:ext cx="405111" cy="259045"/>
    <xdr:sp macro="" textlink="">
      <xdr:nvSpPr>
        <xdr:cNvPr id="538" name="n_3mainValue【学校施設】&#10;有形固定資産減価償却率"/>
        <xdr:cNvSpPr txBox="1"/>
      </xdr:nvSpPr>
      <xdr:spPr>
        <a:xfrm>
          <a:off x="12833994" y="10232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9" name="正方形/長方形 538"/>
        <xdr:cNvSpPr/>
      </xdr:nvSpPr>
      <xdr:spPr>
        <a:xfrm>
          <a:off x="17373600" y="800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0" name="正方形/長方形 539"/>
        <xdr:cNvSpPr/>
      </xdr:nvSpPr>
      <xdr:spPr>
        <a:xfrm>
          <a:off x="175006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1" name="正方形/長方形 540"/>
        <xdr:cNvSpPr/>
      </xdr:nvSpPr>
      <xdr:spPr>
        <a:xfrm>
          <a:off x="175006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2" name="正方形/長方形 541"/>
        <xdr:cNvSpPr/>
      </xdr:nvSpPr>
      <xdr:spPr>
        <a:xfrm>
          <a:off x="184594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3" name="正方形/長方形 542"/>
        <xdr:cNvSpPr/>
      </xdr:nvSpPr>
      <xdr:spPr>
        <a:xfrm>
          <a:off x="184594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4" name="正方形/長方形 543"/>
        <xdr:cNvSpPr/>
      </xdr:nvSpPr>
      <xdr:spPr>
        <a:xfrm>
          <a:off x="195453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5" name="正方形/長方形 544"/>
        <xdr:cNvSpPr/>
      </xdr:nvSpPr>
      <xdr:spPr>
        <a:xfrm>
          <a:off x="195453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6" name="正方形/長方形 545"/>
        <xdr:cNvSpPr/>
      </xdr:nvSpPr>
      <xdr:spPr>
        <a:xfrm>
          <a:off x="17373600" y="914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7" name="テキスト ボックス 546"/>
        <xdr:cNvSpPr txBox="1"/>
      </xdr:nvSpPr>
      <xdr:spPr>
        <a:xfrm>
          <a:off x="1734502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8" name="直線コネクタ 547"/>
        <xdr:cNvCxnSpPr/>
      </xdr:nvCxnSpPr>
      <xdr:spPr>
        <a:xfrm>
          <a:off x="17373600" y="1143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49" name="直線コネクタ 548"/>
        <xdr:cNvCxnSpPr/>
      </xdr:nvCxnSpPr>
      <xdr:spPr>
        <a:xfrm>
          <a:off x="17373600" y="1104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0" name="テキスト ボックス 549"/>
        <xdr:cNvSpPr txBox="1"/>
      </xdr:nvSpPr>
      <xdr:spPr>
        <a:xfrm>
          <a:off x="16934996"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1" name="直線コネクタ 550"/>
        <xdr:cNvCxnSpPr/>
      </xdr:nvCxnSpPr>
      <xdr:spPr>
        <a:xfrm>
          <a:off x="17373600" y="1066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2" name="テキスト ボックス 551"/>
        <xdr:cNvSpPr txBox="1"/>
      </xdr:nvSpPr>
      <xdr:spPr>
        <a:xfrm>
          <a:off x="16934996"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3" name="直線コネクタ 552"/>
        <xdr:cNvCxnSpPr/>
      </xdr:nvCxnSpPr>
      <xdr:spPr>
        <a:xfrm>
          <a:off x="17373600" y="1028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4" name="テキスト ボックス 553"/>
        <xdr:cNvSpPr txBox="1"/>
      </xdr:nvSpPr>
      <xdr:spPr>
        <a:xfrm>
          <a:off x="16934996"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5" name="直線コネクタ 554"/>
        <xdr:cNvCxnSpPr/>
      </xdr:nvCxnSpPr>
      <xdr:spPr>
        <a:xfrm>
          <a:off x="17373600" y="990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6" name="テキスト ボックス 555"/>
        <xdr:cNvSpPr txBox="1"/>
      </xdr:nvSpPr>
      <xdr:spPr>
        <a:xfrm>
          <a:off x="16934996"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7" name="直線コネクタ 556"/>
        <xdr:cNvCxnSpPr/>
      </xdr:nvCxnSpPr>
      <xdr:spPr>
        <a:xfrm>
          <a:off x="17373600" y="952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58" name="テキスト ボックス 557"/>
        <xdr:cNvSpPr txBox="1"/>
      </xdr:nvSpPr>
      <xdr:spPr>
        <a:xfrm>
          <a:off x="16934996"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9" name="直線コネクタ 558"/>
        <xdr:cNvCxnSpPr/>
      </xdr:nvCxnSpPr>
      <xdr:spPr>
        <a:xfrm>
          <a:off x="17373600" y="914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60" name="テキスト ボックス 559"/>
        <xdr:cNvSpPr txBox="1"/>
      </xdr:nvSpPr>
      <xdr:spPr>
        <a:xfrm>
          <a:off x="16870876"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1" name="【学校施設】&#10;一人当たり面積グラフ枠"/>
        <xdr:cNvSpPr/>
      </xdr:nvSpPr>
      <xdr:spPr>
        <a:xfrm>
          <a:off x="17373600" y="914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72581</xdr:rowOff>
    </xdr:from>
    <xdr:to>
      <xdr:col>116</xdr:col>
      <xdr:colOff>62864</xdr:colOff>
      <xdr:row>63</xdr:row>
      <xdr:rowOff>81534</xdr:rowOff>
    </xdr:to>
    <xdr:cxnSp macro="">
      <xdr:nvCxnSpPr>
        <xdr:cNvPr id="562" name="直線コネクタ 561"/>
        <xdr:cNvCxnSpPr/>
      </xdr:nvCxnSpPr>
      <xdr:spPr>
        <a:xfrm flipV="1">
          <a:off x="21055964" y="9673781"/>
          <a:ext cx="0" cy="1209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85361</xdr:rowOff>
    </xdr:from>
    <xdr:ext cx="469744" cy="259045"/>
    <xdr:sp macro="" textlink="">
      <xdr:nvSpPr>
        <xdr:cNvPr id="563" name="【学校施設】&#10;一人当たり面積最小値テキスト"/>
        <xdr:cNvSpPr txBox="1"/>
      </xdr:nvSpPr>
      <xdr:spPr>
        <a:xfrm>
          <a:off x="21094700"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81534</xdr:rowOff>
    </xdr:from>
    <xdr:to>
      <xdr:col>116</xdr:col>
      <xdr:colOff>152400</xdr:colOff>
      <xdr:row>63</xdr:row>
      <xdr:rowOff>81534</xdr:rowOff>
    </xdr:to>
    <xdr:cxnSp macro="">
      <xdr:nvCxnSpPr>
        <xdr:cNvPr id="564" name="直線コネクタ 563"/>
        <xdr:cNvCxnSpPr/>
      </xdr:nvCxnSpPr>
      <xdr:spPr>
        <a:xfrm>
          <a:off x="20977225" y="10882884"/>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19258</xdr:rowOff>
    </xdr:from>
    <xdr:ext cx="469744" cy="259045"/>
    <xdr:sp macro="" textlink="">
      <xdr:nvSpPr>
        <xdr:cNvPr id="565" name="【学校施設】&#10;一人当たり面積最大値テキスト"/>
        <xdr:cNvSpPr txBox="1"/>
      </xdr:nvSpPr>
      <xdr:spPr>
        <a:xfrm>
          <a:off x="21094700" y="944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72581</xdr:rowOff>
    </xdr:from>
    <xdr:to>
      <xdr:col>116</xdr:col>
      <xdr:colOff>152400</xdr:colOff>
      <xdr:row>56</xdr:row>
      <xdr:rowOff>72581</xdr:rowOff>
    </xdr:to>
    <xdr:cxnSp macro="">
      <xdr:nvCxnSpPr>
        <xdr:cNvPr id="566" name="直線コネクタ 565"/>
        <xdr:cNvCxnSpPr/>
      </xdr:nvCxnSpPr>
      <xdr:spPr>
        <a:xfrm>
          <a:off x="20977225" y="9673781"/>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101236</xdr:rowOff>
    </xdr:from>
    <xdr:ext cx="469744" cy="259045"/>
    <xdr:sp macro="" textlink="">
      <xdr:nvSpPr>
        <xdr:cNvPr id="567" name="【学校施設】&#10;一人当たり面積平均値テキスト"/>
        <xdr:cNvSpPr txBox="1"/>
      </xdr:nvSpPr>
      <xdr:spPr>
        <a:xfrm>
          <a:off x="21094700" y="105596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78359</xdr:rowOff>
    </xdr:from>
    <xdr:to>
      <xdr:col>116</xdr:col>
      <xdr:colOff>114300</xdr:colOff>
      <xdr:row>63</xdr:row>
      <xdr:rowOff>8509</xdr:rowOff>
    </xdr:to>
    <xdr:sp macro="" textlink="">
      <xdr:nvSpPr>
        <xdr:cNvPr id="568" name="フローチャート: 判断 567"/>
        <xdr:cNvSpPr/>
      </xdr:nvSpPr>
      <xdr:spPr>
        <a:xfrm>
          <a:off x="21005800" y="1070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88074</xdr:rowOff>
    </xdr:from>
    <xdr:to>
      <xdr:col>112</xdr:col>
      <xdr:colOff>38100</xdr:colOff>
      <xdr:row>63</xdr:row>
      <xdr:rowOff>18224</xdr:rowOff>
    </xdr:to>
    <xdr:sp macro="" textlink="">
      <xdr:nvSpPr>
        <xdr:cNvPr id="569" name="フローチャート: 判断 568"/>
        <xdr:cNvSpPr/>
      </xdr:nvSpPr>
      <xdr:spPr>
        <a:xfrm>
          <a:off x="20215225" y="10717974"/>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88456</xdr:rowOff>
    </xdr:from>
    <xdr:to>
      <xdr:col>107</xdr:col>
      <xdr:colOff>101600</xdr:colOff>
      <xdr:row>63</xdr:row>
      <xdr:rowOff>18606</xdr:rowOff>
    </xdr:to>
    <xdr:sp macro="" textlink="">
      <xdr:nvSpPr>
        <xdr:cNvPr id="570" name="フローチャート: 判断 569"/>
        <xdr:cNvSpPr/>
      </xdr:nvSpPr>
      <xdr:spPr>
        <a:xfrm>
          <a:off x="19364325" y="1071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91313</xdr:rowOff>
    </xdr:from>
    <xdr:to>
      <xdr:col>102</xdr:col>
      <xdr:colOff>165100</xdr:colOff>
      <xdr:row>63</xdr:row>
      <xdr:rowOff>21463</xdr:rowOff>
    </xdr:to>
    <xdr:sp macro="" textlink="">
      <xdr:nvSpPr>
        <xdr:cNvPr id="571" name="フローチャート: 判断 570"/>
        <xdr:cNvSpPr/>
      </xdr:nvSpPr>
      <xdr:spPr>
        <a:xfrm>
          <a:off x="18522950" y="1072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65024</xdr:rowOff>
    </xdr:from>
    <xdr:to>
      <xdr:col>98</xdr:col>
      <xdr:colOff>38100</xdr:colOff>
      <xdr:row>62</xdr:row>
      <xdr:rowOff>166624</xdr:rowOff>
    </xdr:to>
    <xdr:sp macro="" textlink="">
      <xdr:nvSpPr>
        <xdr:cNvPr id="572" name="フローチャート: 判断 571"/>
        <xdr:cNvSpPr/>
      </xdr:nvSpPr>
      <xdr:spPr>
        <a:xfrm>
          <a:off x="17681575" y="10694924"/>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3" name="テキスト ボックス 572"/>
        <xdr:cNvSpPr txBox="1"/>
      </xdr:nvSpPr>
      <xdr:spPr>
        <a:xfrm>
          <a:off x="20875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4" name="テキスト ボックス 573"/>
        <xdr:cNvSpPr txBox="1"/>
      </xdr:nvSpPr>
      <xdr:spPr>
        <a:xfrm>
          <a:off x="2008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5" name="テキスト ボックス 574"/>
        <xdr:cNvSpPr txBox="1"/>
      </xdr:nvSpPr>
      <xdr:spPr>
        <a:xfrm>
          <a:off x="192341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6" name="テキスト ボックス 575"/>
        <xdr:cNvSpPr txBox="1"/>
      </xdr:nvSpPr>
      <xdr:spPr>
        <a:xfrm>
          <a:off x="18392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7" name="テキスト ボックス 576"/>
        <xdr:cNvSpPr txBox="1"/>
      </xdr:nvSpPr>
      <xdr:spPr>
        <a:xfrm>
          <a:off x="17551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106934</xdr:rowOff>
    </xdr:from>
    <xdr:to>
      <xdr:col>116</xdr:col>
      <xdr:colOff>114300</xdr:colOff>
      <xdr:row>63</xdr:row>
      <xdr:rowOff>37084</xdr:rowOff>
    </xdr:to>
    <xdr:sp macro="" textlink="">
      <xdr:nvSpPr>
        <xdr:cNvPr id="578" name="楕円 577"/>
        <xdr:cNvSpPr/>
      </xdr:nvSpPr>
      <xdr:spPr>
        <a:xfrm>
          <a:off x="21005800" y="1073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56786</xdr:rowOff>
    </xdr:from>
    <xdr:ext cx="469744" cy="259045"/>
    <xdr:sp macro="" textlink="">
      <xdr:nvSpPr>
        <xdr:cNvPr id="579" name="【学校施設】&#10;一人当たり面積該当値テキスト"/>
        <xdr:cNvSpPr txBox="1"/>
      </xdr:nvSpPr>
      <xdr:spPr>
        <a:xfrm>
          <a:off x="21094700" y="10686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106934</xdr:rowOff>
    </xdr:from>
    <xdr:to>
      <xdr:col>112</xdr:col>
      <xdr:colOff>38100</xdr:colOff>
      <xdr:row>63</xdr:row>
      <xdr:rowOff>37084</xdr:rowOff>
    </xdr:to>
    <xdr:sp macro="" textlink="">
      <xdr:nvSpPr>
        <xdr:cNvPr id="580" name="楕円 579"/>
        <xdr:cNvSpPr/>
      </xdr:nvSpPr>
      <xdr:spPr>
        <a:xfrm>
          <a:off x="20215225" y="10736834"/>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157734</xdr:rowOff>
    </xdr:from>
    <xdr:to>
      <xdr:col>116</xdr:col>
      <xdr:colOff>63500</xdr:colOff>
      <xdr:row>62</xdr:row>
      <xdr:rowOff>157734</xdr:rowOff>
    </xdr:to>
    <xdr:cxnSp macro="">
      <xdr:nvCxnSpPr>
        <xdr:cNvPr id="581" name="直線コネクタ 580"/>
        <xdr:cNvCxnSpPr/>
      </xdr:nvCxnSpPr>
      <xdr:spPr>
        <a:xfrm>
          <a:off x="20266025" y="10787634"/>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106934</xdr:rowOff>
    </xdr:from>
    <xdr:to>
      <xdr:col>107</xdr:col>
      <xdr:colOff>101600</xdr:colOff>
      <xdr:row>63</xdr:row>
      <xdr:rowOff>37084</xdr:rowOff>
    </xdr:to>
    <xdr:sp macro="" textlink="">
      <xdr:nvSpPr>
        <xdr:cNvPr id="582" name="楕円 581"/>
        <xdr:cNvSpPr/>
      </xdr:nvSpPr>
      <xdr:spPr>
        <a:xfrm>
          <a:off x="19364325" y="1073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157734</xdr:rowOff>
    </xdr:from>
    <xdr:to>
      <xdr:col>111</xdr:col>
      <xdr:colOff>177800</xdr:colOff>
      <xdr:row>62</xdr:row>
      <xdr:rowOff>157734</xdr:rowOff>
    </xdr:to>
    <xdr:cxnSp macro="">
      <xdr:nvCxnSpPr>
        <xdr:cNvPr id="583" name="直線コネクタ 582"/>
        <xdr:cNvCxnSpPr/>
      </xdr:nvCxnSpPr>
      <xdr:spPr>
        <a:xfrm>
          <a:off x="19415125" y="10787634"/>
          <a:ext cx="850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107124</xdr:rowOff>
    </xdr:from>
    <xdr:to>
      <xdr:col>102</xdr:col>
      <xdr:colOff>165100</xdr:colOff>
      <xdr:row>63</xdr:row>
      <xdr:rowOff>37274</xdr:rowOff>
    </xdr:to>
    <xdr:sp macro="" textlink="">
      <xdr:nvSpPr>
        <xdr:cNvPr id="584" name="楕円 583"/>
        <xdr:cNvSpPr/>
      </xdr:nvSpPr>
      <xdr:spPr>
        <a:xfrm>
          <a:off x="18522950" y="1073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157734</xdr:rowOff>
    </xdr:from>
    <xdr:to>
      <xdr:col>107</xdr:col>
      <xdr:colOff>50800</xdr:colOff>
      <xdr:row>62</xdr:row>
      <xdr:rowOff>157924</xdr:rowOff>
    </xdr:to>
    <xdr:cxnSp macro="">
      <xdr:nvCxnSpPr>
        <xdr:cNvPr id="585" name="直線コネクタ 584"/>
        <xdr:cNvCxnSpPr/>
      </xdr:nvCxnSpPr>
      <xdr:spPr>
        <a:xfrm flipV="1">
          <a:off x="18573750" y="10787634"/>
          <a:ext cx="841375"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34751</xdr:rowOff>
    </xdr:from>
    <xdr:ext cx="469744" cy="259045"/>
    <xdr:sp macro="" textlink="">
      <xdr:nvSpPr>
        <xdr:cNvPr id="586" name="n_1aveValue【学校施設】&#10;一人当たり面積"/>
        <xdr:cNvSpPr txBox="1"/>
      </xdr:nvSpPr>
      <xdr:spPr>
        <a:xfrm>
          <a:off x="20027977" y="10493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35133</xdr:rowOff>
    </xdr:from>
    <xdr:ext cx="469744" cy="259045"/>
    <xdr:sp macro="" textlink="">
      <xdr:nvSpPr>
        <xdr:cNvPr id="587" name="n_2aveValue【学校施設】&#10;一人当たり面積"/>
        <xdr:cNvSpPr txBox="1"/>
      </xdr:nvSpPr>
      <xdr:spPr>
        <a:xfrm>
          <a:off x="19189777" y="10493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37990</xdr:rowOff>
    </xdr:from>
    <xdr:ext cx="469744" cy="259045"/>
    <xdr:sp macro="" textlink="">
      <xdr:nvSpPr>
        <xdr:cNvPr id="588" name="n_3aveValue【学校施設】&#10;一人当たり面積"/>
        <xdr:cNvSpPr txBox="1"/>
      </xdr:nvSpPr>
      <xdr:spPr>
        <a:xfrm>
          <a:off x="18348402" y="1049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11701</xdr:rowOff>
    </xdr:from>
    <xdr:ext cx="469744" cy="259045"/>
    <xdr:sp macro="" textlink="">
      <xdr:nvSpPr>
        <xdr:cNvPr id="589" name="n_4aveValue【学校施設】&#10;一人当たり面積"/>
        <xdr:cNvSpPr txBox="1"/>
      </xdr:nvSpPr>
      <xdr:spPr>
        <a:xfrm>
          <a:off x="17507027" y="10470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28211</xdr:rowOff>
    </xdr:from>
    <xdr:ext cx="469744" cy="259045"/>
    <xdr:sp macro="" textlink="">
      <xdr:nvSpPr>
        <xdr:cNvPr id="590" name="n_1mainValue【学校施設】&#10;一人当たり面積"/>
        <xdr:cNvSpPr txBox="1"/>
      </xdr:nvSpPr>
      <xdr:spPr>
        <a:xfrm>
          <a:off x="20027977" y="10829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28211</xdr:rowOff>
    </xdr:from>
    <xdr:ext cx="469744" cy="259045"/>
    <xdr:sp macro="" textlink="">
      <xdr:nvSpPr>
        <xdr:cNvPr id="591" name="n_2mainValue【学校施設】&#10;一人当たり面積"/>
        <xdr:cNvSpPr txBox="1"/>
      </xdr:nvSpPr>
      <xdr:spPr>
        <a:xfrm>
          <a:off x="19189777" y="10829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28401</xdr:rowOff>
    </xdr:from>
    <xdr:ext cx="469744" cy="259045"/>
    <xdr:sp macro="" textlink="">
      <xdr:nvSpPr>
        <xdr:cNvPr id="592" name="n_3mainValue【学校施設】&#10;一人当たり面積"/>
        <xdr:cNvSpPr txBox="1"/>
      </xdr:nvSpPr>
      <xdr:spPr>
        <a:xfrm>
          <a:off x="18348402" y="10829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3" name="正方形/長方形 592"/>
        <xdr:cNvSpPr/>
      </xdr:nvSpPr>
      <xdr:spPr>
        <a:xfrm>
          <a:off x="11826875" y="1181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4" name="正方形/長方形 593"/>
        <xdr:cNvSpPr/>
      </xdr:nvSpPr>
      <xdr:spPr>
        <a:xfrm>
          <a:off x="119443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5" name="正方形/長方形 594"/>
        <xdr:cNvSpPr/>
      </xdr:nvSpPr>
      <xdr:spPr>
        <a:xfrm>
          <a:off x="119443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6" name="正方形/長方形 595"/>
        <xdr:cNvSpPr/>
      </xdr:nvSpPr>
      <xdr:spPr>
        <a:xfrm>
          <a:off x="12912725"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7" name="正方形/長方形 596"/>
        <xdr:cNvSpPr/>
      </xdr:nvSpPr>
      <xdr:spPr>
        <a:xfrm>
          <a:off x="12912725"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8" name="正方形/長方形 597"/>
        <xdr:cNvSpPr/>
      </xdr:nvSpPr>
      <xdr:spPr>
        <a:xfrm>
          <a:off x="13998575"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9" name="正方形/長方形 598"/>
        <xdr:cNvSpPr/>
      </xdr:nvSpPr>
      <xdr:spPr>
        <a:xfrm>
          <a:off x="13998575"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0" name="正方形/長方形 599"/>
        <xdr:cNvSpPr/>
      </xdr:nvSpPr>
      <xdr:spPr>
        <a:xfrm>
          <a:off x="11826875" y="1295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1" name="テキスト ボックス 600"/>
        <xdr:cNvSpPr txBox="1"/>
      </xdr:nvSpPr>
      <xdr:spPr>
        <a:xfrm>
          <a:off x="117887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2" name="直線コネクタ 601"/>
        <xdr:cNvCxnSpPr/>
      </xdr:nvCxnSpPr>
      <xdr:spPr>
        <a:xfrm>
          <a:off x="11826875" y="1524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3" name="テキスト ボックス 602"/>
        <xdr:cNvSpPr txBox="1"/>
      </xdr:nvSpPr>
      <xdr:spPr>
        <a:xfrm>
          <a:off x="1138827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4" name="直線コネクタ 603"/>
        <xdr:cNvCxnSpPr/>
      </xdr:nvCxnSpPr>
      <xdr:spPr>
        <a:xfrm>
          <a:off x="11826875" y="14913429"/>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5" name="テキスト ボックス 604"/>
        <xdr:cNvSpPr txBox="1"/>
      </xdr:nvSpPr>
      <xdr:spPr>
        <a:xfrm>
          <a:off x="1138827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6" name="直線コネクタ 605"/>
        <xdr:cNvCxnSpPr/>
      </xdr:nvCxnSpPr>
      <xdr:spPr>
        <a:xfrm>
          <a:off x="11826875" y="1458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7" name="テキスト ボックス 606"/>
        <xdr:cNvSpPr txBox="1"/>
      </xdr:nvSpPr>
      <xdr:spPr>
        <a:xfrm>
          <a:off x="11442866"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8" name="直線コネクタ 607"/>
        <xdr:cNvCxnSpPr/>
      </xdr:nvCxnSpPr>
      <xdr:spPr>
        <a:xfrm>
          <a:off x="11826875" y="14260286"/>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9" name="テキスト ボックス 608"/>
        <xdr:cNvSpPr txBox="1"/>
      </xdr:nvSpPr>
      <xdr:spPr>
        <a:xfrm>
          <a:off x="11442866"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0" name="直線コネクタ 609"/>
        <xdr:cNvCxnSpPr/>
      </xdr:nvCxnSpPr>
      <xdr:spPr>
        <a:xfrm>
          <a:off x="11826875" y="13933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1" name="テキスト ボックス 610"/>
        <xdr:cNvSpPr txBox="1"/>
      </xdr:nvSpPr>
      <xdr:spPr>
        <a:xfrm>
          <a:off x="11442866"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2" name="直線コネクタ 611"/>
        <xdr:cNvCxnSpPr/>
      </xdr:nvCxnSpPr>
      <xdr:spPr>
        <a:xfrm>
          <a:off x="11826875" y="1360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3" name="テキスト ボックス 612"/>
        <xdr:cNvSpPr txBox="1"/>
      </xdr:nvSpPr>
      <xdr:spPr>
        <a:xfrm>
          <a:off x="11442866"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4" name="直線コネクタ 613"/>
        <xdr:cNvCxnSpPr/>
      </xdr:nvCxnSpPr>
      <xdr:spPr>
        <a:xfrm>
          <a:off x="11826875" y="13280571"/>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5" name="テキスト ボックス 614"/>
        <xdr:cNvSpPr txBox="1"/>
      </xdr:nvSpPr>
      <xdr:spPr>
        <a:xfrm>
          <a:off x="11506986"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6" name="直線コネクタ 615"/>
        <xdr:cNvCxnSpPr/>
      </xdr:nvCxnSpPr>
      <xdr:spPr>
        <a:xfrm>
          <a:off x="11826875" y="1295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7" name="【児童館】&#10;有形固定資産減価償却率グラフ枠"/>
        <xdr:cNvSpPr/>
      </xdr:nvSpPr>
      <xdr:spPr>
        <a:xfrm>
          <a:off x="11826875" y="1295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142602</xdr:rowOff>
    </xdr:from>
    <xdr:to>
      <xdr:col>85</xdr:col>
      <xdr:colOff>126364</xdr:colOff>
      <xdr:row>86</xdr:row>
      <xdr:rowOff>147501</xdr:rowOff>
    </xdr:to>
    <xdr:cxnSp macro="">
      <xdr:nvCxnSpPr>
        <xdr:cNvPr id="618" name="直線コネクタ 617"/>
        <xdr:cNvCxnSpPr/>
      </xdr:nvCxnSpPr>
      <xdr:spPr>
        <a:xfrm flipV="1">
          <a:off x="15509239" y="13344252"/>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151328</xdr:rowOff>
    </xdr:from>
    <xdr:ext cx="405111" cy="259045"/>
    <xdr:sp macro="" textlink="">
      <xdr:nvSpPr>
        <xdr:cNvPr id="619" name="【児童館】&#10;有形固定資産減価償却率最小値テキスト"/>
        <xdr:cNvSpPr txBox="1"/>
      </xdr:nvSpPr>
      <xdr:spPr>
        <a:xfrm>
          <a:off x="15547975" y="14896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147501</xdr:rowOff>
    </xdr:from>
    <xdr:to>
      <xdr:col>86</xdr:col>
      <xdr:colOff>25400</xdr:colOff>
      <xdr:row>86</xdr:row>
      <xdr:rowOff>147501</xdr:rowOff>
    </xdr:to>
    <xdr:cxnSp macro="">
      <xdr:nvCxnSpPr>
        <xdr:cNvPr id="620" name="直線コネクタ 619"/>
        <xdr:cNvCxnSpPr/>
      </xdr:nvCxnSpPr>
      <xdr:spPr>
        <a:xfrm>
          <a:off x="15420975" y="14892201"/>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89279</xdr:rowOff>
    </xdr:from>
    <xdr:ext cx="340478" cy="259045"/>
    <xdr:sp macro="" textlink="">
      <xdr:nvSpPr>
        <xdr:cNvPr id="621" name="【児童館】&#10;有形固定資産減価償却率最大値テキスト"/>
        <xdr:cNvSpPr txBox="1"/>
      </xdr:nvSpPr>
      <xdr:spPr>
        <a:xfrm>
          <a:off x="15547975"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142602</xdr:rowOff>
    </xdr:from>
    <xdr:to>
      <xdr:col>86</xdr:col>
      <xdr:colOff>25400</xdr:colOff>
      <xdr:row>77</xdr:row>
      <xdr:rowOff>142602</xdr:rowOff>
    </xdr:to>
    <xdr:cxnSp macro="">
      <xdr:nvCxnSpPr>
        <xdr:cNvPr id="622" name="直線コネクタ 621"/>
        <xdr:cNvCxnSpPr/>
      </xdr:nvCxnSpPr>
      <xdr:spPr>
        <a:xfrm>
          <a:off x="15420975" y="13344252"/>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116313</xdr:rowOff>
    </xdr:from>
    <xdr:ext cx="405111" cy="259045"/>
    <xdr:sp macro="" textlink="">
      <xdr:nvSpPr>
        <xdr:cNvPr id="623" name="【児童館】&#10;有形固定資産減価償却率平均値テキスト"/>
        <xdr:cNvSpPr txBox="1"/>
      </xdr:nvSpPr>
      <xdr:spPr>
        <a:xfrm>
          <a:off x="15547975" y="14003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93436</xdr:rowOff>
    </xdr:from>
    <xdr:to>
      <xdr:col>85</xdr:col>
      <xdr:colOff>177800</xdr:colOff>
      <xdr:row>83</xdr:row>
      <xdr:rowOff>23586</xdr:rowOff>
    </xdr:to>
    <xdr:sp macro="" textlink="">
      <xdr:nvSpPr>
        <xdr:cNvPr id="624" name="フローチャート: 判断 623"/>
        <xdr:cNvSpPr/>
      </xdr:nvSpPr>
      <xdr:spPr>
        <a:xfrm>
          <a:off x="15459075"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68943</xdr:rowOff>
    </xdr:from>
    <xdr:to>
      <xdr:col>81</xdr:col>
      <xdr:colOff>101600</xdr:colOff>
      <xdr:row>82</xdr:row>
      <xdr:rowOff>170543</xdr:rowOff>
    </xdr:to>
    <xdr:sp macro="" textlink="">
      <xdr:nvSpPr>
        <xdr:cNvPr id="625" name="フローチャート: 判断 624"/>
        <xdr:cNvSpPr/>
      </xdr:nvSpPr>
      <xdr:spPr>
        <a:xfrm>
          <a:off x="14658975"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67311</xdr:rowOff>
    </xdr:from>
    <xdr:to>
      <xdr:col>76</xdr:col>
      <xdr:colOff>165100</xdr:colOff>
      <xdr:row>82</xdr:row>
      <xdr:rowOff>168911</xdr:rowOff>
    </xdr:to>
    <xdr:sp macro="" textlink="">
      <xdr:nvSpPr>
        <xdr:cNvPr id="626" name="フローチャート: 判断 625"/>
        <xdr:cNvSpPr/>
      </xdr:nvSpPr>
      <xdr:spPr>
        <a:xfrm>
          <a:off x="138176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54248</xdr:rowOff>
    </xdr:from>
    <xdr:to>
      <xdr:col>72</xdr:col>
      <xdr:colOff>38100</xdr:colOff>
      <xdr:row>82</xdr:row>
      <xdr:rowOff>155848</xdr:rowOff>
    </xdr:to>
    <xdr:sp macro="" textlink="">
      <xdr:nvSpPr>
        <xdr:cNvPr id="627" name="フローチャート: 判断 626"/>
        <xdr:cNvSpPr/>
      </xdr:nvSpPr>
      <xdr:spPr>
        <a:xfrm>
          <a:off x="12976225" y="14113148"/>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73842</xdr:rowOff>
    </xdr:from>
    <xdr:to>
      <xdr:col>67</xdr:col>
      <xdr:colOff>101600</xdr:colOff>
      <xdr:row>82</xdr:row>
      <xdr:rowOff>3992</xdr:rowOff>
    </xdr:to>
    <xdr:sp macro="" textlink="">
      <xdr:nvSpPr>
        <xdr:cNvPr id="628" name="フローチャート: 判断 627"/>
        <xdr:cNvSpPr/>
      </xdr:nvSpPr>
      <xdr:spPr>
        <a:xfrm>
          <a:off x="12125325" y="1396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9" name="テキスト ボックス 628"/>
        <xdr:cNvSpPr txBox="1"/>
      </xdr:nvSpPr>
      <xdr:spPr>
        <a:xfrm>
          <a:off x="153289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0" name="テキスト ボックス 629"/>
        <xdr:cNvSpPr txBox="1"/>
      </xdr:nvSpPr>
      <xdr:spPr>
        <a:xfrm>
          <a:off x="145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1" name="テキスト ボックス 630"/>
        <xdr:cNvSpPr txBox="1"/>
      </xdr:nvSpPr>
      <xdr:spPr>
        <a:xfrm>
          <a:off x="136874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2" name="テキスト ボックス 631"/>
        <xdr:cNvSpPr txBox="1"/>
      </xdr:nvSpPr>
      <xdr:spPr>
        <a:xfrm>
          <a:off x="12846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3" name="テキスト ボックス 632"/>
        <xdr:cNvSpPr txBox="1"/>
      </xdr:nvSpPr>
      <xdr:spPr>
        <a:xfrm>
          <a:off x="119951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162016</xdr:rowOff>
    </xdr:from>
    <xdr:to>
      <xdr:col>85</xdr:col>
      <xdr:colOff>177800</xdr:colOff>
      <xdr:row>85</xdr:row>
      <xdr:rowOff>92166</xdr:rowOff>
    </xdr:to>
    <xdr:sp macro="" textlink="">
      <xdr:nvSpPr>
        <xdr:cNvPr id="634" name="楕円 633"/>
        <xdr:cNvSpPr/>
      </xdr:nvSpPr>
      <xdr:spPr>
        <a:xfrm>
          <a:off x="15459075" y="1456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140443</xdr:rowOff>
    </xdr:from>
    <xdr:ext cx="405111" cy="259045"/>
    <xdr:sp macro="" textlink="">
      <xdr:nvSpPr>
        <xdr:cNvPr id="635" name="【児童館】&#10;有形固定資産減価償却率該当値テキスト"/>
        <xdr:cNvSpPr txBox="1"/>
      </xdr:nvSpPr>
      <xdr:spPr>
        <a:xfrm>
          <a:off x="15547975" y="1454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134257</xdr:rowOff>
    </xdr:from>
    <xdr:to>
      <xdr:col>81</xdr:col>
      <xdr:colOff>101600</xdr:colOff>
      <xdr:row>85</xdr:row>
      <xdr:rowOff>64407</xdr:rowOff>
    </xdr:to>
    <xdr:sp macro="" textlink="">
      <xdr:nvSpPr>
        <xdr:cNvPr id="636" name="楕円 635"/>
        <xdr:cNvSpPr/>
      </xdr:nvSpPr>
      <xdr:spPr>
        <a:xfrm>
          <a:off x="14658975" y="145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13607</xdr:rowOff>
    </xdr:from>
    <xdr:to>
      <xdr:col>85</xdr:col>
      <xdr:colOff>127000</xdr:colOff>
      <xdr:row>85</xdr:row>
      <xdr:rowOff>41366</xdr:rowOff>
    </xdr:to>
    <xdr:cxnSp macro="">
      <xdr:nvCxnSpPr>
        <xdr:cNvPr id="637" name="直線コネクタ 636"/>
        <xdr:cNvCxnSpPr/>
      </xdr:nvCxnSpPr>
      <xdr:spPr>
        <a:xfrm>
          <a:off x="14709775" y="14586857"/>
          <a:ext cx="8001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106499</xdr:rowOff>
    </xdr:from>
    <xdr:to>
      <xdr:col>76</xdr:col>
      <xdr:colOff>165100</xdr:colOff>
      <xdr:row>85</xdr:row>
      <xdr:rowOff>36649</xdr:rowOff>
    </xdr:to>
    <xdr:sp macro="" textlink="">
      <xdr:nvSpPr>
        <xdr:cNvPr id="638" name="楕円 637"/>
        <xdr:cNvSpPr/>
      </xdr:nvSpPr>
      <xdr:spPr>
        <a:xfrm>
          <a:off x="13817600" y="1450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157299</xdr:rowOff>
    </xdr:from>
    <xdr:to>
      <xdr:col>81</xdr:col>
      <xdr:colOff>50800</xdr:colOff>
      <xdr:row>85</xdr:row>
      <xdr:rowOff>13607</xdr:rowOff>
    </xdr:to>
    <xdr:cxnSp macro="">
      <xdr:nvCxnSpPr>
        <xdr:cNvPr id="639" name="直線コネクタ 638"/>
        <xdr:cNvCxnSpPr/>
      </xdr:nvCxnSpPr>
      <xdr:spPr>
        <a:xfrm>
          <a:off x="13868400" y="14559099"/>
          <a:ext cx="841375"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80373</xdr:rowOff>
    </xdr:from>
    <xdr:to>
      <xdr:col>72</xdr:col>
      <xdr:colOff>38100</xdr:colOff>
      <xdr:row>85</xdr:row>
      <xdr:rowOff>10523</xdr:rowOff>
    </xdr:to>
    <xdr:sp macro="" textlink="">
      <xdr:nvSpPr>
        <xdr:cNvPr id="640" name="楕円 639"/>
        <xdr:cNvSpPr/>
      </xdr:nvSpPr>
      <xdr:spPr>
        <a:xfrm>
          <a:off x="12976225" y="14482173"/>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131173</xdr:rowOff>
    </xdr:from>
    <xdr:to>
      <xdr:col>76</xdr:col>
      <xdr:colOff>114300</xdr:colOff>
      <xdr:row>84</xdr:row>
      <xdr:rowOff>157299</xdr:rowOff>
    </xdr:to>
    <xdr:cxnSp macro="">
      <xdr:nvCxnSpPr>
        <xdr:cNvPr id="641" name="直線コネクタ 640"/>
        <xdr:cNvCxnSpPr/>
      </xdr:nvCxnSpPr>
      <xdr:spPr>
        <a:xfrm>
          <a:off x="13027025" y="14532973"/>
          <a:ext cx="841375"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15620</xdr:rowOff>
    </xdr:from>
    <xdr:ext cx="405111" cy="259045"/>
    <xdr:sp macro="" textlink="">
      <xdr:nvSpPr>
        <xdr:cNvPr id="642" name="n_1aveValue【児童館】&#10;有形固定資産減価償却率"/>
        <xdr:cNvSpPr txBox="1"/>
      </xdr:nvSpPr>
      <xdr:spPr>
        <a:xfrm>
          <a:off x="14504044" y="1390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13988</xdr:rowOff>
    </xdr:from>
    <xdr:ext cx="405111" cy="259045"/>
    <xdr:sp macro="" textlink="">
      <xdr:nvSpPr>
        <xdr:cNvPr id="643" name="n_2aveValue【児童館】&#10;有形固定資産減価償却率"/>
        <xdr:cNvSpPr txBox="1"/>
      </xdr:nvSpPr>
      <xdr:spPr>
        <a:xfrm>
          <a:off x="13675369"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925</xdr:rowOff>
    </xdr:from>
    <xdr:ext cx="405111" cy="259045"/>
    <xdr:sp macro="" textlink="">
      <xdr:nvSpPr>
        <xdr:cNvPr id="644" name="n_3aveValue【児童館】&#10;有形固定資産減価償却率"/>
        <xdr:cNvSpPr txBox="1"/>
      </xdr:nvSpPr>
      <xdr:spPr>
        <a:xfrm>
          <a:off x="12833994" y="1388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20519</xdr:rowOff>
    </xdr:from>
    <xdr:ext cx="405111" cy="259045"/>
    <xdr:sp macro="" textlink="">
      <xdr:nvSpPr>
        <xdr:cNvPr id="645" name="n_4aveValue【児童館】&#10;有形固定資産減価償却率"/>
        <xdr:cNvSpPr txBox="1"/>
      </xdr:nvSpPr>
      <xdr:spPr>
        <a:xfrm>
          <a:off x="11983094" y="1373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55534</xdr:rowOff>
    </xdr:from>
    <xdr:ext cx="405111" cy="259045"/>
    <xdr:sp macro="" textlink="">
      <xdr:nvSpPr>
        <xdr:cNvPr id="646" name="n_1mainValue【児童館】&#10;有形固定資産減価償却率"/>
        <xdr:cNvSpPr txBox="1"/>
      </xdr:nvSpPr>
      <xdr:spPr>
        <a:xfrm>
          <a:off x="14504044" y="1462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27776</xdr:rowOff>
    </xdr:from>
    <xdr:ext cx="405111" cy="259045"/>
    <xdr:sp macro="" textlink="">
      <xdr:nvSpPr>
        <xdr:cNvPr id="647" name="n_2mainValue【児童館】&#10;有形固定資産減価償却率"/>
        <xdr:cNvSpPr txBox="1"/>
      </xdr:nvSpPr>
      <xdr:spPr>
        <a:xfrm>
          <a:off x="13675369" y="14601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1650</xdr:rowOff>
    </xdr:from>
    <xdr:ext cx="405111" cy="259045"/>
    <xdr:sp macro="" textlink="">
      <xdr:nvSpPr>
        <xdr:cNvPr id="648" name="n_3mainValue【児童館】&#10;有形固定資産減価償却率"/>
        <xdr:cNvSpPr txBox="1"/>
      </xdr:nvSpPr>
      <xdr:spPr>
        <a:xfrm>
          <a:off x="12833994" y="14574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9" name="正方形/長方形 648"/>
        <xdr:cNvSpPr/>
      </xdr:nvSpPr>
      <xdr:spPr>
        <a:xfrm>
          <a:off x="17373600" y="1181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0" name="正方形/長方形 649"/>
        <xdr:cNvSpPr/>
      </xdr:nvSpPr>
      <xdr:spPr>
        <a:xfrm>
          <a:off x="175006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1" name="正方形/長方形 650"/>
        <xdr:cNvSpPr/>
      </xdr:nvSpPr>
      <xdr:spPr>
        <a:xfrm>
          <a:off x="175006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2" name="正方形/長方形 651"/>
        <xdr:cNvSpPr/>
      </xdr:nvSpPr>
      <xdr:spPr>
        <a:xfrm>
          <a:off x="184594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3" name="正方形/長方形 652"/>
        <xdr:cNvSpPr/>
      </xdr:nvSpPr>
      <xdr:spPr>
        <a:xfrm>
          <a:off x="184594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4" name="正方形/長方形 653"/>
        <xdr:cNvSpPr/>
      </xdr:nvSpPr>
      <xdr:spPr>
        <a:xfrm>
          <a:off x="195453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5" name="正方形/長方形 654"/>
        <xdr:cNvSpPr/>
      </xdr:nvSpPr>
      <xdr:spPr>
        <a:xfrm>
          <a:off x="195453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6" name="正方形/長方形 655"/>
        <xdr:cNvSpPr/>
      </xdr:nvSpPr>
      <xdr:spPr>
        <a:xfrm>
          <a:off x="17373600" y="1295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7" name="テキスト ボックス 656"/>
        <xdr:cNvSpPr txBox="1"/>
      </xdr:nvSpPr>
      <xdr:spPr>
        <a:xfrm>
          <a:off x="1734502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8" name="直線コネクタ 657"/>
        <xdr:cNvCxnSpPr/>
      </xdr:nvCxnSpPr>
      <xdr:spPr>
        <a:xfrm>
          <a:off x="17373600" y="1524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59" name="直線コネクタ 658"/>
        <xdr:cNvCxnSpPr/>
      </xdr:nvCxnSpPr>
      <xdr:spPr>
        <a:xfrm>
          <a:off x="17373600" y="147828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60" name="テキスト ボックス 659"/>
        <xdr:cNvSpPr txBox="1"/>
      </xdr:nvSpPr>
      <xdr:spPr>
        <a:xfrm>
          <a:off x="16934996"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1" name="直線コネクタ 660"/>
        <xdr:cNvCxnSpPr/>
      </xdr:nvCxnSpPr>
      <xdr:spPr>
        <a:xfrm>
          <a:off x="17373600" y="143256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2" name="テキスト ボックス 661"/>
        <xdr:cNvSpPr txBox="1"/>
      </xdr:nvSpPr>
      <xdr:spPr>
        <a:xfrm>
          <a:off x="16934996"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3" name="直線コネクタ 662"/>
        <xdr:cNvCxnSpPr/>
      </xdr:nvCxnSpPr>
      <xdr:spPr>
        <a:xfrm>
          <a:off x="17373600" y="138684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4" name="テキスト ボックス 663"/>
        <xdr:cNvSpPr txBox="1"/>
      </xdr:nvSpPr>
      <xdr:spPr>
        <a:xfrm>
          <a:off x="16934996"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5" name="直線コネクタ 664"/>
        <xdr:cNvCxnSpPr/>
      </xdr:nvCxnSpPr>
      <xdr:spPr>
        <a:xfrm>
          <a:off x="17373600" y="134112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6" name="テキスト ボックス 665"/>
        <xdr:cNvSpPr txBox="1"/>
      </xdr:nvSpPr>
      <xdr:spPr>
        <a:xfrm>
          <a:off x="16934996"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7" name="直線コネクタ 666"/>
        <xdr:cNvCxnSpPr/>
      </xdr:nvCxnSpPr>
      <xdr:spPr>
        <a:xfrm>
          <a:off x="17373600" y="1295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8" name="テキスト ボックス 667"/>
        <xdr:cNvSpPr txBox="1"/>
      </xdr:nvSpPr>
      <xdr:spPr>
        <a:xfrm>
          <a:off x="1693499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9" name="【児童館】&#10;一人当たり面積グラフ枠"/>
        <xdr:cNvSpPr/>
      </xdr:nvSpPr>
      <xdr:spPr>
        <a:xfrm>
          <a:off x="17373600" y="1295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85</xdr:row>
      <xdr:rowOff>140970</xdr:rowOff>
    </xdr:to>
    <xdr:cxnSp macro="">
      <xdr:nvCxnSpPr>
        <xdr:cNvPr id="670" name="直線コネクタ 669"/>
        <xdr:cNvCxnSpPr/>
      </xdr:nvCxnSpPr>
      <xdr:spPr>
        <a:xfrm flipV="1">
          <a:off x="21055964" y="133654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671" name="【児童館】&#10;一人当たり面積最小値テキスト"/>
        <xdr:cNvSpPr txBox="1"/>
      </xdr:nvSpPr>
      <xdr:spPr>
        <a:xfrm>
          <a:off x="210947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672" name="直線コネクタ 671"/>
        <xdr:cNvCxnSpPr/>
      </xdr:nvCxnSpPr>
      <xdr:spPr>
        <a:xfrm>
          <a:off x="20977225" y="1471422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673" name="【児童館】&#10;一人当たり面積最大値テキスト"/>
        <xdr:cNvSpPr txBox="1"/>
      </xdr:nvSpPr>
      <xdr:spPr>
        <a:xfrm>
          <a:off x="210947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674" name="直線コネクタ 673"/>
        <xdr:cNvCxnSpPr/>
      </xdr:nvCxnSpPr>
      <xdr:spPr>
        <a:xfrm>
          <a:off x="20977225" y="1336548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80027</xdr:rowOff>
    </xdr:from>
    <xdr:ext cx="469744" cy="259045"/>
    <xdr:sp macro="" textlink="">
      <xdr:nvSpPr>
        <xdr:cNvPr id="675" name="【児童館】&#10;一人当たり面積平均値テキスト"/>
        <xdr:cNvSpPr txBox="1"/>
      </xdr:nvSpPr>
      <xdr:spPr>
        <a:xfrm>
          <a:off x="21094700" y="1413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676" name="フローチャート: 判断 675"/>
        <xdr:cNvSpPr/>
      </xdr:nvSpPr>
      <xdr:spPr>
        <a:xfrm>
          <a:off x="210058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124461</xdr:rowOff>
    </xdr:from>
    <xdr:to>
      <xdr:col>112</xdr:col>
      <xdr:colOff>38100</xdr:colOff>
      <xdr:row>83</xdr:row>
      <xdr:rowOff>54611</xdr:rowOff>
    </xdr:to>
    <xdr:sp macro="" textlink="">
      <xdr:nvSpPr>
        <xdr:cNvPr id="677" name="フローチャート: 判断 676"/>
        <xdr:cNvSpPr/>
      </xdr:nvSpPr>
      <xdr:spPr>
        <a:xfrm>
          <a:off x="20215225" y="14183361"/>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78739</xdr:rowOff>
    </xdr:from>
    <xdr:to>
      <xdr:col>107</xdr:col>
      <xdr:colOff>101600</xdr:colOff>
      <xdr:row>83</xdr:row>
      <xdr:rowOff>8889</xdr:rowOff>
    </xdr:to>
    <xdr:sp macro="" textlink="">
      <xdr:nvSpPr>
        <xdr:cNvPr id="678" name="フローチャート: 判断 677"/>
        <xdr:cNvSpPr/>
      </xdr:nvSpPr>
      <xdr:spPr>
        <a:xfrm>
          <a:off x="19364325"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679" name="フローチャート: 判断 678"/>
        <xdr:cNvSpPr/>
      </xdr:nvSpPr>
      <xdr:spPr>
        <a:xfrm>
          <a:off x="1852295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124461</xdr:rowOff>
    </xdr:from>
    <xdr:to>
      <xdr:col>98</xdr:col>
      <xdr:colOff>38100</xdr:colOff>
      <xdr:row>83</xdr:row>
      <xdr:rowOff>54611</xdr:rowOff>
    </xdr:to>
    <xdr:sp macro="" textlink="">
      <xdr:nvSpPr>
        <xdr:cNvPr id="680" name="フローチャート: 判断 679"/>
        <xdr:cNvSpPr/>
      </xdr:nvSpPr>
      <xdr:spPr>
        <a:xfrm>
          <a:off x="17681575" y="14183361"/>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1" name="テキスト ボックス 680"/>
        <xdr:cNvSpPr txBox="1"/>
      </xdr:nvSpPr>
      <xdr:spPr>
        <a:xfrm>
          <a:off x="20875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2" name="テキスト ボックス 681"/>
        <xdr:cNvSpPr txBox="1"/>
      </xdr:nvSpPr>
      <xdr:spPr>
        <a:xfrm>
          <a:off x="2008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3" name="テキスト ボックス 682"/>
        <xdr:cNvSpPr txBox="1"/>
      </xdr:nvSpPr>
      <xdr:spPr>
        <a:xfrm>
          <a:off x="192341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4" name="テキスト ボックス 683"/>
        <xdr:cNvSpPr txBox="1"/>
      </xdr:nvSpPr>
      <xdr:spPr>
        <a:xfrm>
          <a:off x="18392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5" name="テキスト ボックス 684"/>
        <xdr:cNvSpPr txBox="1"/>
      </xdr:nvSpPr>
      <xdr:spPr>
        <a:xfrm>
          <a:off x="17551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10161</xdr:rowOff>
    </xdr:from>
    <xdr:to>
      <xdr:col>116</xdr:col>
      <xdr:colOff>114300</xdr:colOff>
      <xdr:row>82</xdr:row>
      <xdr:rowOff>111761</xdr:rowOff>
    </xdr:to>
    <xdr:sp macro="" textlink="">
      <xdr:nvSpPr>
        <xdr:cNvPr id="686" name="楕円 685"/>
        <xdr:cNvSpPr/>
      </xdr:nvSpPr>
      <xdr:spPr>
        <a:xfrm>
          <a:off x="210058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33038</xdr:rowOff>
    </xdr:from>
    <xdr:ext cx="469744" cy="259045"/>
    <xdr:sp macro="" textlink="">
      <xdr:nvSpPr>
        <xdr:cNvPr id="687" name="【児童館】&#10;一人当たり面積該当値テキスト"/>
        <xdr:cNvSpPr txBox="1"/>
      </xdr:nvSpPr>
      <xdr:spPr>
        <a:xfrm>
          <a:off x="21094700" y="1392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10161</xdr:rowOff>
    </xdr:from>
    <xdr:to>
      <xdr:col>112</xdr:col>
      <xdr:colOff>38100</xdr:colOff>
      <xdr:row>82</xdr:row>
      <xdr:rowOff>111761</xdr:rowOff>
    </xdr:to>
    <xdr:sp macro="" textlink="">
      <xdr:nvSpPr>
        <xdr:cNvPr id="688" name="楕円 687"/>
        <xdr:cNvSpPr/>
      </xdr:nvSpPr>
      <xdr:spPr>
        <a:xfrm>
          <a:off x="20215225" y="14069061"/>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60961</xdr:rowOff>
    </xdr:from>
    <xdr:to>
      <xdr:col>116</xdr:col>
      <xdr:colOff>63500</xdr:colOff>
      <xdr:row>82</xdr:row>
      <xdr:rowOff>60961</xdr:rowOff>
    </xdr:to>
    <xdr:cxnSp macro="">
      <xdr:nvCxnSpPr>
        <xdr:cNvPr id="689" name="直線コネクタ 688"/>
        <xdr:cNvCxnSpPr/>
      </xdr:nvCxnSpPr>
      <xdr:spPr>
        <a:xfrm>
          <a:off x="20266025" y="14119861"/>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10161</xdr:rowOff>
    </xdr:from>
    <xdr:to>
      <xdr:col>107</xdr:col>
      <xdr:colOff>101600</xdr:colOff>
      <xdr:row>82</xdr:row>
      <xdr:rowOff>111761</xdr:rowOff>
    </xdr:to>
    <xdr:sp macro="" textlink="">
      <xdr:nvSpPr>
        <xdr:cNvPr id="690" name="楕円 689"/>
        <xdr:cNvSpPr/>
      </xdr:nvSpPr>
      <xdr:spPr>
        <a:xfrm>
          <a:off x="19364325"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60961</xdr:rowOff>
    </xdr:from>
    <xdr:to>
      <xdr:col>111</xdr:col>
      <xdr:colOff>177800</xdr:colOff>
      <xdr:row>82</xdr:row>
      <xdr:rowOff>60961</xdr:rowOff>
    </xdr:to>
    <xdr:cxnSp macro="">
      <xdr:nvCxnSpPr>
        <xdr:cNvPr id="691" name="直線コネクタ 690"/>
        <xdr:cNvCxnSpPr/>
      </xdr:nvCxnSpPr>
      <xdr:spPr>
        <a:xfrm>
          <a:off x="19415125" y="14119861"/>
          <a:ext cx="850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10161</xdr:rowOff>
    </xdr:from>
    <xdr:to>
      <xdr:col>102</xdr:col>
      <xdr:colOff>165100</xdr:colOff>
      <xdr:row>82</xdr:row>
      <xdr:rowOff>111761</xdr:rowOff>
    </xdr:to>
    <xdr:sp macro="" textlink="">
      <xdr:nvSpPr>
        <xdr:cNvPr id="692" name="楕円 691"/>
        <xdr:cNvSpPr/>
      </xdr:nvSpPr>
      <xdr:spPr>
        <a:xfrm>
          <a:off x="1852295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60961</xdr:rowOff>
    </xdr:from>
    <xdr:to>
      <xdr:col>107</xdr:col>
      <xdr:colOff>50800</xdr:colOff>
      <xdr:row>82</xdr:row>
      <xdr:rowOff>60961</xdr:rowOff>
    </xdr:to>
    <xdr:cxnSp macro="">
      <xdr:nvCxnSpPr>
        <xdr:cNvPr id="693" name="直線コネクタ 692"/>
        <xdr:cNvCxnSpPr/>
      </xdr:nvCxnSpPr>
      <xdr:spPr>
        <a:xfrm>
          <a:off x="18573750" y="14119861"/>
          <a:ext cx="841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45738</xdr:rowOff>
    </xdr:from>
    <xdr:ext cx="469744" cy="259045"/>
    <xdr:sp macro="" textlink="">
      <xdr:nvSpPr>
        <xdr:cNvPr id="694" name="n_1aveValue【児童館】&#10;一人当たり面積"/>
        <xdr:cNvSpPr txBox="1"/>
      </xdr:nvSpPr>
      <xdr:spPr>
        <a:xfrm>
          <a:off x="20027977" y="1427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xdr:rowOff>
    </xdr:from>
    <xdr:ext cx="469744" cy="259045"/>
    <xdr:sp macro="" textlink="">
      <xdr:nvSpPr>
        <xdr:cNvPr id="695" name="n_2aveValue【児童館】&#10;一人当たり面積"/>
        <xdr:cNvSpPr txBox="1"/>
      </xdr:nvSpPr>
      <xdr:spPr>
        <a:xfrm>
          <a:off x="19189777" y="1423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22877</xdr:rowOff>
    </xdr:from>
    <xdr:ext cx="469744" cy="259045"/>
    <xdr:sp macro="" textlink="">
      <xdr:nvSpPr>
        <xdr:cNvPr id="696" name="n_3aveValue【児童館】&#10;一人当たり面積"/>
        <xdr:cNvSpPr txBox="1"/>
      </xdr:nvSpPr>
      <xdr:spPr>
        <a:xfrm>
          <a:off x="18348402"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71138</xdr:rowOff>
    </xdr:from>
    <xdr:ext cx="469744" cy="259045"/>
    <xdr:sp macro="" textlink="">
      <xdr:nvSpPr>
        <xdr:cNvPr id="697" name="n_4aveValue【児童館】&#10;一人当たり面積"/>
        <xdr:cNvSpPr txBox="1"/>
      </xdr:nvSpPr>
      <xdr:spPr>
        <a:xfrm>
          <a:off x="175070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128288</xdr:rowOff>
    </xdr:from>
    <xdr:ext cx="469744" cy="259045"/>
    <xdr:sp macro="" textlink="">
      <xdr:nvSpPr>
        <xdr:cNvPr id="698" name="n_1mainValue【児童館】&#10;一人当たり面積"/>
        <xdr:cNvSpPr txBox="1"/>
      </xdr:nvSpPr>
      <xdr:spPr>
        <a:xfrm>
          <a:off x="20027977" y="1384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128288</xdr:rowOff>
    </xdr:from>
    <xdr:ext cx="469744" cy="259045"/>
    <xdr:sp macro="" textlink="">
      <xdr:nvSpPr>
        <xdr:cNvPr id="699" name="n_2mainValue【児童館】&#10;一人当たり面積"/>
        <xdr:cNvSpPr txBox="1"/>
      </xdr:nvSpPr>
      <xdr:spPr>
        <a:xfrm>
          <a:off x="19189777" y="1384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128288</xdr:rowOff>
    </xdr:from>
    <xdr:ext cx="469744" cy="259045"/>
    <xdr:sp macro="" textlink="">
      <xdr:nvSpPr>
        <xdr:cNvPr id="700" name="n_3mainValue【児童館】&#10;一人当たり面積"/>
        <xdr:cNvSpPr txBox="1"/>
      </xdr:nvSpPr>
      <xdr:spPr>
        <a:xfrm>
          <a:off x="18348402" y="1384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1" name="正方形/長方形 700"/>
        <xdr:cNvSpPr/>
      </xdr:nvSpPr>
      <xdr:spPr>
        <a:xfrm>
          <a:off x="11826875" y="1562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2" name="正方形/長方形 701"/>
        <xdr:cNvSpPr/>
      </xdr:nvSpPr>
      <xdr:spPr>
        <a:xfrm>
          <a:off x="119443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3" name="正方形/長方形 702"/>
        <xdr:cNvSpPr/>
      </xdr:nvSpPr>
      <xdr:spPr>
        <a:xfrm>
          <a:off x="119443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4" name="正方形/長方形 703"/>
        <xdr:cNvSpPr/>
      </xdr:nvSpPr>
      <xdr:spPr>
        <a:xfrm>
          <a:off x="12912725"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5" name="正方形/長方形 704"/>
        <xdr:cNvSpPr/>
      </xdr:nvSpPr>
      <xdr:spPr>
        <a:xfrm>
          <a:off x="12912725"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6" name="正方形/長方形 705"/>
        <xdr:cNvSpPr/>
      </xdr:nvSpPr>
      <xdr:spPr>
        <a:xfrm>
          <a:off x="13998575"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7" name="正方形/長方形 706"/>
        <xdr:cNvSpPr/>
      </xdr:nvSpPr>
      <xdr:spPr>
        <a:xfrm>
          <a:off x="13998575"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8" name="正方形/長方形 707"/>
        <xdr:cNvSpPr/>
      </xdr:nvSpPr>
      <xdr:spPr>
        <a:xfrm>
          <a:off x="11826875" y="1676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9" name="テキスト ボックス 708"/>
        <xdr:cNvSpPr txBox="1"/>
      </xdr:nvSpPr>
      <xdr:spPr>
        <a:xfrm>
          <a:off x="1178877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0" name="直線コネクタ 709"/>
        <xdr:cNvCxnSpPr/>
      </xdr:nvCxnSpPr>
      <xdr:spPr>
        <a:xfrm>
          <a:off x="11826875" y="1905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1" name="テキスト ボックス 710"/>
        <xdr:cNvSpPr txBox="1"/>
      </xdr:nvSpPr>
      <xdr:spPr>
        <a:xfrm>
          <a:off x="1138827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12" name="直線コネクタ 711"/>
        <xdr:cNvCxnSpPr/>
      </xdr:nvCxnSpPr>
      <xdr:spPr>
        <a:xfrm>
          <a:off x="11826875" y="18723429"/>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13" name="テキスト ボックス 712"/>
        <xdr:cNvSpPr txBox="1"/>
      </xdr:nvSpPr>
      <xdr:spPr>
        <a:xfrm>
          <a:off x="1138827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4" name="直線コネクタ 713"/>
        <xdr:cNvCxnSpPr/>
      </xdr:nvCxnSpPr>
      <xdr:spPr>
        <a:xfrm>
          <a:off x="11826875" y="1839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5" name="テキスト ボックス 714"/>
        <xdr:cNvSpPr txBox="1"/>
      </xdr:nvSpPr>
      <xdr:spPr>
        <a:xfrm>
          <a:off x="11442866"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6" name="直線コネクタ 715"/>
        <xdr:cNvCxnSpPr/>
      </xdr:nvCxnSpPr>
      <xdr:spPr>
        <a:xfrm>
          <a:off x="11826875" y="18070286"/>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7" name="テキスト ボックス 716"/>
        <xdr:cNvSpPr txBox="1"/>
      </xdr:nvSpPr>
      <xdr:spPr>
        <a:xfrm>
          <a:off x="11442866"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8" name="直線コネクタ 717"/>
        <xdr:cNvCxnSpPr/>
      </xdr:nvCxnSpPr>
      <xdr:spPr>
        <a:xfrm>
          <a:off x="11826875" y="17743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9" name="テキスト ボックス 718"/>
        <xdr:cNvSpPr txBox="1"/>
      </xdr:nvSpPr>
      <xdr:spPr>
        <a:xfrm>
          <a:off x="11442866"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20" name="直線コネクタ 719"/>
        <xdr:cNvCxnSpPr/>
      </xdr:nvCxnSpPr>
      <xdr:spPr>
        <a:xfrm>
          <a:off x="11826875" y="1741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1" name="テキスト ボックス 720"/>
        <xdr:cNvSpPr txBox="1"/>
      </xdr:nvSpPr>
      <xdr:spPr>
        <a:xfrm>
          <a:off x="11442866"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2" name="直線コネクタ 721"/>
        <xdr:cNvCxnSpPr/>
      </xdr:nvCxnSpPr>
      <xdr:spPr>
        <a:xfrm>
          <a:off x="11826875" y="17090571"/>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23" name="テキスト ボックス 722"/>
        <xdr:cNvSpPr txBox="1"/>
      </xdr:nvSpPr>
      <xdr:spPr>
        <a:xfrm>
          <a:off x="11506986"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4" name="直線コネクタ 723"/>
        <xdr:cNvCxnSpPr/>
      </xdr:nvCxnSpPr>
      <xdr:spPr>
        <a:xfrm>
          <a:off x="11826875" y="1676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5" name="【公民館】&#10;有形固定資産減価償却率グラフ枠"/>
        <xdr:cNvSpPr/>
      </xdr:nvSpPr>
      <xdr:spPr>
        <a:xfrm>
          <a:off x="11826875" y="1676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133350</xdr:rowOff>
    </xdr:from>
    <xdr:to>
      <xdr:col>85</xdr:col>
      <xdr:colOff>126364</xdr:colOff>
      <xdr:row>109</xdr:row>
      <xdr:rowOff>35379</xdr:rowOff>
    </xdr:to>
    <xdr:cxnSp macro="">
      <xdr:nvCxnSpPr>
        <xdr:cNvPr id="726" name="直線コネクタ 725"/>
        <xdr:cNvCxnSpPr/>
      </xdr:nvCxnSpPr>
      <xdr:spPr>
        <a:xfrm flipV="1">
          <a:off x="15509239" y="17278350"/>
          <a:ext cx="0" cy="1445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27" name="【公民館】&#10;有形固定資産減価償却率最小値テキスト"/>
        <xdr:cNvSpPr txBox="1"/>
      </xdr:nvSpPr>
      <xdr:spPr>
        <a:xfrm>
          <a:off x="15547975"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28" name="直線コネクタ 727"/>
        <xdr:cNvCxnSpPr/>
      </xdr:nvCxnSpPr>
      <xdr:spPr>
        <a:xfrm>
          <a:off x="15420975" y="1872342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80027</xdr:rowOff>
    </xdr:from>
    <xdr:ext cx="405111" cy="259045"/>
    <xdr:sp macro="" textlink="">
      <xdr:nvSpPr>
        <xdr:cNvPr id="729" name="【公民館】&#10;有形固定資産減価償却率最大値テキスト"/>
        <xdr:cNvSpPr txBox="1"/>
      </xdr:nvSpPr>
      <xdr:spPr>
        <a:xfrm>
          <a:off x="15547975" y="1705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133350</xdr:rowOff>
    </xdr:from>
    <xdr:to>
      <xdr:col>86</xdr:col>
      <xdr:colOff>25400</xdr:colOff>
      <xdr:row>100</xdr:row>
      <xdr:rowOff>133350</xdr:rowOff>
    </xdr:to>
    <xdr:cxnSp macro="">
      <xdr:nvCxnSpPr>
        <xdr:cNvPr id="730" name="直線コネクタ 729"/>
        <xdr:cNvCxnSpPr/>
      </xdr:nvCxnSpPr>
      <xdr:spPr>
        <a:xfrm>
          <a:off x="15420975" y="1727835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7456</xdr:rowOff>
    </xdr:from>
    <xdr:ext cx="405111" cy="259045"/>
    <xdr:sp macro="" textlink="">
      <xdr:nvSpPr>
        <xdr:cNvPr id="731" name="【公民館】&#10;有形固定資産減価償却率平均値テキスト"/>
        <xdr:cNvSpPr txBox="1"/>
      </xdr:nvSpPr>
      <xdr:spPr>
        <a:xfrm>
          <a:off x="15547975" y="178382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156029</xdr:rowOff>
    </xdr:from>
    <xdr:to>
      <xdr:col>85</xdr:col>
      <xdr:colOff>177800</xdr:colOff>
      <xdr:row>105</xdr:row>
      <xdr:rowOff>86179</xdr:rowOff>
    </xdr:to>
    <xdr:sp macro="" textlink="">
      <xdr:nvSpPr>
        <xdr:cNvPr id="732" name="フローチャート: 判断 731"/>
        <xdr:cNvSpPr/>
      </xdr:nvSpPr>
      <xdr:spPr>
        <a:xfrm>
          <a:off x="15459075"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138068</xdr:rowOff>
    </xdr:from>
    <xdr:to>
      <xdr:col>81</xdr:col>
      <xdr:colOff>101600</xdr:colOff>
      <xdr:row>105</xdr:row>
      <xdr:rowOff>68218</xdr:rowOff>
    </xdr:to>
    <xdr:sp macro="" textlink="">
      <xdr:nvSpPr>
        <xdr:cNvPr id="733" name="フローチャート: 判断 732"/>
        <xdr:cNvSpPr/>
      </xdr:nvSpPr>
      <xdr:spPr>
        <a:xfrm>
          <a:off x="14658975"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169092</xdr:rowOff>
    </xdr:from>
    <xdr:to>
      <xdr:col>76</xdr:col>
      <xdr:colOff>165100</xdr:colOff>
      <xdr:row>105</xdr:row>
      <xdr:rowOff>99242</xdr:rowOff>
    </xdr:to>
    <xdr:sp macro="" textlink="">
      <xdr:nvSpPr>
        <xdr:cNvPr id="734" name="フローチャート: 判断 733"/>
        <xdr:cNvSpPr/>
      </xdr:nvSpPr>
      <xdr:spPr>
        <a:xfrm>
          <a:off x="138176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5806</xdr:rowOff>
    </xdr:from>
    <xdr:to>
      <xdr:col>72</xdr:col>
      <xdr:colOff>38100</xdr:colOff>
      <xdr:row>105</xdr:row>
      <xdr:rowOff>107406</xdr:rowOff>
    </xdr:to>
    <xdr:sp macro="" textlink="">
      <xdr:nvSpPr>
        <xdr:cNvPr id="735" name="フローチャート: 判断 734"/>
        <xdr:cNvSpPr/>
      </xdr:nvSpPr>
      <xdr:spPr>
        <a:xfrm>
          <a:off x="12976225" y="18008056"/>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10705</xdr:rowOff>
    </xdr:from>
    <xdr:to>
      <xdr:col>67</xdr:col>
      <xdr:colOff>101600</xdr:colOff>
      <xdr:row>105</xdr:row>
      <xdr:rowOff>112305</xdr:rowOff>
    </xdr:to>
    <xdr:sp macro="" textlink="">
      <xdr:nvSpPr>
        <xdr:cNvPr id="736" name="フローチャート: 判断 735"/>
        <xdr:cNvSpPr/>
      </xdr:nvSpPr>
      <xdr:spPr>
        <a:xfrm>
          <a:off x="12125325"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7" name="テキスト ボックス 736"/>
        <xdr:cNvSpPr txBox="1"/>
      </xdr:nvSpPr>
      <xdr:spPr>
        <a:xfrm>
          <a:off x="153289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8" name="テキスト ボックス 737"/>
        <xdr:cNvSpPr txBox="1"/>
      </xdr:nvSpPr>
      <xdr:spPr>
        <a:xfrm>
          <a:off x="145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9" name="テキスト ボックス 738"/>
        <xdr:cNvSpPr txBox="1"/>
      </xdr:nvSpPr>
      <xdr:spPr>
        <a:xfrm>
          <a:off x="136874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0" name="テキスト ボックス 739"/>
        <xdr:cNvSpPr txBox="1"/>
      </xdr:nvSpPr>
      <xdr:spPr>
        <a:xfrm>
          <a:off x="128460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1" name="テキスト ボックス 740"/>
        <xdr:cNvSpPr txBox="1"/>
      </xdr:nvSpPr>
      <xdr:spPr>
        <a:xfrm>
          <a:off x="119951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156029</xdr:rowOff>
    </xdr:from>
    <xdr:to>
      <xdr:col>85</xdr:col>
      <xdr:colOff>177800</xdr:colOff>
      <xdr:row>106</xdr:row>
      <xdr:rowOff>86179</xdr:rowOff>
    </xdr:to>
    <xdr:sp macro="" textlink="">
      <xdr:nvSpPr>
        <xdr:cNvPr id="742" name="楕円 741"/>
        <xdr:cNvSpPr/>
      </xdr:nvSpPr>
      <xdr:spPr>
        <a:xfrm>
          <a:off x="15459075" y="1815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134456</xdr:rowOff>
    </xdr:from>
    <xdr:ext cx="405111" cy="259045"/>
    <xdr:sp macro="" textlink="">
      <xdr:nvSpPr>
        <xdr:cNvPr id="743" name="【公民館】&#10;有形固定資産減価償却率該当値テキスト"/>
        <xdr:cNvSpPr txBox="1"/>
      </xdr:nvSpPr>
      <xdr:spPr>
        <a:xfrm>
          <a:off x="15547975" y="18136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110308</xdr:rowOff>
    </xdr:from>
    <xdr:to>
      <xdr:col>81</xdr:col>
      <xdr:colOff>101600</xdr:colOff>
      <xdr:row>106</xdr:row>
      <xdr:rowOff>40458</xdr:rowOff>
    </xdr:to>
    <xdr:sp macro="" textlink="">
      <xdr:nvSpPr>
        <xdr:cNvPr id="744" name="楕円 743"/>
        <xdr:cNvSpPr/>
      </xdr:nvSpPr>
      <xdr:spPr>
        <a:xfrm>
          <a:off x="14658975" y="1811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161108</xdr:rowOff>
    </xdr:from>
    <xdr:to>
      <xdr:col>85</xdr:col>
      <xdr:colOff>127000</xdr:colOff>
      <xdr:row>106</xdr:row>
      <xdr:rowOff>35379</xdr:rowOff>
    </xdr:to>
    <xdr:cxnSp macro="">
      <xdr:nvCxnSpPr>
        <xdr:cNvPr id="745" name="直線コネクタ 744"/>
        <xdr:cNvCxnSpPr/>
      </xdr:nvCxnSpPr>
      <xdr:spPr>
        <a:xfrm>
          <a:off x="14709775" y="18163358"/>
          <a:ext cx="8001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66221</xdr:rowOff>
    </xdr:from>
    <xdr:to>
      <xdr:col>76</xdr:col>
      <xdr:colOff>165100</xdr:colOff>
      <xdr:row>105</xdr:row>
      <xdr:rowOff>167821</xdr:rowOff>
    </xdr:to>
    <xdr:sp macro="" textlink="">
      <xdr:nvSpPr>
        <xdr:cNvPr id="746" name="楕円 745"/>
        <xdr:cNvSpPr/>
      </xdr:nvSpPr>
      <xdr:spPr>
        <a:xfrm>
          <a:off x="13817600" y="1806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117021</xdr:rowOff>
    </xdr:from>
    <xdr:to>
      <xdr:col>81</xdr:col>
      <xdr:colOff>50800</xdr:colOff>
      <xdr:row>105</xdr:row>
      <xdr:rowOff>161108</xdr:rowOff>
    </xdr:to>
    <xdr:cxnSp macro="">
      <xdr:nvCxnSpPr>
        <xdr:cNvPr id="747" name="直線コネクタ 746"/>
        <xdr:cNvCxnSpPr/>
      </xdr:nvCxnSpPr>
      <xdr:spPr>
        <a:xfrm>
          <a:off x="13868400" y="18119271"/>
          <a:ext cx="841375"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20501</xdr:rowOff>
    </xdr:from>
    <xdr:to>
      <xdr:col>72</xdr:col>
      <xdr:colOff>38100</xdr:colOff>
      <xdr:row>105</xdr:row>
      <xdr:rowOff>122101</xdr:rowOff>
    </xdr:to>
    <xdr:sp macro="" textlink="">
      <xdr:nvSpPr>
        <xdr:cNvPr id="748" name="楕円 747"/>
        <xdr:cNvSpPr/>
      </xdr:nvSpPr>
      <xdr:spPr>
        <a:xfrm>
          <a:off x="12976225" y="18022751"/>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71301</xdr:rowOff>
    </xdr:from>
    <xdr:to>
      <xdr:col>76</xdr:col>
      <xdr:colOff>114300</xdr:colOff>
      <xdr:row>105</xdr:row>
      <xdr:rowOff>117021</xdr:rowOff>
    </xdr:to>
    <xdr:cxnSp macro="">
      <xdr:nvCxnSpPr>
        <xdr:cNvPr id="749" name="直線コネクタ 748"/>
        <xdr:cNvCxnSpPr/>
      </xdr:nvCxnSpPr>
      <xdr:spPr>
        <a:xfrm>
          <a:off x="13027025" y="18073551"/>
          <a:ext cx="841375"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84745</xdr:rowOff>
    </xdr:from>
    <xdr:ext cx="405111" cy="259045"/>
    <xdr:sp macro="" textlink="">
      <xdr:nvSpPr>
        <xdr:cNvPr id="750" name="n_1aveValue【公民館】&#10;有形固定資産減価償却率"/>
        <xdr:cNvSpPr txBox="1"/>
      </xdr:nvSpPr>
      <xdr:spPr>
        <a:xfrm>
          <a:off x="145040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115769</xdr:rowOff>
    </xdr:from>
    <xdr:ext cx="405111" cy="259045"/>
    <xdr:sp macro="" textlink="">
      <xdr:nvSpPr>
        <xdr:cNvPr id="751" name="n_2aveValue【公民館】&#10;有形固定資産減価償却率"/>
        <xdr:cNvSpPr txBox="1"/>
      </xdr:nvSpPr>
      <xdr:spPr>
        <a:xfrm>
          <a:off x="13675369"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123933</xdr:rowOff>
    </xdr:from>
    <xdr:ext cx="405111" cy="259045"/>
    <xdr:sp macro="" textlink="">
      <xdr:nvSpPr>
        <xdr:cNvPr id="752" name="n_3aveValue【公民館】&#10;有形固定資産減価償却率"/>
        <xdr:cNvSpPr txBox="1"/>
      </xdr:nvSpPr>
      <xdr:spPr>
        <a:xfrm>
          <a:off x="12833994" y="1778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128832</xdr:rowOff>
    </xdr:from>
    <xdr:ext cx="405111" cy="259045"/>
    <xdr:sp macro="" textlink="">
      <xdr:nvSpPr>
        <xdr:cNvPr id="753" name="n_4aveValue【公民館】&#10;有形固定資産減価償却率"/>
        <xdr:cNvSpPr txBox="1"/>
      </xdr:nvSpPr>
      <xdr:spPr>
        <a:xfrm>
          <a:off x="11983094" y="1778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31585</xdr:rowOff>
    </xdr:from>
    <xdr:ext cx="405111" cy="259045"/>
    <xdr:sp macro="" textlink="">
      <xdr:nvSpPr>
        <xdr:cNvPr id="754" name="n_1mainValue【公民館】&#10;有形固定資産減価償却率"/>
        <xdr:cNvSpPr txBox="1"/>
      </xdr:nvSpPr>
      <xdr:spPr>
        <a:xfrm>
          <a:off x="14504044" y="18205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158948</xdr:rowOff>
    </xdr:from>
    <xdr:ext cx="405111" cy="259045"/>
    <xdr:sp macro="" textlink="">
      <xdr:nvSpPr>
        <xdr:cNvPr id="755" name="n_2mainValue【公民館】&#10;有形固定資産減価償却率"/>
        <xdr:cNvSpPr txBox="1"/>
      </xdr:nvSpPr>
      <xdr:spPr>
        <a:xfrm>
          <a:off x="13675369" y="1816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113228</xdr:rowOff>
    </xdr:from>
    <xdr:ext cx="405111" cy="259045"/>
    <xdr:sp macro="" textlink="">
      <xdr:nvSpPr>
        <xdr:cNvPr id="756" name="n_3mainValue【公民館】&#10;有形固定資産減価償却率"/>
        <xdr:cNvSpPr txBox="1"/>
      </xdr:nvSpPr>
      <xdr:spPr>
        <a:xfrm>
          <a:off x="12833994" y="1811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7" name="正方形/長方形 756"/>
        <xdr:cNvSpPr/>
      </xdr:nvSpPr>
      <xdr:spPr>
        <a:xfrm>
          <a:off x="17373600" y="1562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8" name="正方形/長方形 757"/>
        <xdr:cNvSpPr/>
      </xdr:nvSpPr>
      <xdr:spPr>
        <a:xfrm>
          <a:off x="175006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9" name="正方形/長方形 758"/>
        <xdr:cNvSpPr/>
      </xdr:nvSpPr>
      <xdr:spPr>
        <a:xfrm>
          <a:off x="175006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0" name="正方形/長方形 759"/>
        <xdr:cNvSpPr/>
      </xdr:nvSpPr>
      <xdr:spPr>
        <a:xfrm>
          <a:off x="184594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1" name="正方形/長方形 760"/>
        <xdr:cNvSpPr/>
      </xdr:nvSpPr>
      <xdr:spPr>
        <a:xfrm>
          <a:off x="184594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2" name="正方形/長方形 761"/>
        <xdr:cNvSpPr/>
      </xdr:nvSpPr>
      <xdr:spPr>
        <a:xfrm>
          <a:off x="195453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3" name="正方形/長方形 762"/>
        <xdr:cNvSpPr/>
      </xdr:nvSpPr>
      <xdr:spPr>
        <a:xfrm>
          <a:off x="195453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4" name="正方形/長方形 763"/>
        <xdr:cNvSpPr/>
      </xdr:nvSpPr>
      <xdr:spPr>
        <a:xfrm>
          <a:off x="17373600" y="1676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5" name="テキスト ボックス 764"/>
        <xdr:cNvSpPr txBox="1"/>
      </xdr:nvSpPr>
      <xdr:spPr>
        <a:xfrm>
          <a:off x="1734502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6" name="直線コネクタ 765"/>
        <xdr:cNvCxnSpPr/>
      </xdr:nvCxnSpPr>
      <xdr:spPr>
        <a:xfrm>
          <a:off x="17373600" y="1905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67" name="直線コネクタ 766"/>
        <xdr:cNvCxnSpPr/>
      </xdr:nvCxnSpPr>
      <xdr:spPr>
        <a:xfrm>
          <a:off x="17373600" y="18723429"/>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68" name="テキスト ボックス 767"/>
        <xdr:cNvSpPr txBox="1"/>
      </xdr:nvSpPr>
      <xdr:spPr>
        <a:xfrm>
          <a:off x="1693499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69" name="直線コネクタ 768"/>
        <xdr:cNvCxnSpPr/>
      </xdr:nvCxnSpPr>
      <xdr:spPr>
        <a:xfrm>
          <a:off x="17373600" y="1839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70" name="テキスト ボックス 769"/>
        <xdr:cNvSpPr txBox="1"/>
      </xdr:nvSpPr>
      <xdr:spPr>
        <a:xfrm>
          <a:off x="16934996"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71" name="直線コネクタ 770"/>
        <xdr:cNvCxnSpPr/>
      </xdr:nvCxnSpPr>
      <xdr:spPr>
        <a:xfrm>
          <a:off x="17373600" y="18070286"/>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72" name="テキスト ボックス 771"/>
        <xdr:cNvSpPr txBox="1"/>
      </xdr:nvSpPr>
      <xdr:spPr>
        <a:xfrm>
          <a:off x="16934996"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73" name="直線コネクタ 772"/>
        <xdr:cNvCxnSpPr/>
      </xdr:nvCxnSpPr>
      <xdr:spPr>
        <a:xfrm>
          <a:off x="17373600" y="17743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74" name="テキスト ボックス 773"/>
        <xdr:cNvSpPr txBox="1"/>
      </xdr:nvSpPr>
      <xdr:spPr>
        <a:xfrm>
          <a:off x="1693499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75" name="直線コネクタ 774"/>
        <xdr:cNvCxnSpPr/>
      </xdr:nvCxnSpPr>
      <xdr:spPr>
        <a:xfrm>
          <a:off x="17373600" y="1741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76" name="テキスト ボックス 775"/>
        <xdr:cNvSpPr txBox="1"/>
      </xdr:nvSpPr>
      <xdr:spPr>
        <a:xfrm>
          <a:off x="16934996"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77" name="直線コネクタ 776"/>
        <xdr:cNvCxnSpPr/>
      </xdr:nvCxnSpPr>
      <xdr:spPr>
        <a:xfrm>
          <a:off x="17373600" y="17090571"/>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78" name="テキスト ボックス 777"/>
        <xdr:cNvSpPr txBox="1"/>
      </xdr:nvSpPr>
      <xdr:spPr>
        <a:xfrm>
          <a:off x="1693499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9" name="直線コネクタ 778"/>
        <xdr:cNvCxnSpPr/>
      </xdr:nvCxnSpPr>
      <xdr:spPr>
        <a:xfrm>
          <a:off x="17373600" y="1676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0" name="テキスト ボックス 779"/>
        <xdr:cNvSpPr txBox="1"/>
      </xdr:nvSpPr>
      <xdr:spPr>
        <a:xfrm>
          <a:off x="1693499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1" name="【公民館】&#10;一人当たり面積グラフ枠"/>
        <xdr:cNvSpPr/>
      </xdr:nvSpPr>
      <xdr:spPr>
        <a:xfrm>
          <a:off x="17373600" y="1676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102326</xdr:rowOff>
    </xdr:from>
    <xdr:to>
      <xdr:col>116</xdr:col>
      <xdr:colOff>62864</xdr:colOff>
      <xdr:row>108</xdr:row>
      <xdr:rowOff>167639</xdr:rowOff>
    </xdr:to>
    <xdr:cxnSp macro="">
      <xdr:nvCxnSpPr>
        <xdr:cNvPr id="782" name="直線コネクタ 781"/>
        <xdr:cNvCxnSpPr/>
      </xdr:nvCxnSpPr>
      <xdr:spPr>
        <a:xfrm flipV="1">
          <a:off x="21055964" y="17247326"/>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16</xdr:rowOff>
    </xdr:from>
    <xdr:ext cx="469744" cy="259045"/>
    <xdr:sp macro="" textlink="">
      <xdr:nvSpPr>
        <xdr:cNvPr id="783" name="【公民館】&#10;一人当たり面積最小値テキスト"/>
        <xdr:cNvSpPr txBox="1"/>
      </xdr:nvSpPr>
      <xdr:spPr>
        <a:xfrm>
          <a:off x="21094700" y="1868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167639</xdr:rowOff>
    </xdr:from>
    <xdr:to>
      <xdr:col>116</xdr:col>
      <xdr:colOff>152400</xdr:colOff>
      <xdr:row>108</xdr:row>
      <xdr:rowOff>167639</xdr:rowOff>
    </xdr:to>
    <xdr:cxnSp macro="">
      <xdr:nvCxnSpPr>
        <xdr:cNvPr id="784" name="直線コネクタ 783"/>
        <xdr:cNvCxnSpPr/>
      </xdr:nvCxnSpPr>
      <xdr:spPr>
        <a:xfrm>
          <a:off x="20977225" y="1868423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49003</xdr:rowOff>
    </xdr:from>
    <xdr:ext cx="469744" cy="259045"/>
    <xdr:sp macro="" textlink="">
      <xdr:nvSpPr>
        <xdr:cNvPr id="785" name="【公民館】&#10;一人当たり面積最大値テキスト"/>
        <xdr:cNvSpPr txBox="1"/>
      </xdr:nvSpPr>
      <xdr:spPr>
        <a:xfrm>
          <a:off x="21094700" y="1702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102326</xdr:rowOff>
    </xdr:from>
    <xdr:to>
      <xdr:col>116</xdr:col>
      <xdr:colOff>152400</xdr:colOff>
      <xdr:row>100</xdr:row>
      <xdr:rowOff>102326</xdr:rowOff>
    </xdr:to>
    <xdr:cxnSp macro="">
      <xdr:nvCxnSpPr>
        <xdr:cNvPr id="786" name="直線コネクタ 785"/>
        <xdr:cNvCxnSpPr/>
      </xdr:nvCxnSpPr>
      <xdr:spPr>
        <a:xfrm>
          <a:off x="20977225" y="17247326"/>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53176</xdr:rowOff>
    </xdr:from>
    <xdr:ext cx="469744" cy="259045"/>
    <xdr:sp macro="" textlink="">
      <xdr:nvSpPr>
        <xdr:cNvPr id="787" name="【公民館】&#10;一人当たり面積平均値テキスト"/>
        <xdr:cNvSpPr txBox="1"/>
      </xdr:nvSpPr>
      <xdr:spPr>
        <a:xfrm>
          <a:off x="21094700" y="182268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30299</xdr:rowOff>
    </xdr:from>
    <xdr:to>
      <xdr:col>116</xdr:col>
      <xdr:colOff>114300</xdr:colOff>
      <xdr:row>107</xdr:row>
      <xdr:rowOff>131899</xdr:rowOff>
    </xdr:to>
    <xdr:sp macro="" textlink="">
      <xdr:nvSpPr>
        <xdr:cNvPr id="788" name="フローチャート: 判断 787"/>
        <xdr:cNvSpPr/>
      </xdr:nvSpPr>
      <xdr:spPr>
        <a:xfrm>
          <a:off x="21005800" y="1837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43362</xdr:rowOff>
    </xdr:from>
    <xdr:to>
      <xdr:col>112</xdr:col>
      <xdr:colOff>38100</xdr:colOff>
      <xdr:row>107</xdr:row>
      <xdr:rowOff>144962</xdr:rowOff>
    </xdr:to>
    <xdr:sp macro="" textlink="">
      <xdr:nvSpPr>
        <xdr:cNvPr id="789" name="フローチャート: 判断 788"/>
        <xdr:cNvSpPr/>
      </xdr:nvSpPr>
      <xdr:spPr>
        <a:xfrm>
          <a:off x="20215225" y="18388512"/>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62956</xdr:rowOff>
    </xdr:from>
    <xdr:to>
      <xdr:col>107</xdr:col>
      <xdr:colOff>101600</xdr:colOff>
      <xdr:row>107</xdr:row>
      <xdr:rowOff>164556</xdr:rowOff>
    </xdr:to>
    <xdr:sp macro="" textlink="">
      <xdr:nvSpPr>
        <xdr:cNvPr id="790" name="フローチャート: 判断 789"/>
        <xdr:cNvSpPr/>
      </xdr:nvSpPr>
      <xdr:spPr>
        <a:xfrm>
          <a:off x="19364325" y="1840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49893</xdr:rowOff>
    </xdr:from>
    <xdr:to>
      <xdr:col>102</xdr:col>
      <xdr:colOff>165100</xdr:colOff>
      <xdr:row>107</xdr:row>
      <xdr:rowOff>151493</xdr:rowOff>
    </xdr:to>
    <xdr:sp macro="" textlink="">
      <xdr:nvSpPr>
        <xdr:cNvPr id="791" name="フローチャート: 判断 790"/>
        <xdr:cNvSpPr/>
      </xdr:nvSpPr>
      <xdr:spPr>
        <a:xfrm>
          <a:off x="1852295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46627</xdr:rowOff>
    </xdr:from>
    <xdr:to>
      <xdr:col>98</xdr:col>
      <xdr:colOff>38100</xdr:colOff>
      <xdr:row>107</xdr:row>
      <xdr:rowOff>148227</xdr:rowOff>
    </xdr:to>
    <xdr:sp macro="" textlink="">
      <xdr:nvSpPr>
        <xdr:cNvPr id="792" name="フローチャート: 判断 791"/>
        <xdr:cNvSpPr/>
      </xdr:nvSpPr>
      <xdr:spPr>
        <a:xfrm>
          <a:off x="17681575" y="18391777"/>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3" name="テキスト ボックス 792"/>
        <xdr:cNvSpPr txBox="1"/>
      </xdr:nvSpPr>
      <xdr:spPr>
        <a:xfrm>
          <a:off x="20875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4" name="テキスト ボックス 793"/>
        <xdr:cNvSpPr txBox="1"/>
      </xdr:nvSpPr>
      <xdr:spPr>
        <a:xfrm>
          <a:off x="200850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5" name="テキスト ボックス 794"/>
        <xdr:cNvSpPr txBox="1"/>
      </xdr:nvSpPr>
      <xdr:spPr>
        <a:xfrm>
          <a:off x="192341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6" name="テキスト ボックス 795"/>
        <xdr:cNvSpPr txBox="1"/>
      </xdr:nvSpPr>
      <xdr:spPr>
        <a:xfrm>
          <a:off x="183927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7" name="テキスト ボックス 796"/>
        <xdr:cNvSpPr txBox="1"/>
      </xdr:nvSpPr>
      <xdr:spPr>
        <a:xfrm>
          <a:off x="175514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151130</xdr:rowOff>
    </xdr:from>
    <xdr:to>
      <xdr:col>116</xdr:col>
      <xdr:colOff>114300</xdr:colOff>
      <xdr:row>108</xdr:row>
      <xdr:rowOff>81280</xdr:rowOff>
    </xdr:to>
    <xdr:sp macro="" textlink="">
      <xdr:nvSpPr>
        <xdr:cNvPr id="798" name="楕円 797"/>
        <xdr:cNvSpPr/>
      </xdr:nvSpPr>
      <xdr:spPr>
        <a:xfrm>
          <a:off x="210058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129557</xdr:rowOff>
    </xdr:from>
    <xdr:ext cx="469744" cy="259045"/>
    <xdr:sp macro="" textlink="">
      <xdr:nvSpPr>
        <xdr:cNvPr id="799" name="【公民館】&#10;一人当たり面積該当値テキスト"/>
        <xdr:cNvSpPr txBox="1"/>
      </xdr:nvSpPr>
      <xdr:spPr>
        <a:xfrm>
          <a:off x="21094700"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151130</xdr:rowOff>
    </xdr:from>
    <xdr:to>
      <xdr:col>112</xdr:col>
      <xdr:colOff>38100</xdr:colOff>
      <xdr:row>108</xdr:row>
      <xdr:rowOff>81280</xdr:rowOff>
    </xdr:to>
    <xdr:sp macro="" textlink="">
      <xdr:nvSpPr>
        <xdr:cNvPr id="800" name="楕円 799"/>
        <xdr:cNvSpPr/>
      </xdr:nvSpPr>
      <xdr:spPr>
        <a:xfrm>
          <a:off x="20215225" y="1849628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30480</xdr:rowOff>
    </xdr:from>
    <xdr:to>
      <xdr:col>116</xdr:col>
      <xdr:colOff>63500</xdr:colOff>
      <xdr:row>108</xdr:row>
      <xdr:rowOff>30480</xdr:rowOff>
    </xdr:to>
    <xdr:cxnSp macro="">
      <xdr:nvCxnSpPr>
        <xdr:cNvPr id="801" name="直線コネクタ 800"/>
        <xdr:cNvCxnSpPr/>
      </xdr:nvCxnSpPr>
      <xdr:spPr>
        <a:xfrm>
          <a:off x="20266025" y="18547080"/>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151130</xdr:rowOff>
    </xdr:from>
    <xdr:to>
      <xdr:col>107</xdr:col>
      <xdr:colOff>101600</xdr:colOff>
      <xdr:row>108</xdr:row>
      <xdr:rowOff>81280</xdr:rowOff>
    </xdr:to>
    <xdr:sp macro="" textlink="">
      <xdr:nvSpPr>
        <xdr:cNvPr id="802" name="楕円 801"/>
        <xdr:cNvSpPr/>
      </xdr:nvSpPr>
      <xdr:spPr>
        <a:xfrm>
          <a:off x="19364325"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30480</xdr:rowOff>
    </xdr:from>
    <xdr:to>
      <xdr:col>111</xdr:col>
      <xdr:colOff>177800</xdr:colOff>
      <xdr:row>108</xdr:row>
      <xdr:rowOff>30480</xdr:rowOff>
    </xdr:to>
    <xdr:cxnSp macro="">
      <xdr:nvCxnSpPr>
        <xdr:cNvPr id="803" name="直線コネクタ 802"/>
        <xdr:cNvCxnSpPr/>
      </xdr:nvCxnSpPr>
      <xdr:spPr>
        <a:xfrm>
          <a:off x="19415125" y="18547080"/>
          <a:ext cx="850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151130</xdr:rowOff>
    </xdr:from>
    <xdr:to>
      <xdr:col>102</xdr:col>
      <xdr:colOff>165100</xdr:colOff>
      <xdr:row>108</xdr:row>
      <xdr:rowOff>81280</xdr:rowOff>
    </xdr:to>
    <xdr:sp macro="" textlink="">
      <xdr:nvSpPr>
        <xdr:cNvPr id="804" name="楕円 803"/>
        <xdr:cNvSpPr/>
      </xdr:nvSpPr>
      <xdr:spPr>
        <a:xfrm>
          <a:off x="1852295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30480</xdr:rowOff>
    </xdr:from>
    <xdr:to>
      <xdr:col>107</xdr:col>
      <xdr:colOff>50800</xdr:colOff>
      <xdr:row>108</xdr:row>
      <xdr:rowOff>30480</xdr:rowOff>
    </xdr:to>
    <xdr:cxnSp macro="">
      <xdr:nvCxnSpPr>
        <xdr:cNvPr id="805" name="直線コネクタ 804"/>
        <xdr:cNvCxnSpPr/>
      </xdr:nvCxnSpPr>
      <xdr:spPr>
        <a:xfrm>
          <a:off x="18573750" y="18547080"/>
          <a:ext cx="841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161489</xdr:rowOff>
    </xdr:from>
    <xdr:ext cx="469744" cy="259045"/>
    <xdr:sp macro="" textlink="">
      <xdr:nvSpPr>
        <xdr:cNvPr id="806" name="n_1aveValue【公民館】&#10;一人当たり面積"/>
        <xdr:cNvSpPr txBox="1"/>
      </xdr:nvSpPr>
      <xdr:spPr>
        <a:xfrm>
          <a:off x="20027977" y="1816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9633</xdr:rowOff>
    </xdr:from>
    <xdr:ext cx="469744" cy="259045"/>
    <xdr:sp macro="" textlink="">
      <xdr:nvSpPr>
        <xdr:cNvPr id="807" name="n_2aveValue【公民館】&#10;一人当たり面積"/>
        <xdr:cNvSpPr txBox="1"/>
      </xdr:nvSpPr>
      <xdr:spPr>
        <a:xfrm>
          <a:off x="19189777" y="1818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168020</xdr:rowOff>
    </xdr:from>
    <xdr:ext cx="469744" cy="259045"/>
    <xdr:sp macro="" textlink="">
      <xdr:nvSpPr>
        <xdr:cNvPr id="808" name="n_3aveValue【公民館】&#10;一人当たり面積"/>
        <xdr:cNvSpPr txBox="1"/>
      </xdr:nvSpPr>
      <xdr:spPr>
        <a:xfrm>
          <a:off x="18348402" y="1817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164754</xdr:rowOff>
    </xdr:from>
    <xdr:ext cx="469744" cy="259045"/>
    <xdr:sp macro="" textlink="">
      <xdr:nvSpPr>
        <xdr:cNvPr id="809" name="n_4aveValue【公民館】&#10;一人当たり面積"/>
        <xdr:cNvSpPr txBox="1"/>
      </xdr:nvSpPr>
      <xdr:spPr>
        <a:xfrm>
          <a:off x="175070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72407</xdr:rowOff>
    </xdr:from>
    <xdr:ext cx="469744" cy="259045"/>
    <xdr:sp macro="" textlink="">
      <xdr:nvSpPr>
        <xdr:cNvPr id="810" name="n_1mainValue【公民館】&#10;一人当たり面積"/>
        <xdr:cNvSpPr txBox="1"/>
      </xdr:nvSpPr>
      <xdr:spPr>
        <a:xfrm>
          <a:off x="20027977"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72407</xdr:rowOff>
    </xdr:from>
    <xdr:ext cx="469744" cy="259045"/>
    <xdr:sp macro="" textlink="">
      <xdr:nvSpPr>
        <xdr:cNvPr id="811" name="n_2mainValue【公民館】&#10;一人当たり面積"/>
        <xdr:cNvSpPr txBox="1"/>
      </xdr:nvSpPr>
      <xdr:spPr>
        <a:xfrm>
          <a:off x="19189777"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72407</xdr:rowOff>
    </xdr:from>
    <xdr:ext cx="469744" cy="259045"/>
    <xdr:sp macro="" textlink="">
      <xdr:nvSpPr>
        <xdr:cNvPr id="812" name="n_3mainValue【公民館】&#10;一人当たり面積"/>
        <xdr:cNvSpPr txBox="1"/>
      </xdr:nvSpPr>
      <xdr:spPr>
        <a:xfrm>
          <a:off x="18348402"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3" name="正方形/長方形 812"/>
        <xdr:cNvSpPr/>
      </xdr:nvSpPr>
      <xdr:spPr>
        <a:xfrm>
          <a:off x="723900" y="19431000"/>
          <a:ext cx="21145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4" name="正方形/長方形 813"/>
        <xdr:cNvSpPr/>
      </xdr:nvSpPr>
      <xdr:spPr>
        <a:xfrm>
          <a:off x="723900" y="19494500"/>
          <a:ext cx="3657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5" name="テキスト ボックス 814"/>
        <xdr:cNvSpPr txBox="1"/>
      </xdr:nvSpPr>
      <xdr:spPr>
        <a:xfrm>
          <a:off x="800100" y="19748500"/>
          <a:ext cx="209804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公共施設等の有形固定資産減価償却率については、道路・橋りょう、保育所、学校施設、公民館、福祉施設及び消防施設において類似団体平均と同水準であるが、児童館、体育館・プール、市民会館、庁舎においては建設から４０年を超える施設もあることから類似団体平均を上回っている。また、東日本大震災発災により建設した災害公営住宅を含めた公営住宅や平成２７年度に新設した図書館においては類似団体平均を下回っている。平成２９年度に公共施設等総合管理計画を策定しており、有形固定資産減価償却率の高い公共施設については更新等により老朽化対策に取り組んでいくこととし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06425" y="127000"/>
          <a:ext cx="1206182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8097500" y="190500"/>
          <a:ext cx="3771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8116550" y="215900"/>
          <a:ext cx="3727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8141950" y="241300"/>
          <a:ext cx="3670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宮城県多賀城市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5446375" y="190500"/>
          <a:ext cx="2527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5471775" y="215900"/>
          <a:ext cx="2482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5497175" y="241300"/>
          <a:ext cx="24257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23900" y="889000"/>
          <a:ext cx="959167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50900" y="920750"/>
          <a:ext cx="13208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117725" y="920750"/>
          <a:ext cx="126682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62,416
61,895
19.69
30,767,228
28,741,291
459,257
12,404,022
22,675,113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384550" y="920750"/>
          <a:ext cx="14478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832350" y="939800"/>
          <a:ext cx="19272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759575" y="939800"/>
          <a:ext cx="12033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026400" y="952500"/>
          <a:ext cx="6064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832350" y="1714500"/>
          <a:ext cx="192722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823075" y="1714500"/>
          <a:ext cx="32575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0521950" y="889000"/>
          <a:ext cx="14478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772775" y="952500"/>
          <a:ext cx="12668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772775" y="1219200"/>
          <a:ext cx="12668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772775" y="1549400"/>
          <a:ext cx="13843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604500" y="1041400"/>
          <a:ext cx="2000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658475" y="99060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658475" y="12573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69340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623550" y="1524000"/>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69340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623550" y="1905000"/>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6992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69925"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6992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69925"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23900" y="419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509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509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8097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8097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8956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8956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23900" y="533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953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23900" y="762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85296"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23900" y="7293428"/>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85296"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23900" y="696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49416"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23900" y="664028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49416"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23900" y="6313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49416"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23900" y="598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49416"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23900" y="5660572"/>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0401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23900" y="533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23900" y="533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56606</xdr:rowOff>
    </xdr:from>
    <xdr:to>
      <xdr:col>24</xdr:col>
      <xdr:colOff>62865</xdr:colOff>
      <xdr:row>41</xdr:row>
      <xdr:rowOff>64770</xdr:rowOff>
    </xdr:to>
    <xdr:cxnSp macro="">
      <xdr:nvCxnSpPr>
        <xdr:cNvPr id="58" name="直線コネクタ 57"/>
        <xdr:cNvCxnSpPr/>
      </xdr:nvCxnSpPr>
      <xdr:spPr>
        <a:xfrm flipV="1">
          <a:off x="4406265" y="5714456"/>
          <a:ext cx="0" cy="1379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68597</xdr:rowOff>
    </xdr:from>
    <xdr:ext cx="405111" cy="259045"/>
    <xdr:sp macro="" textlink="">
      <xdr:nvSpPr>
        <xdr:cNvPr id="59" name="【図書館】&#10;有形固定資産減価償却率最小値テキスト"/>
        <xdr:cNvSpPr txBox="1"/>
      </xdr:nvSpPr>
      <xdr:spPr>
        <a:xfrm>
          <a:off x="44450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64770</xdr:rowOff>
    </xdr:from>
    <xdr:to>
      <xdr:col>24</xdr:col>
      <xdr:colOff>152400</xdr:colOff>
      <xdr:row>41</xdr:row>
      <xdr:rowOff>64770</xdr:rowOff>
    </xdr:to>
    <xdr:cxnSp macro="">
      <xdr:nvCxnSpPr>
        <xdr:cNvPr id="60" name="直線コネクタ 59"/>
        <xdr:cNvCxnSpPr/>
      </xdr:nvCxnSpPr>
      <xdr:spPr>
        <a:xfrm>
          <a:off x="4327525" y="709422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3283</xdr:rowOff>
    </xdr:from>
    <xdr:ext cx="340478" cy="259045"/>
    <xdr:sp macro="" textlink="">
      <xdr:nvSpPr>
        <xdr:cNvPr id="61" name="【図書館】&#10;有形固定資産減価償却率最大値テキスト"/>
        <xdr:cNvSpPr txBox="1"/>
      </xdr:nvSpPr>
      <xdr:spPr>
        <a:xfrm>
          <a:off x="4445000" y="548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56606</xdr:rowOff>
    </xdr:from>
    <xdr:to>
      <xdr:col>24</xdr:col>
      <xdr:colOff>152400</xdr:colOff>
      <xdr:row>33</xdr:row>
      <xdr:rowOff>56606</xdr:rowOff>
    </xdr:to>
    <xdr:cxnSp macro="">
      <xdr:nvCxnSpPr>
        <xdr:cNvPr id="62" name="直線コネクタ 61"/>
        <xdr:cNvCxnSpPr/>
      </xdr:nvCxnSpPr>
      <xdr:spPr>
        <a:xfrm>
          <a:off x="4327525" y="5714456"/>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5460</xdr:rowOff>
    </xdr:from>
    <xdr:ext cx="405111" cy="259045"/>
    <xdr:sp macro="" textlink="">
      <xdr:nvSpPr>
        <xdr:cNvPr id="63" name="【図書館】&#10;有形固定資産減価償却率平均値テキスト"/>
        <xdr:cNvSpPr txBox="1"/>
      </xdr:nvSpPr>
      <xdr:spPr>
        <a:xfrm>
          <a:off x="4445000" y="6349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27033</xdr:rowOff>
    </xdr:from>
    <xdr:to>
      <xdr:col>24</xdr:col>
      <xdr:colOff>114300</xdr:colOff>
      <xdr:row>37</xdr:row>
      <xdr:rowOff>128633</xdr:rowOff>
    </xdr:to>
    <xdr:sp macro="" textlink="">
      <xdr:nvSpPr>
        <xdr:cNvPr id="64" name="フローチャート: 判断 63"/>
        <xdr:cNvSpPr/>
      </xdr:nvSpPr>
      <xdr:spPr>
        <a:xfrm>
          <a:off x="43561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165826</xdr:rowOff>
    </xdr:from>
    <xdr:to>
      <xdr:col>20</xdr:col>
      <xdr:colOff>38100</xdr:colOff>
      <xdr:row>37</xdr:row>
      <xdr:rowOff>95976</xdr:rowOff>
    </xdr:to>
    <xdr:sp macro="" textlink="">
      <xdr:nvSpPr>
        <xdr:cNvPr id="65" name="フローチャート: 判断 64"/>
        <xdr:cNvSpPr/>
      </xdr:nvSpPr>
      <xdr:spPr>
        <a:xfrm>
          <a:off x="3565525" y="6338026"/>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149497</xdr:rowOff>
    </xdr:from>
    <xdr:to>
      <xdr:col>15</xdr:col>
      <xdr:colOff>101600</xdr:colOff>
      <xdr:row>37</xdr:row>
      <xdr:rowOff>79647</xdr:rowOff>
    </xdr:to>
    <xdr:sp macro="" textlink="">
      <xdr:nvSpPr>
        <xdr:cNvPr id="66" name="フローチャート: 判断 65"/>
        <xdr:cNvSpPr/>
      </xdr:nvSpPr>
      <xdr:spPr>
        <a:xfrm>
          <a:off x="2714625" y="632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4173</xdr:rowOff>
    </xdr:from>
    <xdr:to>
      <xdr:col>10</xdr:col>
      <xdr:colOff>165100</xdr:colOff>
      <xdr:row>37</xdr:row>
      <xdr:rowOff>105773</xdr:rowOff>
    </xdr:to>
    <xdr:sp macro="" textlink="">
      <xdr:nvSpPr>
        <xdr:cNvPr id="67" name="フローチャート: 判断 66"/>
        <xdr:cNvSpPr/>
      </xdr:nvSpPr>
      <xdr:spPr>
        <a:xfrm>
          <a:off x="187325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7439</xdr:rowOff>
    </xdr:from>
    <xdr:to>
      <xdr:col>6</xdr:col>
      <xdr:colOff>38100</xdr:colOff>
      <xdr:row>37</xdr:row>
      <xdr:rowOff>109039</xdr:rowOff>
    </xdr:to>
    <xdr:sp macro="" textlink="">
      <xdr:nvSpPr>
        <xdr:cNvPr id="68" name="フローチャート: 判断 67"/>
        <xdr:cNvSpPr/>
      </xdr:nvSpPr>
      <xdr:spPr>
        <a:xfrm>
          <a:off x="1031875" y="6351089"/>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2259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43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584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7430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01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44994</xdr:rowOff>
    </xdr:from>
    <xdr:to>
      <xdr:col>24</xdr:col>
      <xdr:colOff>114300</xdr:colOff>
      <xdr:row>34</xdr:row>
      <xdr:rowOff>146594</xdr:rowOff>
    </xdr:to>
    <xdr:sp macro="" textlink="">
      <xdr:nvSpPr>
        <xdr:cNvPr id="74" name="楕円 73"/>
        <xdr:cNvSpPr/>
      </xdr:nvSpPr>
      <xdr:spPr>
        <a:xfrm>
          <a:off x="4356100" y="587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67871</xdr:rowOff>
    </xdr:from>
    <xdr:ext cx="405111" cy="259045"/>
    <xdr:sp macro="" textlink="">
      <xdr:nvSpPr>
        <xdr:cNvPr id="75" name="【図書館】&#10;有形固定資産減価償却率該当値テキスト"/>
        <xdr:cNvSpPr txBox="1"/>
      </xdr:nvSpPr>
      <xdr:spPr>
        <a:xfrm>
          <a:off x="4445000" y="572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151130</xdr:rowOff>
    </xdr:from>
    <xdr:to>
      <xdr:col>20</xdr:col>
      <xdr:colOff>38100</xdr:colOff>
      <xdr:row>34</xdr:row>
      <xdr:rowOff>81280</xdr:rowOff>
    </xdr:to>
    <xdr:sp macro="" textlink="">
      <xdr:nvSpPr>
        <xdr:cNvPr id="76" name="楕円 75"/>
        <xdr:cNvSpPr/>
      </xdr:nvSpPr>
      <xdr:spPr>
        <a:xfrm>
          <a:off x="3565525" y="580898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30480</xdr:rowOff>
    </xdr:from>
    <xdr:to>
      <xdr:col>24</xdr:col>
      <xdr:colOff>63500</xdr:colOff>
      <xdr:row>34</xdr:row>
      <xdr:rowOff>95794</xdr:rowOff>
    </xdr:to>
    <xdr:cxnSp macro="">
      <xdr:nvCxnSpPr>
        <xdr:cNvPr id="77" name="直線コネクタ 76"/>
        <xdr:cNvCxnSpPr/>
      </xdr:nvCxnSpPr>
      <xdr:spPr>
        <a:xfrm>
          <a:off x="3616325" y="5859780"/>
          <a:ext cx="790575"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84183</xdr:rowOff>
    </xdr:from>
    <xdr:to>
      <xdr:col>15</xdr:col>
      <xdr:colOff>101600</xdr:colOff>
      <xdr:row>34</xdr:row>
      <xdr:rowOff>14333</xdr:rowOff>
    </xdr:to>
    <xdr:sp macro="" textlink="">
      <xdr:nvSpPr>
        <xdr:cNvPr id="78" name="楕円 77"/>
        <xdr:cNvSpPr/>
      </xdr:nvSpPr>
      <xdr:spPr>
        <a:xfrm>
          <a:off x="2714625" y="57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134983</xdr:rowOff>
    </xdr:from>
    <xdr:to>
      <xdr:col>19</xdr:col>
      <xdr:colOff>177800</xdr:colOff>
      <xdr:row>34</xdr:row>
      <xdr:rowOff>30480</xdr:rowOff>
    </xdr:to>
    <xdr:cxnSp macro="">
      <xdr:nvCxnSpPr>
        <xdr:cNvPr id="79" name="直線コネクタ 78"/>
        <xdr:cNvCxnSpPr/>
      </xdr:nvCxnSpPr>
      <xdr:spPr>
        <a:xfrm>
          <a:off x="2765425" y="5792833"/>
          <a:ext cx="8509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18869</xdr:rowOff>
    </xdr:from>
    <xdr:to>
      <xdr:col>10</xdr:col>
      <xdr:colOff>165100</xdr:colOff>
      <xdr:row>33</xdr:row>
      <xdr:rowOff>120469</xdr:rowOff>
    </xdr:to>
    <xdr:sp macro="" textlink="">
      <xdr:nvSpPr>
        <xdr:cNvPr id="80" name="楕円 79"/>
        <xdr:cNvSpPr/>
      </xdr:nvSpPr>
      <xdr:spPr>
        <a:xfrm>
          <a:off x="1873250" y="567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69669</xdr:rowOff>
    </xdr:from>
    <xdr:to>
      <xdr:col>15</xdr:col>
      <xdr:colOff>50800</xdr:colOff>
      <xdr:row>33</xdr:row>
      <xdr:rowOff>134983</xdr:rowOff>
    </xdr:to>
    <xdr:cxnSp macro="">
      <xdr:nvCxnSpPr>
        <xdr:cNvPr id="81" name="直線コネクタ 80"/>
        <xdr:cNvCxnSpPr/>
      </xdr:nvCxnSpPr>
      <xdr:spPr>
        <a:xfrm>
          <a:off x="1924050" y="5727519"/>
          <a:ext cx="841375"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87103</xdr:rowOff>
    </xdr:from>
    <xdr:ext cx="405111" cy="259045"/>
    <xdr:sp macro="" textlink="">
      <xdr:nvSpPr>
        <xdr:cNvPr id="82" name="n_1aveValue【図書館】&#10;有形固定資産減価償却率"/>
        <xdr:cNvSpPr txBox="1"/>
      </xdr:nvSpPr>
      <xdr:spPr>
        <a:xfrm>
          <a:off x="3410594" y="643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70774</xdr:rowOff>
    </xdr:from>
    <xdr:ext cx="405111" cy="259045"/>
    <xdr:sp macro="" textlink="">
      <xdr:nvSpPr>
        <xdr:cNvPr id="83" name="n_2aveValue【図書館】&#10;有形固定資産減価償却率"/>
        <xdr:cNvSpPr txBox="1"/>
      </xdr:nvSpPr>
      <xdr:spPr>
        <a:xfrm>
          <a:off x="2572394" y="6414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96900</xdr:rowOff>
    </xdr:from>
    <xdr:ext cx="405111" cy="259045"/>
    <xdr:sp macro="" textlink="">
      <xdr:nvSpPr>
        <xdr:cNvPr id="84" name="n_3aveValue【図書館】&#10;有形固定資産減価償却率"/>
        <xdr:cNvSpPr txBox="1"/>
      </xdr:nvSpPr>
      <xdr:spPr>
        <a:xfrm>
          <a:off x="1731019" y="644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125566</xdr:rowOff>
    </xdr:from>
    <xdr:ext cx="405111" cy="259045"/>
    <xdr:sp macro="" textlink="">
      <xdr:nvSpPr>
        <xdr:cNvPr id="85" name="n_4aveValue【図書館】&#10;有形固定資産減価償却率"/>
        <xdr:cNvSpPr txBox="1"/>
      </xdr:nvSpPr>
      <xdr:spPr>
        <a:xfrm>
          <a:off x="88964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97807</xdr:rowOff>
    </xdr:from>
    <xdr:ext cx="405111" cy="259045"/>
    <xdr:sp macro="" textlink="">
      <xdr:nvSpPr>
        <xdr:cNvPr id="86" name="n_1mainValue【図書館】&#10;有形固定資産減価償却率"/>
        <xdr:cNvSpPr txBox="1"/>
      </xdr:nvSpPr>
      <xdr:spPr>
        <a:xfrm>
          <a:off x="3410594" y="55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32</xdr:row>
      <xdr:rowOff>30860</xdr:rowOff>
    </xdr:from>
    <xdr:ext cx="340478" cy="259045"/>
    <xdr:sp macro="" textlink="">
      <xdr:nvSpPr>
        <xdr:cNvPr id="87" name="n_2mainValue【図書館】&#10;有形固定資産減価償却率"/>
        <xdr:cNvSpPr txBox="1"/>
      </xdr:nvSpPr>
      <xdr:spPr>
        <a:xfrm>
          <a:off x="2604711" y="551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31</xdr:row>
      <xdr:rowOff>136996</xdr:rowOff>
    </xdr:from>
    <xdr:ext cx="340478" cy="259045"/>
    <xdr:sp macro="" textlink="">
      <xdr:nvSpPr>
        <xdr:cNvPr id="88" name="n_3mainValue【図書館】&#10;有形固定資産減価償却率"/>
        <xdr:cNvSpPr txBox="1"/>
      </xdr:nvSpPr>
      <xdr:spPr>
        <a:xfrm>
          <a:off x="1763336" y="54519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280150" y="419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397625"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397625"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3660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3660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4518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4518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280150" y="533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2420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280150" y="762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9" name="直線コネクタ 98"/>
        <xdr:cNvCxnSpPr/>
      </xdr:nvCxnSpPr>
      <xdr:spPr>
        <a:xfrm>
          <a:off x="6280150" y="70485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0" name="テキスト ボックス 99"/>
        <xdr:cNvSpPr txBox="1"/>
      </xdr:nvSpPr>
      <xdr:spPr>
        <a:xfrm>
          <a:off x="58320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xdr:cNvCxnSpPr/>
      </xdr:nvCxnSpPr>
      <xdr:spPr>
        <a:xfrm>
          <a:off x="6280150" y="6477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2" name="テキスト ボックス 101"/>
        <xdr:cNvSpPr txBox="1"/>
      </xdr:nvSpPr>
      <xdr:spPr>
        <a:xfrm>
          <a:off x="58320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3" name="直線コネクタ 102"/>
        <xdr:cNvCxnSpPr/>
      </xdr:nvCxnSpPr>
      <xdr:spPr>
        <a:xfrm>
          <a:off x="6280150" y="59055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4" name="テキスト ボックス 103"/>
        <xdr:cNvSpPr txBox="1"/>
      </xdr:nvSpPr>
      <xdr:spPr>
        <a:xfrm>
          <a:off x="58320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280150" y="533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6" name="テキスト ボックス 105"/>
        <xdr:cNvSpPr txBox="1"/>
      </xdr:nvSpPr>
      <xdr:spPr>
        <a:xfrm>
          <a:off x="58320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図書館】&#10;一人当たり面積グラフ枠"/>
        <xdr:cNvSpPr/>
      </xdr:nvSpPr>
      <xdr:spPr>
        <a:xfrm>
          <a:off x="6280150" y="533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19050</xdr:rowOff>
    </xdr:from>
    <xdr:to>
      <xdr:col>54</xdr:col>
      <xdr:colOff>189865</xdr:colOff>
      <xdr:row>41</xdr:row>
      <xdr:rowOff>7620</xdr:rowOff>
    </xdr:to>
    <xdr:cxnSp macro="">
      <xdr:nvCxnSpPr>
        <xdr:cNvPr id="108" name="直線コネクタ 107"/>
        <xdr:cNvCxnSpPr/>
      </xdr:nvCxnSpPr>
      <xdr:spPr>
        <a:xfrm flipV="1">
          <a:off x="9952990" y="584835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11447</xdr:rowOff>
    </xdr:from>
    <xdr:ext cx="469744" cy="259045"/>
    <xdr:sp macro="" textlink="">
      <xdr:nvSpPr>
        <xdr:cNvPr id="109" name="【図書館】&#10;一人当たり面積最小値テキスト"/>
        <xdr:cNvSpPr txBox="1"/>
      </xdr:nvSpPr>
      <xdr:spPr>
        <a:xfrm>
          <a:off x="9991725"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7620</xdr:rowOff>
    </xdr:from>
    <xdr:to>
      <xdr:col>55</xdr:col>
      <xdr:colOff>88900</xdr:colOff>
      <xdr:row>41</xdr:row>
      <xdr:rowOff>7620</xdr:rowOff>
    </xdr:to>
    <xdr:cxnSp macro="">
      <xdr:nvCxnSpPr>
        <xdr:cNvPr id="110" name="直線コネクタ 109"/>
        <xdr:cNvCxnSpPr/>
      </xdr:nvCxnSpPr>
      <xdr:spPr>
        <a:xfrm>
          <a:off x="9874250" y="703707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137177</xdr:rowOff>
    </xdr:from>
    <xdr:ext cx="469744" cy="259045"/>
    <xdr:sp macro="" textlink="">
      <xdr:nvSpPr>
        <xdr:cNvPr id="111" name="【図書館】&#10;一人当たり面積最大値テキスト"/>
        <xdr:cNvSpPr txBox="1"/>
      </xdr:nvSpPr>
      <xdr:spPr>
        <a:xfrm>
          <a:off x="9991725" y="562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19050</xdr:rowOff>
    </xdr:from>
    <xdr:to>
      <xdr:col>55</xdr:col>
      <xdr:colOff>88900</xdr:colOff>
      <xdr:row>34</xdr:row>
      <xdr:rowOff>19050</xdr:rowOff>
    </xdr:to>
    <xdr:cxnSp macro="">
      <xdr:nvCxnSpPr>
        <xdr:cNvPr id="112" name="直線コネクタ 111"/>
        <xdr:cNvCxnSpPr/>
      </xdr:nvCxnSpPr>
      <xdr:spPr>
        <a:xfrm>
          <a:off x="9874250" y="584835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55262</xdr:rowOff>
    </xdr:from>
    <xdr:ext cx="469744" cy="259045"/>
    <xdr:sp macro="" textlink="">
      <xdr:nvSpPr>
        <xdr:cNvPr id="113" name="【図書館】&#10;一人当たり面積平均値テキスト"/>
        <xdr:cNvSpPr txBox="1"/>
      </xdr:nvSpPr>
      <xdr:spPr>
        <a:xfrm>
          <a:off x="9991725" y="6741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76835</xdr:rowOff>
    </xdr:from>
    <xdr:to>
      <xdr:col>55</xdr:col>
      <xdr:colOff>50800</xdr:colOff>
      <xdr:row>40</xdr:row>
      <xdr:rowOff>6985</xdr:rowOff>
    </xdr:to>
    <xdr:sp macro="" textlink="">
      <xdr:nvSpPr>
        <xdr:cNvPr id="114" name="フローチャート: 判断 113"/>
        <xdr:cNvSpPr/>
      </xdr:nvSpPr>
      <xdr:spPr>
        <a:xfrm>
          <a:off x="9912350" y="676338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76835</xdr:rowOff>
    </xdr:from>
    <xdr:to>
      <xdr:col>50</xdr:col>
      <xdr:colOff>165100</xdr:colOff>
      <xdr:row>40</xdr:row>
      <xdr:rowOff>6985</xdr:rowOff>
    </xdr:to>
    <xdr:sp macro="" textlink="">
      <xdr:nvSpPr>
        <xdr:cNvPr id="115" name="フローチャート: 判断 114"/>
        <xdr:cNvSpPr/>
      </xdr:nvSpPr>
      <xdr:spPr>
        <a:xfrm>
          <a:off x="911225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76835</xdr:rowOff>
    </xdr:from>
    <xdr:to>
      <xdr:col>46</xdr:col>
      <xdr:colOff>38100</xdr:colOff>
      <xdr:row>40</xdr:row>
      <xdr:rowOff>6985</xdr:rowOff>
    </xdr:to>
    <xdr:sp macro="" textlink="">
      <xdr:nvSpPr>
        <xdr:cNvPr id="116" name="フローチャート: 判断 115"/>
        <xdr:cNvSpPr/>
      </xdr:nvSpPr>
      <xdr:spPr>
        <a:xfrm>
          <a:off x="8270875" y="676338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93980</xdr:rowOff>
    </xdr:from>
    <xdr:to>
      <xdr:col>41</xdr:col>
      <xdr:colOff>101600</xdr:colOff>
      <xdr:row>40</xdr:row>
      <xdr:rowOff>24130</xdr:rowOff>
    </xdr:to>
    <xdr:sp macro="" textlink="">
      <xdr:nvSpPr>
        <xdr:cNvPr id="117" name="フローチャート: 判断 116"/>
        <xdr:cNvSpPr/>
      </xdr:nvSpPr>
      <xdr:spPr>
        <a:xfrm>
          <a:off x="7419975"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93980</xdr:rowOff>
    </xdr:from>
    <xdr:to>
      <xdr:col>36</xdr:col>
      <xdr:colOff>165100</xdr:colOff>
      <xdr:row>40</xdr:row>
      <xdr:rowOff>24130</xdr:rowOff>
    </xdr:to>
    <xdr:sp macro="" textlink="">
      <xdr:nvSpPr>
        <xdr:cNvPr id="118" name="フローチャート: 判断 117"/>
        <xdr:cNvSpPr/>
      </xdr:nvSpPr>
      <xdr:spPr>
        <a:xfrm>
          <a:off x="65786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97726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89820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140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28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4484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2540</xdr:rowOff>
    </xdr:from>
    <xdr:to>
      <xdr:col>55</xdr:col>
      <xdr:colOff>50800</xdr:colOff>
      <xdr:row>39</xdr:row>
      <xdr:rowOff>104140</xdr:rowOff>
    </xdr:to>
    <xdr:sp macro="" textlink="">
      <xdr:nvSpPr>
        <xdr:cNvPr id="124" name="楕円 123"/>
        <xdr:cNvSpPr/>
      </xdr:nvSpPr>
      <xdr:spPr>
        <a:xfrm>
          <a:off x="9912350" y="668909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25417</xdr:rowOff>
    </xdr:from>
    <xdr:ext cx="469744" cy="259045"/>
    <xdr:sp macro="" textlink="">
      <xdr:nvSpPr>
        <xdr:cNvPr id="125" name="【図書館】&#10;一人当たり面積該当値テキスト"/>
        <xdr:cNvSpPr txBox="1"/>
      </xdr:nvSpPr>
      <xdr:spPr>
        <a:xfrm>
          <a:off x="9991725" y="654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8255</xdr:rowOff>
    </xdr:from>
    <xdr:to>
      <xdr:col>50</xdr:col>
      <xdr:colOff>165100</xdr:colOff>
      <xdr:row>39</xdr:row>
      <xdr:rowOff>109855</xdr:rowOff>
    </xdr:to>
    <xdr:sp macro="" textlink="">
      <xdr:nvSpPr>
        <xdr:cNvPr id="126" name="楕円 125"/>
        <xdr:cNvSpPr/>
      </xdr:nvSpPr>
      <xdr:spPr>
        <a:xfrm>
          <a:off x="9112250" y="669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53340</xdr:rowOff>
    </xdr:from>
    <xdr:to>
      <xdr:col>55</xdr:col>
      <xdr:colOff>0</xdr:colOff>
      <xdr:row>39</xdr:row>
      <xdr:rowOff>59055</xdr:rowOff>
    </xdr:to>
    <xdr:cxnSp macro="">
      <xdr:nvCxnSpPr>
        <xdr:cNvPr id="127" name="直線コネクタ 126"/>
        <xdr:cNvCxnSpPr/>
      </xdr:nvCxnSpPr>
      <xdr:spPr>
        <a:xfrm flipV="1">
          <a:off x="9163050" y="6739890"/>
          <a:ext cx="790575"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8255</xdr:rowOff>
    </xdr:from>
    <xdr:to>
      <xdr:col>46</xdr:col>
      <xdr:colOff>38100</xdr:colOff>
      <xdr:row>39</xdr:row>
      <xdr:rowOff>109855</xdr:rowOff>
    </xdr:to>
    <xdr:sp macro="" textlink="">
      <xdr:nvSpPr>
        <xdr:cNvPr id="128" name="楕円 127"/>
        <xdr:cNvSpPr/>
      </xdr:nvSpPr>
      <xdr:spPr>
        <a:xfrm>
          <a:off x="8270875" y="669480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59055</xdr:rowOff>
    </xdr:from>
    <xdr:to>
      <xdr:col>50</xdr:col>
      <xdr:colOff>114300</xdr:colOff>
      <xdr:row>39</xdr:row>
      <xdr:rowOff>59055</xdr:rowOff>
    </xdr:to>
    <xdr:cxnSp macro="">
      <xdr:nvCxnSpPr>
        <xdr:cNvPr id="129" name="直線コネクタ 128"/>
        <xdr:cNvCxnSpPr/>
      </xdr:nvCxnSpPr>
      <xdr:spPr>
        <a:xfrm>
          <a:off x="8321675" y="6745605"/>
          <a:ext cx="841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8255</xdr:rowOff>
    </xdr:from>
    <xdr:to>
      <xdr:col>41</xdr:col>
      <xdr:colOff>101600</xdr:colOff>
      <xdr:row>39</xdr:row>
      <xdr:rowOff>109855</xdr:rowOff>
    </xdr:to>
    <xdr:sp macro="" textlink="">
      <xdr:nvSpPr>
        <xdr:cNvPr id="130" name="楕円 129"/>
        <xdr:cNvSpPr/>
      </xdr:nvSpPr>
      <xdr:spPr>
        <a:xfrm>
          <a:off x="7419975" y="669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59055</xdr:rowOff>
    </xdr:from>
    <xdr:to>
      <xdr:col>45</xdr:col>
      <xdr:colOff>177800</xdr:colOff>
      <xdr:row>39</xdr:row>
      <xdr:rowOff>59055</xdr:rowOff>
    </xdr:to>
    <xdr:cxnSp macro="">
      <xdr:nvCxnSpPr>
        <xdr:cNvPr id="131" name="直線コネクタ 130"/>
        <xdr:cNvCxnSpPr/>
      </xdr:nvCxnSpPr>
      <xdr:spPr>
        <a:xfrm>
          <a:off x="7470775" y="6745605"/>
          <a:ext cx="850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169562</xdr:rowOff>
    </xdr:from>
    <xdr:ext cx="469744" cy="259045"/>
    <xdr:sp macro="" textlink="">
      <xdr:nvSpPr>
        <xdr:cNvPr id="132" name="n_1aveValue【図書館】&#10;一人当たり面積"/>
        <xdr:cNvSpPr txBox="1"/>
      </xdr:nvSpPr>
      <xdr:spPr>
        <a:xfrm>
          <a:off x="8925002" y="68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169562</xdr:rowOff>
    </xdr:from>
    <xdr:ext cx="469744" cy="259045"/>
    <xdr:sp macro="" textlink="">
      <xdr:nvSpPr>
        <xdr:cNvPr id="133" name="n_2aveValue【図書館】&#10;一人当たり面積"/>
        <xdr:cNvSpPr txBox="1"/>
      </xdr:nvSpPr>
      <xdr:spPr>
        <a:xfrm>
          <a:off x="8096327" y="68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15257</xdr:rowOff>
    </xdr:from>
    <xdr:ext cx="469744" cy="259045"/>
    <xdr:sp macro="" textlink="">
      <xdr:nvSpPr>
        <xdr:cNvPr id="134" name="n_3aveValue【図書館】&#10;一人当たり面積"/>
        <xdr:cNvSpPr txBox="1"/>
      </xdr:nvSpPr>
      <xdr:spPr>
        <a:xfrm>
          <a:off x="724542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40657</xdr:rowOff>
    </xdr:from>
    <xdr:ext cx="469744" cy="259045"/>
    <xdr:sp macro="" textlink="">
      <xdr:nvSpPr>
        <xdr:cNvPr id="135" name="n_4aveValue【図書館】&#10;一人当たり面積"/>
        <xdr:cNvSpPr txBox="1"/>
      </xdr:nvSpPr>
      <xdr:spPr>
        <a:xfrm>
          <a:off x="6404052"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126382</xdr:rowOff>
    </xdr:from>
    <xdr:ext cx="469744" cy="259045"/>
    <xdr:sp macro="" textlink="">
      <xdr:nvSpPr>
        <xdr:cNvPr id="136" name="n_1mainValue【図書館】&#10;一人当たり面積"/>
        <xdr:cNvSpPr txBox="1"/>
      </xdr:nvSpPr>
      <xdr:spPr>
        <a:xfrm>
          <a:off x="8925002" y="6470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126382</xdr:rowOff>
    </xdr:from>
    <xdr:ext cx="469744" cy="259045"/>
    <xdr:sp macro="" textlink="">
      <xdr:nvSpPr>
        <xdr:cNvPr id="137" name="n_2mainValue【図書館】&#10;一人当たり面積"/>
        <xdr:cNvSpPr txBox="1"/>
      </xdr:nvSpPr>
      <xdr:spPr>
        <a:xfrm>
          <a:off x="8096327" y="6470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126382</xdr:rowOff>
    </xdr:from>
    <xdr:ext cx="469744" cy="259045"/>
    <xdr:sp macro="" textlink="">
      <xdr:nvSpPr>
        <xdr:cNvPr id="138" name="n_3mainValue【図書館】&#10;一人当たり面積"/>
        <xdr:cNvSpPr txBox="1"/>
      </xdr:nvSpPr>
      <xdr:spPr>
        <a:xfrm>
          <a:off x="7245427" y="6470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xdr:cNvSpPr/>
      </xdr:nvSpPr>
      <xdr:spPr>
        <a:xfrm>
          <a:off x="723900" y="800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xdr:cNvSpPr/>
      </xdr:nvSpPr>
      <xdr:spPr>
        <a:xfrm>
          <a:off x="8509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xdr:cNvSpPr/>
      </xdr:nvSpPr>
      <xdr:spPr>
        <a:xfrm>
          <a:off x="8509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xdr:cNvSpPr/>
      </xdr:nvSpPr>
      <xdr:spPr>
        <a:xfrm>
          <a:off x="18097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xdr:cNvSpPr/>
      </xdr:nvSpPr>
      <xdr:spPr>
        <a:xfrm>
          <a:off x="18097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xdr:cNvSpPr/>
      </xdr:nvSpPr>
      <xdr:spPr>
        <a:xfrm>
          <a:off x="28956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xdr:cNvSpPr/>
      </xdr:nvSpPr>
      <xdr:spPr>
        <a:xfrm>
          <a:off x="28956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xdr:cNvSpPr/>
      </xdr:nvSpPr>
      <xdr:spPr>
        <a:xfrm>
          <a:off x="723900" y="914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xdr:cNvSpPr txBox="1"/>
      </xdr:nvSpPr>
      <xdr:spPr>
        <a:xfrm>
          <a:off x="6953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xdr:cNvCxnSpPr/>
      </xdr:nvCxnSpPr>
      <xdr:spPr>
        <a:xfrm>
          <a:off x="723900" y="1143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9" name="テキスト ボックス 148"/>
        <xdr:cNvSpPr txBox="1"/>
      </xdr:nvSpPr>
      <xdr:spPr>
        <a:xfrm>
          <a:off x="28529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0" name="直線コネクタ 149"/>
        <xdr:cNvCxnSpPr/>
      </xdr:nvCxnSpPr>
      <xdr:spPr>
        <a:xfrm>
          <a:off x="723900" y="1104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1" name="テキスト ボックス 150"/>
        <xdr:cNvSpPr txBox="1"/>
      </xdr:nvSpPr>
      <xdr:spPr>
        <a:xfrm>
          <a:off x="285296"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2" name="直線コネクタ 151"/>
        <xdr:cNvCxnSpPr/>
      </xdr:nvCxnSpPr>
      <xdr:spPr>
        <a:xfrm>
          <a:off x="723900" y="1066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3" name="テキスト ボックス 152"/>
        <xdr:cNvSpPr txBox="1"/>
      </xdr:nvSpPr>
      <xdr:spPr>
        <a:xfrm>
          <a:off x="349416"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4" name="直線コネクタ 153"/>
        <xdr:cNvCxnSpPr/>
      </xdr:nvCxnSpPr>
      <xdr:spPr>
        <a:xfrm>
          <a:off x="723900" y="1028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5" name="テキスト ボックス 154"/>
        <xdr:cNvSpPr txBox="1"/>
      </xdr:nvSpPr>
      <xdr:spPr>
        <a:xfrm>
          <a:off x="349416"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6" name="直線コネクタ 155"/>
        <xdr:cNvCxnSpPr/>
      </xdr:nvCxnSpPr>
      <xdr:spPr>
        <a:xfrm>
          <a:off x="723900" y="990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7" name="テキスト ボックス 156"/>
        <xdr:cNvSpPr txBox="1"/>
      </xdr:nvSpPr>
      <xdr:spPr>
        <a:xfrm>
          <a:off x="349416"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8" name="直線コネクタ 157"/>
        <xdr:cNvCxnSpPr/>
      </xdr:nvCxnSpPr>
      <xdr:spPr>
        <a:xfrm>
          <a:off x="723900" y="952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9" name="テキスト ボックス 158"/>
        <xdr:cNvSpPr txBox="1"/>
      </xdr:nvSpPr>
      <xdr:spPr>
        <a:xfrm>
          <a:off x="349416"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23900" y="914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1" name="テキスト ボックス 160"/>
        <xdr:cNvSpPr txBox="1"/>
      </xdr:nvSpPr>
      <xdr:spPr>
        <a:xfrm>
          <a:off x="40401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体育館・プール】&#10;有形固定資産減価償却率グラフ枠"/>
        <xdr:cNvSpPr/>
      </xdr:nvSpPr>
      <xdr:spPr>
        <a:xfrm>
          <a:off x="723900" y="914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123825</xdr:rowOff>
    </xdr:from>
    <xdr:to>
      <xdr:col>24</xdr:col>
      <xdr:colOff>62865</xdr:colOff>
      <xdr:row>64</xdr:row>
      <xdr:rowOff>53340</xdr:rowOff>
    </xdr:to>
    <xdr:cxnSp macro="">
      <xdr:nvCxnSpPr>
        <xdr:cNvPr id="163" name="直線コネクタ 162"/>
        <xdr:cNvCxnSpPr/>
      </xdr:nvCxnSpPr>
      <xdr:spPr>
        <a:xfrm flipV="1">
          <a:off x="4406265" y="9553575"/>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57167</xdr:rowOff>
    </xdr:from>
    <xdr:ext cx="405111" cy="259045"/>
    <xdr:sp macro="" textlink="">
      <xdr:nvSpPr>
        <xdr:cNvPr id="164" name="【体育館・プール】&#10;有形固定資産減価償却率最小値テキスト"/>
        <xdr:cNvSpPr txBox="1"/>
      </xdr:nvSpPr>
      <xdr:spPr>
        <a:xfrm>
          <a:off x="4445000" y="1102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53340</xdr:rowOff>
    </xdr:from>
    <xdr:to>
      <xdr:col>24</xdr:col>
      <xdr:colOff>152400</xdr:colOff>
      <xdr:row>64</xdr:row>
      <xdr:rowOff>53340</xdr:rowOff>
    </xdr:to>
    <xdr:cxnSp macro="">
      <xdr:nvCxnSpPr>
        <xdr:cNvPr id="165" name="直線コネクタ 164"/>
        <xdr:cNvCxnSpPr/>
      </xdr:nvCxnSpPr>
      <xdr:spPr>
        <a:xfrm>
          <a:off x="4327525" y="1102614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70502</xdr:rowOff>
    </xdr:from>
    <xdr:ext cx="405111" cy="259045"/>
    <xdr:sp macro="" textlink="">
      <xdr:nvSpPr>
        <xdr:cNvPr id="166" name="【体育館・プール】&#10;有形固定資産減価償却率最大値テキスト"/>
        <xdr:cNvSpPr txBox="1"/>
      </xdr:nvSpPr>
      <xdr:spPr>
        <a:xfrm>
          <a:off x="44450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123825</xdr:rowOff>
    </xdr:from>
    <xdr:to>
      <xdr:col>24</xdr:col>
      <xdr:colOff>152400</xdr:colOff>
      <xdr:row>55</xdr:row>
      <xdr:rowOff>123825</xdr:rowOff>
    </xdr:to>
    <xdr:cxnSp macro="">
      <xdr:nvCxnSpPr>
        <xdr:cNvPr id="167" name="直線コネクタ 166"/>
        <xdr:cNvCxnSpPr/>
      </xdr:nvCxnSpPr>
      <xdr:spPr>
        <a:xfrm>
          <a:off x="4327525" y="955357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10177</xdr:rowOff>
    </xdr:from>
    <xdr:ext cx="405111" cy="259045"/>
    <xdr:sp macro="" textlink="">
      <xdr:nvSpPr>
        <xdr:cNvPr id="168" name="【体育館・プール】&#10;有形固定資産減価償却率平均値テキスト"/>
        <xdr:cNvSpPr txBox="1"/>
      </xdr:nvSpPr>
      <xdr:spPr>
        <a:xfrm>
          <a:off x="4445000" y="1012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158750</xdr:rowOff>
    </xdr:from>
    <xdr:to>
      <xdr:col>24</xdr:col>
      <xdr:colOff>114300</xdr:colOff>
      <xdr:row>60</xdr:row>
      <xdr:rowOff>88900</xdr:rowOff>
    </xdr:to>
    <xdr:sp macro="" textlink="">
      <xdr:nvSpPr>
        <xdr:cNvPr id="169" name="フローチャート: 判断 168"/>
        <xdr:cNvSpPr/>
      </xdr:nvSpPr>
      <xdr:spPr>
        <a:xfrm>
          <a:off x="43561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70" name="フローチャート: 判断 169"/>
        <xdr:cNvSpPr/>
      </xdr:nvSpPr>
      <xdr:spPr>
        <a:xfrm>
          <a:off x="3565525" y="1023810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105410</xdr:rowOff>
    </xdr:from>
    <xdr:to>
      <xdr:col>15</xdr:col>
      <xdr:colOff>101600</xdr:colOff>
      <xdr:row>60</xdr:row>
      <xdr:rowOff>35560</xdr:rowOff>
    </xdr:to>
    <xdr:sp macro="" textlink="">
      <xdr:nvSpPr>
        <xdr:cNvPr id="171" name="フローチャート: 判断 170"/>
        <xdr:cNvSpPr/>
      </xdr:nvSpPr>
      <xdr:spPr>
        <a:xfrm>
          <a:off x="2714625"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74930</xdr:rowOff>
    </xdr:from>
    <xdr:to>
      <xdr:col>10</xdr:col>
      <xdr:colOff>165100</xdr:colOff>
      <xdr:row>60</xdr:row>
      <xdr:rowOff>5080</xdr:rowOff>
    </xdr:to>
    <xdr:sp macro="" textlink="">
      <xdr:nvSpPr>
        <xdr:cNvPr id="172" name="フローチャート: 判断 171"/>
        <xdr:cNvSpPr/>
      </xdr:nvSpPr>
      <xdr:spPr>
        <a:xfrm>
          <a:off x="187325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52070</xdr:rowOff>
    </xdr:from>
    <xdr:to>
      <xdr:col>6</xdr:col>
      <xdr:colOff>38100</xdr:colOff>
      <xdr:row>59</xdr:row>
      <xdr:rowOff>153670</xdr:rowOff>
    </xdr:to>
    <xdr:sp macro="" textlink="">
      <xdr:nvSpPr>
        <xdr:cNvPr id="173" name="フローチャート: 判断 172"/>
        <xdr:cNvSpPr/>
      </xdr:nvSpPr>
      <xdr:spPr>
        <a:xfrm>
          <a:off x="1031875" y="1016762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xdr:cNvSpPr txBox="1"/>
      </xdr:nvSpPr>
      <xdr:spPr>
        <a:xfrm>
          <a:off x="42259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xdr:cNvSpPr txBox="1"/>
      </xdr:nvSpPr>
      <xdr:spPr>
        <a:xfrm>
          <a:off x="343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xdr:cNvSpPr txBox="1"/>
      </xdr:nvSpPr>
      <xdr:spPr>
        <a:xfrm>
          <a:off x="2584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xdr:cNvSpPr txBox="1"/>
      </xdr:nvSpPr>
      <xdr:spPr>
        <a:xfrm>
          <a:off x="17430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xdr:cNvSpPr txBox="1"/>
      </xdr:nvSpPr>
      <xdr:spPr>
        <a:xfrm>
          <a:off x="901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130175</xdr:rowOff>
    </xdr:from>
    <xdr:to>
      <xdr:col>24</xdr:col>
      <xdr:colOff>114300</xdr:colOff>
      <xdr:row>63</xdr:row>
      <xdr:rowOff>60325</xdr:rowOff>
    </xdr:to>
    <xdr:sp macro="" textlink="">
      <xdr:nvSpPr>
        <xdr:cNvPr id="179" name="楕円 178"/>
        <xdr:cNvSpPr/>
      </xdr:nvSpPr>
      <xdr:spPr>
        <a:xfrm>
          <a:off x="4356100" y="1076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108602</xdr:rowOff>
    </xdr:from>
    <xdr:ext cx="405111" cy="259045"/>
    <xdr:sp macro="" textlink="">
      <xdr:nvSpPr>
        <xdr:cNvPr id="180" name="【体育館・プール】&#10;有形固定資産減価償却率該当値テキスト"/>
        <xdr:cNvSpPr txBox="1"/>
      </xdr:nvSpPr>
      <xdr:spPr>
        <a:xfrm>
          <a:off x="4445000" y="1073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92075</xdr:rowOff>
    </xdr:from>
    <xdr:to>
      <xdr:col>20</xdr:col>
      <xdr:colOff>38100</xdr:colOff>
      <xdr:row>63</xdr:row>
      <xdr:rowOff>22225</xdr:rowOff>
    </xdr:to>
    <xdr:sp macro="" textlink="">
      <xdr:nvSpPr>
        <xdr:cNvPr id="181" name="楕円 180"/>
        <xdr:cNvSpPr/>
      </xdr:nvSpPr>
      <xdr:spPr>
        <a:xfrm>
          <a:off x="3565525" y="1072197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142875</xdr:rowOff>
    </xdr:from>
    <xdr:to>
      <xdr:col>24</xdr:col>
      <xdr:colOff>63500</xdr:colOff>
      <xdr:row>63</xdr:row>
      <xdr:rowOff>9525</xdr:rowOff>
    </xdr:to>
    <xdr:cxnSp macro="">
      <xdr:nvCxnSpPr>
        <xdr:cNvPr id="182" name="直線コネクタ 181"/>
        <xdr:cNvCxnSpPr/>
      </xdr:nvCxnSpPr>
      <xdr:spPr>
        <a:xfrm>
          <a:off x="3616325" y="10772775"/>
          <a:ext cx="79057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55880</xdr:rowOff>
    </xdr:from>
    <xdr:to>
      <xdr:col>15</xdr:col>
      <xdr:colOff>101600</xdr:colOff>
      <xdr:row>62</xdr:row>
      <xdr:rowOff>157480</xdr:rowOff>
    </xdr:to>
    <xdr:sp macro="" textlink="">
      <xdr:nvSpPr>
        <xdr:cNvPr id="183" name="楕円 182"/>
        <xdr:cNvSpPr/>
      </xdr:nvSpPr>
      <xdr:spPr>
        <a:xfrm>
          <a:off x="2714625" y="106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106680</xdr:rowOff>
    </xdr:from>
    <xdr:to>
      <xdr:col>19</xdr:col>
      <xdr:colOff>177800</xdr:colOff>
      <xdr:row>62</xdr:row>
      <xdr:rowOff>142875</xdr:rowOff>
    </xdr:to>
    <xdr:cxnSp macro="">
      <xdr:nvCxnSpPr>
        <xdr:cNvPr id="184" name="直線コネクタ 183"/>
        <xdr:cNvCxnSpPr/>
      </xdr:nvCxnSpPr>
      <xdr:spPr>
        <a:xfrm>
          <a:off x="2765425" y="10736580"/>
          <a:ext cx="8509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19685</xdr:rowOff>
    </xdr:from>
    <xdr:to>
      <xdr:col>10</xdr:col>
      <xdr:colOff>165100</xdr:colOff>
      <xdr:row>62</xdr:row>
      <xdr:rowOff>121285</xdr:rowOff>
    </xdr:to>
    <xdr:sp macro="" textlink="">
      <xdr:nvSpPr>
        <xdr:cNvPr id="185" name="楕円 184"/>
        <xdr:cNvSpPr/>
      </xdr:nvSpPr>
      <xdr:spPr>
        <a:xfrm>
          <a:off x="1873250" y="1064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70485</xdr:rowOff>
    </xdr:from>
    <xdr:to>
      <xdr:col>15</xdr:col>
      <xdr:colOff>50800</xdr:colOff>
      <xdr:row>62</xdr:row>
      <xdr:rowOff>106680</xdr:rowOff>
    </xdr:to>
    <xdr:cxnSp macro="">
      <xdr:nvCxnSpPr>
        <xdr:cNvPr id="186" name="直線コネクタ 185"/>
        <xdr:cNvCxnSpPr/>
      </xdr:nvCxnSpPr>
      <xdr:spPr>
        <a:xfrm>
          <a:off x="1924050" y="10700385"/>
          <a:ext cx="841375"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69232</xdr:rowOff>
    </xdr:from>
    <xdr:ext cx="405111" cy="259045"/>
    <xdr:sp macro="" textlink="">
      <xdr:nvSpPr>
        <xdr:cNvPr id="187" name="n_1aveValue【体育館・プール】&#10;有形固定資産減価償却率"/>
        <xdr:cNvSpPr txBox="1"/>
      </xdr:nvSpPr>
      <xdr:spPr>
        <a:xfrm>
          <a:off x="341059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52087</xdr:rowOff>
    </xdr:from>
    <xdr:ext cx="405111" cy="259045"/>
    <xdr:sp macro="" textlink="">
      <xdr:nvSpPr>
        <xdr:cNvPr id="188" name="n_2aveValue【体育館・プール】&#10;有形固定資産減価償却率"/>
        <xdr:cNvSpPr txBox="1"/>
      </xdr:nvSpPr>
      <xdr:spPr>
        <a:xfrm>
          <a:off x="257239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21607</xdr:rowOff>
    </xdr:from>
    <xdr:ext cx="405111" cy="259045"/>
    <xdr:sp macro="" textlink="">
      <xdr:nvSpPr>
        <xdr:cNvPr id="189" name="n_3aveValue【体育館・プール】&#10;有形固定資産減価償却率"/>
        <xdr:cNvSpPr txBox="1"/>
      </xdr:nvSpPr>
      <xdr:spPr>
        <a:xfrm>
          <a:off x="1731019"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170197</xdr:rowOff>
    </xdr:from>
    <xdr:ext cx="405111" cy="259045"/>
    <xdr:sp macro="" textlink="">
      <xdr:nvSpPr>
        <xdr:cNvPr id="190" name="n_4aveValue【体育館・プール】&#10;有形固定資産減価償却率"/>
        <xdr:cNvSpPr txBox="1"/>
      </xdr:nvSpPr>
      <xdr:spPr>
        <a:xfrm>
          <a:off x="8896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13352</xdr:rowOff>
    </xdr:from>
    <xdr:ext cx="405111" cy="259045"/>
    <xdr:sp macro="" textlink="">
      <xdr:nvSpPr>
        <xdr:cNvPr id="191" name="n_1mainValue【体育館・プール】&#10;有形固定資産減価償却率"/>
        <xdr:cNvSpPr txBox="1"/>
      </xdr:nvSpPr>
      <xdr:spPr>
        <a:xfrm>
          <a:off x="3410594" y="1081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148607</xdr:rowOff>
    </xdr:from>
    <xdr:ext cx="405111" cy="259045"/>
    <xdr:sp macro="" textlink="">
      <xdr:nvSpPr>
        <xdr:cNvPr id="192" name="n_2mainValue【体育館・プール】&#10;有形固定資産減価償却率"/>
        <xdr:cNvSpPr txBox="1"/>
      </xdr:nvSpPr>
      <xdr:spPr>
        <a:xfrm>
          <a:off x="2572394" y="1077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112412</xdr:rowOff>
    </xdr:from>
    <xdr:ext cx="405111" cy="259045"/>
    <xdr:sp macro="" textlink="">
      <xdr:nvSpPr>
        <xdr:cNvPr id="193" name="n_3mainValue【体育館・プール】&#10;有形固定資産減価償却率"/>
        <xdr:cNvSpPr txBox="1"/>
      </xdr:nvSpPr>
      <xdr:spPr>
        <a:xfrm>
          <a:off x="1731019" y="1074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4" name="正方形/長方形 193"/>
        <xdr:cNvSpPr/>
      </xdr:nvSpPr>
      <xdr:spPr>
        <a:xfrm>
          <a:off x="6280150" y="800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5" name="正方形/長方形 194"/>
        <xdr:cNvSpPr/>
      </xdr:nvSpPr>
      <xdr:spPr>
        <a:xfrm>
          <a:off x="6397625"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6" name="正方形/長方形 195"/>
        <xdr:cNvSpPr/>
      </xdr:nvSpPr>
      <xdr:spPr>
        <a:xfrm>
          <a:off x="6397625"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7" name="正方形/長方形 196"/>
        <xdr:cNvSpPr/>
      </xdr:nvSpPr>
      <xdr:spPr>
        <a:xfrm>
          <a:off x="73660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8" name="正方形/長方形 197"/>
        <xdr:cNvSpPr/>
      </xdr:nvSpPr>
      <xdr:spPr>
        <a:xfrm>
          <a:off x="73660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9" name="正方形/長方形 198"/>
        <xdr:cNvSpPr/>
      </xdr:nvSpPr>
      <xdr:spPr>
        <a:xfrm>
          <a:off x="84518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0" name="正方形/長方形 199"/>
        <xdr:cNvSpPr/>
      </xdr:nvSpPr>
      <xdr:spPr>
        <a:xfrm>
          <a:off x="84518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1" name="正方形/長方形 200"/>
        <xdr:cNvSpPr/>
      </xdr:nvSpPr>
      <xdr:spPr>
        <a:xfrm>
          <a:off x="6280150" y="914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2" name="テキスト ボックス 201"/>
        <xdr:cNvSpPr txBox="1"/>
      </xdr:nvSpPr>
      <xdr:spPr>
        <a:xfrm>
          <a:off x="62420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3" name="直線コネクタ 202"/>
        <xdr:cNvCxnSpPr/>
      </xdr:nvCxnSpPr>
      <xdr:spPr>
        <a:xfrm>
          <a:off x="6280150" y="1143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4" name="直線コネクタ 203"/>
        <xdr:cNvCxnSpPr/>
      </xdr:nvCxnSpPr>
      <xdr:spPr>
        <a:xfrm>
          <a:off x="6280150" y="11103428"/>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5" name="テキスト ボックス 204"/>
        <xdr:cNvSpPr txBox="1"/>
      </xdr:nvSpPr>
      <xdr:spPr>
        <a:xfrm>
          <a:off x="58320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6" name="直線コネクタ 205"/>
        <xdr:cNvCxnSpPr/>
      </xdr:nvCxnSpPr>
      <xdr:spPr>
        <a:xfrm>
          <a:off x="6280150" y="10776857"/>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7" name="テキスト ボックス 206"/>
        <xdr:cNvSpPr txBox="1"/>
      </xdr:nvSpPr>
      <xdr:spPr>
        <a:xfrm>
          <a:off x="58320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8" name="直線コネクタ 207"/>
        <xdr:cNvCxnSpPr/>
      </xdr:nvCxnSpPr>
      <xdr:spPr>
        <a:xfrm>
          <a:off x="6280150" y="10450285"/>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9" name="テキスト ボックス 208"/>
        <xdr:cNvSpPr txBox="1"/>
      </xdr:nvSpPr>
      <xdr:spPr>
        <a:xfrm>
          <a:off x="58320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0" name="直線コネクタ 209"/>
        <xdr:cNvCxnSpPr/>
      </xdr:nvCxnSpPr>
      <xdr:spPr>
        <a:xfrm>
          <a:off x="6280150" y="10123715"/>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11" name="テキスト ボックス 210"/>
        <xdr:cNvSpPr txBox="1"/>
      </xdr:nvSpPr>
      <xdr:spPr>
        <a:xfrm>
          <a:off x="58320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2" name="直線コネクタ 211"/>
        <xdr:cNvCxnSpPr/>
      </xdr:nvCxnSpPr>
      <xdr:spPr>
        <a:xfrm>
          <a:off x="6280150" y="9797143"/>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3" name="テキスト ボックス 212"/>
        <xdr:cNvSpPr txBox="1"/>
      </xdr:nvSpPr>
      <xdr:spPr>
        <a:xfrm>
          <a:off x="58320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4" name="直線コネクタ 213"/>
        <xdr:cNvCxnSpPr/>
      </xdr:nvCxnSpPr>
      <xdr:spPr>
        <a:xfrm>
          <a:off x="6280150" y="9470572"/>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5" name="テキスト ボックス 214"/>
        <xdr:cNvSpPr txBox="1"/>
      </xdr:nvSpPr>
      <xdr:spPr>
        <a:xfrm>
          <a:off x="58320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xdr:cNvCxnSpPr/>
      </xdr:nvCxnSpPr>
      <xdr:spPr>
        <a:xfrm>
          <a:off x="6280150" y="914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7" name="テキスト ボックス 216"/>
        <xdr:cNvSpPr txBox="1"/>
      </xdr:nvSpPr>
      <xdr:spPr>
        <a:xfrm>
          <a:off x="58320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体育館・プール】&#10;一人当たり面積グラフ枠"/>
        <xdr:cNvSpPr/>
      </xdr:nvSpPr>
      <xdr:spPr>
        <a:xfrm>
          <a:off x="6280150" y="914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161653</xdr:rowOff>
    </xdr:from>
    <xdr:to>
      <xdr:col>54</xdr:col>
      <xdr:colOff>189865</xdr:colOff>
      <xdr:row>64</xdr:row>
      <xdr:rowOff>104503</xdr:rowOff>
    </xdr:to>
    <xdr:cxnSp macro="">
      <xdr:nvCxnSpPr>
        <xdr:cNvPr id="219" name="直線コネクタ 218"/>
        <xdr:cNvCxnSpPr/>
      </xdr:nvCxnSpPr>
      <xdr:spPr>
        <a:xfrm flipV="1">
          <a:off x="9952990" y="959140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108330</xdr:rowOff>
    </xdr:from>
    <xdr:ext cx="469744" cy="259045"/>
    <xdr:sp macro="" textlink="">
      <xdr:nvSpPr>
        <xdr:cNvPr id="220" name="【体育館・プール】&#10;一人当たり面積最小値テキスト"/>
        <xdr:cNvSpPr txBox="1"/>
      </xdr:nvSpPr>
      <xdr:spPr>
        <a:xfrm>
          <a:off x="9991725" y="1108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104503</xdr:rowOff>
    </xdr:from>
    <xdr:to>
      <xdr:col>55</xdr:col>
      <xdr:colOff>88900</xdr:colOff>
      <xdr:row>64</xdr:row>
      <xdr:rowOff>104503</xdr:rowOff>
    </xdr:to>
    <xdr:cxnSp macro="">
      <xdr:nvCxnSpPr>
        <xdr:cNvPr id="221" name="直線コネクタ 220"/>
        <xdr:cNvCxnSpPr/>
      </xdr:nvCxnSpPr>
      <xdr:spPr>
        <a:xfrm>
          <a:off x="9874250" y="11077303"/>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108330</xdr:rowOff>
    </xdr:from>
    <xdr:ext cx="469744" cy="259045"/>
    <xdr:sp macro="" textlink="">
      <xdr:nvSpPr>
        <xdr:cNvPr id="222" name="【体育館・プール】&#10;一人当たり面積最大値テキスト"/>
        <xdr:cNvSpPr txBox="1"/>
      </xdr:nvSpPr>
      <xdr:spPr>
        <a:xfrm>
          <a:off x="9991725" y="936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161653</xdr:rowOff>
    </xdr:from>
    <xdr:to>
      <xdr:col>55</xdr:col>
      <xdr:colOff>88900</xdr:colOff>
      <xdr:row>55</xdr:row>
      <xdr:rowOff>161653</xdr:rowOff>
    </xdr:to>
    <xdr:cxnSp macro="">
      <xdr:nvCxnSpPr>
        <xdr:cNvPr id="223" name="直線コネクタ 222"/>
        <xdr:cNvCxnSpPr/>
      </xdr:nvCxnSpPr>
      <xdr:spPr>
        <a:xfrm>
          <a:off x="9874250" y="9591403"/>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14531</xdr:rowOff>
    </xdr:from>
    <xdr:ext cx="469744" cy="259045"/>
    <xdr:sp macro="" textlink="">
      <xdr:nvSpPr>
        <xdr:cNvPr id="224" name="【体育館・プール】&#10;一人当たり面積平均値テキスト"/>
        <xdr:cNvSpPr txBox="1"/>
      </xdr:nvSpPr>
      <xdr:spPr>
        <a:xfrm>
          <a:off x="9991725" y="106444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163104</xdr:rowOff>
    </xdr:from>
    <xdr:to>
      <xdr:col>55</xdr:col>
      <xdr:colOff>50800</xdr:colOff>
      <xdr:row>63</xdr:row>
      <xdr:rowOff>93254</xdr:rowOff>
    </xdr:to>
    <xdr:sp macro="" textlink="">
      <xdr:nvSpPr>
        <xdr:cNvPr id="225" name="フローチャート: 判断 224"/>
        <xdr:cNvSpPr/>
      </xdr:nvSpPr>
      <xdr:spPr>
        <a:xfrm>
          <a:off x="9912350" y="10793004"/>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171269</xdr:rowOff>
    </xdr:from>
    <xdr:to>
      <xdr:col>50</xdr:col>
      <xdr:colOff>165100</xdr:colOff>
      <xdr:row>63</xdr:row>
      <xdr:rowOff>101419</xdr:rowOff>
    </xdr:to>
    <xdr:sp macro="" textlink="">
      <xdr:nvSpPr>
        <xdr:cNvPr id="226" name="フローチャート: 判断 225"/>
        <xdr:cNvSpPr/>
      </xdr:nvSpPr>
      <xdr:spPr>
        <a:xfrm>
          <a:off x="911225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14515</xdr:rowOff>
    </xdr:from>
    <xdr:to>
      <xdr:col>46</xdr:col>
      <xdr:colOff>38100</xdr:colOff>
      <xdr:row>63</xdr:row>
      <xdr:rowOff>116115</xdr:rowOff>
    </xdr:to>
    <xdr:sp macro="" textlink="">
      <xdr:nvSpPr>
        <xdr:cNvPr id="227" name="フローチャート: 判断 226"/>
        <xdr:cNvSpPr/>
      </xdr:nvSpPr>
      <xdr:spPr>
        <a:xfrm>
          <a:off x="8270875" y="1081586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132080</xdr:rowOff>
    </xdr:from>
    <xdr:to>
      <xdr:col>41</xdr:col>
      <xdr:colOff>101600</xdr:colOff>
      <xdr:row>63</xdr:row>
      <xdr:rowOff>62230</xdr:rowOff>
    </xdr:to>
    <xdr:sp macro="" textlink="">
      <xdr:nvSpPr>
        <xdr:cNvPr id="228" name="フローチャート: 判断 227"/>
        <xdr:cNvSpPr/>
      </xdr:nvSpPr>
      <xdr:spPr>
        <a:xfrm>
          <a:off x="7419975"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27577</xdr:rowOff>
    </xdr:from>
    <xdr:to>
      <xdr:col>36</xdr:col>
      <xdr:colOff>165100</xdr:colOff>
      <xdr:row>63</xdr:row>
      <xdr:rowOff>129177</xdr:rowOff>
    </xdr:to>
    <xdr:sp macro="" textlink="">
      <xdr:nvSpPr>
        <xdr:cNvPr id="229" name="フローチャート: 判断 228"/>
        <xdr:cNvSpPr/>
      </xdr:nvSpPr>
      <xdr:spPr>
        <a:xfrm>
          <a:off x="6578600" y="1082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xdr:cNvSpPr txBox="1"/>
      </xdr:nvSpPr>
      <xdr:spPr>
        <a:xfrm>
          <a:off x="97726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xdr:cNvSpPr txBox="1"/>
      </xdr:nvSpPr>
      <xdr:spPr>
        <a:xfrm>
          <a:off x="89820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xdr:cNvSpPr txBox="1"/>
      </xdr:nvSpPr>
      <xdr:spPr>
        <a:xfrm>
          <a:off x="8140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xdr:cNvSpPr txBox="1"/>
      </xdr:nvSpPr>
      <xdr:spPr>
        <a:xfrm>
          <a:off x="728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xdr:cNvSpPr txBox="1"/>
      </xdr:nvSpPr>
      <xdr:spPr>
        <a:xfrm>
          <a:off x="64484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47172</xdr:rowOff>
    </xdr:from>
    <xdr:to>
      <xdr:col>55</xdr:col>
      <xdr:colOff>50800</xdr:colOff>
      <xdr:row>63</xdr:row>
      <xdr:rowOff>148772</xdr:rowOff>
    </xdr:to>
    <xdr:sp macro="" textlink="">
      <xdr:nvSpPr>
        <xdr:cNvPr id="235" name="楕円 234"/>
        <xdr:cNvSpPr/>
      </xdr:nvSpPr>
      <xdr:spPr>
        <a:xfrm>
          <a:off x="9912350" y="10848522"/>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25599</xdr:rowOff>
    </xdr:from>
    <xdr:ext cx="469744" cy="259045"/>
    <xdr:sp macro="" textlink="">
      <xdr:nvSpPr>
        <xdr:cNvPr id="236" name="【体育館・プール】&#10;一人当たり面積該当値テキスト"/>
        <xdr:cNvSpPr txBox="1"/>
      </xdr:nvSpPr>
      <xdr:spPr>
        <a:xfrm>
          <a:off x="9991725" y="10826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47172</xdr:rowOff>
    </xdr:from>
    <xdr:to>
      <xdr:col>50</xdr:col>
      <xdr:colOff>165100</xdr:colOff>
      <xdr:row>63</xdr:row>
      <xdr:rowOff>148772</xdr:rowOff>
    </xdr:to>
    <xdr:sp macro="" textlink="">
      <xdr:nvSpPr>
        <xdr:cNvPr id="237" name="楕円 236"/>
        <xdr:cNvSpPr/>
      </xdr:nvSpPr>
      <xdr:spPr>
        <a:xfrm>
          <a:off x="9112250" y="1084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97972</xdr:rowOff>
    </xdr:from>
    <xdr:to>
      <xdr:col>55</xdr:col>
      <xdr:colOff>0</xdr:colOff>
      <xdr:row>63</xdr:row>
      <xdr:rowOff>97972</xdr:rowOff>
    </xdr:to>
    <xdr:cxnSp macro="">
      <xdr:nvCxnSpPr>
        <xdr:cNvPr id="238" name="直線コネクタ 237"/>
        <xdr:cNvCxnSpPr/>
      </xdr:nvCxnSpPr>
      <xdr:spPr>
        <a:xfrm>
          <a:off x="9163050" y="10899322"/>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47172</xdr:rowOff>
    </xdr:from>
    <xdr:to>
      <xdr:col>46</xdr:col>
      <xdr:colOff>38100</xdr:colOff>
      <xdr:row>63</xdr:row>
      <xdr:rowOff>148772</xdr:rowOff>
    </xdr:to>
    <xdr:sp macro="" textlink="">
      <xdr:nvSpPr>
        <xdr:cNvPr id="239" name="楕円 238"/>
        <xdr:cNvSpPr/>
      </xdr:nvSpPr>
      <xdr:spPr>
        <a:xfrm>
          <a:off x="8270875" y="10848522"/>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97972</xdr:rowOff>
    </xdr:from>
    <xdr:to>
      <xdr:col>50</xdr:col>
      <xdr:colOff>114300</xdr:colOff>
      <xdr:row>63</xdr:row>
      <xdr:rowOff>97972</xdr:rowOff>
    </xdr:to>
    <xdr:cxnSp macro="">
      <xdr:nvCxnSpPr>
        <xdr:cNvPr id="240" name="直線コネクタ 239"/>
        <xdr:cNvCxnSpPr/>
      </xdr:nvCxnSpPr>
      <xdr:spPr>
        <a:xfrm>
          <a:off x="8321675" y="10899322"/>
          <a:ext cx="841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47172</xdr:rowOff>
    </xdr:from>
    <xdr:to>
      <xdr:col>41</xdr:col>
      <xdr:colOff>101600</xdr:colOff>
      <xdr:row>63</xdr:row>
      <xdr:rowOff>148772</xdr:rowOff>
    </xdr:to>
    <xdr:sp macro="" textlink="">
      <xdr:nvSpPr>
        <xdr:cNvPr id="241" name="楕円 240"/>
        <xdr:cNvSpPr/>
      </xdr:nvSpPr>
      <xdr:spPr>
        <a:xfrm>
          <a:off x="7419975" y="1084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97972</xdr:rowOff>
    </xdr:from>
    <xdr:to>
      <xdr:col>45</xdr:col>
      <xdr:colOff>177800</xdr:colOff>
      <xdr:row>63</xdr:row>
      <xdr:rowOff>97972</xdr:rowOff>
    </xdr:to>
    <xdr:cxnSp macro="">
      <xdr:nvCxnSpPr>
        <xdr:cNvPr id="242" name="直線コネクタ 241"/>
        <xdr:cNvCxnSpPr/>
      </xdr:nvCxnSpPr>
      <xdr:spPr>
        <a:xfrm>
          <a:off x="7470775" y="10899322"/>
          <a:ext cx="850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117946</xdr:rowOff>
    </xdr:from>
    <xdr:ext cx="469744" cy="259045"/>
    <xdr:sp macro="" textlink="">
      <xdr:nvSpPr>
        <xdr:cNvPr id="243" name="n_1aveValue【体育館・プール】&#10;一人当たり面積"/>
        <xdr:cNvSpPr txBox="1"/>
      </xdr:nvSpPr>
      <xdr:spPr>
        <a:xfrm>
          <a:off x="8925002" y="1057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132642</xdr:rowOff>
    </xdr:from>
    <xdr:ext cx="469744" cy="259045"/>
    <xdr:sp macro="" textlink="">
      <xdr:nvSpPr>
        <xdr:cNvPr id="244" name="n_2aveValue【体育館・プール】&#10;一人当たり面積"/>
        <xdr:cNvSpPr txBox="1"/>
      </xdr:nvSpPr>
      <xdr:spPr>
        <a:xfrm>
          <a:off x="8096327" y="1059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78757</xdr:rowOff>
    </xdr:from>
    <xdr:ext cx="469744" cy="259045"/>
    <xdr:sp macro="" textlink="">
      <xdr:nvSpPr>
        <xdr:cNvPr id="245" name="n_3aveValue【体育館・プール】&#10;一人当たり面積"/>
        <xdr:cNvSpPr txBox="1"/>
      </xdr:nvSpPr>
      <xdr:spPr>
        <a:xfrm>
          <a:off x="7245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145704</xdr:rowOff>
    </xdr:from>
    <xdr:ext cx="469744" cy="259045"/>
    <xdr:sp macro="" textlink="">
      <xdr:nvSpPr>
        <xdr:cNvPr id="246" name="n_4aveValue【体育館・プール】&#10;一人当たり面積"/>
        <xdr:cNvSpPr txBox="1"/>
      </xdr:nvSpPr>
      <xdr:spPr>
        <a:xfrm>
          <a:off x="6404052" y="1060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139899</xdr:rowOff>
    </xdr:from>
    <xdr:ext cx="469744" cy="259045"/>
    <xdr:sp macro="" textlink="">
      <xdr:nvSpPr>
        <xdr:cNvPr id="247" name="n_1mainValue【体育館・プール】&#10;一人当たり面積"/>
        <xdr:cNvSpPr txBox="1"/>
      </xdr:nvSpPr>
      <xdr:spPr>
        <a:xfrm>
          <a:off x="8925002" y="1094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139899</xdr:rowOff>
    </xdr:from>
    <xdr:ext cx="469744" cy="259045"/>
    <xdr:sp macro="" textlink="">
      <xdr:nvSpPr>
        <xdr:cNvPr id="248" name="n_2mainValue【体育館・プール】&#10;一人当たり面積"/>
        <xdr:cNvSpPr txBox="1"/>
      </xdr:nvSpPr>
      <xdr:spPr>
        <a:xfrm>
          <a:off x="8096327" y="1094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139899</xdr:rowOff>
    </xdr:from>
    <xdr:ext cx="469744" cy="259045"/>
    <xdr:sp macro="" textlink="">
      <xdr:nvSpPr>
        <xdr:cNvPr id="249" name="n_3mainValue【体育館・プール】&#10;一人当たり面積"/>
        <xdr:cNvSpPr txBox="1"/>
      </xdr:nvSpPr>
      <xdr:spPr>
        <a:xfrm>
          <a:off x="7245427" y="1094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xdr:cNvSpPr/>
      </xdr:nvSpPr>
      <xdr:spPr>
        <a:xfrm>
          <a:off x="723900" y="1181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xdr:cNvSpPr/>
      </xdr:nvSpPr>
      <xdr:spPr>
        <a:xfrm>
          <a:off x="8509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xdr:cNvSpPr/>
      </xdr:nvSpPr>
      <xdr:spPr>
        <a:xfrm>
          <a:off x="8509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xdr:cNvSpPr/>
      </xdr:nvSpPr>
      <xdr:spPr>
        <a:xfrm>
          <a:off x="18097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xdr:cNvSpPr/>
      </xdr:nvSpPr>
      <xdr:spPr>
        <a:xfrm>
          <a:off x="18097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xdr:cNvSpPr/>
      </xdr:nvSpPr>
      <xdr:spPr>
        <a:xfrm>
          <a:off x="28956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xdr:cNvSpPr/>
      </xdr:nvSpPr>
      <xdr:spPr>
        <a:xfrm>
          <a:off x="28956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xdr:cNvSpPr/>
      </xdr:nvSpPr>
      <xdr:spPr>
        <a:xfrm>
          <a:off x="723900" y="1295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xdr:cNvSpPr txBox="1"/>
      </xdr:nvSpPr>
      <xdr:spPr>
        <a:xfrm>
          <a:off x="6953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xdr:cNvCxnSpPr/>
      </xdr:nvCxnSpPr>
      <xdr:spPr>
        <a:xfrm>
          <a:off x="723900" y="1524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0" name="テキスト ボックス 259"/>
        <xdr:cNvSpPr txBox="1"/>
      </xdr:nvSpPr>
      <xdr:spPr>
        <a:xfrm>
          <a:off x="285296"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61" name="直線コネクタ 260"/>
        <xdr:cNvCxnSpPr/>
      </xdr:nvCxnSpPr>
      <xdr:spPr>
        <a:xfrm>
          <a:off x="723900" y="147828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62" name="テキスト ボックス 261"/>
        <xdr:cNvSpPr txBox="1"/>
      </xdr:nvSpPr>
      <xdr:spPr>
        <a:xfrm>
          <a:off x="285296"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63" name="直線コネクタ 262"/>
        <xdr:cNvCxnSpPr/>
      </xdr:nvCxnSpPr>
      <xdr:spPr>
        <a:xfrm>
          <a:off x="723900" y="143256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64" name="テキスト ボックス 263"/>
        <xdr:cNvSpPr txBox="1"/>
      </xdr:nvSpPr>
      <xdr:spPr>
        <a:xfrm>
          <a:off x="349416"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5" name="直線コネクタ 264"/>
        <xdr:cNvCxnSpPr/>
      </xdr:nvCxnSpPr>
      <xdr:spPr>
        <a:xfrm>
          <a:off x="723900" y="138684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6" name="テキスト ボックス 265"/>
        <xdr:cNvSpPr txBox="1"/>
      </xdr:nvSpPr>
      <xdr:spPr>
        <a:xfrm>
          <a:off x="349416"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7" name="直線コネクタ 266"/>
        <xdr:cNvCxnSpPr/>
      </xdr:nvCxnSpPr>
      <xdr:spPr>
        <a:xfrm>
          <a:off x="723900" y="134112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68" name="テキスト ボックス 267"/>
        <xdr:cNvSpPr txBox="1"/>
      </xdr:nvSpPr>
      <xdr:spPr>
        <a:xfrm>
          <a:off x="349416"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9" name="直線コネクタ 268"/>
        <xdr:cNvCxnSpPr/>
      </xdr:nvCxnSpPr>
      <xdr:spPr>
        <a:xfrm>
          <a:off x="723900" y="1295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0" name="テキスト ボックス 269"/>
        <xdr:cNvSpPr txBox="1"/>
      </xdr:nvSpPr>
      <xdr:spPr>
        <a:xfrm>
          <a:off x="349416"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1" name="【福祉施設】&#10;有形固定資産減価償却率グラフ枠"/>
        <xdr:cNvSpPr/>
      </xdr:nvSpPr>
      <xdr:spPr>
        <a:xfrm>
          <a:off x="723900" y="1295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150113</xdr:rowOff>
    </xdr:from>
    <xdr:to>
      <xdr:col>24</xdr:col>
      <xdr:colOff>62865</xdr:colOff>
      <xdr:row>86</xdr:row>
      <xdr:rowOff>38100</xdr:rowOff>
    </xdr:to>
    <xdr:cxnSp macro="">
      <xdr:nvCxnSpPr>
        <xdr:cNvPr id="272" name="直線コネクタ 271"/>
        <xdr:cNvCxnSpPr/>
      </xdr:nvCxnSpPr>
      <xdr:spPr>
        <a:xfrm flipV="1">
          <a:off x="4406265" y="13351763"/>
          <a:ext cx="0" cy="143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73" name="【福祉施設】&#10;有形固定資産減価償却率最小値テキスト"/>
        <xdr:cNvSpPr txBox="1"/>
      </xdr:nvSpPr>
      <xdr:spPr>
        <a:xfrm>
          <a:off x="44450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74" name="直線コネクタ 273"/>
        <xdr:cNvCxnSpPr/>
      </xdr:nvCxnSpPr>
      <xdr:spPr>
        <a:xfrm>
          <a:off x="4327525" y="147828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96790</xdr:rowOff>
    </xdr:from>
    <xdr:ext cx="405111" cy="259045"/>
    <xdr:sp macro="" textlink="">
      <xdr:nvSpPr>
        <xdr:cNvPr id="275" name="【福祉施設】&#10;有形固定資産減価償却率最大値テキスト"/>
        <xdr:cNvSpPr txBox="1"/>
      </xdr:nvSpPr>
      <xdr:spPr>
        <a:xfrm>
          <a:off x="4445000" y="13126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150113</xdr:rowOff>
    </xdr:from>
    <xdr:to>
      <xdr:col>24</xdr:col>
      <xdr:colOff>152400</xdr:colOff>
      <xdr:row>77</xdr:row>
      <xdr:rowOff>150113</xdr:rowOff>
    </xdr:to>
    <xdr:cxnSp macro="">
      <xdr:nvCxnSpPr>
        <xdr:cNvPr id="276" name="直線コネクタ 275"/>
        <xdr:cNvCxnSpPr/>
      </xdr:nvCxnSpPr>
      <xdr:spPr>
        <a:xfrm>
          <a:off x="4327525" y="13351763"/>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81042</xdr:rowOff>
    </xdr:from>
    <xdr:ext cx="405111" cy="259045"/>
    <xdr:sp macro="" textlink="">
      <xdr:nvSpPr>
        <xdr:cNvPr id="277" name="【福祉施設】&#10;有形固定資産減価償却率平均値テキスト"/>
        <xdr:cNvSpPr txBox="1"/>
      </xdr:nvSpPr>
      <xdr:spPr>
        <a:xfrm>
          <a:off x="4445000" y="136255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58165</xdr:rowOff>
    </xdr:from>
    <xdr:to>
      <xdr:col>24</xdr:col>
      <xdr:colOff>114300</xdr:colOff>
      <xdr:row>80</xdr:row>
      <xdr:rowOff>159765</xdr:rowOff>
    </xdr:to>
    <xdr:sp macro="" textlink="">
      <xdr:nvSpPr>
        <xdr:cNvPr id="278" name="フローチャート: 判断 277"/>
        <xdr:cNvSpPr/>
      </xdr:nvSpPr>
      <xdr:spPr>
        <a:xfrm>
          <a:off x="4356100" y="1377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60452</xdr:rowOff>
    </xdr:from>
    <xdr:to>
      <xdr:col>20</xdr:col>
      <xdr:colOff>38100</xdr:colOff>
      <xdr:row>80</xdr:row>
      <xdr:rowOff>162052</xdr:rowOff>
    </xdr:to>
    <xdr:sp macro="" textlink="">
      <xdr:nvSpPr>
        <xdr:cNvPr id="279" name="フローチャート: 判断 278"/>
        <xdr:cNvSpPr/>
      </xdr:nvSpPr>
      <xdr:spPr>
        <a:xfrm>
          <a:off x="3565525" y="13776452"/>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10161</xdr:rowOff>
    </xdr:from>
    <xdr:to>
      <xdr:col>15</xdr:col>
      <xdr:colOff>101600</xdr:colOff>
      <xdr:row>80</xdr:row>
      <xdr:rowOff>111761</xdr:rowOff>
    </xdr:to>
    <xdr:sp macro="" textlink="">
      <xdr:nvSpPr>
        <xdr:cNvPr id="280" name="フローチャート: 判断 279"/>
        <xdr:cNvSpPr/>
      </xdr:nvSpPr>
      <xdr:spPr>
        <a:xfrm>
          <a:off x="2714625" y="137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147320</xdr:rowOff>
    </xdr:from>
    <xdr:to>
      <xdr:col>10</xdr:col>
      <xdr:colOff>165100</xdr:colOff>
      <xdr:row>80</xdr:row>
      <xdr:rowOff>77470</xdr:rowOff>
    </xdr:to>
    <xdr:sp macro="" textlink="">
      <xdr:nvSpPr>
        <xdr:cNvPr id="281" name="フローチャート: 判断 280"/>
        <xdr:cNvSpPr/>
      </xdr:nvSpPr>
      <xdr:spPr>
        <a:xfrm>
          <a:off x="187325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55880</xdr:rowOff>
    </xdr:from>
    <xdr:to>
      <xdr:col>6</xdr:col>
      <xdr:colOff>38100</xdr:colOff>
      <xdr:row>79</xdr:row>
      <xdr:rowOff>157480</xdr:rowOff>
    </xdr:to>
    <xdr:sp macro="" textlink="">
      <xdr:nvSpPr>
        <xdr:cNvPr id="282" name="フローチャート: 判断 281"/>
        <xdr:cNvSpPr/>
      </xdr:nvSpPr>
      <xdr:spPr>
        <a:xfrm>
          <a:off x="1031875" y="1360043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3" name="テキスト ボックス 282"/>
        <xdr:cNvSpPr txBox="1"/>
      </xdr:nvSpPr>
      <xdr:spPr>
        <a:xfrm>
          <a:off x="42259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4" name="テキスト ボックス 283"/>
        <xdr:cNvSpPr txBox="1"/>
      </xdr:nvSpPr>
      <xdr:spPr>
        <a:xfrm>
          <a:off x="343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5" name="テキスト ボックス 284"/>
        <xdr:cNvSpPr txBox="1"/>
      </xdr:nvSpPr>
      <xdr:spPr>
        <a:xfrm>
          <a:off x="2584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6" name="テキスト ボックス 285"/>
        <xdr:cNvSpPr txBox="1"/>
      </xdr:nvSpPr>
      <xdr:spPr>
        <a:xfrm>
          <a:off x="17430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7" name="テキスト ボックス 286"/>
        <xdr:cNvSpPr txBox="1"/>
      </xdr:nvSpPr>
      <xdr:spPr>
        <a:xfrm>
          <a:off x="901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156463</xdr:rowOff>
    </xdr:from>
    <xdr:to>
      <xdr:col>24</xdr:col>
      <xdr:colOff>114300</xdr:colOff>
      <xdr:row>81</xdr:row>
      <xdr:rowOff>86613</xdr:rowOff>
    </xdr:to>
    <xdr:sp macro="" textlink="">
      <xdr:nvSpPr>
        <xdr:cNvPr id="288" name="楕円 287"/>
        <xdr:cNvSpPr/>
      </xdr:nvSpPr>
      <xdr:spPr>
        <a:xfrm>
          <a:off x="4356100" y="1387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134890</xdr:rowOff>
    </xdr:from>
    <xdr:ext cx="405111" cy="259045"/>
    <xdr:sp macro="" textlink="">
      <xdr:nvSpPr>
        <xdr:cNvPr id="289" name="【福祉施設】&#10;有形固定資産減価償却率該当値テキスト"/>
        <xdr:cNvSpPr txBox="1"/>
      </xdr:nvSpPr>
      <xdr:spPr>
        <a:xfrm>
          <a:off x="4445000" y="13850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85598</xdr:rowOff>
    </xdr:from>
    <xdr:to>
      <xdr:col>20</xdr:col>
      <xdr:colOff>38100</xdr:colOff>
      <xdr:row>81</xdr:row>
      <xdr:rowOff>15748</xdr:rowOff>
    </xdr:to>
    <xdr:sp macro="" textlink="">
      <xdr:nvSpPr>
        <xdr:cNvPr id="290" name="楕円 289"/>
        <xdr:cNvSpPr/>
      </xdr:nvSpPr>
      <xdr:spPr>
        <a:xfrm>
          <a:off x="3565525" y="13801598"/>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136398</xdr:rowOff>
    </xdr:from>
    <xdr:to>
      <xdr:col>24</xdr:col>
      <xdr:colOff>63500</xdr:colOff>
      <xdr:row>81</xdr:row>
      <xdr:rowOff>35813</xdr:rowOff>
    </xdr:to>
    <xdr:cxnSp macro="">
      <xdr:nvCxnSpPr>
        <xdr:cNvPr id="291" name="直線コネクタ 290"/>
        <xdr:cNvCxnSpPr/>
      </xdr:nvCxnSpPr>
      <xdr:spPr>
        <a:xfrm>
          <a:off x="3616325" y="13852398"/>
          <a:ext cx="790575" cy="70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12446</xdr:rowOff>
    </xdr:from>
    <xdr:to>
      <xdr:col>15</xdr:col>
      <xdr:colOff>101600</xdr:colOff>
      <xdr:row>80</xdr:row>
      <xdr:rowOff>114046</xdr:rowOff>
    </xdr:to>
    <xdr:sp macro="" textlink="">
      <xdr:nvSpPr>
        <xdr:cNvPr id="292" name="楕円 291"/>
        <xdr:cNvSpPr/>
      </xdr:nvSpPr>
      <xdr:spPr>
        <a:xfrm>
          <a:off x="2714625" y="1372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63246</xdr:rowOff>
    </xdr:from>
    <xdr:to>
      <xdr:col>19</xdr:col>
      <xdr:colOff>177800</xdr:colOff>
      <xdr:row>80</xdr:row>
      <xdr:rowOff>136398</xdr:rowOff>
    </xdr:to>
    <xdr:cxnSp macro="">
      <xdr:nvCxnSpPr>
        <xdr:cNvPr id="293" name="直線コネクタ 292"/>
        <xdr:cNvCxnSpPr/>
      </xdr:nvCxnSpPr>
      <xdr:spPr>
        <a:xfrm>
          <a:off x="2765425" y="13779246"/>
          <a:ext cx="8509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108458</xdr:rowOff>
    </xdr:from>
    <xdr:to>
      <xdr:col>10</xdr:col>
      <xdr:colOff>165100</xdr:colOff>
      <xdr:row>80</xdr:row>
      <xdr:rowOff>38608</xdr:rowOff>
    </xdr:to>
    <xdr:sp macro="" textlink="">
      <xdr:nvSpPr>
        <xdr:cNvPr id="294" name="楕円 293"/>
        <xdr:cNvSpPr/>
      </xdr:nvSpPr>
      <xdr:spPr>
        <a:xfrm>
          <a:off x="1873250" y="1365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159258</xdr:rowOff>
    </xdr:from>
    <xdr:to>
      <xdr:col>15</xdr:col>
      <xdr:colOff>50800</xdr:colOff>
      <xdr:row>80</xdr:row>
      <xdr:rowOff>63246</xdr:rowOff>
    </xdr:to>
    <xdr:cxnSp macro="">
      <xdr:nvCxnSpPr>
        <xdr:cNvPr id="295" name="直線コネクタ 294"/>
        <xdr:cNvCxnSpPr/>
      </xdr:nvCxnSpPr>
      <xdr:spPr>
        <a:xfrm>
          <a:off x="1924050" y="13703808"/>
          <a:ext cx="841375"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7129</xdr:rowOff>
    </xdr:from>
    <xdr:ext cx="405111" cy="259045"/>
    <xdr:sp macro="" textlink="">
      <xdr:nvSpPr>
        <xdr:cNvPr id="296" name="n_1aveValue【福祉施設】&#10;有形固定資産減価償却率"/>
        <xdr:cNvSpPr txBox="1"/>
      </xdr:nvSpPr>
      <xdr:spPr>
        <a:xfrm>
          <a:off x="3410594" y="13551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128288</xdr:rowOff>
    </xdr:from>
    <xdr:ext cx="405111" cy="259045"/>
    <xdr:sp macro="" textlink="">
      <xdr:nvSpPr>
        <xdr:cNvPr id="297" name="n_2aveValue【福祉施設】&#10;有形固定資産減価償却率"/>
        <xdr:cNvSpPr txBox="1"/>
      </xdr:nvSpPr>
      <xdr:spPr>
        <a:xfrm>
          <a:off x="257239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68597</xdr:rowOff>
    </xdr:from>
    <xdr:ext cx="405111" cy="259045"/>
    <xdr:sp macro="" textlink="">
      <xdr:nvSpPr>
        <xdr:cNvPr id="298" name="n_3aveValue【福祉施設】&#10;有形固定資産減価償却率"/>
        <xdr:cNvSpPr txBox="1"/>
      </xdr:nvSpPr>
      <xdr:spPr>
        <a:xfrm>
          <a:off x="1731019" y="1378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2557</xdr:rowOff>
    </xdr:from>
    <xdr:ext cx="405111" cy="259045"/>
    <xdr:sp macro="" textlink="">
      <xdr:nvSpPr>
        <xdr:cNvPr id="299" name="n_4aveValue【福祉施設】&#10;有形固定資産減価償却率"/>
        <xdr:cNvSpPr txBox="1"/>
      </xdr:nvSpPr>
      <xdr:spPr>
        <a:xfrm>
          <a:off x="889644" y="1337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6875</xdr:rowOff>
    </xdr:from>
    <xdr:ext cx="405111" cy="259045"/>
    <xdr:sp macro="" textlink="">
      <xdr:nvSpPr>
        <xdr:cNvPr id="300" name="n_1mainValue【福祉施設】&#10;有形固定資産減価償却率"/>
        <xdr:cNvSpPr txBox="1"/>
      </xdr:nvSpPr>
      <xdr:spPr>
        <a:xfrm>
          <a:off x="3410594" y="13894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105173</xdr:rowOff>
    </xdr:from>
    <xdr:ext cx="405111" cy="259045"/>
    <xdr:sp macro="" textlink="">
      <xdr:nvSpPr>
        <xdr:cNvPr id="301" name="n_2mainValue【福祉施設】&#10;有形固定資産減価償却率"/>
        <xdr:cNvSpPr txBox="1"/>
      </xdr:nvSpPr>
      <xdr:spPr>
        <a:xfrm>
          <a:off x="2572394" y="13821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55135</xdr:rowOff>
    </xdr:from>
    <xdr:ext cx="405111" cy="259045"/>
    <xdr:sp macro="" textlink="">
      <xdr:nvSpPr>
        <xdr:cNvPr id="302" name="n_3mainValue【福祉施設】&#10;有形固定資産減価償却率"/>
        <xdr:cNvSpPr txBox="1"/>
      </xdr:nvSpPr>
      <xdr:spPr>
        <a:xfrm>
          <a:off x="1731019" y="1342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3" name="正方形/長方形 302"/>
        <xdr:cNvSpPr/>
      </xdr:nvSpPr>
      <xdr:spPr>
        <a:xfrm>
          <a:off x="6280150" y="1181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4" name="正方形/長方形 303"/>
        <xdr:cNvSpPr/>
      </xdr:nvSpPr>
      <xdr:spPr>
        <a:xfrm>
          <a:off x="6397625"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5" name="正方形/長方形 304"/>
        <xdr:cNvSpPr/>
      </xdr:nvSpPr>
      <xdr:spPr>
        <a:xfrm>
          <a:off x="6397625"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6" name="正方形/長方形 305"/>
        <xdr:cNvSpPr/>
      </xdr:nvSpPr>
      <xdr:spPr>
        <a:xfrm>
          <a:off x="73660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7" name="正方形/長方形 306"/>
        <xdr:cNvSpPr/>
      </xdr:nvSpPr>
      <xdr:spPr>
        <a:xfrm>
          <a:off x="73660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8" name="正方形/長方形 307"/>
        <xdr:cNvSpPr/>
      </xdr:nvSpPr>
      <xdr:spPr>
        <a:xfrm>
          <a:off x="84518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9" name="正方形/長方形 308"/>
        <xdr:cNvSpPr/>
      </xdr:nvSpPr>
      <xdr:spPr>
        <a:xfrm>
          <a:off x="84518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0" name="正方形/長方形 309"/>
        <xdr:cNvSpPr/>
      </xdr:nvSpPr>
      <xdr:spPr>
        <a:xfrm>
          <a:off x="6280150" y="1295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1" name="テキスト ボックス 310"/>
        <xdr:cNvSpPr txBox="1"/>
      </xdr:nvSpPr>
      <xdr:spPr>
        <a:xfrm>
          <a:off x="62420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2" name="直線コネクタ 311"/>
        <xdr:cNvCxnSpPr/>
      </xdr:nvCxnSpPr>
      <xdr:spPr>
        <a:xfrm>
          <a:off x="6280150" y="1524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13" name="直線コネクタ 312"/>
        <xdr:cNvCxnSpPr/>
      </xdr:nvCxnSpPr>
      <xdr:spPr>
        <a:xfrm>
          <a:off x="6280150" y="146685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14" name="テキスト ボックス 313"/>
        <xdr:cNvSpPr txBox="1"/>
      </xdr:nvSpPr>
      <xdr:spPr>
        <a:xfrm>
          <a:off x="58320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5" name="直線コネクタ 314"/>
        <xdr:cNvCxnSpPr/>
      </xdr:nvCxnSpPr>
      <xdr:spPr>
        <a:xfrm>
          <a:off x="6280150" y="14097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6" name="テキスト ボックス 315"/>
        <xdr:cNvSpPr txBox="1"/>
      </xdr:nvSpPr>
      <xdr:spPr>
        <a:xfrm>
          <a:off x="58320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17" name="直線コネクタ 316"/>
        <xdr:cNvCxnSpPr/>
      </xdr:nvCxnSpPr>
      <xdr:spPr>
        <a:xfrm>
          <a:off x="6280150" y="135255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18" name="テキスト ボックス 317"/>
        <xdr:cNvSpPr txBox="1"/>
      </xdr:nvSpPr>
      <xdr:spPr>
        <a:xfrm>
          <a:off x="58320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9" name="直線コネクタ 318"/>
        <xdr:cNvCxnSpPr/>
      </xdr:nvCxnSpPr>
      <xdr:spPr>
        <a:xfrm>
          <a:off x="6280150" y="1295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0" name="テキスト ボックス 319"/>
        <xdr:cNvSpPr txBox="1"/>
      </xdr:nvSpPr>
      <xdr:spPr>
        <a:xfrm>
          <a:off x="58320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1" name="【福祉施設】&#10;一人当たり面積グラフ枠"/>
        <xdr:cNvSpPr/>
      </xdr:nvSpPr>
      <xdr:spPr>
        <a:xfrm>
          <a:off x="6280150" y="1295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89536</xdr:rowOff>
    </xdr:from>
    <xdr:to>
      <xdr:col>54</xdr:col>
      <xdr:colOff>189865</xdr:colOff>
      <xdr:row>85</xdr:row>
      <xdr:rowOff>78105</xdr:rowOff>
    </xdr:to>
    <xdr:cxnSp macro="">
      <xdr:nvCxnSpPr>
        <xdr:cNvPr id="322" name="直線コネクタ 321"/>
        <xdr:cNvCxnSpPr/>
      </xdr:nvCxnSpPr>
      <xdr:spPr>
        <a:xfrm flipV="1">
          <a:off x="9952990" y="13462636"/>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23" name="【福祉施設】&#10;一人当たり面積最小値テキスト"/>
        <xdr:cNvSpPr txBox="1"/>
      </xdr:nvSpPr>
      <xdr:spPr>
        <a:xfrm>
          <a:off x="9991725"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24" name="直線コネクタ 323"/>
        <xdr:cNvCxnSpPr/>
      </xdr:nvCxnSpPr>
      <xdr:spPr>
        <a:xfrm>
          <a:off x="9874250" y="1465135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36213</xdr:rowOff>
    </xdr:from>
    <xdr:ext cx="469744" cy="259045"/>
    <xdr:sp macro="" textlink="">
      <xdr:nvSpPr>
        <xdr:cNvPr id="325" name="【福祉施設】&#10;一人当たり面積最大値テキスト"/>
        <xdr:cNvSpPr txBox="1"/>
      </xdr:nvSpPr>
      <xdr:spPr>
        <a:xfrm>
          <a:off x="9991725" y="1323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89536</xdr:rowOff>
    </xdr:from>
    <xdr:to>
      <xdr:col>55</xdr:col>
      <xdr:colOff>88900</xdr:colOff>
      <xdr:row>78</xdr:row>
      <xdr:rowOff>89536</xdr:rowOff>
    </xdr:to>
    <xdr:cxnSp macro="">
      <xdr:nvCxnSpPr>
        <xdr:cNvPr id="326" name="直線コネクタ 325"/>
        <xdr:cNvCxnSpPr/>
      </xdr:nvCxnSpPr>
      <xdr:spPr>
        <a:xfrm>
          <a:off x="9874250" y="13462636"/>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34307</xdr:rowOff>
    </xdr:from>
    <xdr:ext cx="469744" cy="259045"/>
    <xdr:sp macro="" textlink="">
      <xdr:nvSpPr>
        <xdr:cNvPr id="327" name="【福祉施設】&#10;一人当たり面積平均値テキスト"/>
        <xdr:cNvSpPr txBox="1"/>
      </xdr:nvSpPr>
      <xdr:spPr>
        <a:xfrm>
          <a:off x="9991725" y="1426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55880</xdr:rowOff>
    </xdr:from>
    <xdr:to>
      <xdr:col>55</xdr:col>
      <xdr:colOff>50800</xdr:colOff>
      <xdr:row>83</xdr:row>
      <xdr:rowOff>157480</xdr:rowOff>
    </xdr:to>
    <xdr:sp macro="" textlink="">
      <xdr:nvSpPr>
        <xdr:cNvPr id="328" name="フローチャート: 判断 327"/>
        <xdr:cNvSpPr/>
      </xdr:nvSpPr>
      <xdr:spPr>
        <a:xfrm>
          <a:off x="9912350" y="1428623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55880</xdr:rowOff>
    </xdr:from>
    <xdr:to>
      <xdr:col>50</xdr:col>
      <xdr:colOff>165100</xdr:colOff>
      <xdr:row>83</xdr:row>
      <xdr:rowOff>157480</xdr:rowOff>
    </xdr:to>
    <xdr:sp macro="" textlink="">
      <xdr:nvSpPr>
        <xdr:cNvPr id="329" name="フローチャート: 判断 328"/>
        <xdr:cNvSpPr/>
      </xdr:nvSpPr>
      <xdr:spPr>
        <a:xfrm>
          <a:off x="911225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50164</xdr:rowOff>
    </xdr:from>
    <xdr:to>
      <xdr:col>46</xdr:col>
      <xdr:colOff>38100</xdr:colOff>
      <xdr:row>83</xdr:row>
      <xdr:rowOff>151764</xdr:rowOff>
    </xdr:to>
    <xdr:sp macro="" textlink="">
      <xdr:nvSpPr>
        <xdr:cNvPr id="330" name="フローチャート: 判断 329"/>
        <xdr:cNvSpPr/>
      </xdr:nvSpPr>
      <xdr:spPr>
        <a:xfrm>
          <a:off x="8270875" y="14280514"/>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21589</xdr:rowOff>
    </xdr:from>
    <xdr:to>
      <xdr:col>41</xdr:col>
      <xdr:colOff>101600</xdr:colOff>
      <xdr:row>83</xdr:row>
      <xdr:rowOff>123189</xdr:rowOff>
    </xdr:to>
    <xdr:sp macro="" textlink="">
      <xdr:nvSpPr>
        <xdr:cNvPr id="331" name="フローチャート: 判断 330"/>
        <xdr:cNvSpPr/>
      </xdr:nvSpPr>
      <xdr:spPr>
        <a:xfrm>
          <a:off x="7419975"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73025</xdr:rowOff>
    </xdr:from>
    <xdr:to>
      <xdr:col>36</xdr:col>
      <xdr:colOff>165100</xdr:colOff>
      <xdr:row>83</xdr:row>
      <xdr:rowOff>3175</xdr:rowOff>
    </xdr:to>
    <xdr:sp macro="" textlink="">
      <xdr:nvSpPr>
        <xdr:cNvPr id="332" name="フローチャート: 判断 331"/>
        <xdr:cNvSpPr/>
      </xdr:nvSpPr>
      <xdr:spPr>
        <a:xfrm>
          <a:off x="65786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3" name="テキスト ボックス 332"/>
        <xdr:cNvSpPr txBox="1"/>
      </xdr:nvSpPr>
      <xdr:spPr>
        <a:xfrm>
          <a:off x="97726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4" name="テキスト ボックス 333"/>
        <xdr:cNvSpPr txBox="1"/>
      </xdr:nvSpPr>
      <xdr:spPr>
        <a:xfrm>
          <a:off x="89820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5" name="テキスト ボックス 334"/>
        <xdr:cNvSpPr txBox="1"/>
      </xdr:nvSpPr>
      <xdr:spPr>
        <a:xfrm>
          <a:off x="8140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6" name="テキスト ボックス 335"/>
        <xdr:cNvSpPr txBox="1"/>
      </xdr:nvSpPr>
      <xdr:spPr>
        <a:xfrm>
          <a:off x="728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7" name="テキスト ボックス 336"/>
        <xdr:cNvSpPr txBox="1"/>
      </xdr:nvSpPr>
      <xdr:spPr>
        <a:xfrm>
          <a:off x="64484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107314</xdr:rowOff>
    </xdr:from>
    <xdr:to>
      <xdr:col>55</xdr:col>
      <xdr:colOff>50800</xdr:colOff>
      <xdr:row>83</xdr:row>
      <xdr:rowOff>37464</xdr:rowOff>
    </xdr:to>
    <xdr:sp macro="" textlink="">
      <xdr:nvSpPr>
        <xdr:cNvPr id="338" name="楕円 337"/>
        <xdr:cNvSpPr/>
      </xdr:nvSpPr>
      <xdr:spPr>
        <a:xfrm>
          <a:off x="9912350" y="14166214"/>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130191</xdr:rowOff>
    </xdr:from>
    <xdr:ext cx="469744" cy="259045"/>
    <xdr:sp macro="" textlink="">
      <xdr:nvSpPr>
        <xdr:cNvPr id="339" name="【福祉施設】&#10;一人当たり面積該当値テキスト"/>
        <xdr:cNvSpPr txBox="1"/>
      </xdr:nvSpPr>
      <xdr:spPr>
        <a:xfrm>
          <a:off x="9991725" y="1401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107314</xdr:rowOff>
    </xdr:from>
    <xdr:to>
      <xdr:col>50</xdr:col>
      <xdr:colOff>165100</xdr:colOff>
      <xdr:row>83</xdr:row>
      <xdr:rowOff>37464</xdr:rowOff>
    </xdr:to>
    <xdr:sp macro="" textlink="">
      <xdr:nvSpPr>
        <xdr:cNvPr id="340" name="楕円 339"/>
        <xdr:cNvSpPr/>
      </xdr:nvSpPr>
      <xdr:spPr>
        <a:xfrm>
          <a:off x="9112250" y="1416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158114</xdr:rowOff>
    </xdr:from>
    <xdr:to>
      <xdr:col>55</xdr:col>
      <xdr:colOff>0</xdr:colOff>
      <xdr:row>82</xdr:row>
      <xdr:rowOff>158114</xdr:rowOff>
    </xdr:to>
    <xdr:cxnSp macro="">
      <xdr:nvCxnSpPr>
        <xdr:cNvPr id="341" name="直線コネクタ 340"/>
        <xdr:cNvCxnSpPr/>
      </xdr:nvCxnSpPr>
      <xdr:spPr>
        <a:xfrm>
          <a:off x="9163050" y="14217014"/>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107314</xdr:rowOff>
    </xdr:from>
    <xdr:to>
      <xdr:col>46</xdr:col>
      <xdr:colOff>38100</xdr:colOff>
      <xdr:row>83</xdr:row>
      <xdr:rowOff>37464</xdr:rowOff>
    </xdr:to>
    <xdr:sp macro="" textlink="">
      <xdr:nvSpPr>
        <xdr:cNvPr id="342" name="楕円 341"/>
        <xdr:cNvSpPr/>
      </xdr:nvSpPr>
      <xdr:spPr>
        <a:xfrm>
          <a:off x="8270875" y="14166214"/>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158114</xdr:rowOff>
    </xdr:from>
    <xdr:to>
      <xdr:col>50</xdr:col>
      <xdr:colOff>114300</xdr:colOff>
      <xdr:row>82</xdr:row>
      <xdr:rowOff>158114</xdr:rowOff>
    </xdr:to>
    <xdr:cxnSp macro="">
      <xdr:nvCxnSpPr>
        <xdr:cNvPr id="343" name="直線コネクタ 342"/>
        <xdr:cNvCxnSpPr/>
      </xdr:nvCxnSpPr>
      <xdr:spPr>
        <a:xfrm>
          <a:off x="8321675" y="14217014"/>
          <a:ext cx="841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107314</xdr:rowOff>
    </xdr:from>
    <xdr:to>
      <xdr:col>41</xdr:col>
      <xdr:colOff>101600</xdr:colOff>
      <xdr:row>83</xdr:row>
      <xdr:rowOff>37464</xdr:rowOff>
    </xdr:to>
    <xdr:sp macro="" textlink="">
      <xdr:nvSpPr>
        <xdr:cNvPr id="344" name="楕円 343"/>
        <xdr:cNvSpPr/>
      </xdr:nvSpPr>
      <xdr:spPr>
        <a:xfrm>
          <a:off x="7419975" y="1416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158114</xdr:rowOff>
    </xdr:from>
    <xdr:to>
      <xdr:col>45</xdr:col>
      <xdr:colOff>177800</xdr:colOff>
      <xdr:row>82</xdr:row>
      <xdr:rowOff>158114</xdr:rowOff>
    </xdr:to>
    <xdr:cxnSp macro="">
      <xdr:nvCxnSpPr>
        <xdr:cNvPr id="345" name="直線コネクタ 344"/>
        <xdr:cNvCxnSpPr/>
      </xdr:nvCxnSpPr>
      <xdr:spPr>
        <a:xfrm>
          <a:off x="7470775" y="14217014"/>
          <a:ext cx="850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148607</xdr:rowOff>
    </xdr:from>
    <xdr:ext cx="469744" cy="259045"/>
    <xdr:sp macro="" textlink="">
      <xdr:nvSpPr>
        <xdr:cNvPr id="346" name="n_1aveValue【福祉施設】&#10;一人当たり面積"/>
        <xdr:cNvSpPr txBox="1"/>
      </xdr:nvSpPr>
      <xdr:spPr>
        <a:xfrm>
          <a:off x="8925002" y="143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142891</xdr:rowOff>
    </xdr:from>
    <xdr:ext cx="469744" cy="259045"/>
    <xdr:sp macro="" textlink="">
      <xdr:nvSpPr>
        <xdr:cNvPr id="347" name="n_2aveValue【福祉施設】&#10;一人当たり面積"/>
        <xdr:cNvSpPr txBox="1"/>
      </xdr:nvSpPr>
      <xdr:spPr>
        <a:xfrm>
          <a:off x="8096327" y="1437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114316</xdr:rowOff>
    </xdr:from>
    <xdr:ext cx="469744" cy="259045"/>
    <xdr:sp macro="" textlink="">
      <xdr:nvSpPr>
        <xdr:cNvPr id="348" name="n_3aveValue【福祉施設】&#10;一人当たり面積"/>
        <xdr:cNvSpPr txBox="1"/>
      </xdr:nvSpPr>
      <xdr:spPr>
        <a:xfrm>
          <a:off x="7245427" y="1434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19702</xdr:rowOff>
    </xdr:from>
    <xdr:ext cx="469744" cy="259045"/>
    <xdr:sp macro="" textlink="">
      <xdr:nvSpPr>
        <xdr:cNvPr id="349" name="n_4aveValue【福祉施設】&#10;一人当たり面積"/>
        <xdr:cNvSpPr txBox="1"/>
      </xdr:nvSpPr>
      <xdr:spPr>
        <a:xfrm>
          <a:off x="6404052" y="1390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53991</xdr:rowOff>
    </xdr:from>
    <xdr:ext cx="469744" cy="259045"/>
    <xdr:sp macro="" textlink="">
      <xdr:nvSpPr>
        <xdr:cNvPr id="350" name="n_1mainValue【福祉施設】&#10;一人当たり面積"/>
        <xdr:cNvSpPr txBox="1"/>
      </xdr:nvSpPr>
      <xdr:spPr>
        <a:xfrm>
          <a:off x="8925002" y="1394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53991</xdr:rowOff>
    </xdr:from>
    <xdr:ext cx="469744" cy="259045"/>
    <xdr:sp macro="" textlink="">
      <xdr:nvSpPr>
        <xdr:cNvPr id="351" name="n_2mainValue【福祉施設】&#10;一人当たり面積"/>
        <xdr:cNvSpPr txBox="1"/>
      </xdr:nvSpPr>
      <xdr:spPr>
        <a:xfrm>
          <a:off x="8096327" y="1394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53991</xdr:rowOff>
    </xdr:from>
    <xdr:ext cx="469744" cy="259045"/>
    <xdr:sp macro="" textlink="">
      <xdr:nvSpPr>
        <xdr:cNvPr id="352" name="n_3mainValue【福祉施設】&#10;一人当たり面積"/>
        <xdr:cNvSpPr txBox="1"/>
      </xdr:nvSpPr>
      <xdr:spPr>
        <a:xfrm>
          <a:off x="7245427" y="1394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3" name="正方形/長方形 352"/>
        <xdr:cNvSpPr/>
      </xdr:nvSpPr>
      <xdr:spPr>
        <a:xfrm>
          <a:off x="723900" y="1562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4" name="正方形/長方形 353"/>
        <xdr:cNvSpPr/>
      </xdr:nvSpPr>
      <xdr:spPr>
        <a:xfrm>
          <a:off x="8509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5" name="正方形/長方形 354"/>
        <xdr:cNvSpPr/>
      </xdr:nvSpPr>
      <xdr:spPr>
        <a:xfrm>
          <a:off x="8509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6" name="正方形/長方形 355"/>
        <xdr:cNvSpPr/>
      </xdr:nvSpPr>
      <xdr:spPr>
        <a:xfrm>
          <a:off x="18097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7" name="正方形/長方形 356"/>
        <xdr:cNvSpPr/>
      </xdr:nvSpPr>
      <xdr:spPr>
        <a:xfrm>
          <a:off x="18097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8" name="正方形/長方形 357"/>
        <xdr:cNvSpPr/>
      </xdr:nvSpPr>
      <xdr:spPr>
        <a:xfrm>
          <a:off x="28956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9" name="正方形/長方形 358"/>
        <xdr:cNvSpPr/>
      </xdr:nvSpPr>
      <xdr:spPr>
        <a:xfrm>
          <a:off x="28956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0" name="正方形/長方形 359"/>
        <xdr:cNvSpPr/>
      </xdr:nvSpPr>
      <xdr:spPr>
        <a:xfrm>
          <a:off x="723900" y="1676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1" name="テキスト ボックス 360"/>
        <xdr:cNvSpPr txBox="1"/>
      </xdr:nvSpPr>
      <xdr:spPr>
        <a:xfrm>
          <a:off x="6953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2" name="直線コネクタ 361"/>
        <xdr:cNvCxnSpPr/>
      </xdr:nvCxnSpPr>
      <xdr:spPr>
        <a:xfrm>
          <a:off x="723900" y="1905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3" name="テキスト ボックス 362"/>
        <xdr:cNvSpPr txBox="1"/>
      </xdr:nvSpPr>
      <xdr:spPr>
        <a:xfrm>
          <a:off x="285296"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4" name="直線コネクタ 363"/>
        <xdr:cNvCxnSpPr/>
      </xdr:nvCxnSpPr>
      <xdr:spPr>
        <a:xfrm>
          <a:off x="723900" y="18723429"/>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5" name="テキスト ボックス 364"/>
        <xdr:cNvSpPr txBox="1"/>
      </xdr:nvSpPr>
      <xdr:spPr>
        <a:xfrm>
          <a:off x="28529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6" name="直線コネクタ 365"/>
        <xdr:cNvCxnSpPr/>
      </xdr:nvCxnSpPr>
      <xdr:spPr>
        <a:xfrm>
          <a:off x="723900" y="1839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7" name="テキスト ボックス 366"/>
        <xdr:cNvSpPr txBox="1"/>
      </xdr:nvSpPr>
      <xdr:spPr>
        <a:xfrm>
          <a:off x="349416"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8" name="直線コネクタ 367"/>
        <xdr:cNvCxnSpPr/>
      </xdr:nvCxnSpPr>
      <xdr:spPr>
        <a:xfrm>
          <a:off x="723900" y="18070286"/>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9" name="テキスト ボックス 368"/>
        <xdr:cNvSpPr txBox="1"/>
      </xdr:nvSpPr>
      <xdr:spPr>
        <a:xfrm>
          <a:off x="349416"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0" name="直線コネクタ 369"/>
        <xdr:cNvCxnSpPr/>
      </xdr:nvCxnSpPr>
      <xdr:spPr>
        <a:xfrm>
          <a:off x="723900" y="17743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1" name="テキスト ボックス 370"/>
        <xdr:cNvSpPr txBox="1"/>
      </xdr:nvSpPr>
      <xdr:spPr>
        <a:xfrm>
          <a:off x="349416"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2" name="直線コネクタ 371"/>
        <xdr:cNvCxnSpPr/>
      </xdr:nvCxnSpPr>
      <xdr:spPr>
        <a:xfrm>
          <a:off x="723900" y="1741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3" name="テキスト ボックス 372"/>
        <xdr:cNvSpPr txBox="1"/>
      </xdr:nvSpPr>
      <xdr:spPr>
        <a:xfrm>
          <a:off x="349416"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4" name="直線コネクタ 373"/>
        <xdr:cNvCxnSpPr/>
      </xdr:nvCxnSpPr>
      <xdr:spPr>
        <a:xfrm>
          <a:off x="723900" y="17090571"/>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75" name="テキスト ボックス 374"/>
        <xdr:cNvSpPr txBox="1"/>
      </xdr:nvSpPr>
      <xdr:spPr>
        <a:xfrm>
          <a:off x="40401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6" name="直線コネクタ 375"/>
        <xdr:cNvCxnSpPr/>
      </xdr:nvCxnSpPr>
      <xdr:spPr>
        <a:xfrm>
          <a:off x="723900" y="1676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77" name="【市民会館】&#10;有形固定資産減価償却率グラフ枠"/>
        <xdr:cNvSpPr/>
      </xdr:nvSpPr>
      <xdr:spPr>
        <a:xfrm>
          <a:off x="723900" y="1676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85998</xdr:rowOff>
    </xdr:from>
    <xdr:to>
      <xdr:col>24</xdr:col>
      <xdr:colOff>62865</xdr:colOff>
      <xdr:row>109</xdr:row>
      <xdr:rowOff>22316</xdr:rowOff>
    </xdr:to>
    <xdr:cxnSp macro="">
      <xdr:nvCxnSpPr>
        <xdr:cNvPr id="378" name="直線コネクタ 377"/>
        <xdr:cNvCxnSpPr/>
      </xdr:nvCxnSpPr>
      <xdr:spPr>
        <a:xfrm flipV="1">
          <a:off x="4406265" y="17230998"/>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26143</xdr:rowOff>
    </xdr:from>
    <xdr:ext cx="405111" cy="259045"/>
    <xdr:sp macro="" textlink="">
      <xdr:nvSpPr>
        <xdr:cNvPr id="379" name="【市民会館】&#10;有形固定資産減価償却率最小値テキスト"/>
        <xdr:cNvSpPr txBox="1"/>
      </xdr:nvSpPr>
      <xdr:spPr>
        <a:xfrm>
          <a:off x="4445000" y="1871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22316</xdr:rowOff>
    </xdr:from>
    <xdr:to>
      <xdr:col>24</xdr:col>
      <xdr:colOff>152400</xdr:colOff>
      <xdr:row>109</xdr:row>
      <xdr:rowOff>22316</xdr:rowOff>
    </xdr:to>
    <xdr:cxnSp macro="">
      <xdr:nvCxnSpPr>
        <xdr:cNvPr id="380" name="直線コネクタ 379"/>
        <xdr:cNvCxnSpPr/>
      </xdr:nvCxnSpPr>
      <xdr:spPr>
        <a:xfrm>
          <a:off x="4327525" y="18710366"/>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32675</xdr:rowOff>
    </xdr:from>
    <xdr:ext cx="340478" cy="259045"/>
    <xdr:sp macro="" textlink="">
      <xdr:nvSpPr>
        <xdr:cNvPr id="381" name="【市民会館】&#10;有形固定資産減価償却率最大値テキスト"/>
        <xdr:cNvSpPr txBox="1"/>
      </xdr:nvSpPr>
      <xdr:spPr>
        <a:xfrm>
          <a:off x="4445000" y="170062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85998</xdr:rowOff>
    </xdr:from>
    <xdr:to>
      <xdr:col>24</xdr:col>
      <xdr:colOff>152400</xdr:colOff>
      <xdr:row>100</xdr:row>
      <xdr:rowOff>85998</xdr:rowOff>
    </xdr:to>
    <xdr:cxnSp macro="">
      <xdr:nvCxnSpPr>
        <xdr:cNvPr id="382" name="直線コネクタ 381"/>
        <xdr:cNvCxnSpPr/>
      </xdr:nvCxnSpPr>
      <xdr:spPr>
        <a:xfrm>
          <a:off x="4327525" y="17230998"/>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23784</xdr:rowOff>
    </xdr:from>
    <xdr:ext cx="405111" cy="259045"/>
    <xdr:sp macro="" textlink="">
      <xdr:nvSpPr>
        <xdr:cNvPr id="383" name="【市民会館】&#10;有形固定資産減価償却率平均値テキスト"/>
        <xdr:cNvSpPr txBox="1"/>
      </xdr:nvSpPr>
      <xdr:spPr>
        <a:xfrm>
          <a:off x="4445000" y="17854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907</xdr:rowOff>
    </xdr:from>
    <xdr:to>
      <xdr:col>24</xdr:col>
      <xdr:colOff>114300</xdr:colOff>
      <xdr:row>105</xdr:row>
      <xdr:rowOff>102507</xdr:rowOff>
    </xdr:to>
    <xdr:sp macro="" textlink="">
      <xdr:nvSpPr>
        <xdr:cNvPr id="384" name="フローチャート: 判断 383"/>
        <xdr:cNvSpPr/>
      </xdr:nvSpPr>
      <xdr:spPr>
        <a:xfrm>
          <a:off x="4356100" y="1800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141332</xdr:rowOff>
    </xdr:from>
    <xdr:to>
      <xdr:col>20</xdr:col>
      <xdr:colOff>38100</xdr:colOff>
      <xdr:row>105</xdr:row>
      <xdr:rowOff>71482</xdr:rowOff>
    </xdr:to>
    <xdr:sp macro="" textlink="">
      <xdr:nvSpPr>
        <xdr:cNvPr id="385" name="フローチャート: 判断 384"/>
        <xdr:cNvSpPr/>
      </xdr:nvSpPr>
      <xdr:spPr>
        <a:xfrm>
          <a:off x="3565525" y="17972132"/>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71120</xdr:rowOff>
    </xdr:from>
    <xdr:to>
      <xdr:col>15</xdr:col>
      <xdr:colOff>101600</xdr:colOff>
      <xdr:row>105</xdr:row>
      <xdr:rowOff>1270</xdr:rowOff>
    </xdr:to>
    <xdr:sp macro="" textlink="">
      <xdr:nvSpPr>
        <xdr:cNvPr id="386" name="フローチャート: 判断 385"/>
        <xdr:cNvSpPr/>
      </xdr:nvSpPr>
      <xdr:spPr>
        <a:xfrm>
          <a:off x="2714625"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105411</xdr:rowOff>
    </xdr:from>
    <xdr:to>
      <xdr:col>10</xdr:col>
      <xdr:colOff>165100</xdr:colOff>
      <xdr:row>105</xdr:row>
      <xdr:rowOff>35561</xdr:rowOff>
    </xdr:to>
    <xdr:sp macro="" textlink="">
      <xdr:nvSpPr>
        <xdr:cNvPr id="387" name="フローチャート: 判断 386"/>
        <xdr:cNvSpPr/>
      </xdr:nvSpPr>
      <xdr:spPr>
        <a:xfrm>
          <a:off x="187325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33564</xdr:rowOff>
    </xdr:from>
    <xdr:to>
      <xdr:col>6</xdr:col>
      <xdr:colOff>38100</xdr:colOff>
      <xdr:row>104</xdr:row>
      <xdr:rowOff>135164</xdr:rowOff>
    </xdr:to>
    <xdr:sp macro="" textlink="">
      <xdr:nvSpPr>
        <xdr:cNvPr id="388" name="フローチャート: 判断 387"/>
        <xdr:cNvSpPr/>
      </xdr:nvSpPr>
      <xdr:spPr>
        <a:xfrm>
          <a:off x="1031875" y="17864364"/>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9" name="テキスト ボックス 388"/>
        <xdr:cNvSpPr txBox="1"/>
      </xdr:nvSpPr>
      <xdr:spPr>
        <a:xfrm>
          <a:off x="42259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0" name="テキスト ボックス 389"/>
        <xdr:cNvSpPr txBox="1"/>
      </xdr:nvSpPr>
      <xdr:spPr>
        <a:xfrm>
          <a:off x="34353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1" name="テキスト ボックス 390"/>
        <xdr:cNvSpPr txBox="1"/>
      </xdr:nvSpPr>
      <xdr:spPr>
        <a:xfrm>
          <a:off x="2584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2" name="テキスト ボックス 391"/>
        <xdr:cNvSpPr txBox="1"/>
      </xdr:nvSpPr>
      <xdr:spPr>
        <a:xfrm>
          <a:off x="17430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3" name="テキスト ボックス 392"/>
        <xdr:cNvSpPr txBox="1"/>
      </xdr:nvSpPr>
      <xdr:spPr>
        <a:xfrm>
          <a:off x="901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44994</xdr:rowOff>
    </xdr:from>
    <xdr:to>
      <xdr:col>24</xdr:col>
      <xdr:colOff>114300</xdr:colOff>
      <xdr:row>107</xdr:row>
      <xdr:rowOff>146594</xdr:rowOff>
    </xdr:to>
    <xdr:sp macro="" textlink="">
      <xdr:nvSpPr>
        <xdr:cNvPr id="394" name="楕円 393"/>
        <xdr:cNvSpPr/>
      </xdr:nvSpPr>
      <xdr:spPr>
        <a:xfrm>
          <a:off x="4356100" y="1839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23421</xdr:rowOff>
    </xdr:from>
    <xdr:ext cx="405111" cy="259045"/>
    <xdr:sp macro="" textlink="">
      <xdr:nvSpPr>
        <xdr:cNvPr id="395" name="【市民会館】&#10;有形固定資産減価償却率該当値テキスト"/>
        <xdr:cNvSpPr txBox="1"/>
      </xdr:nvSpPr>
      <xdr:spPr>
        <a:xfrm>
          <a:off x="4445000" y="1836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22134</xdr:rowOff>
    </xdr:from>
    <xdr:to>
      <xdr:col>20</xdr:col>
      <xdr:colOff>38100</xdr:colOff>
      <xdr:row>107</xdr:row>
      <xdr:rowOff>123734</xdr:rowOff>
    </xdr:to>
    <xdr:sp macro="" textlink="">
      <xdr:nvSpPr>
        <xdr:cNvPr id="396" name="楕円 395"/>
        <xdr:cNvSpPr/>
      </xdr:nvSpPr>
      <xdr:spPr>
        <a:xfrm>
          <a:off x="3565525" y="18367284"/>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72934</xdr:rowOff>
    </xdr:from>
    <xdr:to>
      <xdr:col>24</xdr:col>
      <xdr:colOff>63500</xdr:colOff>
      <xdr:row>107</xdr:row>
      <xdr:rowOff>95794</xdr:rowOff>
    </xdr:to>
    <xdr:cxnSp macro="">
      <xdr:nvCxnSpPr>
        <xdr:cNvPr id="397" name="直線コネクタ 396"/>
        <xdr:cNvCxnSpPr/>
      </xdr:nvCxnSpPr>
      <xdr:spPr>
        <a:xfrm>
          <a:off x="3616325" y="18418084"/>
          <a:ext cx="790575"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169092</xdr:rowOff>
    </xdr:from>
    <xdr:to>
      <xdr:col>15</xdr:col>
      <xdr:colOff>101600</xdr:colOff>
      <xdr:row>107</xdr:row>
      <xdr:rowOff>99242</xdr:rowOff>
    </xdr:to>
    <xdr:sp macro="" textlink="">
      <xdr:nvSpPr>
        <xdr:cNvPr id="398" name="楕円 397"/>
        <xdr:cNvSpPr/>
      </xdr:nvSpPr>
      <xdr:spPr>
        <a:xfrm>
          <a:off x="2714625" y="1834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48442</xdr:rowOff>
    </xdr:from>
    <xdr:to>
      <xdr:col>19</xdr:col>
      <xdr:colOff>177800</xdr:colOff>
      <xdr:row>107</xdr:row>
      <xdr:rowOff>72934</xdr:rowOff>
    </xdr:to>
    <xdr:cxnSp macro="">
      <xdr:nvCxnSpPr>
        <xdr:cNvPr id="399" name="直線コネクタ 398"/>
        <xdr:cNvCxnSpPr/>
      </xdr:nvCxnSpPr>
      <xdr:spPr>
        <a:xfrm>
          <a:off x="2765425" y="18393592"/>
          <a:ext cx="8509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146231</xdr:rowOff>
    </xdr:from>
    <xdr:to>
      <xdr:col>10</xdr:col>
      <xdr:colOff>165100</xdr:colOff>
      <xdr:row>107</xdr:row>
      <xdr:rowOff>76381</xdr:rowOff>
    </xdr:to>
    <xdr:sp macro="" textlink="">
      <xdr:nvSpPr>
        <xdr:cNvPr id="400" name="楕円 399"/>
        <xdr:cNvSpPr/>
      </xdr:nvSpPr>
      <xdr:spPr>
        <a:xfrm>
          <a:off x="1873250" y="1831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25581</xdr:rowOff>
    </xdr:from>
    <xdr:to>
      <xdr:col>15</xdr:col>
      <xdr:colOff>50800</xdr:colOff>
      <xdr:row>107</xdr:row>
      <xdr:rowOff>48442</xdr:rowOff>
    </xdr:to>
    <xdr:cxnSp macro="">
      <xdr:nvCxnSpPr>
        <xdr:cNvPr id="401" name="直線コネクタ 400"/>
        <xdr:cNvCxnSpPr/>
      </xdr:nvCxnSpPr>
      <xdr:spPr>
        <a:xfrm>
          <a:off x="1924050" y="18370731"/>
          <a:ext cx="841375"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88009</xdr:rowOff>
    </xdr:from>
    <xdr:ext cx="405111" cy="259045"/>
    <xdr:sp macro="" textlink="">
      <xdr:nvSpPr>
        <xdr:cNvPr id="402" name="n_1aveValue【市民会館】&#10;有形固定資産減価償却率"/>
        <xdr:cNvSpPr txBox="1"/>
      </xdr:nvSpPr>
      <xdr:spPr>
        <a:xfrm>
          <a:off x="3410594" y="1774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17797</xdr:rowOff>
    </xdr:from>
    <xdr:ext cx="405111" cy="259045"/>
    <xdr:sp macro="" textlink="">
      <xdr:nvSpPr>
        <xdr:cNvPr id="403" name="n_2aveValue【市民会館】&#10;有形固定資産減価償却率"/>
        <xdr:cNvSpPr txBox="1"/>
      </xdr:nvSpPr>
      <xdr:spPr>
        <a:xfrm>
          <a:off x="257239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52088</xdr:rowOff>
    </xdr:from>
    <xdr:ext cx="405111" cy="259045"/>
    <xdr:sp macro="" textlink="">
      <xdr:nvSpPr>
        <xdr:cNvPr id="404" name="n_3aveValue【市民会館】&#10;有形固定資産減価償却率"/>
        <xdr:cNvSpPr txBox="1"/>
      </xdr:nvSpPr>
      <xdr:spPr>
        <a:xfrm>
          <a:off x="1731019"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151691</xdr:rowOff>
    </xdr:from>
    <xdr:ext cx="405111" cy="259045"/>
    <xdr:sp macro="" textlink="">
      <xdr:nvSpPr>
        <xdr:cNvPr id="405" name="n_4aveValue【市民会館】&#10;有形固定資産減価償却率"/>
        <xdr:cNvSpPr txBox="1"/>
      </xdr:nvSpPr>
      <xdr:spPr>
        <a:xfrm>
          <a:off x="889644" y="1763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114861</xdr:rowOff>
    </xdr:from>
    <xdr:ext cx="405111" cy="259045"/>
    <xdr:sp macro="" textlink="">
      <xdr:nvSpPr>
        <xdr:cNvPr id="406" name="n_1mainValue【市民会館】&#10;有形固定資産減価償却率"/>
        <xdr:cNvSpPr txBox="1"/>
      </xdr:nvSpPr>
      <xdr:spPr>
        <a:xfrm>
          <a:off x="3410594" y="18460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90369</xdr:rowOff>
    </xdr:from>
    <xdr:ext cx="405111" cy="259045"/>
    <xdr:sp macro="" textlink="">
      <xdr:nvSpPr>
        <xdr:cNvPr id="407" name="n_2mainValue【市民会館】&#10;有形固定資産減価償却率"/>
        <xdr:cNvSpPr txBox="1"/>
      </xdr:nvSpPr>
      <xdr:spPr>
        <a:xfrm>
          <a:off x="2572394" y="18435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67508</xdr:rowOff>
    </xdr:from>
    <xdr:ext cx="405111" cy="259045"/>
    <xdr:sp macro="" textlink="">
      <xdr:nvSpPr>
        <xdr:cNvPr id="408" name="n_3mainValue【市民会館】&#10;有形固定資産減価償却率"/>
        <xdr:cNvSpPr txBox="1"/>
      </xdr:nvSpPr>
      <xdr:spPr>
        <a:xfrm>
          <a:off x="1731019" y="1841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9" name="正方形/長方形 408"/>
        <xdr:cNvSpPr/>
      </xdr:nvSpPr>
      <xdr:spPr>
        <a:xfrm>
          <a:off x="6280150" y="1562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0" name="正方形/長方形 409"/>
        <xdr:cNvSpPr/>
      </xdr:nvSpPr>
      <xdr:spPr>
        <a:xfrm>
          <a:off x="6397625"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1" name="正方形/長方形 410"/>
        <xdr:cNvSpPr/>
      </xdr:nvSpPr>
      <xdr:spPr>
        <a:xfrm>
          <a:off x="6397625"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2" name="正方形/長方形 411"/>
        <xdr:cNvSpPr/>
      </xdr:nvSpPr>
      <xdr:spPr>
        <a:xfrm>
          <a:off x="73660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3" name="正方形/長方形 412"/>
        <xdr:cNvSpPr/>
      </xdr:nvSpPr>
      <xdr:spPr>
        <a:xfrm>
          <a:off x="73660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4" name="正方形/長方形 413"/>
        <xdr:cNvSpPr/>
      </xdr:nvSpPr>
      <xdr:spPr>
        <a:xfrm>
          <a:off x="84518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5" name="正方形/長方形 414"/>
        <xdr:cNvSpPr/>
      </xdr:nvSpPr>
      <xdr:spPr>
        <a:xfrm>
          <a:off x="84518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6" name="正方形/長方形 415"/>
        <xdr:cNvSpPr/>
      </xdr:nvSpPr>
      <xdr:spPr>
        <a:xfrm>
          <a:off x="6280150" y="1676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7" name="テキスト ボックス 416"/>
        <xdr:cNvSpPr txBox="1"/>
      </xdr:nvSpPr>
      <xdr:spPr>
        <a:xfrm>
          <a:off x="62420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8" name="直線コネクタ 417"/>
        <xdr:cNvCxnSpPr/>
      </xdr:nvCxnSpPr>
      <xdr:spPr>
        <a:xfrm>
          <a:off x="6280150" y="1905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19" name="直線コネクタ 418"/>
        <xdr:cNvCxnSpPr/>
      </xdr:nvCxnSpPr>
      <xdr:spPr>
        <a:xfrm>
          <a:off x="6280150" y="18723429"/>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20" name="テキスト ボックス 419"/>
        <xdr:cNvSpPr txBox="1"/>
      </xdr:nvSpPr>
      <xdr:spPr>
        <a:xfrm>
          <a:off x="58320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21" name="直線コネクタ 420"/>
        <xdr:cNvCxnSpPr/>
      </xdr:nvCxnSpPr>
      <xdr:spPr>
        <a:xfrm>
          <a:off x="6280150" y="18396857"/>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22" name="テキスト ボックス 421"/>
        <xdr:cNvSpPr txBox="1"/>
      </xdr:nvSpPr>
      <xdr:spPr>
        <a:xfrm>
          <a:off x="58320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23" name="直線コネクタ 422"/>
        <xdr:cNvCxnSpPr/>
      </xdr:nvCxnSpPr>
      <xdr:spPr>
        <a:xfrm>
          <a:off x="6280150" y="18070286"/>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24" name="テキスト ボックス 423"/>
        <xdr:cNvSpPr txBox="1"/>
      </xdr:nvSpPr>
      <xdr:spPr>
        <a:xfrm>
          <a:off x="58320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25" name="直線コネクタ 424"/>
        <xdr:cNvCxnSpPr/>
      </xdr:nvCxnSpPr>
      <xdr:spPr>
        <a:xfrm>
          <a:off x="6280150" y="17743714"/>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26" name="テキスト ボックス 425"/>
        <xdr:cNvSpPr txBox="1"/>
      </xdr:nvSpPr>
      <xdr:spPr>
        <a:xfrm>
          <a:off x="58320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27" name="直線コネクタ 426"/>
        <xdr:cNvCxnSpPr/>
      </xdr:nvCxnSpPr>
      <xdr:spPr>
        <a:xfrm>
          <a:off x="6280150" y="17417143"/>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28" name="テキスト ボックス 427"/>
        <xdr:cNvSpPr txBox="1"/>
      </xdr:nvSpPr>
      <xdr:spPr>
        <a:xfrm>
          <a:off x="58320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29" name="直線コネクタ 428"/>
        <xdr:cNvCxnSpPr/>
      </xdr:nvCxnSpPr>
      <xdr:spPr>
        <a:xfrm>
          <a:off x="6280150" y="17090571"/>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30" name="テキスト ボックス 429"/>
        <xdr:cNvSpPr txBox="1"/>
      </xdr:nvSpPr>
      <xdr:spPr>
        <a:xfrm>
          <a:off x="58320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1" name="直線コネクタ 430"/>
        <xdr:cNvCxnSpPr/>
      </xdr:nvCxnSpPr>
      <xdr:spPr>
        <a:xfrm>
          <a:off x="6280150" y="1676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2" name="テキスト ボックス 431"/>
        <xdr:cNvSpPr txBox="1"/>
      </xdr:nvSpPr>
      <xdr:spPr>
        <a:xfrm>
          <a:off x="58320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3" name="【市民会館】&#10;一人当たり面積グラフ枠"/>
        <xdr:cNvSpPr/>
      </xdr:nvSpPr>
      <xdr:spPr>
        <a:xfrm>
          <a:off x="6280150" y="1676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152944</xdr:rowOff>
    </xdr:from>
    <xdr:to>
      <xdr:col>54</xdr:col>
      <xdr:colOff>189865</xdr:colOff>
      <xdr:row>108</xdr:row>
      <xdr:rowOff>115388</xdr:rowOff>
    </xdr:to>
    <xdr:cxnSp macro="">
      <xdr:nvCxnSpPr>
        <xdr:cNvPr id="434" name="直線コネクタ 433"/>
        <xdr:cNvCxnSpPr/>
      </xdr:nvCxnSpPr>
      <xdr:spPr>
        <a:xfrm flipV="1">
          <a:off x="9952990" y="17126494"/>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119215</xdr:rowOff>
    </xdr:from>
    <xdr:ext cx="469744" cy="259045"/>
    <xdr:sp macro="" textlink="">
      <xdr:nvSpPr>
        <xdr:cNvPr id="435" name="【市民会館】&#10;一人当たり面積最小値テキスト"/>
        <xdr:cNvSpPr txBox="1"/>
      </xdr:nvSpPr>
      <xdr:spPr>
        <a:xfrm>
          <a:off x="9991725" y="1863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115388</xdr:rowOff>
    </xdr:from>
    <xdr:to>
      <xdr:col>55</xdr:col>
      <xdr:colOff>88900</xdr:colOff>
      <xdr:row>108</xdr:row>
      <xdr:rowOff>115388</xdr:rowOff>
    </xdr:to>
    <xdr:cxnSp macro="">
      <xdr:nvCxnSpPr>
        <xdr:cNvPr id="436" name="直線コネクタ 435"/>
        <xdr:cNvCxnSpPr/>
      </xdr:nvCxnSpPr>
      <xdr:spPr>
        <a:xfrm>
          <a:off x="9874250" y="18631988"/>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99621</xdr:rowOff>
    </xdr:from>
    <xdr:ext cx="469744" cy="259045"/>
    <xdr:sp macro="" textlink="">
      <xdr:nvSpPr>
        <xdr:cNvPr id="437" name="【市民会館】&#10;一人当たり面積最大値テキスト"/>
        <xdr:cNvSpPr txBox="1"/>
      </xdr:nvSpPr>
      <xdr:spPr>
        <a:xfrm>
          <a:off x="9991725" y="1690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152944</xdr:rowOff>
    </xdr:from>
    <xdr:to>
      <xdr:col>55</xdr:col>
      <xdr:colOff>88900</xdr:colOff>
      <xdr:row>99</xdr:row>
      <xdr:rowOff>152944</xdr:rowOff>
    </xdr:to>
    <xdr:cxnSp macro="">
      <xdr:nvCxnSpPr>
        <xdr:cNvPr id="438" name="直線コネクタ 437"/>
        <xdr:cNvCxnSpPr/>
      </xdr:nvCxnSpPr>
      <xdr:spPr>
        <a:xfrm>
          <a:off x="9874250" y="17126494"/>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56078</xdr:rowOff>
    </xdr:from>
    <xdr:ext cx="469744" cy="259045"/>
    <xdr:sp macro="" textlink="">
      <xdr:nvSpPr>
        <xdr:cNvPr id="439" name="【市民会館】&#10;一人当たり面積平均値テキスト"/>
        <xdr:cNvSpPr txBox="1"/>
      </xdr:nvSpPr>
      <xdr:spPr>
        <a:xfrm>
          <a:off x="9991725" y="18229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77651</xdr:rowOff>
    </xdr:from>
    <xdr:to>
      <xdr:col>55</xdr:col>
      <xdr:colOff>50800</xdr:colOff>
      <xdr:row>107</xdr:row>
      <xdr:rowOff>7801</xdr:rowOff>
    </xdr:to>
    <xdr:sp macro="" textlink="">
      <xdr:nvSpPr>
        <xdr:cNvPr id="440" name="フローチャート: 判断 439"/>
        <xdr:cNvSpPr/>
      </xdr:nvSpPr>
      <xdr:spPr>
        <a:xfrm>
          <a:off x="9912350" y="18251351"/>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84182</xdr:rowOff>
    </xdr:from>
    <xdr:to>
      <xdr:col>50</xdr:col>
      <xdr:colOff>165100</xdr:colOff>
      <xdr:row>107</xdr:row>
      <xdr:rowOff>14332</xdr:rowOff>
    </xdr:to>
    <xdr:sp macro="" textlink="">
      <xdr:nvSpPr>
        <xdr:cNvPr id="441" name="フローチャート: 判断 440"/>
        <xdr:cNvSpPr/>
      </xdr:nvSpPr>
      <xdr:spPr>
        <a:xfrm>
          <a:off x="911225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77651</xdr:rowOff>
    </xdr:from>
    <xdr:to>
      <xdr:col>46</xdr:col>
      <xdr:colOff>38100</xdr:colOff>
      <xdr:row>107</xdr:row>
      <xdr:rowOff>7801</xdr:rowOff>
    </xdr:to>
    <xdr:sp macro="" textlink="">
      <xdr:nvSpPr>
        <xdr:cNvPr id="442" name="フローチャート: 判断 441"/>
        <xdr:cNvSpPr/>
      </xdr:nvSpPr>
      <xdr:spPr>
        <a:xfrm>
          <a:off x="8270875" y="18251351"/>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74386</xdr:rowOff>
    </xdr:from>
    <xdr:to>
      <xdr:col>41</xdr:col>
      <xdr:colOff>101600</xdr:colOff>
      <xdr:row>107</xdr:row>
      <xdr:rowOff>4536</xdr:rowOff>
    </xdr:to>
    <xdr:sp macro="" textlink="">
      <xdr:nvSpPr>
        <xdr:cNvPr id="443" name="フローチャート: 判断 442"/>
        <xdr:cNvSpPr/>
      </xdr:nvSpPr>
      <xdr:spPr>
        <a:xfrm>
          <a:off x="7419975"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110308</xdr:rowOff>
    </xdr:from>
    <xdr:to>
      <xdr:col>36</xdr:col>
      <xdr:colOff>165100</xdr:colOff>
      <xdr:row>107</xdr:row>
      <xdr:rowOff>40458</xdr:rowOff>
    </xdr:to>
    <xdr:sp macro="" textlink="">
      <xdr:nvSpPr>
        <xdr:cNvPr id="444" name="フローチャート: 判断 443"/>
        <xdr:cNvSpPr/>
      </xdr:nvSpPr>
      <xdr:spPr>
        <a:xfrm>
          <a:off x="6578600" y="1828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5" name="テキスト ボックス 444"/>
        <xdr:cNvSpPr txBox="1"/>
      </xdr:nvSpPr>
      <xdr:spPr>
        <a:xfrm>
          <a:off x="97726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6" name="テキスト ボックス 445"/>
        <xdr:cNvSpPr txBox="1"/>
      </xdr:nvSpPr>
      <xdr:spPr>
        <a:xfrm>
          <a:off x="89820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7" name="テキスト ボックス 446"/>
        <xdr:cNvSpPr txBox="1"/>
      </xdr:nvSpPr>
      <xdr:spPr>
        <a:xfrm>
          <a:off x="8140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8" name="テキスト ボックス 447"/>
        <xdr:cNvSpPr txBox="1"/>
      </xdr:nvSpPr>
      <xdr:spPr>
        <a:xfrm>
          <a:off x="728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9" name="テキスト ボックス 448"/>
        <xdr:cNvSpPr txBox="1"/>
      </xdr:nvSpPr>
      <xdr:spPr>
        <a:xfrm>
          <a:off x="64484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10705</xdr:rowOff>
    </xdr:from>
    <xdr:to>
      <xdr:col>55</xdr:col>
      <xdr:colOff>50800</xdr:colOff>
      <xdr:row>105</xdr:row>
      <xdr:rowOff>112305</xdr:rowOff>
    </xdr:to>
    <xdr:sp macro="" textlink="">
      <xdr:nvSpPr>
        <xdr:cNvPr id="450" name="楕円 449"/>
        <xdr:cNvSpPr/>
      </xdr:nvSpPr>
      <xdr:spPr>
        <a:xfrm>
          <a:off x="9912350" y="1801295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33582</xdr:rowOff>
    </xdr:from>
    <xdr:ext cx="469744" cy="259045"/>
    <xdr:sp macro="" textlink="">
      <xdr:nvSpPr>
        <xdr:cNvPr id="451" name="【市民会館】&#10;一人当たり面積該当値テキスト"/>
        <xdr:cNvSpPr txBox="1"/>
      </xdr:nvSpPr>
      <xdr:spPr>
        <a:xfrm>
          <a:off x="9991725" y="17864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10705</xdr:rowOff>
    </xdr:from>
    <xdr:to>
      <xdr:col>50</xdr:col>
      <xdr:colOff>165100</xdr:colOff>
      <xdr:row>105</xdr:row>
      <xdr:rowOff>112305</xdr:rowOff>
    </xdr:to>
    <xdr:sp macro="" textlink="">
      <xdr:nvSpPr>
        <xdr:cNvPr id="452" name="楕円 451"/>
        <xdr:cNvSpPr/>
      </xdr:nvSpPr>
      <xdr:spPr>
        <a:xfrm>
          <a:off x="9112250" y="1801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61505</xdr:rowOff>
    </xdr:from>
    <xdr:to>
      <xdr:col>55</xdr:col>
      <xdr:colOff>0</xdr:colOff>
      <xdr:row>105</xdr:row>
      <xdr:rowOff>61505</xdr:rowOff>
    </xdr:to>
    <xdr:cxnSp macro="">
      <xdr:nvCxnSpPr>
        <xdr:cNvPr id="453" name="直線コネクタ 452"/>
        <xdr:cNvCxnSpPr/>
      </xdr:nvCxnSpPr>
      <xdr:spPr>
        <a:xfrm>
          <a:off x="9163050" y="18063755"/>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10705</xdr:rowOff>
    </xdr:from>
    <xdr:to>
      <xdr:col>46</xdr:col>
      <xdr:colOff>38100</xdr:colOff>
      <xdr:row>105</xdr:row>
      <xdr:rowOff>112305</xdr:rowOff>
    </xdr:to>
    <xdr:sp macro="" textlink="">
      <xdr:nvSpPr>
        <xdr:cNvPr id="454" name="楕円 453"/>
        <xdr:cNvSpPr/>
      </xdr:nvSpPr>
      <xdr:spPr>
        <a:xfrm>
          <a:off x="8270875" y="1801295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61505</xdr:rowOff>
    </xdr:from>
    <xdr:to>
      <xdr:col>50</xdr:col>
      <xdr:colOff>114300</xdr:colOff>
      <xdr:row>105</xdr:row>
      <xdr:rowOff>61505</xdr:rowOff>
    </xdr:to>
    <xdr:cxnSp macro="">
      <xdr:nvCxnSpPr>
        <xdr:cNvPr id="455" name="直線コネクタ 454"/>
        <xdr:cNvCxnSpPr/>
      </xdr:nvCxnSpPr>
      <xdr:spPr>
        <a:xfrm>
          <a:off x="8321675" y="18063755"/>
          <a:ext cx="841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10705</xdr:rowOff>
    </xdr:from>
    <xdr:to>
      <xdr:col>41</xdr:col>
      <xdr:colOff>101600</xdr:colOff>
      <xdr:row>105</xdr:row>
      <xdr:rowOff>112305</xdr:rowOff>
    </xdr:to>
    <xdr:sp macro="" textlink="">
      <xdr:nvSpPr>
        <xdr:cNvPr id="456" name="楕円 455"/>
        <xdr:cNvSpPr/>
      </xdr:nvSpPr>
      <xdr:spPr>
        <a:xfrm>
          <a:off x="7419975" y="1801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61505</xdr:rowOff>
    </xdr:from>
    <xdr:to>
      <xdr:col>45</xdr:col>
      <xdr:colOff>177800</xdr:colOff>
      <xdr:row>105</xdr:row>
      <xdr:rowOff>61505</xdr:rowOff>
    </xdr:to>
    <xdr:cxnSp macro="">
      <xdr:nvCxnSpPr>
        <xdr:cNvPr id="457" name="直線コネクタ 456"/>
        <xdr:cNvCxnSpPr/>
      </xdr:nvCxnSpPr>
      <xdr:spPr>
        <a:xfrm>
          <a:off x="7470775" y="18063755"/>
          <a:ext cx="850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5459</xdr:rowOff>
    </xdr:from>
    <xdr:ext cx="469744" cy="259045"/>
    <xdr:sp macro="" textlink="">
      <xdr:nvSpPr>
        <xdr:cNvPr id="458" name="n_1aveValue【市民会館】&#10;一人当たり面積"/>
        <xdr:cNvSpPr txBox="1"/>
      </xdr:nvSpPr>
      <xdr:spPr>
        <a:xfrm>
          <a:off x="8925002"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170378</xdr:rowOff>
    </xdr:from>
    <xdr:ext cx="469744" cy="259045"/>
    <xdr:sp macro="" textlink="">
      <xdr:nvSpPr>
        <xdr:cNvPr id="459" name="n_2aveValue【市民会館】&#10;一人当たり面積"/>
        <xdr:cNvSpPr txBox="1"/>
      </xdr:nvSpPr>
      <xdr:spPr>
        <a:xfrm>
          <a:off x="8096327" y="1834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167113</xdr:rowOff>
    </xdr:from>
    <xdr:ext cx="469744" cy="259045"/>
    <xdr:sp macro="" textlink="">
      <xdr:nvSpPr>
        <xdr:cNvPr id="460" name="n_3aveValue【市民会館】&#10;一人当たり面積"/>
        <xdr:cNvSpPr txBox="1"/>
      </xdr:nvSpPr>
      <xdr:spPr>
        <a:xfrm>
          <a:off x="7245427" y="1834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56985</xdr:rowOff>
    </xdr:from>
    <xdr:ext cx="469744" cy="259045"/>
    <xdr:sp macro="" textlink="">
      <xdr:nvSpPr>
        <xdr:cNvPr id="461" name="n_4aveValue【市民会館】&#10;一人当たり面積"/>
        <xdr:cNvSpPr txBox="1"/>
      </xdr:nvSpPr>
      <xdr:spPr>
        <a:xfrm>
          <a:off x="6404052" y="1805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128832</xdr:rowOff>
    </xdr:from>
    <xdr:ext cx="469744" cy="259045"/>
    <xdr:sp macro="" textlink="">
      <xdr:nvSpPr>
        <xdr:cNvPr id="462" name="n_1mainValue【市民会館】&#10;一人当たり面積"/>
        <xdr:cNvSpPr txBox="1"/>
      </xdr:nvSpPr>
      <xdr:spPr>
        <a:xfrm>
          <a:off x="8925002" y="17788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128832</xdr:rowOff>
    </xdr:from>
    <xdr:ext cx="469744" cy="259045"/>
    <xdr:sp macro="" textlink="">
      <xdr:nvSpPr>
        <xdr:cNvPr id="463" name="n_2mainValue【市民会館】&#10;一人当たり面積"/>
        <xdr:cNvSpPr txBox="1"/>
      </xdr:nvSpPr>
      <xdr:spPr>
        <a:xfrm>
          <a:off x="8096327" y="17788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128832</xdr:rowOff>
    </xdr:from>
    <xdr:ext cx="469744" cy="259045"/>
    <xdr:sp macro="" textlink="">
      <xdr:nvSpPr>
        <xdr:cNvPr id="464" name="n_3mainValue【市民会館】&#10;一人当たり面積"/>
        <xdr:cNvSpPr txBox="1"/>
      </xdr:nvSpPr>
      <xdr:spPr>
        <a:xfrm>
          <a:off x="7245427" y="17788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5" name="正方形/長方形 464"/>
        <xdr:cNvSpPr/>
      </xdr:nvSpPr>
      <xdr:spPr>
        <a:xfrm>
          <a:off x="11826875" y="419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6" name="正方形/長方形 465"/>
        <xdr:cNvSpPr/>
      </xdr:nvSpPr>
      <xdr:spPr>
        <a:xfrm>
          <a:off x="119443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7" name="正方形/長方形 466"/>
        <xdr:cNvSpPr/>
      </xdr:nvSpPr>
      <xdr:spPr>
        <a:xfrm>
          <a:off x="119443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8" name="正方形/長方形 467"/>
        <xdr:cNvSpPr/>
      </xdr:nvSpPr>
      <xdr:spPr>
        <a:xfrm>
          <a:off x="12912725"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9" name="正方形/長方形 468"/>
        <xdr:cNvSpPr/>
      </xdr:nvSpPr>
      <xdr:spPr>
        <a:xfrm>
          <a:off x="12912725"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0" name="正方形/長方形 469"/>
        <xdr:cNvSpPr/>
      </xdr:nvSpPr>
      <xdr:spPr>
        <a:xfrm>
          <a:off x="13998575"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1" name="正方形/長方形 470"/>
        <xdr:cNvSpPr/>
      </xdr:nvSpPr>
      <xdr:spPr>
        <a:xfrm>
          <a:off x="13998575"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2" name="正方形/長方形 471"/>
        <xdr:cNvSpPr/>
      </xdr:nvSpPr>
      <xdr:spPr>
        <a:xfrm>
          <a:off x="11826875" y="5334000"/>
          <a:ext cx="448627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73" name="正方形/長方形 472"/>
        <xdr:cNvSpPr/>
      </xdr:nvSpPr>
      <xdr:spPr>
        <a:xfrm>
          <a:off x="17373600" y="419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4" name="正方形/長方形 473"/>
        <xdr:cNvSpPr/>
      </xdr:nvSpPr>
      <xdr:spPr>
        <a:xfrm>
          <a:off x="175006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5" name="正方形/長方形 474"/>
        <xdr:cNvSpPr/>
      </xdr:nvSpPr>
      <xdr:spPr>
        <a:xfrm>
          <a:off x="175006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6" name="正方形/長方形 475"/>
        <xdr:cNvSpPr/>
      </xdr:nvSpPr>
      <xdr:spPr>
        <a:xfrm>
          <a:off x="184594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7" name="正方形/長方形 476"/>
        <xdr:cNvSpPr/>
      </xdr:nvSpPr>
      <xdr:spPr>
        <a:xfrm>
          <a:off x="184594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8" name="正方形/長方形 477"/>
        <xdr:cNvSpPr/>
      </xdr:nvSpPr>
      <xdr:spPr>
        <a:xfrm>
          <a:off x="195453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9" name="正方形/長方形 478"/>
        <xdr:cNvSpPr/>
      </xdr:nvSpPr>
      <xdr:spPr>
        <a:xfrm>
          <a:off x="195453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0" name="正方形/長方形 479"/>
        <xdr:cNvSpPr/>
      </xdr:nvSpPr>
      <xdr:spPr>
        <a:xfrm>
          <a:off x="17373600" y="5334000"/>
          <a:ext cx="44958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81" name="正方形/長方形 480"/>
        <xdr:cNvSpPr/>
      </xdr:nvSpPr>
      <xdr:spPr>
        <a:xfrm>
          <a:off x="11826875" y="800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2" name="正方形/長方形 481"/>
        <xdr:cNvSpPr/>
      </xdr:nvSpPr>
      <xdr:spPr>
        <a:xfrm>
          <a:off x="119443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3" name="正方形/長方形 482"/>
        <xdr:cNvSpPr/>
      </xdr:nvSpPr>
      <xdr:spPr>
        <a:xfrm>
          <a:off x="119443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4" name="正方形/長方形 483"/>
        <xdr:cNvSpPr/>
      </xdr:nvSpPr>
      <xdr:spPr>
        <a:xfrm>
          <a:off x="12912725"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5" name="正方形/長方形 484"/>
        <xdr:cNvSpPr/>
      </xdr:nvSpPr>
      <xdr:spPr>
        <a:xfrm>
          <a:off x="12912725"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6" name="正方形/長方形 485"/>
        <xdr:cNvSpPr/>
      </xdr:nvSpPr>
      <xdr:spPr>
        <a:xfrm>
          <a:off x="13998575"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7" name="正方形/長方形 486"/>
        <xdr:cNvSpPr/>
      </xdr:nvSpPr>
      <xdr:spPr>
        <a:xfrm>
          <a:off x="13998575"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8" name="正方形/長方形 487"/>
        <xdr:cNvSpPr/>
      </xdr:nvSpPr>
      <xdr:spPr>
        <a:xfrm>
          <a:off x="11826875" y="9144000"/>
          <a:ext cx="448627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89" name="正方形/長方形 488"/>
        <xdr:cNvSpPr/>
      </xdr:nvSpPr>
      <xdr:spPr>
        <a:xfrm>
          <a:off x="17373600" y="800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0" name="正方形/長方形 489"/>
        <xdr:cNvSpPr/>
      </xdr:nvSpPr>
      <xdr:spPr>
        <a:xfrm>
          <a:off x="175006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1" name="正方形/長方形 490"/>
        <xdr:cNvSpPr/>
      </xdr:nvSpPr>
      <xdr:spPr>
        <a:xfrm>
          <a:off x="175006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2" name="正方形/長方形 491"/>
        <xdr:cNvSpPr/>
      </xdr:nvSpPr>
      <xdr:spPr>
        <a:xfrm>
          <a:off x="184594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3" name="正方形/長方形 492"/>
        <xdr:cNvSpPr/>
      </xdr:nvSpPr>
      <xdr:spPr>
        <a:xfrm>
          <a:off x="184594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4" name="正方形/長方形 493"/>
        <xdr:cNvSpPr/>
      </xdr:nvSpPr>
      <xdr:spPr>
        <a:xfrm>
          <a:off x="195453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5" name="正方形/長方形 494"/>
        <xdr:cNvSpPr/>
      </xdr:nvSpPr>
      <xdr:spPr>
        <a:xfrm>
          <a:off x="195453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6" name="正方形/長方形 495"/>
        <xdr:cNvSpPr/>
      </xdr:nvSpPr>
      <xdr:spPr>
        <a:xfrm>
          <a:off x="17373600" y="9144000"/>
          <a:ext cx="44958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97" name="正方形/長方形 496"/>
        <xdr:cNvSpPr/>
      </xdr:nvSpPr>
      <xdr:spPr>
        <a:xfrm>
          <a:off x="11826875" y="1181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8" name="正方形/長方形 497"/>
        <xdr:cNvSpPr/>
      </xdr:nvSpPr>
      <xdr:spPr>
        <a:xfrm>
          <a:off x="119443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9" name="正方形/長方形 498"/>
        <xdr:cNvSpPr/>
      </xdr:nvSpPr>
      <xdr:spPr>
        <a:xfrm>
          <a:off x="119443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0" name="正方形/長方形 499"/>
        <xdr:cNvSpPr/>
      </xdr:nvSpPr>
      <xdr:spPr>
        <a:xfrm>
          <a:off x="12912725"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1" name="正方形/長方形 500"/>
        <xdr:cNvSpPr/>
      </xdr:nvSpPr>
      <xdr:spPr>
        <a:xfrm>
          <a:off x="12912725"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2" name="正方形/長方形 501"/>
        <xdr:cNvSpPr/>
      </xdr:nvSpPr>
      <xdr:spPr>
        <a:xfrm>
          <a:off x="13998575"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3" name="正方形/長方形 502"/>
        <xdr:cNvSpPr/>
      </xdr:nvSpPr>
      <xdr:spPr>
        <a:xfrm>
          <a:off x="13998575"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4" name="正方形/長方形 503"/>
        <xdr:cNvSpPr/>
      </xdr:nvSpPr>
      <xdr:spPr>
        <a:xfrm>
          <a:off x="11826875" y="1295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5" name="テキスト ボックス 504"/>
        <xdr:cNvSpPr txBox="1"/>
      </xdr:nvSpPr>
      <xdr:spPr>
        <a:xfrm>
          <a:off x="117887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6" name="直線コネクタ 505"/>
        <xdr:cNvCxnSpPr/>
      </xdr:nvCxnSpPr>
      <xdr:spPr>
        <a:xfrm>
          <a:off x="11826875" y="1524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07" name="テキスト ボックス 506"/>
        <xdr:cNvSpPr txBox="1"/>
      </xdr:nvSpPr>
      <xdr:spPr>
        <a:xfrm>
          <a:off x="1138827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08" name="直線コネクタ 507"/>
        <xdr:cNvCxnSpPr/>
      </xdr:nvCxnSpPr>
      <xdr:spPr>
        <a:xfrm>
          <a:off x="11826875" y="14913429"/>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09" name="テキスト ボックス 508"/>
        <xdr:cNvSpPr txBox="1"/>
      </xdr:nvSpPr>
      <xdr:spPr>
        <a:xfrm>
          <a:off x="1138827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10" name="直線コネクタ 509"/>
        <xdr:cNvCxnSpPr/>
      </xdr:nvCxnSpPr>
      <xdr:spPr>
        <a:xfrm>
          <a:off x="11826875" y="1458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11" name="テキスト ボックス 510"/>
        <xdr:cNvSpPr txBox="1"/>
      </xdr:nvSpPr>
      <xdr:spPr>
        <a:xfrm>
          <a:off x="11442866"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12" name="直線コネクタ 511"/>
        <xdr:cNvCxnSpPr/>
      </xdr:nvCxnSpPr>
      <xdr:spPr>
        <a:xfrm>
          <a:off x="11826875" y="14260286"/>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13" name="テキスト ボックス 512"/>
        <xdr:cNvSpPr txBox="1"/>
      </xdr:nvSpPr>
      <xdr:spPr>
        <a:xfrm>
          <a:off x="11442866"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14" name="直線コネクタ 513"/>
        <xdr:cNvCxnSpPr/>
      </xdr:nvCxnSpPr>
      <xdr:spPr>
        <a:xfrm>
          <a:off x="11826875" y="13933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15" name="テキスト ボックス 514"/>
        <xdr:cNvSpPr txBox="1"/>
      </xdr:nvSpPr>
      <xdr:spPr>
        <a:xfrm>
          <a:off x="11442866"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16" name="直線コネクタ 515"/>
        <xdr:cNvCxnSpPr/>
      </xdr:nvCxnSpPr>
      <xdr:spPr>
        <a:xfrm>
          <a:off x="11826875" y="1360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17" name="テキスト ボックス 516"/>
        <xdr:cNvSpPr txBox="1"/>
      </xdr:nvSpPr>
      <xdr:spPr>
        <a:xfrm>
          <a:off x="11442866"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18" name="直線コネクタ 517"/>
        <xdr:cNvCxnSpPr/>
      </xdr:nvCxnSpPr>
      <xdr:spPr>
        <a:xfrm>
          <a:off x="11826875" y="13280571"/>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19" name="テキスト ボックス 518"/>
        <xdr:cNvSpPr txBox="1"/>
      </xdr:nvSpPr>
      <xdr:spPr>
        <a:xfrm>
          <a:off x="11506986"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0" name="直線コネクタ 519"/>
        <xdr:cNvCxnSpPr/>
      </xdr:nvCxnSpPr>
      <xdr:spPr>
        <a:xfrm>
          <a:off x="11826875" y="1295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1" name="【消防施設】&#10;有形固定資産減価償却率グラフ枠"/>
        <xdr:cNvSpPr/>
      </xdr:nvSpPr>
      <xdr:spPr>
        <a:xfrm>
          <a:off x="11826875" y="1295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91984</xdr:rowOff>
    </xdr:from>
    <xdr:to>
      <xdr:col>85</xdr:col>
      <xdr:colOff>126364</xdr:colOff>
      <xdr:row>86</xdr:row>
      <xdr:rowOff>74023</xdr:rowOff>
    </xdr:to>
    <xdr:cxnSp macro="">
      <xdr:nvCxnSpPr>
        <xdr:cNvPr id="522" name="直線コネクタ 521"/>
        <xdr:cNvCxnSpPr/>
      </xdr:nvCxnSpPr>
      <xdr:spPr>
        <a:xfrm flipV="1">
          <a:off x="15509239" y="13465084"/>
          <a:ext cx="0" cy="1353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77850</xdr:rowOff>
    </xdr:from>
    <xdr:ext cx="405111" cy="259045"/>
    <xdr:sp macro="" textlink="">
      <xdr:nvSpPr>
        <xdr:cNvPr id="523" name="【消防施設】&#10;有形固定資産減価償却率最小値テキスト"/>
        <xdr:cNvSpPr txBox="1"/>
      </xdr:nvSpPr>
      <xdr:spPr>
        <a:xfrm>
          <a:off x="15547975" y="1482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74023</xdr:rowOff>
    </xdr:from>
    <xdr:to>
      <xdr:col>86</xdr:col>
      <xdr:colOff>25400</xdr:colOff>
      <xdr:row>86</xdr:row>
      <xdr:rowOff>74023</xdr:rowOff>
    </xdr:to>
    <xdr:cxnSp macro="">
      <xdr:nvCxnSpPr>
        <xdr:cNvPr id="524" name="直線コネクタ 523"/>
        <xdr:cNvCxnSpPr/>
      </xdr:nvCxnSpPr>
      <xdr:spPr>
        <a:xfrm>
          <a:off x="15420975" y="14818723"/>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38661</xdr:rowOff>
    </xdr:from>
    <xdr:ext cx="405111" cy="259045"/>
    <xdr:sp macro="" textlink="">
      <xdr:nvSpPr>
        <xdr:cNvPr id="525" name="【消防施設】&#10;有形固定資産減価償却率最大値テキスト"/>
        <xdr:cNvSpPr txBox="1"/>
      </xdr:nvSpPr>
      <xdr:spPr>
        <a:xfrm>
          <a:off x="15547975" y="13240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91984</xdr:rowOff>
    </xdr:from>
    <xdr:to>
      <xdr:col>86</xdr:col>
      <xdr:colOff>25400</xdr:colOff>
      <xdr:row>78</xdr:row>
      <xdr:rowOff>91984</xdr:rowOff>
    </xdr:to>
    <xdr:cxnSp macro="">
      <xdr:nvCxnSpPr>
        <xdr:cNvPr id="526" name="直線コネクタ 525"/>
        <xdr:cNvCxnSpPr/>
      </xdr:nvCxnSpPr>
      <xdr:spPr>
        <a:xfrm>
          <a:off x="15420975" y="13465084"/>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122845</xdr:rowOff>
    </xdr:from>
    <xdr:ext cx="405111" cy="259045"/>
    <xdr:sp macro="" textlink="">
      <xdr:nvSpPr>
        <xdr:cNvPr id="527" name="【消防施設】&#10;有形固定資産減価償却率平均値テキスト"/>
        <xdr:cNvSpPr txBox="1"/>
      </xdr:nvSpPr>
      <xdr:spPr>
        <a:xfrm>
          <a:off x="15547975" y="141817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99968</xdr:rowOff>
    </xdr:from>
    <xdr:to>
      <xdr:col>85</xdr:col>
      <xdr:colOff>177800</xdr:colOff>
      <xdr:row>84</xdr:row>
      <xdr:rowOff>30118</xdr:rowOff>
    </xdr:to>
    <xdr:sp macro="" textlink="">
      <xdr:nvSpPr>
        <xdr:cNvPr id="528" name="フローチャート: 判断 527"/>
        <xdr:cNvSpPr/>
      </xdr:nvSpPr>
      <xdr:spPr>
        <a:xfrm>
          <a:off x="15459075" y="1433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67311</xdr:rowOff>
    </xdr:from>
    <xdr:to>
      <xdr:col>81</xdr:col>
      <xdr:colOff>101600</xdr:colOff>
      <xdr:row>83</xdr:row>
      <xdr:rowOff>168911</xdr:rowOff>
    </xdr:to>
    <xdr:sp macro="" textlink="">
      <xdr:nvSpPr>
        <xdr:cNvPr id="529" name="フローチャート: 判断 528"/>
        <xdr:cNvSpPr/>
      </xdr:nvSpPr>
      <xdr:spPr>
        <a:xfrm>
          <a:off x="14658975"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57513</xdr:rowOff>
    </xdr:from>
    <xdr:to>
      <xdr:col>76</xdr:col>
      <xdr:colOff>165100</xdr:colOff>
      <xdr:row>83</xdr:row>
      <xdr:rowOff>159113</xdr:rowOff>
    </xdr:to>
    <xdr:sp macro="" textlink="">
      <xdr:nvSpPr>
        <xdr:cNvPr id="530" name="フローチャート: 判断 529"/>
        <xdr:cNvSpPr/>
      </xdr:nvSpPr>
      <xdr:spPr>
        <a:xfrm>
          <a:off x="138176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55880</xdr:rowOff>
    </xdr:from>
    <xdr:to>
      <xdr:col>72</xdr:col>
      <xdr:colOff>38100</xdr:colOff>
      <xdr:row>83</xdr:row>
      <xdr:rowOff>157480</xdr:rowOff>
    </xdr:to>
    <xdr:sp macro="" textlink="">
      <xdr:nvSpPr>
        <xdr:cNvPr id="531" name="フローチャート: 判断 530"/>
        <xdr:cNvSpPr/>
      </xdr:nvSpPr>
      <xdr:spPr>
        <a:xfrm>
          <a:off x="12976225" y="1428623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62412</xdr:rowOff>
    </xdr:from>
    <xdr:to>
      <xdr:col>67</xdr:col>
      <xdr:colOff>101600</xdr:colOff>
      <xdr:row>82</xdr:row>
      <xdr:rowOff>164012</xdr:rowOff>
    </xdr:to>
    <xdr:sp macro="" textlink="">
      <xdr:nvSpPr>
        <xdr:cNvPr id="532" name="フローチャート: 判断 531"/>
        <xdr:cNvSpPr/>
      </xdr:nvSpPr>
      <xdr:spPr>
        <a:xfrm>
          <a:off x="12125325" y="1412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3" name="テキスト ボックス 532"/>
        <xdr:cNvSpPr txBox="1"/>
      </xdr:nvSpPr>
      <xdr:spPr>
        <a:xfrm>
          <a:off x="153289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4" name="テキスト ボックス 533"/>
        <xdr:cNvSpPr txBox="1"/>
      </xdr:nvSpPr>
      <xdr:spPr>
        <a:xfrm>
          <a:off x="145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5" name="テキスト ボックス 534"/>
        <xdr:cNvSpPr txBox="1"/>
      </xdr:nvSpPr>
      <xdr:spPr>
        <a:xfrm>
          <a:off x="136874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6" name="テキスト ボックス 535"/>
        <xdr:cNvSpPr txBox="1"/>
      </xdr:nvSpPr>
      <xdr:spPr>
        <a:xfrm>
          <a:off x="12846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7" name="テキスト ボックス 536"/>
        <xdr:cNvSpPr txBox="1"/>
      </xdr:nvSpPr>
      <xdr:spPr>
        <a:xfrm>
          <a:off x="119951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60779</xdr:rowOff>
    </xdr:from>
    <xdr:to>
      <xdr:col>85</xdr:col>
      <xdr:colOff>177800</xdr:colOff>
      <xdr:row>84</xdr:row>
      <xdr:rowOff>162379</xdr:rowOff>
    </xdr:to>
    <xdr:sp macro="" textlink="">
      <xdr:nvSpPr>
        <xdr:cNvPr id="538" name="楕円 537"/>
        <xdr:cNvSpPr/>
      </xdr:nvSpPr>
      <xdr:spPr>
        <a:xfrm>
          <a:off x="15459075" y="1446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39206</xdr:rowOff>
    </xdr:from>
    <xdr:ext cx="405111" cy="259045"/>
    <xdr:sp macro="" textlink="">
      <xdr:nvSpPr>
        <xdr:cNvPr id="539" name="【消防施設】&#10;有形固定資産減価償却率該当値テキスト"/>
        <xdr:cNvSpPr txBox="1"/>
      </xdr:nvSpPr>
      <xdr:spPr>
        <a:xfrm>
          <a:off x="15547975" y="14441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41184</xdr:rowOff>
    </xdr:from>
    <xdr:to>
      <xdr:col>81</xdr:col>
      <xdr:colOff>101600</xdr:colOff>
      <xdr:row>84</xdr:row>
      <xdr:rowOff>142784</xdr:rowOff>
    </xdr:to>
    <xdr:sp macro="" textlink="">
      <xdr:nvSpPr>
        <xdr:cNvPr id="540" name="楕円 539"/>
        <xdr:cNvSpPr/>
      </xdr:nvSpPr>
      <xdr:spPr>
        <a:xfrm>
          <a:off x="14658975" y="1444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91984</xdr:rowOff>
    </xdr:from>
    <xdr:to>
      <xdr:col>85</xdr:col>
      <xdr:colOff>127000</xdr:colOff>
      <xdr:row>84</xdr:row>
      <xdr:rowOff>111579</xdr:rowOff>
    </xdr:to>
    <xdr:cxnSp macro="">
      <xdr:nvCxnSpPr>
        <xdr:cNvPr id="541" name="直線コネクタ 540"/>
        <xdr:cNvCxnSpPr/>
      </xdr:nvCxnSpPr>
      <xdr:spPr>
        <a:xfrm>
          <a:off x="14709775" y="14493784"/>
          <a:ext cx="8001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10161</xdr:rowOff>
    </xdr:from>
    <xdr:to>
      <xdr:col>76</xdr:col>
      <xdr:colOff>165100</xdr:colOff>
      <xdr:row>84</xdr:row>
      <xdr:rowOff>111761</xdr:rowOff>
    </xdr:to>
    <xdr:sp macro="" textlink="">
      <xdr:nvSpPr>
        <xdr:cNvPr id="542" name="楕円 541"/>
        <xdr:cNvSpPr/>
      </xdr:nvSpPr>
      <xdr:spPr>
        <a:xfrm>
          <a:off x="138176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60961</xdr:rowOff>
    </xdr:from>
    <xdr:to>
      <xdr:col>81</xdr:col>
      <xdr:colOff>50800</xdr:colOff>
      <xdr:row>84</xdr:row>
      <xdr:rowOff>91984</xdr:rowOff>
    </xdr:to>
    <xdr:cxnSp macro="">
      <xdr:nvCxnSpPr>
        <xdr:cNvPr id="543" name="直線コネクタ 542"/>
        <xdr:cNvCxnSpPr/>
      </xdr:nvCxnSpPr>
      <xdr:spPr>
        <a:xfrm>
          <a:off x="13868400" y="14462761"/>
          <a:ext cx="841375"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148952</xdr:rowOff>
    </xdr:from>
    <xdr:to>
      <xdr:col>72</xdr:col>
      <xdr:colOff>38100</xdr:colOff>
      <xdr:row>84</xdr:row>
      <xdr:rowOff>79102</xdr:rowOff>
    </xdr:to>
    <xdr:sp macro="" textlink="">
      <xdr:nvSpPr>
        <xdr:cNvPr id="544" name="楕円 543"/>
        <xdr:cNvSpPr/>
      </xdr:nvSpPr>
      <xdr:spPr>
        <a:xfrm>
          <a:off x="12976225" y="14379302"/>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28302</xdr:rowOff>
    </xdr:from>
    <xdr:to>
      <xdr:col>76</xdr:col>
      <xdr:colOff>114300</xdr:colOff>
      <xdr:row>84</xdr:row>
      <xdr:rowOff>60961</xdr:rowOff>
    </xdr:to>
    <xdr:cxnSp macro="">
      <xdr:nvCxnSpPr>
        <xdr:cNvPr id="545" name="直線コネクタ 544"/>
        <xdr:cNvCxnSpPr/>
      </xdr:nvCxnSpPr>
      <xdr:spPr>
        <a:xfrm>
          <a:off x="13027025" y="14430102"/>
          <a:ext cx="841375"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13988</xdr:rowOff>
    </xdr:from>
    <xdr:ext cx="405111" cy="259045"/>
    <xdr:sp macro="" textlink="">
      <xdr:nvSpPr>
        <xdr:cNvPr id="546" name="n_1aveValue【消防施設】&#10;有形固定資産減価償却率"/>
        <xdr:cNvSpPr txBox="1"/>
      </xdr:nvSpPr>
      <xdr:spPr>
        <a:xfrm>
          <a:off x="14504044" y="14072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4190</xdr:rowOff>
    </xdr:from>
    <xdr:ext cx="405111" cy="259045"/>
    <xdr:sp macro="" textlink="">
      <xdr:nvSpPr>
        <xdr:cNvPr id="547" name="n_2aveValue【消防施設】&#10;有形固定資産減価償却率"/>
        <xdr:cNvSpPr txBox="1"/>
      </xdr:nvSpPr>
      <xdr:spPr>
        <a:xfrm>
          <a:off x="13675369" y="1406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2557</xdr:rowOff>
    </xdr:from>
    <xdr:ext cx="405111" cy="259045"/>
    <xdr:sp macro="" textlink="">
      <xdr:nvSpPr>
        <xdr:cNvPr id="548" name="n_3aveValue【消防施設】&#10;有形固定資産減価償却率"/>
        <xdr:cNvSpPr txBox="1"/>
      </xdr:nvSpPr>
      <xdr:spPr>
        <a:xfrm>
          <a:off x="12833994" y="1406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9089</xdr:rowOff>
    </xdr:from>
    <xdr:ext cx="405111" cy="259045"/>
    <xdr:sp macro="" textlink="">
      <xdr:nvSpPr>
        <xdr:cNvPr id="549" name="n_4aveValue【消防施設】&#10;有形固定資産減価償却率"/>
        <xdr:cNvSpPr txBox="1"/>
      </xdr:nvSpPr>
      <xdr:spPr>
        <a:xfrm>
          <a:off x="11983094" y="1389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133911</xdr:rowOff>
    </xdr:from>
    <xdr:ext cx="405111" cy="259045"/>
    <xdr:sp macro="" textlink="">
      <xdr:nvSpPr>
        <xdr:cNvPr id="550" name="n_1mainValue【消防施設】&#10;有形固定資産減価償却率"/>
        <xdr:cNvSpPr txBox="1"/>
      </xdr:nvSpPr>
      <xdr:spPr>
        <a:xfrm>
          <a:off x="14504044" y="1453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102888</xdr:rowOff>
    </xdr:from>
    <xdr:ext cx="405111" cy="259045"/>
    <xdr:sp macro="" textlink="">
      <xdr:nvSpPr>
        <xdr:cNvPr id="551" name="n_2mainValue【消防施設】&#10;有形固定資産減価償却率"/>
        <xdr:cNvSpPr txBox="1"/>
      </xdr:nvSpPr>
      <xdr:spPr>
        <a:xfrm>
          <a:off x="13675369" y="1450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70229</xdr:rowOff>
    </xdr:from>
    <xdr:ext cx="405111" cy="259045"/>
    <xdr:sp macro="" textlink="">
      <xdr:nvSpPr>
        <xdr:cNvPr id="552" name="n_3mainValue【消防施設】&#10;有形固定資産減価償却率"/>
        <xdr:cNvSpPr txBox="1"/>
      </xdr:nvSpPr>
      <xdr:spPr>
        <a:xfrm>
          <a:off x="12833994" y="14472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3" name="正方形/長方形 552"/>
        <xdr:cNvSpPr/>
      </xdr:nvSpPr>
      <xdr:spPr>
        <a:xfrm>
          <a:off x="17373600" y="1181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4" name="正方形/長方形 553"/>
        <xdr:cNvSpPr/>
      </xdr:nvSpPr>
      <xdr:spPr>
        <a:xfrm>
          <a:off x="175006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5" name="正方形/長方形 554"/>
        <xdr:cNvSpPr/>
      </xdr:nvSpPr>
      <xdr:spPr>
        <a:xfrm>
          <a:off x="175006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6" name="正方形/長方形 555"/>
        <xdr:cNvSpPr/>
      </xdr:nvSpPr>
      <xdr:spPr>
        <a:xfrm>
          <a:off x="184594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7" name="正方形/長方形 556"/>
        <xdr:cNvSpPr/>
      </xdr:nvSpPr>
      <xdr:spPr>
        <a:xfrm>
          <a:off x="184594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8" name="正方形/長方形 557"/>
        <xdr:cNvSpPr/>
      </xdr:nvSpPr>
      <xdr:spPr>
        <a:xfrm>
          <a:off x="195453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9" name="正方形/長方形 558"/>
        <xdr:cNvSpPr/>
      </xdr:nvSpPr>
      <xdr:spPr>
        <a:xfrm>
          <a:off x="195453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0" name="正方形/長方形 559"/>
        <xdr:cNvSpPr/>
      </xdr:nvSpPr>
      <xdr:spPr>
        <a:xfrm>
          <a:off x="17373600" y="1295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1" name="テキスト ボックス 560"/>
        <xdr:cNvSpPr txBox="1"/>
      </xdr:nvSpPr>
      <xdr:spPr>
        <a:xfrm>
          <a:off x="1734502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2" name="直線コネクタ 561"/>
        <xdr:cNvCxnSpPr/>
      </xdr:nvCxnSpPr>
      <xdr:spPr>
        <a:xfrm>
          <a:off x="17373600" y="1524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63" name="直線コネクタ 562"/>
        <xdr:cNvCxnSpPr/>
      </xdr:nvCxnSpPr>
      <xdr:spPr>
        <a:xfrm>
          <a:off x="17373600" y="147828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64" name="テキスト ボックス 563"/>
        <xdr:cNvSpPr txBox="1"/>
      </xdr:nvSpPr>
      <xdr:spPr>
        <a:xfrm>
          <a:off x="16934996"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65" name="直線コネクタ 564"/>
        <xdr:cNvCxnSpPr/>
      </xdr:nvCxnSpPr>
      <xdr:spPr>
        <a:xfrm>
          <a:off x="17373600" y="143256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66" name="テキスト ボックス 565"/>
        <xdr:cNvSpPr txBox="1"/>
      </xdr:nvSpPr>
      <xdr:spPr>
        <a:xfrm>
          <a:off x="16934996"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67" name="直線コネクタ 566"/>
        <xdr:cNvCxnSpPr/>
      </xdr:nvCxnSpPr>
      <xdr:spPr>
        <a:xfrm>
          <a:off x="17373600" y="138684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68" name="テキスト ボックス 567"/>
        <xdr:cNvSpPr txBox="1"/>
      </xdr:nvSpPr>
      <xdr:spPr>
        <a:xfrm>
          <a:off x="16934996"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69" name="直線コネクタ 568"/>
        <xdr:cNvCxnSpPr/>
      </xdr:nvCxnSpPr>
      <xdr:spPr>
        <a:xfrm>
          <a:off x="17373600" y="134112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70" name="テキスト ボックス 569"/>
        <xdr:cNvSpPr txBox="1"/>
      </xdr:nvSpPr>
      <xdr:spPr>
        <a:xfrm>
          <a:off x="16934996"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1" name="直線コネクタ 570"/>
        <xdr:cNvCxnSpPr/>
      </xdr:nvCxnSpPr>
      <xdr:spPr>
        <a:xfrm>
          <a:off x="17373600" y="1295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2" name="テキスト ボックス 571"/>
        <xdr:cNvSpPr txBox="1"/>
      </xdr:nvSpPr>
      <xdr:spPr>
        <a:xfrm>
          <a:off x="1693499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3" name="【消防施設】&#10;一人当たり面積グラフ枠"/>
        <xdr:cNvSpPr/>
      </xdr:nvSpPr>
      <xdr:spPr>
        <a:xfrm>
          <a:off x="17373600" y="1295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131826</xdr:rowOff>
    </xdr:from>
    <xdr:to>
      <xdr:col>116</xdr:col>
      <xdr:colOff>62864</xdr:colOff>
      <xdr:row>86</xdr:row>
      <xdr:rowOff>24385</xdr:rowOff>
    </xdr:to>
    <xdr:cxnSp macro="">
      <xdr:nvCxnSpPr>
        <xdr:cNvPr id="574" name="直線コネクタ 573"/>
        <xdr:cNvCxnSpPr/>
      </xdr:nvCxnSpPr>
      <xdr:spPr>
        <a:xfrm flipV="1">
          <a:off x="21055964" y="13676376"/>
          <a:ext cx="0" cy="109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575" name="【消防施設】&#10;一人当たり面積最小値テキスト"/>
        <xdr:cNvSpPr txBox="1"/>
      </xdr:nvSpPr>
      <xdr:spPr>
        <a:xfrm>
          <a:off x="210947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576" name="直線コネクタ 575"/>
        <xdr:cNvCxnSpPr/>
      </xdr:nvCxnSpPr>
      <xdr:spPr>
        <a:xfrm>
          <a:off x="20977225" y="1476908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78503</xdr:rowOff>
    </xdr:from>
    <xdr:ext cx="469744" cy="259045"/>
    <xdr:sp macro="" textlink="">
      <xdr:nvSpPr>
        <xdr:cNvPr id="577" name="【消防施設】&#10;一人当たり面積最大値テキスト"/>
        <xdr:cNvSpPr txBox="1"/>
      </xdr:nvSpPr>
      <xdr:spPr>
        <a:xfrm>
          <a:off x="21094700" y="1345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131826</xdr:rowOff>
    </xdr:from>
    <xdr:to>
      <xdr:col>116</xdr:col>
      <xdr:colOff>152400</xdr:colOff>
      <xdr:row>79</xdr:row>
      <xdr:rowOff>131826</xdr:rowOff>
    </xdr:to>
    <xdr:cxnSp macro="">
      <xdr:nvCxnSpPr>
        <xdr:cNvPr id="578" name="直線コネクタ 577"/>
        <xdr:cNvCxnSpPr/>
      </xdr:nvCxnSpPr>
      <xdr:spPr>
        <a:xfrm>
          <a:off x="20977225" y="13676376"/>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69614</xdr:rowOff>
    </xdr:from>
    <xdr:ext cx="469744" cy="259045"/>
    <xdr:sp macro="" textlink="">
      <xdr:nvSpPr>
        <xdr:cNvPr id="579" name="【消防施設】&#10;一人当たり面積平均値テキスト"/>
        <xdr:cNvSpPr txBox="1"/>
      </xdr:nvSpPr>
      <xdr:spPr>
        <a:xfrm>
          <a:off x="21094700" y="142999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46737</xdr:rowOff>
    </xdr:from>
    <xdr:to>
      <xdr:col>116</xdr:col>
      <xdr:colOff>114300</xdr:colOff>
      <xdr:row>84</xdr:row>
      <xdr:rowOff>148337</xdr:rowOff>
    </xdr:to>
    <xdr:sp macro="" textlink="">
      <xdr:nvSpPr>
        <xdr:cNvPr id="580" name="フローチャート: 判断 579"/>
        <xdr:cNvSpPr/>
      </xdr:nvSpPr>
      <xdr:spPr>
        <a:xfrm>
          <a:off x="210058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46737</xdr:rowOff>
    </xdr:from>
    <xdr:to>
      <xdr:col>112</xdr:col>
      <xdr:colOff>38100</xdr:colOff>
      <xdr:row>84</xdr:row>
      <xdr:rowOff>148337</xdr:rowOff>
    </xdr:to>
    <xdr:sp macro="" textlink="">
      <xdr:nvSpPr>
        <xdr:cNvPr id="581" name="フローチャート: 判断 580"/>
        <xdr:cNvSpPr/>
      </xdr:nvSpPr>
      <xdr:spPr>
        <a:xfrm>
          <a:off x="20215225" y="14448537"/>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65024</xdr:rowOff>
    </xdr:from>
    <xdr:to>
      <xdr:col>107</xdr:col>
      <xdr:colOff>101600</xdr:colOff>
      <xdr:row>84</xdr:row>
      <xdr:rowOff>166624</xdr:rowOff>
    </xdr:to>
    <xdr:sp macro="" textlink="">
      <xdr:nvSpPr>
        <xdr:cNvPr id="582" name="フローチャート: 判断 581"/>
        <xdr:cNvSpPr/>
      </xdr:nvSpPr>
      <xdr:spPr>
        <a:xfrm>
          <a:off x="19364325"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60452</xdr:rowOff>
    </xdr:from>
    <xdr:to>
      <xdr:col>102</xdr:col>
      <xdr:colOff>165100</xdr:colOff>
      <xdr:row>84</xdr:row>
      <xdr:rowOff>162052</xdr:rowOff>
    </xdr:to>
    <xdr:sp macro="" textlink="">
      <xdr:nvSpPr>
        <xdr:cNvPr id="583" name="フローチャート: 判断 582"/>
        <xdr:cNvSpPr/>
      </xdr:nvSpPr>
      <xdr:spPr>
        <a:xfrm>
          <a:off x="1852295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129032</xdr:rowOff>
    </xdr:from>
    <xdr:to>
      <xdr:col>98</xdr:col>
      <xdr:colOff>38100</xdr:colOff>
      <xdr:row>85</xdr:row>
      <xdr:rowOff>59182</xdr:rowOff>
    </xdr:to>
    <xdr:sp macro="" textlink="">
      <xdr:nvSpPr>
        <xdr:cNvPr id="584" name="フローチャート: 判断 583"/>
        <xdr:cNvSpPr/>
      </xdr:nvSpPr>
      <xdr:spPr>
        <a:xfrm>
          <a:off x="17681575" y="14530832"/>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85" name="テキスト ボックス 584"/>
        <xdr:cNvSpPr txBox="1"/>
      </xdr:nvSpPr>
      <xdr:spPr>
        <a:xfrm>
          <a:off x="20875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86" name="テキスト ボックス 585"/>
        <xdr:cNvSpPr txBox="1"/>
      </xdr:nvSpPr>
      <xdr:spPr>
        <a:xfrm>
          <a:off x="2008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87" name="テキスト ボックス 586"/>
        <xdr:cNvSpPr txBox="1"/>
      </xdr:nvSpPr>
      <xdr:spPr>
        <a:xfrm>
          <a:off x="192341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88" name="テキスト ボックス 587"/>
        <xdr:cNvSpPr txBox="1"/>
      </xdr:nvSpPr>
      <xdr:spPr>
        <a:xfrm>
          <a:off x="18392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89" name="テキスト ボックス 588"/>
        <xdr:cNvSpPr txBox="1"/>
      </xdr:nvSpPr>
      <xdr:spPr>
        <a:xfrm>
          <a:off x="17551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103887</xdr:rowOff>
    </xdr:from>
    <xdr:to>
      <xdr:col>116</xdr:col>
      <xdr:colOff>114300</xdr:colOff>
      <xdr:row>86</xdr:row>
      <xdr:rowOff>34037</xdr:rowOff>
    </xdr:to>
    <xdr:sp macro="" textlink="">
      <xdr:nvSpPr>
        <xdr:cNvPr id="590" name="楕円 589"/>
        <xdr:cNvSpPr/>
      </xdr:nvSpPr>
      <xdr:spPr>
        <a:xfrm>
          <a:off x="21005800" y="1467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18814</xdr:rowOff>
    </xdr:from>
    <xdr:ext cx="469744" cy="259045"/>
    <xdr:sp macro="" textlink="">
      <xdr:nvSpPr>
        <xdr:cNvPr id="591" name="【消防施設】&#10;一人当たり面積該当値テキスト"/>
        <xdr:cNvSpPr txBox="1"/>
      </xdr:nvSpPr>
      <xdr:spPr>
        <a:xfrm>
          <a:off x="21094700" y="1459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103887</xdr:rowOff>
    </xdr:from>
    <xdr:to>
      <xdr:col>112</xdr:col>
      <xdr:colOff>38100</xdr:colOff>
      <xdr:row>86</xdr:row>
      <xdr:rowOff>34037</xdr:rowOff>
    </xdr:to>
    <xdr:sp macro="" textlink="">
      <xdr:nvSpPr>
        <xdr:cNvPr id="592" name="楕円 591"/>
        <xdr:cNvSpPr/>
      </xdr:nvSpPr>
      <xdr:spPr>
        <a:xfrm>
          <a:off x="20215225" y="14677137"/>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154687</xdr:rowOff>
    </xdr:from>
    <xdr:to>
      <xdr:col>116</xdr:col>
      <xdr:colOff>63500</xdr:colOff>
      <xdr:row>85</xdr:row>
      <xdr:rowOff>154687</xdr:rowOff>
    </xdr:to>
    <xdr:cxnSp macro="">
      <xdr:nvCxnSpPr>
        <xdr:cNvPr id="593" name="直線コネクタ 592"/>
        <xdr:cNvCxnSpPr/>
      </xdr:nvCxnSpPr>
      <xdr:spPr>
        <a:xfrm>
          <a:off x="20266025" y="14727937"/>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103887</xdr:rowOff>
    </xdr:from>
    <xdr:to>
      <xdr:col>107</xdr:col>
      <xdr:colOff>101600</xdr:colOff>
      <xdr:row>86</xdr:row>
      <xdr:rowOff>34037</xdr:rowOff>
    </xdr:to>
    <xdr:sp macro="" textlink="">
      <xdr:nvSpPr>
        <xdr:cNvPr id="594" name="楕円 593"/>
        <xdr:cNvSpPr/>
      </xdr:nvSpPr>
      <xdr:spPr>
        <a:xfrm>
          <a:off x="19364325" y="1467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154687</xdr:rowOff>
    </xdr:from>
    <xdr:to>
      <xdr:col>111</xdr:col>
      <xdr:colOff>177800</xdr:colOff>
      <xdr:row>85</xdr:row>
      <xdr:rowOff>154687</xdr:rowOff>
    </xdr:to>
    <xdr:cxnSp macro="">
      <xdr:nvCxnSpPr>
        <xdr:cNvPr id="595" name="直線コネクタ 594"/>
        <xdr:cNvCxnSpPr/>
      </xdr:nvCxnSpPr>
      <xdr:spPr>
        <a:xfrm>
          <a:off x="19415125" y="14727937"/>
          <a:ext cx="850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103887</xdr:rowOff>
    </xdr:from>
    <xdr:to>
      <xdr:col>102</xdr:col>
      <xdr:colOff>165100</xdr:colOff>
      <xdr:row>86</xdr:row>
      <xdr:rowOff>34037</xdr:rowOff>
    </xdr:to>
    <xdr:sp macro="" textlink="">
      <xdr:nvSpPr>
        <xdr:cNvPr id="596" name="楕円 595"/>
        <xdr:cNvSpPr/>
      </xdr:nvSpPr>
      <xdr:spPr>
        <a:xfrm>
          <a:off x="18522950" y="1467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154687</xdr:rowOff>
    </xdr:from>
    <xdr:to>
      <xdr:col>107</xdr:col>
      <xdr:colOff>50800</xdr:colOff>
      <xdr:row>85</xdr:row>
      <xdr:rowOff>154687</xdr:rowOff>
    </xdr:to>
    <xdr:cxnSp macro="">
      <xdr:nvCxnSpPr>
        <xdr:cNvPr id="597" name="直線コネクタ 596"/>
        <xdr:cNvCxnSpPr/>
      </xdr:nvCxnSpPr>
      <xdr:spPr>
        <a:xfrm>
          <a:off x="18573750" y="14727937"/>
          <a:ext cx="841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164864</xdr:rowOff>
    </xdr:from>
    <xdr:ext cx="469744" cy="259045"/>
    <xdr:sp macro="" textlink="">
      <xdr:nvSpPr>
        <xdr:cNvPr id="598" name="n_1aveValue【消防施設】&#10;一人当たり面積"/>
        <xdr:cNvSpPr txBox="1"/>
      </xdr:nvSpPr>
      <xdr:spPr>
        <a:xfrm>
          <a:off x="2002797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11701</xdr:rowOff>
    </xdr:from>
    <xdr:ext cx="469744" cy="259045"/>
    <xdr:sp macro="" textlink="">
      <xdr:nvSpPr>
        <xdr:cNvPr id="599" name="n_2aveValue【消防施設】&#10;一人当たり面積"/>
        <xdr:cNvSpPr txBox="1"/>
      </xdr:nvSpPr>
      <xdr:spPr>
        <a:xfrm>
          <a:off x="1918977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7129</xdr:rowOff>
    </xdr:from>
    <xdr:ext cx="469744" cy="259045"/>
    <xdr:sp macro="" textlink="">
      <xdr:nvSpPr>
        <xdr:cNvPr id="600" name="n_3aveValue【消防施設】&#10;一人当たり面積"/>
        <xdr:cNvSpPr txBox="1"/>
      </xdr:nvSpPr>
      <xdr:spPr>
        <a:xfrm>
          <a:off x="18348402"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75709</xdr:rowOff>
    </xdr:from>
    <xdr:ext cx="469744" cy="259045"/>
    <xdr:sp macro="" textlink="">
      <xdr:nvSpPr>
        <xdr:cNvPr id="601" name="n_4aveValue【消防施設】&#10;一人当たり面積"/>
        <xdr:cNvSpPr txBox="1"/>
      </xdr:nvSpPr>
      <xdr:spPr>
        <a:xfrm>
          <a:off x="17507027" y="1430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25164</xdr:rowOff>
    </xdr:from>
    <xdr:ext cx="469744" cy="259045"/>
    <xdr:sp macro="" textlink="">
      <xdr:nvSpPr>
        <xdr:cNvPr id="602" name="n_1mainValue【消防施設】&#10;一人当たり面積"/>
        <xdr:cNvSpPr txBox="1"/>
      </xdr:nvSpPr>
      <xdr:spPr>
        <a:xfrm>
          <a:off x="20027977" y="1476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25164</xdr:rowOff>
    </xdr:from>
    <xdr:ext cx="469744" cy="259045"/>
    <xdr:sp macro="" textlink="">
      <xdr:nvSpPr>
        <xdr:cNvPr id="603" name="n_2mainValue【消防施設】&#10;一人当たり面積"/>
        <xdr:cNvSpPr txBox="1"/>
      </xdr:nvSpPr>
      <xdr:spPr>
        <a:xfrm>
          <a:off x="19189777" y="1476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25164</xdr:rowOff>
    </xdr:from>
    <xdr:ext cx="469744" cy="259045"/>
    <xdr:sp macro="" textlink="">
      <xdr:nvSpPr>
        <xdr:cNvPr id="604" name="n_3mainValue【消防施設】&#10;一人当たり面積"/>
        <xdr:cNvSpPr txBox="1"/>
      </xdr:nvSpPr>
      <xdr:spPr>
        <a:xfrm>
          <a:off x="18348402" y="1476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5" name="正方形/長方形 604"/>
        <xdr:cNvSpPr/>
      </xdr:nvSpPr>
      <xdr:spPr>
        <a:xfrm>
          <a:off x="11826875" y="1562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6" name="正方形/長方形 605"/>
        <xdr:cNvSpPr/>
      </xdr:nvSpPr>
      <xdr:spPr>
        <a:xfrm>
          <a:off x="119443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7" name="正方形/長方形 606"/>
        <xdr:cNvSpPr/>
      </xdr:nvSpPr>
      <xdr:spPr>
        <a:xfrm>
          <a:off x="119443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8" name="正方形/長方形 607"/>
        <xdr:cNvSpPr/>
      </xdr:nvSpPr>
      <xdr:spPr>
        <a:xfrm>
          <a:off x="12912725"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9" name="正方形/長方形 608"/>
        <xdr:cNvSpPr/>
      </xdr:nvSpPr>
      <xdr:spPr>
        <a:xfrm>
          <a:off x="12912725"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0" name="正方形/長方形 609"/>
        <xdr:cNvSpPr/>
      </xdr:nvSpPr>
      <xdr:spPr>
        <a:xfrm>
          <a:off x="13998575"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1" name="正方形/長方形 610"/>
        <xdr:cNvSpPr/>
      </xdr:nvSpPr>
      <xdr:spPr>
        <a:xfrm>
          <a:off x="13998575"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2" name="正方形/長方形 611"/>
        <xdr:cNvSpPr/>
      </xdr:nvSpPr>
      <xdr:spPr>
        <a:xfrm>
          <a:off x="11826875" y="1676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3" name="テキスト ボックス 612"/>
        <xdr:cNvSpPr txBox="1"/>
      </xdr:nvSpPr>
      <xdr:spPr>
        <a:xfrm>
          <a:off x="1178877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4" name="直線コネクタ 613"/>
        <xdr:cNvCxnSpPr/>
      </xdr:nvCxnSpPr>
      <xdr:spPr>
        <a:xfrm>
          <a:off x="11826875" y="1905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15" name="テキスト ボックス 614"/>
        <xdr:cNvSpPr txBox="1"/>
      </xdr:nvSpPr>
      <xdr:spPr>
        <a:xfrm>
          <a:off x="1138827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16" name="直線コネクタ 615"/>
        <xdr:cNvCxnSpPr/>
      </xdr:nvCxnSpPr>
      <xdr:spPr>
        <a:xfrm>
          <a:off x="11826875" y="18723429"/>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17" name="テキスト ボックス 616"/>
        <xdr:cNvSpPr txBox="1"/>
      </xdr:nvSpPr>
      <xdr:spPr>
        <a:xfrm>
          <a:off x="1138827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18" name="直線コネクタ 617"/>
        <xdr:cNvCxnSpPr/>
      </xdr:nvCxnSpPr>
      <xdr:spPr>
        <a:xfrm>
          <a:off x="11826875" y="1839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19" name="テキスト ボックス 618"/>
        <xdr:cNvSpPr txBox="1"/>
      </xdr:nvSpPr>
      <xdr:spPr>
        <a:xfrm>
          <a:off x="11442866"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0" name="直線コネクタ 619"/>
        <xdr:cNvCxnSpPr/>
      </xdr:nvCxnSpPr>
      <xdr:spPr>
        <a:xfrm>
          <a:off x="11826875" y="18070286"/>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1" name="テキスト ボックス 620"/>
        <xdr:cNvSpPr txBox="1"/>
      </xdr:nvSpPr>
      <xdr:spPr>
        <a:xfrm>
          <a:off x="11442866"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2" name="直線コネクタ 621"/>
        <xdr:cNvCxnSpPr/>
      </xdr:nvCxnSpPr>
      <xdr:spPr>
        <a:xfrm>
          <a:off x="11826875" y="17743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3" name="テキスト ボックス 622"/>
        <xdr:cNvSpPr txBox="1"/>
      </xdr:nvSpPr>
      <xdr:spPr>
        <a:xfrm>
          <a:off x="11442866"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4" name="直線コネクタ 623"/>
        <xdr:cNvCxnSpPr/>
      </xdr:nvCxnSpPr>
      <xdr:spPr>
        <a:xfrm>
          <a:off x="11826875" y="1741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5" name="テキスト ボックス 624"/>
        <xdr:cNvSpPr txBox="1"/>
      </xdr:nvSpPr>
      <xdr:spPr>
        <a:xfrm>
          <a:off x="11442866"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26" name="直線コネクタ 625"/>
        <xdr:cNvCxnSpPr/>
      </xdr:nvCxnSpPr>
      <xdr:spPr>
        <a:xfrm>
          <a:off x="11826875" y="17090571"/>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27" name="テキスト ボックス 626"/>
        <xdr:cNvSpPr txBox="1"/>
      </xdr:nvSpPr>
      <xdr:spPr>
        <a:xfrm>
          <a:off x="11506986"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8" name="直線コネクタ 627"/>
        <xdr:cNvCxnSpPr/>
      </xdr:nvCxnSpPr>
      <xdr:spPr>
        <a:xfrm>
          <a:off x="11826875" y="1676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9" name="【庁舎】&#10;有形固定資産減価償却率グラフ枠"/>
        <xdr:cNvSpPr/>
      </xdr:nvSpPr>
      <xdr:spPr>
        <a:xfrm>
          <a:off x="11826875" y="1676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54973</xdr:rowOff>
    </xdr:from>
    <xdr:to>
      <xdr:col>85</xdr:col>
      <xdr:colOff>126364</xdr:colOff>
      <xdr:row>108</xdr:row>
      <xdr:rowOff>166007</xdr:rowOff>
    </xdr:to>
    <xdr:cxnSp macro="">
      <xdr:nvCxnSpPr>
        <xdr:cNvPr id="630" name="直線コネクタ 629"/>
        <xdr:cNvCxnSpPr/>
      </xdr:nvCxnSpPr>
      <xdr:spPr>
        <a:xfrm flipV="1">
          <a:off x="15509239" y="17199973"/>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169834</xdr:rowOff>
    </xdr:from>
    <xdr:ext cx="405111" cy="259045"/>
    <xdr:sp macro="" textlink="">
      <xdr:nvSpPr>
        <xdr:cNvPr id="631" name="【庁舎】&#10;有形固定資産減価償却率最小値テキスト"/>
        <xdr:cNvSpPr txBox="1"/>
      </xdr:nvSpPr>
      <xdr:spPr>
        <a:xfrm>
          <a:off x="15547975" y="18686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166007</xdr:rowOff>
    </xdr:from>
    <xdr:to>
      <xdr:col>86</xdr:col>
      <xdr:colOff>25400</xdr:colOff>
      <xdr:row>108</xdr:row>
      <xdr:rowOff>166007</xdr:rowOff>
    </xdr:to>
    <xdr:cxnSp macro="">
      <xdr:nvCxnSpPr>
        <xdr:cNvPr id="632" name="直線コネクタ 631"/>
        <xdr:cNvCxnSpPr/>
      </xdr:nvCxnSpPr>
      <xdr:spPr>
        <a:xfrm>
          <a:off x="15420975" y="18682607"/>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1650</xdr:rowOff>
    </xdr:from>
    <xdr:ext cx="340478" cy="259045"/>
    <xdr:sp macro="" textlink="">
      <xdr:nvSpPr>
        <xdr:cNvPr id="633" name="【庁舎】&#10;有形固定資産減価償却率最大値テキスト"/>
        <xdr:cNvSpPr txBox="1"/>
      </xdr:nvSpPr>
      <xdr:spPr>
        <a:xfrm>
          <a:off x="15547975" y="1697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54973</xdr:rowOff>
    </xdr:from>
    <xdr:to>
      <xdr:col>86</xdr:col>
      <xdr:colOff>25400</xdr:colOff>
      <xdr:row>100</xdr:row>
      <xdr:rowOff>54973</xdr:rowOff>
    </xdr:to>
    <xdr:cxnSp macro="">
      <xdr:nvCxnSpPr>
        <xdr:cNvPr id="634" name="直線コネクタ 633"/>
        <xdr:cNvCxnSpPr/>
      </xdr:nvCxnSpPr>
      <xdr:spPr>
        <a:xfrm>
          <a:off x="15420975" y="17199973"/>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80934</xdr:rowOff>
    </xdr:from>
    <xdr:ext cx="405111" cy="259045"/>
    <xdr:sp macro="" textlink="">
      <xdr:nvSpPr>
        <xdr:cNvPr id="635" name="【庁舎】&#10;有形固定資産減価償却率平均値テキスト"/>
        <xdr:cNvSpPr txBox="1"/>
      </xdr:nvSpPr>
      <xdr:spPr>
        <a:xfrm>
          <a:off x="15547975" y="17740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58057</xdr:rowOff>
    </xdr:from>
    <xdr:to>
      <xdr:col>85</xdr:col>
      <xdr:colOff>177800</xdr:colOff>
      <xdr:row>104</xdr:row>
      <xdr:rowOff>159657</xdr:rowOff>
    </xdr:to>
    <xdr:sp macro="" textlink="">
      <xdr:nvSpPr>
        <xdr:cNvPr id="636" name="フローチャート: 判断 635"/>
        <xdr:cNvSpPr/>
      </xdr:nvSpPr>
      <xdr:spPr>
        <a:xfrm>
          <a:off x="15459075"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637" name="フローチャート: 判断 636"/>
        <xdr:cNvSpPr/>
      </xdr:nvSpPr>
      <xdr:spPr>
        <a:xfrm>
          <a:off x="14658975"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82550</xdr:rowOff>
    </xdr:from>
    <xdr:to>
      <xdr:col>76</xdr:col>
      <xdr:colOff>165100</xdr:colOff>
      <xdr:row>105</xdr:row>
      <xdr:rowOff>12700</xdr:rowOff>
    </xdr:to>
    <xdr:sp macro="" textlink="">
      <xdr:nvSpPr>
        <xdr:cNvPr id="638" name="フローチャート: 判断 637"/>
        <xdr:cNvSpPr/>
      </xdr:nvSpPr>
      <xdr:spPr>
        <a:xfrm>
          <a:off x="138176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89081</xdr:rowOff>
    </xdr:from>
    <xdr:to>
      <xdr:col>72</xdr:col>
      <xdr:colOff>38100</xdr:colOff>
      <xdr:row>105</xdr:row>
      <xdr:rowOff>19231</xdr:rowOff>
    </xdr:to>
    <xdr:sp macro="" textlink="">
      <xdr:nvSpPr>
        <xdr:cNvPr id="639" name="フローチャート: 判断 638"/>
        <xdr:cNvSpPr/>
      </xdr:nvSpPr>
      <xdr:spPr>
        <a:xfrm>
          <a:off x="12976225" y="17919881"/>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31931</xdr:rowOff>
    </xdr:from>
    <xdr:to>
      <xdr:col>67</xdr:col>
      <xdr:colOff>101600</xdr:colOff>
      <xdr:row>105</xdr:row>
      <xdr:rowOff>133531</xdr:rowOff>
    </xdr:to>
    <xdr:sp macro="" textlink="">
      <xdr:nvSpPr>
        <xdr:cNvPr id="640" name="フローチャート: 判断 639"/>
        <xdr:cNvSpPr/>
      </xdr:nvSpPr>
      <xdr:spPr>
        <a:xfrm>
          <a:off x="12125325" y="1803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1" name="テキスト ボックス 640"/>
        <xdr:cNvSpPr txBox="1"/>
      </xdr:nvSpPr>
      <xdr:spPr>
        <a:xfrm>
          <a:off x="153289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2" name="テキスト ボックス 641"/>
        <xdr:cNvSpPr txBox="1"/>
      </xdr:nvSpPr>
      <xdr:spPr>
        <a:xfrm>
          <a:off x="145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3" name="テキスト ボックス 642"/>
        <xdr:cNvSpPr txBox="1"/>
      </xdr:nvSpPr>
      <xdr:spPr>
        <a:xfrm>
          <a:off x="136874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4" name="テキスト ボックス 643"/>
        <xdr:cNvSpPr txBox="1"/>
      </xdr:nvSpPr>
      <xdr:spPr>
        <a:xfrm>
          <a:off x="128460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5" name="テキスト ボックス 644"/>
        <xdr:cNvSpPr txBox="1"/>
      </xdr:nvSpPr>
      <xdr:spPr>
        <a:xfrm>
          <a:off x="119951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156029</xdr:rowOff>
    </xdr:from>
    <xdr:to>
      <xdr:col>85</xdr:col>
      <xdr:colOff>177800</xdr:colOff>
      <xdr:row>107</xdr:row>
      <xdr:rowOff>86179</xdr:rowOff>
    </xdr:to>
    <xdr:sp macro="" textlink="">
      <xdr:nvSpPr>
        <xdr:cNvPr id="646" name="楕円 645"/>
        <xdr:cNvSpPr/>
      </xdr:nvSpPr>
      <xdr:spPr>
        <a:xfrm>
          <a:off x="15459075" y="1832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134456</xdr:rowOff>
    </xdr:from>
    <xdr:ext cx="405111" cy="259045"/>
    <xdr:sp macro="" textlink="">
      <xdr:nvSpPr>
        <xdr:cNvPr id="647" name="【庁舎】&#10;有形固定資産減価償却率該当値テキスト"/>
        <xdr:cNvSpPr txBox="1"/>
      </xdr:nvSpPr>
      <xdr:spPr>
        <a:xfrm>
          <a:off x="15547975" y="18308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131536</xdr:rowOff>
    </xdr:from>
    <xdr:to>
      <xdr:col>81</xdr:col>
      <xdr:colOff>101600</xdr:colOff>
      <xdr:row>107</xdr:row>
      <xdr:rowOff>61686</xdr:rowOff>
    </xdr:to>
    <xdr:sp macro="" textlink="">
      <xdr:nvSpPr>
        <xdr:cNvPr id="648" name="楕円 647"/>
        <xdr:cNvSpPr/>
      </xdr:nvSpPr>
      <xdr:spPr>
        <a:xfrm>
          <a:off x="14658975" y="1830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10886</xdr:rowOff>
    </xdr:from>
    <xdr:to>
      <xdr:col>85</xdr:col>
      <xdr:colOff>127000</xdr:colOff>
      <xdr:row>107</xdr:row>
      <xdr:rowOff>35379</xdr:rowOff>
    </xdr:to>
    <xdr:cxnSp macro="">
      <xdr:nvCxnSpPr>
        <xdr:cNvPr id="649" name="直線コネクタ 648"/>
        <xdr:cNvCxnSpPr/>
      </xdr:nvCxnSpPr>
      <xdr:spPr>
        <a:xfrm>
          <a:off x="14709775" y="18356036"/>
          <a:ext cx="8001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110308</xdr:rowOff>
    </xdr:from>
    <xdr:to>
      <xdr:col>76</xdr:col>
      <xdr:colOff>165100</xdr:colOff>
      <xdr:row>107</xdr:row>
      <xdr:rowOff>40458</xdr:rowOff>
    </xdr:to>
    <xdr:sp macro="" textlink="">
      <xdr:nvSpPr>
        <xdr:cNvPr id="650" name="楕円 649"/>
        <xdr:cNvSpPr/>
      </xdr:nvSpPr>
      <xdr:spPr>
        <a:xfrm>
          <a:off x="13817600" y="1828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161108</xdr:rowOff>
    </xdr:from>
    <xdr:to>
      <xdr:col>81</xdr:col>
      <xdr:colOff>50800</xdr:colOff>
      <xdr:row>107</xdr:row>
      <xdr:rowOff>10886</xdr:rowOff>
    </xdr:to>
    <xdr:cxnSp macro="">
      <xdr:nvCxnSpPr>
        <xdr:cNvPr id="651" name="直線コネクタ 650"/>
        <xdr:cNvCxnSpPr/>
      </xdr:nvCxnSpPr>
      <xdr:spPr>
        <a:xfrm>
          <a:off x="13868400" y="18334808"/>
          <a:ext cx="841375"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95613</xdr:rowOff>
    </xdr:from>
    <xdr:to>
      <xdr:col>72</xdr:col>
      <xdr:colOff>38100</xdr:colOff>
      <xdr:row>107</xdr:row>
      <xdr:rowOff>25763</xdr:rowOff>
    </xdr:to>
    <xdr:sp macro="" textlink="">
      <xdr:nvSpPr>
        <xdr:cNvPr id="652" name="楕円 651"/>
        <xdr:cNvSpPr/>
      </xdr:nvSpPr>
      <xdr:spPr>
        <a:xfrm>
          <a:off x="12976225" y="18269313"/>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146413</xdr:rowOff>
    </xdr:from>
    <xdr:to>
      <xdr:col>76</xdr:col>
      <xdr:colOff>114300</xdr:colOff>
      <xdr:row>106</xdr:row>
      <xdr:rowOff>161108</xdr:rowOff>
    </xdr:to>
    <xdr:cxnSp macro="">
      <xdr:nvCxnSpPr>
        <xdr:cNvPr id="653" name="直線コネクタ 652"/>
        <xdr:cNvCxnSpPr/>
      </xdr:nvCxnSpPr>
      <xdr:spPr>
        <a:xfrm>
          <a:off x="13027025" y="18320113"/>
          <a:ext cx="841375"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17797</xdr:rowOff>
    </xdr:from>
    <xdr:ext cx="405111" cy="259045"/>
    <xdr:sp macro="" textlink="">
      <xdr:nvSpPr>
        <xdr:cNvPr id="654" name="n_1aveValue【庁舎】&#10;有形固定資産減価償却率"/>
        <xdr:cNvSpPr txBox="1"/>
      </xdr:nvSpPr>
      <xdr:spPr>
        <a:xfrm>
          <a:off x="145040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29227</xdr:rowOff>
    </xdr:from>
    <xdr:ext cx="405111" cy="259045"/>
    <xdr:sp macro="" textlink="">
      <xdr:nvSpPr>
        <xdr:cNvPr id="655" name="n_2aveValue【庁舎】&#10;有形固定資産減価償却率"/>
        <xdr:cNvSpPr txBox="1"/>
      </xdr:nvSpPr>
      <xdr:spPr>
        <a:xfrm>
          <a:off x="13675369"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35758</xdr:rowOff>
    </xdr:from>
    <xdr:ext cx="405111" cy="259045"/>
    <xdr:sp macro="" textlink="">
      <xdr:nvSpPr>
        <xdr:cNvPr id="656" name="n_3aveValue【庁舎】&#10;有形固定資産減価償却率"/>
        <xdr:cNvSpPr txBox="1"/>
      </xdr:nvSpPr>
      <xdr:spPr>
        <a:xfrm>
          <a:off x="1283399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150058</xdr:rowOff>
    </xdr:from>
    <xdr:ext cx="405111" cy="259045"/>
    <xdr:sp macro="" textlink="">
      <xdr:nvSpPr>
        <xdr:cNvPr id="657" name="n_4aveValue【庁舎】&#10;有形固定資産減価償却率"/>
        <xdr:cNvSpPr txBox="1"/>
      </xdr:nvSpPr>
      <xdr:spPr>
        <a:xfrm>
          <a:off x="11983094" y="1780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52813</xdr:rowOff>
    </xdr:from>
    <xdr:ext cx="405111" cy="259045"/>
    <xdr:sp macro="" textlink="">
      <xdr:nvSpPr>
        <xdr:cNvPr id="658" name="n_1mainValue【庁舎】&#10;有形固定資産減価償却率"/>
        <xdr:cNvSpPr txBox="1"/>
      </xdr:nvSpPr>
      <xdr:spPr>
        <a:xfrm>
          <a:off x="14504044" y="1839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31585</xdr:rowOff>
    </xdr:from>
    <xdr:ext cx="405111" cy="259045"/>
    <xdr:sp macro="" textlink="">
      <xdr:nvSpPr>
        <xdr:cNvPr id="659" name="n_2mainValue【庁舎】&#10;有形固定資産減価償却率"/>
        <xdr:cNvSpPr txBox="1"/>
      </xdr:nvSpPr>
      <xdr:spPr>
        <a:xfrm>
          <a:off x="13675369" y="1837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16890</xdr:rowOff>
    </xdr:from>
    <xdr:ext cx="405111" cy="259045"/>
    <xdr:sp macro="" textlink="">
      <xdr:nvSpPr>
        <xdr:cNvPr id="660" name="n_3mainValue【庁舎】&#10;有形固定資産減価償却率"/>
        <xdr:cNvSpPr txBox="1"/>
      </xdr:nvSpPr>
      <xdr:spPr>
        <a:xfrm>
          <a:off x="12833994" y="1836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1" name="正方形/長方形 660"/>
        <xdr:cNvSpPr/>
      </xdr:nvSpPr>
      <xdr:spPr>
        <a:xfrm>
          <a:off x="17373600" y="1562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2" name="正方形/長方形 661"/>
        <xdr:cNvSpPr/>
      </xdr:nvSpPr>
      <xdr:spPr>
        <a:xfrm>
          <a:off x="175006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3" name="正方形/長方形 662"/>
        <xdr:cNvSpPr/>
      </xdr:nvSpPr>
      <xdr:spPr>
        <a:xfrm>
          <a:off x="175006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4" name="正方形/長方形 663"/>
        <xdr:cNvSpPr/>
      </xdr:nvSpPr>
      <xdr:spPr>
        <a:xfrm>
          <a:off x="184594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5" name="正方形/長方形 664"/>
        <xdr:cNvSpPr/>
      </xdr:nvSpPr>
      <xdr:spPr>
        <a:xfrm>
          <a:off x="184594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6" name="正方形/長方形 665"/>
        <xdr:cNvSpPr/>
      </xdr:nvSpPr>
      <xdr:spPr>
        <a:xfrm>
          <a:off x="195453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7" name="正方形/長方形 666"/>
        <xdr:cNvSpPr/>
      </xdr:nvSpPr>
      <xdr:spPr>
        <a:xfrm>
          <a:off x="195453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8" name="正方形/長方形 667"/>
        <xdr:cNvSpPr/>
      </xdr:nvSpPr>
      <xdr:spPr>
        <a:xfrm>
          <a:off x="17373600" y="1676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9" name="テキスト ボックス 668"/>
        <xdr:cNvSpPr txBox="1"/>
      </xdr:nvSpPr>
      <xdr:spPr>
        <a:xfrm>
          <a:off x="1734502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0" name="直線コネクタ 669"/>
        <xdr:cNvCxnSpPr/>
      </xdr:nvCxnSpPr>
      <xdr:spPr>
        <a:xfrm>
          <a:off x="17373600" y="1905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71" name="直線コネクタ 670"/>
        <xdr:cNvCxnSpPr/>
      </xdr:nvCxnSpPr>
      <xdr:spPr>
        <a:xfrm>
          <a:off x="17373600" y="18723429"/>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72" name="テキスト ボックス 671"/>
        <xdr:cNvSpPr txBox="1"/>
      </xdr:nvSpPr>
      <xdr:spPr>
        <a:xfrm>
          <a:off x="1693499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73" name="直線コネクタ 672"/>
        <xdr:cNvCxnSpPr/>
      </xdr:nvCxnSpPr>
      <xdr:spPr>
        <a:xfrm>
          <a:off x="17373600" y="1839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74" name="テキスト ボックス 673"/>
        <xdr:cNvSpPr txBox="1"/>
      </xdr:nvSpPr>
      <xdr:spPr>
        <a:xfrm>
          <a:off x="16934996"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75" name="直線コネクタ 674"/>
        <xdr:cNvCxnSpPr/>
      </xdr:nvCxnSpPr>
      <xdr:spPr>
        <a:xfrm>
          <a:off x="17373600" y="18070286"/>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76" name="テキスト ボックス 675"/>
        <xdr:cNvSpPr txBox="1"/>
      </xdr:nvSpPr>
      <xdr:spPr>
        <a:xfrm>
          <a:off x="16934996"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77" name="直線コネクタ 676"/>
        <xdr:cNvCxnSpPr/>
      </xdr:nvCxnSpPr>
      <xdr:spPr>
        <a:xfrm>
          <a:off x="17373600" y="17743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78" name="テキスト ボックス 677"/>
        <xdr:cNvSpPr txBox="1"/>
      </xdr:nvSpPr>
      <xdr:spPr>
        <a:xfrm>
          <a:off x="1693499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79" name="直線コネクタ 678"/>
        <xdr:cNvCxnSpPr/>
      </xdr:nvCxnSpPr>
      <xdr:spPr>
        <a:xfrm>
          <a:off x="17373600" y="1741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80" name="テキスト ボックス 679"/>
        <xdr:cNvSpPr txBox="1"/>
      </xdr:nvSpPr>
      <xdr:spPr>
        <a:xfrm>
          <a:off x="16934996"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81" name="直線コネクタ 680"/>
        <xdr:cNvCxnSpPr/>
      </xdr:nvCxnSpPr>
      <xdr:spPr>
        <a:xfrm>
          <a:off x="17373600" y="17090571"/>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82" name="テキスト ボックス 681"/>
        <xdr:cNvSpPr txBox="1"/>
      </xdr:nvSpPr>
      <xdr:spPr>
        <a:xfrm>
          <a:off x="1693499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3" name="直線コネクタ 682"/>
        <xdr:cNvCxnSpPr/>
      </xdr:nvCxnSpPr>
      <xdr:spPr>
        <a:xfrm>
          <a:off x="17373600" y="1676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4" name="テキスト ボックス 683"/>
        <xdr:cNvSpPr txBox="1"/>
      </xdr:nvSpPr>
      <xdr:spPr>
        <a:xfrm>
          <a:off x="1693499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5" name="【庁舎】&#10;一人当たり面積グラフ枠"/>
        <xdr:cNvSpPr/>
      </xdr:nvSpPr>
      <xdr:spPr>
        <a:xfrm>
          <a:off x="17373600" y="1676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107</xdr:row>
      <xdr:rowOff>139881</xdr:rowOff>
    </xdr:to>
    <xdr:cxnSp macro="">
      <xdr:nvCxnSpPr>
        <xdr:cNvPr id="686" name="直線コネクタ 685"/>
        <xdr:cNvCxnSpPr/>
      </xdr:nvCxnSpPr>
      <xdr:spPr>
        <a:xfrm flipV="1">
          <a:off x="21055964" y="17198339"/>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143708</xdr:rowOff>
    </xdr:from>
    <xdr:ext cx="469744" cy="259045"/>
    <xdr:sp macro="" textlink="">
      <xdr:nvSpPr>
        <xdr:cNvPr id="687" name="【庁舎】&#10;一人当たり面積最小値テキスト"/>
        <xdr:cNvSpPr txBox="1"/>
      </xdr:nvSpPr>
      <xdr:spPr>
        <a:xfrm>
          <a:off x="21094700" y="18488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139881</xdr:rowOff>
    </xdr:from>
    <xdr:to>
      <xdr:col>116</xdr:col>
      <xdr:colOff>152400</xdr:colOff>
      <xdr:row>107</xdr:row>
      <xdr:rowOff>139881</xdr:rowOff>
    </xdr:to>
    <xdr:cxnSp macro="">
      <xdr:nvCxnSpPr>
        <xdr:cNvPr id="688" name="直線コネクタ 687"/>
        <xdr:cNvCxnSpPr/>
      </xdr:nvCxnSpPr>
      <xdr:spPr>
        <a:xfrm>
          <a:off x="20977225" y="18485031"/>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689" name="【庁舎】&#10;一人当たり面積最大値テキスト"/>
        <xdr:cNvSpPr txBox="1"/>
      </xdr:nvSpPr>
      <xdr:spPr>
        <a:xfrm>
          <a:off x="210947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690" name="直線コネクタ 689"/>
        <xdr:cNvCxnSpPr/>
      </xdr:nvCxnSpPr>
      <xdr:spPr>
        <a:xfrm>
          <a:off x="20977225" y="1719833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108693</xdr:rowOff>
    </xdr:from>
    <xdr:ext cx="469744" cy="259045"/>
    <xdr:sp macro="" textlink="">
      <xdr:nvSpPr>
        <xdr:cNvPr id="691" name="【庁舎】&#10;一人当たり面積平均値テキスト"/>
        <xdr:cNvSpPr txBox="1"/>
      </xdr:nvSpPr>
      <xdr:spPr>
        <a:xfrm>
          <a:off x="21094700" y="179394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85816</xdr:rowOff>
    </xdr:from>
    <xdr:to>
      <xdr:col>116</xdr:col>
      <xdr:colOff>114300</xdr:colOff>
      <xdr:row>106</xdr:row>
      <xdr:rowOff>15966</xdr:rowOff>
    </xdr:to>
    <xdr:sp macro="" textlink="">
      <xdr:nvSpPr>
        <xdr:cNvPr id="692" name="フローチャート: 判断 691"/>
        <xdr:cNvSpPr/>
      </xdr:nvSpPr>
      <xdr:spPr>
        <a:xfrm>
          <a:off x="210058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89081</xdr:rowOff>
    </xdr:from>
    <xdr:to>
      <xdr:col>112</xdr:col>
      <xdr:colOff>38100</xdr:colOff>
      <xdr:row>106</xdr:row>
      <xdr:rowOff>19231</xdr:rowOff>
    </xdr:to>
    <xdr:sp macro="" textlink="">
      <xdr:nvSpPr>
        <xdr:cNvPr id="693" name="フローチャート: 判断 692"/>
        <xdr:cNvSpPr/>
      </xdr:nvSpPr>
      <xdr:spPr>
        <a:xfrm>
          <a:off x="20215225" y="18091331"/>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102144</xdr:rowOff>
    </xdr:from>
    <xdr:to>
      <xdr:col>107</xdr:col>
      <xdr:colOff>101600</xdr:colOff>
      <xdr:row>106</xdr:row>
      <xdr:rowOff>32294</xdr:rowOff>
    </xdr:to>
    <xdr:sp macro="" textlink="">
      <xdr:nvSpPr>
        <xdr:cNvPr id="694" name="フローチャート: 判断 693"/>
        <xdr:cNvSpPr/>
      </xdr:nvSpPr>
      <xdr:spPr>
        <a:xfrm>
          <a:off x="19364325"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118473</xdr:rowOff>
    </xdr:from>
    <xdr:to>
      <xdr:col>102</xdr:col>
      <xdr:colOff>165100</xdr:colOff>
      <xdr:row>106</xdr:row>
      <xdr:rowOff>48623</xdr:rowOff>
    </xdr:to>
    <xdr:sp macro="" textlink="">
      <xdr:nvSpPr>
        <xdr:cNvPr id="695" name="フローチャート: 判断 694"/>
        <xdr:cNvSpPr/>
      </xdr:nvSpPr>
      <xdr:spPr>
        <a:xfrm>
          <a:off x="1852295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696" name="フローチャート: 判断 695"/>
        <xdr:cNvSpPr/>
      </xdr:nvSpPr>
      <xdr:spPr>
        <a:xfrm>
          <a:off x="17681575" y="1813052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7" name="テキスト ボックス 696"/>
        <xdr:cNvSpPr txBox="1"/>
      </xdr:nvSpPr>
      <xdr:spPr>
        <a:xfrm>
          <a:off x="20875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8" name="テキスト ボックス 697"/>
        <xdr:cNvSpPr txBox="1"/>
      </xdr:nvSpPr>
      <xdr:spPr>
        <a:xfrm>
          <a:off x="200850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9" name="テキスト ボックス 698"/>
        <xdr:cNvSpPr txBox="1"/>
      </xdr:nvSpPr>
      <xdr:spPr>
        <a:xfrm>
          <a:off x="192341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0" name="テキスト ボックス 699"/>
        <xdr:cNvSpPr txBox="1"/>
      </xdr:nvSpPr>
      <xdr:spPr>
        <a:xfrm>
          <a:off x="183927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1" name="テキスト ボックス 700"/>
        <xdr:cNvSpPr txBox="1"/>
      </xdr:nvSpPr>
      <xdr:spPr>
        <a:xfrm>
          <a:off x="175514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95613</xdr:rowOff>
    </xdr:from>
    <xdr:to>
      <xdr:col>116</xdr:col>
      <xdr:colOff>114300</xdr:colOff>
      <xdr:row>106</xdr:row>
      <xdr:rowOff>25763</xdr:rowOff>
    </xdr:to>
    <xdr:sp macro="" textlink="">
      <xdr:nvSpPr>
        <xdr:cNvPr id="702" name="楕円 701"/>
        <xdr:cNvSpPr/>
      </xdr:nvSpPr>
      <xdr:spPr>
        <a:xfrm>
          <a:off x="21005800" y="1809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74040</xdr:rowOff>
    </xdr:from>
    <xdr:ext cx="469744" cy="259045"/>
    <xdr:sp macro="" textlink="">
      <xdr:nvSpPr>
        <xdr:cNvPr id="703" name="【庁舎】&#10;一人当たり面積該当値テキスト"/>
        <xdr:cNvSpPr txBox="1"/>
      </xdr:nvSpPr>
      <xdr:spPr>
        <a:xfrm>
          <a:off x="21094700" y="18076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69487</xdr:rowOff>
    </xdr:from>
    <xdr:to>
      <xdr:col>112</xdr:col>
      <xdr:colOff>38100</xdr:colOff>
      <xdr:row>105</xdr:row>
      <xdr:rowOff>171087</xdr:rowOff>
    </xdr:to>
    <xdr:sp macro="" textlink="">
      <xdr:nvSpPr>
        <xdr:cNvPr id="704" name="楕円 703"/>
        <xdr:cNvSpPr/>
      </xdr:nvSpPr>
      <xdr:spPr>
        <a:xfrm>
          <a:off x="20215225" y="18071737"/>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120287</xdr:rowOff>
    </xdr:from>
    <xdr:to>
      <xdr:col>116</xdr:col>
      <xdr:colOff>63500</xdr:colOff>
      <xdr:row>105</xdr:row>
      <xdr:rowOff>146413</xdr:rowOff>
    </xdr:to>
    <xdr:cxnSp macro="">
      <xdr:nvCxnSpPr>
        <xdr:cNvPr id="705" name="直線コネクタ 704"/>
        <xdr:cNvCxnSpPr/>
      </xdr:nvCxnSpPr>
      <xdr:spPr>
        <a:xfrm>
          <a:off x="20266025" y="18122537"/>
          <a:ext cx="790575"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69487</xdr:rowOff>
    </xdr:from>
    <xdr:to>
      <xdr:col>107</xdr:col>
      <xdr:colOff>101600</xdr:colOff>
      <xdr:row>105</xdr:row>
      <xdr:rowOff>171087</xdr:rowOff>
    </xdr:to>
    <xdr:sp macro="" textlink="">
      <xdr:nvSpPr>
        <xdr:cNvPr id="706" name="楕円 705"/>
        <xdr:cNvSpPr/>
      </xdr:nvSpPr>
      <xdr:spPr>
        <a:xfrm>
          <a:off x="19364325" y="1807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120287</xdr:rowOff>
    </xdr:from>
    <xdr:to>
      <xdr:col>111</xdr:col>
      <xdr:colOff>177800</xdr:colOff>
      <xdr:row>105</xdr:row>
      <xdr:rowOff>120287</xdr:rowOff>
    </xdr:to>
    <xdr:cxnSp macro="">
      <xdr:nvCxnSpPr>
        <xdr:cNvPr id="707" name="直線コネクタ 706"/>
        <xdr:cNvCxnSpPr/>
      </xdr:nvCxnSpPr>
      <xdr:spPr>
        <a:xfrm>
          <a:off x="19415125" y="18122537"/>
          <a:ext cx="850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72752</xdr:rowOff>
    </xdr:from>
    <xdr:to>
      <xdr:col>102</xdr:col>
      <xdr:colOff>165100</xdr:colOff>
      <xdr:row>106</xdr:row>
      <xdr:rowOff>2902</xdr:rowOff>
    </xdr:to>
    <xdr:sp macro="" textlink="">
      <xdr:nvSpPr>
        <xdr:cNvPr id="708" name="楕円 707"/>
        <xdr:cNvSpPr/>
      </xdr:nvSpPr>
      <xdr:spPr>
        <a:xfrm>
          <a:off x="18522950" y="1807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120287</xdr:rowOff>
    </xdr:from>
    <xdr:to>
      <xdr:col>107</xdr:col>
      <xdr:colOff>50800</xdr:colOff>
      <xdr:row>105</xdr:row>
      <xdr:rowOff>123552</xdr:rowOff>
    </xdr:to>
    <xdr:cxnSp macro="">
      <xdr:nvCxnSpPr>
        <xdr:cNvPr id="709" name="直線コネクタ 708"/>
        <xdr:cNvCxnSpPr/>
      </xdr:nvCxnSpPr>
      <xdr:spPr>
        <a:xfrm flipV="1">
          <a:off x="18573750" y="18122537"/>
          <a:ext cx="841375"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10358</xdr:rowOff>
    </xdr:from>
    <xdr:ext cx="469744" cy="259045"/>
    <xdr:sp macro="" textlink="">
      <xdr:nvSpPr>
        <xdr:cNvPr id="710" name="n_1aveValue【庁舎】&#10;一人当たり面積"/>
        <xdr:cNvSpPr txBox="1"/>
      </xdr:nvSpPr>
      <xdr:spPr>
        <a:xfrm>
          <a:off x="20027977" y="18184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23421</xdr:rowOff>
    </xdr:from>
    <xdr:ext cx="469744" cy="259045"/>
    <xdr:sp macro="" textlink="">
      <xdr:nvSpPr>
        <xdr:cNvPr id="711" name="n_2aveValue【庁舎】&#10;一人当たり面積"/>
        <xdr:cNvSpPr txBox="1"/>
      </xdr:nvSpPr>
      <xdr:spPr>
        <a:xfrm>
          <a:off x="19189777" y="1819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39750</xdr:rowOff>
    </xdr:from>
    <xdr:ext cx="469744" cy="259045"/>
    <xdr:sp macro="" textlink="">
      <xdr:nvSpPr>
        <xdr:cNvPr id="712" name="n_3aveValue【庁舎】&#10;一人当たり面積"/>
        <xdr:cNvSpPr txBox="1"/>
      </xdr:nvSpPr>
      <xdr:spPr>
        <a:xfrm>
          <a:off x="18348402" y="1821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74947</xdr:rowOff>
    </xdr:from>
    <xdr:ext cx="469744" cy="259045"/>
    <xdr:sp macro="" textlink="">
      <xdr:nvSpPr>
        <xdr:cNvPr id="713" name="n_4aveValue【庁舎】&#10;一人当たり面積"/>
        <xdr:cNvSpPr txBox="1"/>
      </xdr:nvSpPr>
      <xdr:spPr>
        <a:xfrm>
          <a:off x="175070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16164</xdr:rowOff>
    </xdr:from>
    <xdr:ext cx="469744" cy="259045"/>
    <xdr:sp macro="" textlink="">
      <xdr:nvSpPr>
        <xdr:cNvPr id="714" name="n_1mainValue【庁舎】&#10;一人当たり面積"/>
        <xdr:cNvSpPr txBox="1"/>
      </xdr:nvSpPr>
      <xdr:spPr>
        <a:xfrm>
          <a:off x="20027977" y="1784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16164</xdr:rowOff>
    </xdr:from>
    <xdr:ext cx="469744" cy="259045"/>
    <xdr:sp macro="" textlink="">
      <xdr:nvSpPr>
        <xdr:cNvPr id="715" name="n_2mainValue【庁舎】&#10;一人当たり面積"/>
        <xdr:cNvSpPr txBox="1"/>
      </xdr:nvSpPr>
      <xdr:spPr>
        <a:xfrm>
          <a:off x="19189777" y="1784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19429</xdr:rowOff>
    </xdr:from>
    <xdr:ext cx="469744" cy="259045"/>
    <xdr:sp macro="" textlink="">
      <xdr:nvSpPr>
        <xdr:cNvPr id="716" name="n_3mainValue【庁舎】&#10;一人当たり面積"/>
        <xdr:cNvSpPr txBox="1"/>
      </xdr:nvSpPr>
      <xdr:spPr>
        <a:xfrm>
          <a:off x="18348402" y="1785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7" name="正方形/長方形 716"/>
        <xdr:cNvSpPr/>
      </xdr:nvSpPr>
      <xdr:spPr>
        <a:xfrm>
          <a:off x="723900" y="19431000"/>
          <a:ext cx="21145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8" name="正方形/長方形 717"/>
        <xdr:cNvSpPr/>
      </xdr:nvSpPr>
      <xdr:spPr>
        <a:xfrm>
          <a:off x="723900" y="19494500"/>
          <a:ext cx="3657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9" name="テキスト ボックス 718"/>
        <xdr:cNvSpPr txBox="1"/>
      </xdr:nvSpPr>
      <xdr:spPr>
        <a:xfrm>
          <a:off x="800100" y="19748500"/>
          <a:ext cx="209804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前頁記載のとおり</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宮城県多賀城市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62,416
61,895
19.69
30,767,228
28,741,291
459,257
12,404,022
22,675,113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市税については、日本経済の回復基調による影響や、地価が上昇傾向にあること及び新築件数が増加傾向にあることによって、過去最高の規模となり、財政力指数は０．７を上回る状況となっている。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既存企業の事業拡大等の推進及びふるさと・多賀城応援寄附確保の取組により、自主財源の回復に努めるとともに、集中改革プラン等に基づき、適正な定員管理による人件費の削減や事務事業の見直しによる歳出削減に取り組む。</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xdr:cNvCxnSpPr/>
      </xdr:nvCxnSpPr>
      <xdr:spPr>
        <a:xfrm flipV="1">
          <a:off x="4953000" y="6401858"/>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156633</xdr:rowOff>
    </xdr:from>
    <xdr:to>
      <xdr:col>23</xdr:col>
      <xdr:colOff>133350</xdr:colOff>
      <xdr:row>42</xdr:row>
      <xdr:rowOff>5292</xdr:rowOff>
    </xdr:to>
    <xdr:cxnSp macro="">
      <xdr:nvCxnSpPr>
        <xdr:cNvPr id="69" name="直線コネクタ 68"/>
        <xdr:cNvCxnSpPr/>
      </xdr:nvCxnSpPr>
      <xdr:spPr>
        <a:xfrm flipV="1">
          <a:off x="4114800" y="718608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41927</xdr:rowOff>
    </xdr:from>
    <xdr:ext cx="762000" cy="259045"/>
    <xdr:sp macro="" textlink="">
      <xdr:nvSpPr>
        <xdr:cNvPr id="70"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5292</xdr:rowOff>
    </xdr:from>
    <xdr:to>
      <xdr:col>19</xdr:col>
      <xdr:colOff>133350</xdr:colOff>
      <xdr:row>42</xdr:row>
      <xdr:rowOff>25400</xdr:rowOff>
    </xdr:to>
    <xdr:cxnSp macro="">
      <xdr:nvCxnSpPr>
        <xdr:cNvPr id="72" name="直線コネクタ 71"/>
        <xdr:cNvCxnSpPr/>
      </xdr:nvCxnSpPr>
      <xdr:spPr>
        <a:xfrm flipV="1">
          <a:off x="3225800" y="72061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74" name="テキスト ボックス 73"/>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25400</xdr:rowOff>
    </xdr:to>
    <xdr:cxnSp macro="">
      <xdr:nvCxnSpPr>
        <xdr:cNvPr id="75" name="直線コネクタ 74"/>
        <xdr:cNvCxnSpPr/>
      </xdr:nvCxnSpPr>
      <xdr:spPr>
        <a:xfrm>
          <a:off x="2336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157285</xdr:rowOff>
    </xdr:from>
    <xdr:ext cx="762000" cy="259045"/>
    <xdr:sp macro="" textlink="">
      <xdr:nvSpPr>
        <xdr:cNvPr id="77" name="テキスト ボックス 76"/>
        <xdr:cNvSpPr txBox="1"/>
      </xdr:nvSpPr>
      <xdr:spPr>
        <a:xfrm>
          <a:off x="2844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25400</xdr:rowOff>
    </xdr:to>
    <xdr:cxnSp macro="">
      <xdr:nvCxnSpPr>
        <xdr:cNvPr id="78" name="直線コネクタ 77"/>
        <xdr:cNvCxnSpPr/>
      </xdr:nvCxnSpPr>
      <xdr:spPr>
        <a:xfrm>
          <a:off x="1447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80" name="テキスト ボックス 79"/>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85725</xdr:rowOff>
    </xdr:from>
    <xdr:to>
      <xdr:col>7</xdr:col>
      <xdr:colOff>31750</xdr:colOff>
      <xdr:row>42</xdr:row>
      <xdr:rowOff>15875</xdr:rowOff>
    </xdr:to>
    <xdr:sp macro="" textlink="">
      <xdr:nvSpPr>
        <xdr:cNvPr id="81" name="フローチャート: 判断 80"/>
        <xdr:cNvSpPr/>
      </xdr:nvSpPr>
      <xdr:spPr>
        <a:xfrm>
          <a:off x="1397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26052</xdr:rowOff>
    </xdr:from>
    <xdr:ext cx="762000" cy="259045"/>
    <xdr:sp macro="" textlink="">
      <xdr:nvSpPr>
        <xdr:cNvPr id="82" name="テキスト ボックス 81"/>
        <xdr:cNvSpPr txBox="1"/>
      </xdr:nvSpPr>
      <xdr:spPr>
        <a:xfrm>
          <a:off x="1066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88" name="楕円 87"/>
        <xdr:cNvSpPr/>
      </xdr:nvSpPr>
      <xdr:spPr>
        <a:xfrm>
          <a:off x="4902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77910</xdr:rowOff>
    </xdr:from>
    <xdr:ext cx="762000" cy="259045"/>
    <xdr:sp macro="" textlink="">
      <xdr:nvSpPr>
        <xdr:cNvPr id="89" name="財政力該当値テキスト"/>
        <xdr:cNvSpPr txBox="1"/>
      </xdr:nvSpPr>
      <xdr:spPr>
        <a:xfrm>
          <a:off x="5041900" y="710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125942</xdr:rowOff>
    </xdr:from>
    <xdr:to>
      <xdr:col>19</xdr:col>
      <xdr:colOff>184150</xdr:colOff>
      <xdr:row>42</xdr:row>
      <xdr:rowOff>56092</xdr:rowOff>
    </xdr:to>
    <xdr:sp macro="" textlink="">
      <xdr:nvSpPr>
        <xdr:cNvPr id="90" name="楕円 89"/>
        <xdr:cNvSpPr/>
      </xdr:nvSpPr>
      <xdr:spPr>
        <a:xfrm>
          <a:off x="4064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40869</xdr:rowOff>
    </xdr:from>
    <xdr:ext cx="736600" cy="259045"/>
    <xdr:sp macro="" textlink="">
      <xdr:nvSpPr>
        <xdr:cNvPr id="91" name="テキスト ボックス 90"/>
        <xdr:cNvSpPr txBox="1"/>
      </xdr:nvSpPr>
      <xdr:spPr>
        <a:xfrm>
          <a:off x="3733800" y="7241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2" name="楕円 91"/>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93" name="テキスト ボックス 92"/>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4" name="楕円 93"/>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95" name="テキスト ボックス 94"/>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6" name="楕円 95"/>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60977</xdr:rowOff>
    </xdr:from>
    <xdr:ext cx="762000" cy="259045"/>
    <xdr:sp macro="" textlink="">
      <xdr:nvSpPr>
        <xdr:cNvPr id="97" name="テキスト ボックス 96"/>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市税において、固定資産税については未だ東日本大震災以前の額まで回復していないものの、日本経済の回復基調の影響もあり、個人市民税については過去最高の規模となった。一方で、生活保護受給者や障害者に対する給付等の社会保障経費の増により、経常経費は増額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類似団体内において下位である状況を踏まえ、既存企業の事業拡大等を推進し、自主財源の回復に努めるとともに、適正な定員管理による人件費の削減やプライマリーバランスを意識した市債の発行を行うなど、義務的経費の削減を図り、改善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13462</xdr:rowOff>
    </xdr:from>
    <xdr:to>
      <xdr:col>23</xdr:col>
      <xdr:colOff>133350</xdr:colOff>
      <xdr:row>65</xdr:row>
      <xdr:rowOff>80264</xdr:rowOff>
    </xdr:to>
    <xdr:cxnSp macro="">
      <xdr:nvCxnSpPr>
        <xdr:cNvPr id="125" name="直線コネクタ 124"/>
        <xdr:cNvCxnSpPr/>
      </xdr:nvCxnSpPr>
      <xdr:spPr>
        <a:xfrm flipV="1">
          <a:off x="4953000" y="1012901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52341</xdr:rowOff>
    </xdr:from>
    <xdr:ext cx="762000" cy="259045"/>
    <xdr:sp macro="" textlink="">
      <xdr:nvSpPr>
        <xdr:cNvPr id="126" name="財政構造の弾力性最小値テキスト"/>
        <xdr:cNvSpPr txBox="1"/>
      </xdr:nvSpPr>
      <xdr:spPr>
        <a:xfrm>
          <a:off x="5041900" y="1119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80264</xdr:rowOff>
    </xdr:from>
    <xdr:to>
      <xdr:col>24</xdr:col>
      <xdr:colOff>12700</xdr:colOff>
      <xdr:row>65</xdr:row>
      <xdr:rowOff>80264</xdr:rowOff>
    </xdr:to>
    <xdr:cxnSp macro="">
      <xdr:nvCxnSpPr>
        <xdr:cNvPr id="127" name="直線コネクタ 126"/>
        <xdr:cNvCxnSpPr/>
      </xdr:nvCxnSpPr>
      <xdr:spPr>
        <a:xfrm>
          <a:off x="4864100" y="11224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99839</xdr:rowOff>
    </xdr:from>
    <xdr:ext cx="762000" cy="259045"/>
    <xdr:sp macro="" textlink="">
      <xdr:nvSpPr>
        <xdr:cNvPr id="128" name="財政構造の弾力性最大値テキスト"/>
        <xdr:cNvSpPr txBox="1"/>
      </xdr:nvSpPr>
      <xdr:spPr>
        <a:xfrm>
          <a:off x="5041900" y="987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13462</xdr:rowOff>
    </xdr:from>
    <xdr:to>
      <xdr:col>24</xdr:col>
      <xdr:colOff>12700</xdr:colOff>
      <xdr:row>59</xdr:row>
      <xdr:rowOff>13462</xdr:rowOff>
    </xdr:to>
    <xdr:cxnSp macro="">
      <xdr:nvCxnSpPr>
        <xdr:cNvPr id="129" name="直線コネクタ 128"/>
        <xdr:cNvCxnSpPr/>
      </xdr:nvCxnSpPr>
      <xdr:spPr>
        <a:xfrm>
          <a:off x="4864100" y="1012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155194</xdr:rowOff>
    </xdr:from>
    <xdr:to>
      <xdr:col>23</xdr:col>
      <xdr:colOff>133350</xdr:colOff>
      <xdr:row>64</xdr:row>
      <xdr:rowOff>155194</xdr:rowOff>
    </xdr:to>
    <xdr:cxnSp macro="">
      <xdr:nvCxnSpPr>
        <xdr:cNvPr id="130" name="直線コネクタ 129"/>
        <xdr:cNvCxnSpPr/>
      </xdr:nvCxnSpPr>
      <xdr:spPr>
        <a:xfrm>
          <a:off x="4114800" y="1112799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77741</xdr:rowOff>
    </xdr:from>
    <xdr:ext cx="762000" cy="259045"/>
    <xdr:sp macro="" textlink="">
      <xdr:nvSpPr>
        <xdr:cNvPr id="131" name="財政構造の弾力性平均値テキスト"/>
        <xdr:cNvSpPr txBox="1"/>
      </xdr:nvSpPr>
      <xdr:spPr>
        <a:xfrm>
          <a:off x="5041900" y="10536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32" name="フローチャート: 判断 131"/>
        <xdr:cNvSpPr/>
      </xdr:nvSpPr>
      <xdr:spPr>
        <a:xfrm>
          <a:off x="49022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155194</xdr:rowOff>
    </xdr:from>
    <xdr:to>
      <xdr:col>19</xdr:col>
      <xdr:colOff>133350</xdr:colOff>
      <xdr:row>65</xdr:row>
      <xdr:rowOff>3048</xdr:rowOff>
    </xdr:to>
    <xdr:cxnSp macro="">
      <xdr:nvCxnSpPr>
        <xdr:cNvPr id="133" name="直線コネクタ 132"/>
        <xdr:cNvCxnSpPr/>
      </xdr:nvCxnSpPr>
      <xdr:spPr>
        <a:xfrm flipV="1">
          <a:off x="3225800" y="1112799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51562</xdr:rowOff>
    </xdr:from>
    <xdr:to>
      <xdr:col>19</xdr:col>
      <xdr:colOff>184150</xdr:colOff>
      <xdr:row>62</xdr:row>
      <xdr:rowOff>153162</xdr:rowOff>
    </xdr:to>
    <xdr:sp macro="" textlink="">
      <xdr:nvSpPr>
        <xdr:cNvPr id="134" name="フローチャート: 判断 133"/>
        <xdr:cNvSpPr/>
      </xdr:nvSpPr>
      <xdr:spPr>
        <a:xfrm>
          <a:off x="40640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163339</xdr:rowOff>
    </xdr:from>
    <xdr:ext cx="736600" cy="259045"/>
    <xdr:sp macro="" textlink="">
      <xdr:nvSpPr>
        <xdr:cNvPr id="135" name="テキスト ボックス 134"/>
        <xdr:cNvSpPr txBox="1"/>
      </xdr:nvSpPr>
      <xdr:spPr>
        <a:xfrm>
          <a:off x="3733800" y="10450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3048</xdr:rowOff>
    </xdr:from>
    <xdr:to>
      <xdr:col>15</xdr:col>
      <xdr:colOff>82550</xdr:colOff>
      <xdr:row>65</xdr:row>
      <xdr:rowOff>162306</xdr:rowOff>
    </xdr:to>
    <xdr:cxnSp macro="">
      <xdr:nvCxnSpPr>
        <xdr:cNvPr id="136" name="直線コネクタ 135"/>
        <xdr:cNvCxnSpPr/>
      </xdr:nvCxnSpPr>
      <xdr:spPr>
        <a:xfrm flipV="1">
          <a:off x="2336800" y="11147298"/>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66040</xdr:rowOff>
    </xdr:from>
    <xdr:to>
      <xdr:col>15</xdr:col>
      <xdr:colOff>133350</xdr:colOff>
      <xdr:row>62</xdr:row>
      <xdr:rowOff>167640</xdr:rowOff>
    </xdr:to>
    <xdr:sp macro="" textlink="">
      <xdr:nvSpPr>
        <xdr:cNvPr id="137" name="フローチャート: 判断 136"/>
        <xdr:cNvSpPr/>
      </xdr:nvSpPr>
      <xdr:spPr>
        <a:xfrm>
          <a:off x="3175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6367</xdr:rowOff>
    </xdr:from>
    <xdr:ext cx="762000" cy="259045"/>
    <xdr:sp macro="" textlink="">
      <xdr:nvSpPr>
        <xdr:cNvPr id="138" name="テキスト ボックス 137"/>
        <xdr:cNvSpPr txBox="1"/>
      </xdr:nvSpPr>
      <xdr:spPr>
        <a:xfrm>
          <a:off x="2844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140716</xdr:rowOff>
    </xdr:from>
    <xdr:to>
      <xdr:col>11</xdr:col>
      <xdr:colOff>31750</xdr:colOff>
      <xdr:row>65</xdr:row>
      <xdr:rowOff>162306</xdr:rowOff>
    </xdr:to>
    <xdr:cxnSp macro="">
      <xdr:nvCxnSpPr>
        <xdr:cNvPr id="139" name="直線コネクタ 138"/>
        <xdr:cNvCxnSpPr/>
      </xdr:nvCxnSpPr>
      <xdr:spPr>
        <a:xfrm>
          <a:off x="1447800" y="11113516"/>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56388</xdr:rowOff>
    </xdr:from>
    <xdr:to>
      <xdr:col>11</xdr:col>
      <xdr:colOff>82550</xdr:colOff>
      <xdr:row>62</xdr:row>
      <xdr:rowOff>157988</xdr:rowOff>
    </xdr:to>
    <xdr:sp macro="" textlink="">
      <xdr:nvSpPr>
        <xdr:cNvPr id="140" name="フローチャート: 判断 139"/>
        <xdr:cNvSpPr/>
      </xdr:nvSpPr>
      <xdr:spPr>
        <a:xfrm>
          <a:off x="2286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168165</xdr:rowOff>
    </xdr:from>
    <xdr:ext cx="762000" cy="259045"/>
    <xdr:sp macro="" textlink="">
      <xdr:nvSpPr>
        <xdr:cNvPr id="141" name="テキスト ボックス 140"/>
        <xdr:cNvSpPr txBox="1"/>
      </xdr:nvSpPr>
      <xdr:spPr>
        <a:xfrm>
          <a:off x="1955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126492</xdr:rowOff>
    </xdr:from>
    <xdr:to>
      <xdr:col>7</xdr:col>
      <xdr:colOff>31750</xdr:colOff>
      <xdr:row>62</xdr:row>
      <xdr:rowOff>56642</xdr:rowOff>
    </xdr:to>
    <xdr:sp macro="" textlink="">
      <xdr:nvSpPr>
        <xdr:cNvPr id="142" name="フローチャート: 判断 141"/>
        <xdr:cNvSpPr/>
      </xdr:nvSpPr>
      <xdr:spPr>
        <a:xfrm>
          <a:off x="1397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66819</xdr:rowOff>
    </xdr:from>
    <xdr:ext cx="762000" cy="259045"/>
    <xdr:sp macro="" textlink="">
      <xdr:nvSpPr>
        <xdr:cNvPr id="143" name="テキスト ボックス 142"/>
        <xdr:cNvSpPr txBox="1"/>
      </xdr:nvSpPr>
      <xdr:spPr>
        <a:xfrm>
          <a:off x="1066800" y="1035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104394</xdr:rowOff>
    </xdr:from>
    <xdr:to>
      <xdr:col>23</xdr:col>
      <xdr:colOff>184150</xdr:colOff>
      <xdr:row>65</xdr:row>
      <xdr:rowOff>34544</xdr:rowOff>
    </xdr:to>
    <xdr:sp macro="" textlink="">
      <xdr:nvSpPr>
        <xdr:cNvPr id="149" name="楕円 148"/>
        <xdr:cNvSpPr/>
      </xdr:nvSpPr>
      <xdr:spPr>
        <a:xfrm>
          <a:off x="4902200" y="1107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271</xdr:rowOff>
    </xdr:from>
    <xdr:ext cx="762000" cy="259045"/>
    <xdr:sp macro="" textlink="">
      <xdr:nvSpPr>
        <xdr:cNvPr id="150" name="財政構造の弾力性該当値テキスト"/>
        <xdr:cNvSpPr txBox="1"/>
      </xdr:nvSpPr>
      <xdr:spPr>
        <a:xfrm>
          <a:off x="5041900" y="10973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104394</xdr:rowOff>
    </xdr:from>
    <xdr:to>
      <xdr:col>19</xdr:col>
      <xdr:colOff>184150</xdr:colOff>
      <xdr:row>65</xdr:row>
      <xdr:rowOff>34544</xdr:rowOff>
    </xdr:to>
    <xdr:sp macro="" textlink="">
      <xdr:nvSpPr>
        <xdr:cNvPr id="151" name="楕円 150"/>
        <xdr:cNvSpPr/>
      </xdr:nvSpPr>
      <xdr:spPr>
        <a:xfrm>
          <a:off x="4064000" y="1107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19321</xdr:rowOff>
    </xdr:from>
    <xdr:ext cx="736600" cy="259045"/>
    <xdr:sp macro="" textlink="">
      <xdr:nvSpPr>
        <xdr:cNvPr id="152" name="テキスト ボックス 151"/>
        <xdr:cNvSpPr txBox="1"/>
      </xdr:nvSpPr>
      <xdr:spPr>
        <a:xfrm>
          <a:off x="3733800" y="11163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123698</xdr:rowOff>
    </xdr:from>
    <xdr:to>
      <xdr:col>15</xdr:col>
      <xdr:colOff>133350</xdr:colOff>
      <xdr:row>65</xdr:row>
      <xdr:rowOff>53848</xdr:rowOff>
    </xdr:to>
    <xdr:sp macro="" textlink="">
      <xdr:nvSpPr>
        <xdr:cNvPr id="153" name="楕円 152"/>
        <xdr:cNvSpPr/>
      </xdr:nvSpPr>
      <xdr:spPr>
        <a:xfrm>
          <a:off x="3175000" y="1109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38625</xdr:rowOff>
    </xdr:from>
    <xdr:ext cx="762000" cy="259045"/>
    <xdr:sp macro="" textlink="">
      <xdr:nvSpPr>
        <xdr:cNvPr id="154" name="テキスト ボックス 153"/>
        <xdr:cNvSpPr txBox="1"/>
      </xdr:nvSpPr>
      <xdr:spPr>
        <a:xfrm>
          <a:off x="2844800" y="11182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111506</xdr:rowOff>
    </xdr:from>
    <xdr:to>
      <xdr:col>11</xdr:col>
      <xdr:colOff>82550</xdr:colOff>
      <xdr:row>66</xdr:row>
      <xdr:rowOff>41656</xdr:rowOff>
    </xdr:to>
    <xdr:sp macro="" textlink="">
      <xdr:nvSpPr>
        <xdr:cNvPr id="155" name="楕円 154"/>
        <xdr:cNvSpPr/>
      </xdr:nvSpPr>
      <xdr:spPr>
        <a:xfrm>
          <a:off x="2286000" y="1125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26433</xdr:rowOff>
    </xdr:from>
    <xdr:ext cx="762000" cy="259045"/>
    <xdr:sp macro="" textlink="">
      <xdr:nvSpPr>
        <xdr:cNvPr id="156" name="テキスト ボックス 155"/>
        <xdr:cNvSpPr txBox="1"/>
      </xdr:nvSpPr>
      <xdr:spPr>
        <a:xfrm>
          <a:off x="1955800" y="1134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89916</xdr:rowOff>
    </xdr:from>
    <xdr:to>
      <xdr:col>7</xdr:col>
      <xdr:colOff>31750</xdr:colOff>
      <xdr:row>65</xdr:row>
      <xdr:rowOff>20066</xdr:rowOff>
    </xdr:to>
    <xdr:sp macro="" textlink="">
      <xdr:nvSpPr>
        <xdr:cNvPr id="157" name="楕円 156"/>
        <xdr:cNvSpPr/>
      </xdr:nvSpPr>
      <xdr:spPr>
        <a:xfrm>
          <a:off x="1397000" y="110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4843</xdr:rowOff>
    </xdr:from>
    <xdr:ext cx="762000" cy="259045"/>
    <xdr:sp macro="" textlink="">
      <xdr:nvSpPr>
        <xdr:cNvPr id="158" name="テキスト ボックス 157"/>
        <xdr:cNvSpPr txBox="1"/>
      </xdr:nvSpPr>
      <xdr:spPr>
        <a:xfrm>
          <a:off x="1066800" y="111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[112,160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人件費については、退職者数の減により退職手当が減額したことで減額となった。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については、本市固有の魅力を高めるための事業の実施や、新たな多目的イベントスペースの開設準備を行ったことにより増額となったものの、ふるさと・多賀城応援寄附額の減に伴い成果手数料等も減となったことから、減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これらの状況を踏まえて、引き続き適正な定員管理による人件費の抑制や物件費の見直しに努めていく。</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61840</xdr:rowOff>
    </xdr:from>
    <xdr:to>
      <xdr:col>23</xdr:col>
      <xdr:colOff>133350</xdr:colOff>
      <xdr:row>89</xdr:row>
      <xdr:rowOff>150958</xdr:rowOff>
    </xdr:to>
    <xdr:cxnSp macro="">
      <xdr:nvCxnSpPr>
        <xdr:cNvPr id="186" name="直線コネクタ 185"/>
        <xdr:cNvCxnSpPr/>
      </xdr:nvCxnSpPr>
      <xdr:spPr>
        <a:xfrm flipV="1">
          <a:off x="4953000" y="13777840"/>
          <a:ext cx="0" cy="16321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123035</xdr:rowOff>
    </xdr:from>
    <xdr:ext cx="762000" cy="259045"/>
    <xdr:sp macro="" textlink="">
      <xdr:nvSpPr>
        <xdr:cNvPr id="187" name="人件費・物件費等の状況最小値テキスト"/>
        <xdr:cNvSpPr txBox="1"/>
      </xdr:nvSpPr>
      <xdr:spPr>
        <a:xfrm>
          <a:off x="5041900" y="1538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150958</xdr:rowOff>
    </xdr:from>
    <xdr:to>
      <xdr:col>24</xdr:col>
      <xdr:colOff>12700</xdr:colOff>
      <xdr:row>89</xdr:row>
      <xdr:rowOff>150958</xdr:rowOff>
    </xdr:to>
    <xdr:cxnSp macro="">
      <xdr:nvCxnSpPr>
        <xdr:cNvPr id="188" name="直線コネクタ 187"/>
        <xdr:cNvCxnSpPr/>
      </xdr:nvCxnSpPr>
      <xdr:spPr>
        <a:xfrm>
          <a:off x="4864100" y="15410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148217</xdr:rowOff>
    </xdr:from>
    <xdr:ext cx="762000" cy="259045"/>
    <xdr:sp macro="" textlink="">
      <xdr:nvSpPr>
        <xdr:cNvPr id="189" name="人件費・物件費等の状況最大値テキスト"/>
        <xdr:cNvSpPr txBox="1"/>
      </xdr:nvSpPr>
      <xdr:spPr>
        <a:xfrm>
          <a:off x="5041900" y="1352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61840</xdr:rowOff>
    </xdr:from>
    <xdr:to>
      <xdr:col>24</xdr:col>
      <xdr:colOff>12700</xdr:colOff>
      <xdr:row>80</xdr:row>
      <xdr:rowOff>61840</xdr:rowOff>
    </xdr:to>
    <xdr:cxnSp macro="">
      <xdr:nvCxnSpPr>
        <xdr:cNvPr id="190" name="直線コネクタ 189"/>
        <xdr:cNvCxnSpPr/>
      </xdr:nvCxnSpPr>
      <xdr:spPr>
        <a:xfrm>
          <a:off x="4864100" y="1377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7231</xdr:rowOff>
    </xdr:from>
    <xdr:to>
      <xdr:col>23</xdr:col>
      <xdr:colOff>133350</xdr:colOff>
      <xdr:row>83</xdr:row>
      <xdr:rowOff>30395</xdr:rowOff>
    </xdr:to>
    <xdr:cxnSp macro="">
      <xdr:nvCxnSpPr>
        <xdr:cNvPr id="191" name="直線コネクタ 190"/>
        <xdr:cNvCxnSpPr/>
      </xdr:nvCxnSpPr>
      <xdr:spPr>
        <a:xfrm flipV="1">
          <a:off x="4114800" y="14237581"/>
          <a:ext cx="838200" cy="2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116575</xdr:rowOff>
    </xdr:from>
    <xdr:ext cx="762000" cy="259045"/>
    <xdr:sp macro="" textlink="">
      <xdr:nvSpPr>
        <xdr:cNvPr id="192" name="人件費・物件費等の状況平均値テキスト"/>
        <xdr:cNvSpPr txBox="1"/>
      </xdr:nvSpPr>
      <xdr:spPr>
        <a:xfrm>
          <a:off x="5041900" y="141754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144498</xdr:rowOff>
    </xdr:from>
    <xdr:to>
      <xdr:col>23</xdr:col>
      <xdr:colOff>184150</xdr:colOff>
      <xdr:row>83</xdr:row>
      <xdr:rowOff>74648</xdr:rowOff>
    </xdr:to>
    <xdr:sp macro="" textlink="">
      <xdr:nvSpPr>
        <xdr:cNvPr id="193" name="フローチャート: 判断 192"/>
        <xdr:cNvSpPr/>
      </xdr:nvSpPr>
      <xdr:spPr>
        <a:xfrm>
          <a:off x="4902200" y="14203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1488</xdr:rowOff>
    </xdr:from>
    <xdr:to>
      <xdr:col>19</xdr:col>
      <xdr:colOff>133350</xdr:colOff>
      <xdr:row>83</xdr:row>
      <xdr:rowOff>30395</xdr:rowOff>
    </xdr:to>
    <xdr:cxnSp macro="">
      <xdr:nvCxnSpPr>
        <xdr:cNvPr id="194" name="直線コネクタ 193"/>
        <xdr:cNvCxnSpPr/>
      </xdr:nvCxnSpPr>
      <xdr:spPr>
        <a:xfrm>
          <a:off x="3225800" y="14231838"/>
          <a:ext cx="889000" cy="28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83900</xdr:rowOff>
    </xdr:from>
    <xdr:to>
      <xdr:col>19</xdr:col>
      <xdr:colOff>184150</xdr:colOff>
      <xdr:row>83</xdr:row>
      <xdr:rowOff>14050</xdr:rowOff>
    </xdr:to>
    <xdr:sp macro="" textlink="">
      <xdr:nvSpPr>
        <xdr:cNvPr id="195" name="フローチャート: 判断 194"/>
        <xdr:cNvSpPr/>
      </xdr:nvSpPr>
      <xdr:spPr>
        <a:xfrm>
          <a:off x="4064000" y="1414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24227</xdr:rowOff>
    </xdr:from>
    <xdr:ext cx="736600" cy="259045"/>
    <xdr:sp macro="" textlink="">
      <xdr:nvSpPr>
        <xdr:cNvPr id="196" name="テキスト ボックス 195"/>
        <xdr:cNvSpPr txBox="1"/>
      </xdr:nvSpPr>
      <xdr:spPr>
        <a:xfrm>
          <a:off x="3733800" y="1391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148228</xdr:rowOff>
    </xdr:from>
    <xdr:to>
      <xdr:col>15</xdr:col>
      <xdr:colOff>82550</xdr:colOff>
      <xdr:row>83</xdr:row>
      <xdr:rowOff>1488</xdr:rowOff>
    </xdr:to>
    <xdr:cxnSp macro="">
      <xdr:nvCxnSpPr>
        <xdr:cNvPr id="197" name="直線コネクタ 196"/>
        <xdr:cNvCxnSpPr/>
      </xdr:nvCxnSpPr>
      <xdr:spPr>
        <a:xfrm>
          <a:off x="2336800" y="14207128"/>
          <a:ext cx="889000" cy="24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67669</xdr:rowOff>
    </xdr:from>
    <xdr:to>
      <xdr:col>15</xdr:col>
      <xdr:colOff>133350</xdr:colOff>
      <xdr:row>82</xdr:row>
      <xdr:rowOff>169269</xdr:rowOff>
    </xdr:to>
    <xdr:sp macro="" textlink="">
      <xdr:nvSpPr>
        <xdr:cNvPr id="198" name="フローチャート: 判断 197"/>
        <xdr:cNvSpPr/>
      </xdr:nvSpPr>
      <xdr:spPr>
        <a:xfrm>
          <a:off x="3175000" y="1412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7996</xdr:rowOff>
    </xdr:from>
    <xdr:ext cx="762000" cy="259045"/>
    <xdr:sp macro="" textlink="">
      <xdr:nvSpPr>
        <xdr:cNvPr id="199" name="テキスト ボックス 198"/>
        <xdr:cNvSpPr txBox="1"/>
      </xdr:nvSpPr>
      <xdr:spPr>
        <a:xfrm>
          <a:off x="2844800" y="13895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148228</xdr:rowOff>
    </xdr:from>
    <xdr:to>
      <xdr:col>11</xdr:col>
      <xdr:colOff>31750</xdr:colOff>
      <xdr:row>83</xdr:row>
      <xdr:rowOff>67813</xdr:rowOff>
    </xdr:to>
    <xdr:cxnSp macro="">
      <xdr:nvCxnSpPr>
        <xdr:cNvPr id="200" name="直線コネクタ 199"/>
        <xdr:cNvCxnSpPr/>
      </xdr:nvCxnSpPr>
      <xdr:spPr>
        <a:xfrm flipV="1">
          <a:off x="1447800" y="14207128"/>
          <a:ext cx="889000" cy="9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59384</xdr:rowOff>
    </xdr:from>
    <xdr:to>
      <xdr:col>11</xdr:col>
      <xdr:colOff>82550</xdr:colOff>
      <xdr:row>82</xdr:row>
      <xdr:rowOff>160984</xdr:rowOff>
    </xdr:to>
    <xdr:sp macro="" textlink="">
      <xdr:nvSpPr>
        <xdr:cNvPr id="201" name="フローチャート: 判断 200"/>
        <xdr:cNvSpPr/>
      </xdr:nvSpPr>
      <xdr:spPr>
        <a:xfrm>
          <a:off x="2286000" y="1411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171161</xdr:rowOff>
    </xdr:from>
    <xdr:ext cx="762000" cy="259045"/>
    <xdr:sp macro="" textlink="">
      <xdr:nvSpPr>
        <xdr:cNvPr id="202" name="テキスト ボックス 201"/>
        <xdr:cNvSpPr txBox="1"/>
      </xdr:nvSpPr>
      <xdr:spPr>
        <a:xfrm>
          <a:off x="1955800" y="1388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29028</xdr:rowOff>
    </xdr:from>
    <xdr:to>
      <xdr:col>7</xdr:col>
      <xdr:colOff>31750</xdr:colOff>
      <xdr:row>82</xdr:row>
      <xdr:rowOff>130628</xdr:rowOff>
    </xdr:to>
    <xdr:sp macro="" textlink="">
      <xdr:nvSpPr>
        <xdr:cNvPr id="203" name="フローチャート: 判断 202"/>
        <xdr:cNvSpPr/>
      </xdr:nvSpPr>
      <xdr:spPr>
        <a:xfrm>
          <a:off x="1397000" y="1408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140805</xdr:rowOff>
    </xdr:from>
    <xdr:ext cx="762000" cy="259045"/>
    <xdr:sp macro="" textlink="">
      <xdr:nvSpPr>
        <xdr:cNvPr id="204" name="テキスト ボックス 203"/>
        <xdr:cNvSpPr txBox="1"/>
      </xdr:nvSpPr>
      <xdr:spPr>
        <a:xfrm>
          <a:off x="1066800" y="1385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127881</xdr:rowOff>
    </xdr:from>
    <xdr:to>
      <xdr:col>23</xdr:col>
      <xdr:colOff>184150</xdr:colOff>
      <xdr:row>83</xdr:row>
      <xdr:rowOff>58031</xdr:rowOff>
    </xdr:to>
    <xdr:sp macro="" textlink="">
      <xdr:nvSpPr>
        <xdr:cNvPr id="210" name="楕円 209"/>
        <xdr:cNvSpPr/>
      </xdr:nvSpPr>
      <xdr:spPr>
        <a:xfrm>
          <a:off x="4902200" y="14186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144408</xdr:rowOff>
    </xdr:from>
    <xdr:ext cx="762000" cy="259045"/>
    <xdr:sp macro="" textlink="">
      <xdr:nvSpPr>
        <xdr:cNvPr id="211" name="人件費・物件費等の状況該当値テキスト"/>
        <xdr:cNvSpPr txBox="1"/>
      </xdr:nvSpPr>
      <xdr:spPr>
        <a:xfrm>
          <a:off x="5041900" y="14031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151045</xdr:rowOff>
    </xdr:from>
    <xdr:to>
      <xdr:col>19</xdr:col>
      <xdr:colOff>184150</xdr:colOff>
      <xdr:row>83</xdr:row>
      <xdr:rowOff>81195</xdr:rowOff>
    </xdr:to>
    <xdr:sp macro="" textlink="">
      <xdr:nvSpPr>
        <xdr:cNvPr id="212" name="楕円 211"/>
        <xdr:cNvSpPr/>
      </xdr:nvSpPr>
      <xdr:spPr>
        <a:xfrm>
          <a:off x="4064000" y="1420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65972</xdr:rowOff>
    </xdr:from>
    <xdr:ext cx="736600" cy="259045"/>
    <xdr:sp macro="" textlink="">
      <xdr:nvSpPr>
        <xdr:cNvPr id="213" name="テキスト ボックス 212"/>
        <xdr:cNvSpPr txBox="1"/>
      </xdr:nvSpPr>
      <xdr:spPr>
        <a:xfrm>
          <a:off x="3733800" y="14296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122138</xdr:rowOff>
    </xdr:from>
    <xdr:to>
      <xdr:col>15</xdr:col>
      <xdr:colOff>133350</xdr:colOff>
      <xdr:row>83</xdr:row>
      <xdr:rowOff>52288</xdr:rowOff>
    </xdr:to>
    <xdr:sp macro="" textlink="">
      <xdr:nvSpPr>
        <xdr:cNvPr id="214" name="楕円 213"/>
        <xdr:cNvSpPr/>
      </xdr:nvSpPr>
      <xdr:spPr>
        <a:xfrm>
          <a:off x="3175000" y="1418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37065</xdr:rowOff>
    </xdr:from>
    <xdr:ext cx="762000" cy="259045"/>
    <xdr:sp macro="" textlink="">
      <xdr:nvSpPr>
        <xdr:cNvPr id="215" name="テキスト ボックス 214"/>
        <xdr:cNvSpPr txBox="1"/>
      </xdr:nvSpPr>
      <xdr:spPr>
        <a:xfrm>
          <a:off x="2844800" y="14267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97428</xdr:rowOff>
    </xdr:from>
    <xdr:to>
      <xdr:col>11</xdr:col>
      <xdr:colOff>82550</xdr:colOff>
      <xdr:row>83</xdr:row>
      <xdr:rowOff>27578</xdr:rowOff>
    </xdr:to>
    <xdr:sp macro="" textlink="">
      <xdr:nvSpPr>
        <xdr:cNvPr id="216" name="楕円 215"/>
        <xdr:cNvSpPr/>
      </xdr:nvSpPr>
      <xdr:spPr>
        <a:xfrm>
          <a:off x="2286000" y="1415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12355</xdr:rowOff>
    </xdr:from>
    <xdr:ext cx="762000" cy="259045"/>
    <xdr:sp macro="" textlink="">
      <xdr:nvSpPr>
        <xdr:cNvPr id="217" name="テキスト ボックス 216"/>
        <xdr:cNvSpPr txBox="1"/>
      </xdr:nvSpPr>
      <xdr:spPr>
        <a:xfrm>
          <a:off x="1955800" y="1424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17013</xdr:rowOff>
    </xdr:from>
    <xdr:to>
      <xdr:col>7</xdr:col>
      <xdr:colOff>31750</xdr:colOff>
      <xdr:row>83</xdr:row>
      <xdr:rowOff>118613</xdr:rowOff>
    </xdr:to>
    <xdr:sp macro="" textlink="">
      <xdr:nvSpPr>
        <xdr:cNvPr id="218" name="楕円 217"/>
        <xdr:cNvSpPr/>
      </xdr:nvSpPr>
      <xdr:spPr>
        <a:xfrm>
          <a:off x="1397000" y="1424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103390</xdr:rowOff>
    </xdr:from>
    <xdr:ext cx="762000" cy="259045"/>
    <xdr:sp macro="" textlink="">
      <xdr:nvSpPr>
        <xdr:cNvPr id="219" name="テキスト ボックス 218"/>
        <xdr:cNvSpPr txBox="1"/>
      </xdr:nvSpPr>
      <xdr:spPr>
        <a:xfrm>
          <a:off x="1066800" y="1433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人事院勧告の準拠により、前年度と同水準となった。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類似団体平均値を下回っていることから、給与の適正化に努める。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89</xdr:row>
      <xdr:rowOff>138793</xdr:rowOff>
    </xdr:to>
    <xdr:cxnSp macro="">
      <xdr:nvCxnSpPr>
        <xdr:cNvPr id="250" name="直線コネクタ 249"/>
        <xdr:cNvCxnSpPr/>
      </xdr:nvCxnSpPr>
      <xdr:spPr>
        <a:xfrm flipV="1">
          <a:off x="17018000" y="1370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1"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2" name="直線コネクタ 251"/>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45357</xdr:rowOff>
    </xdr:from>
    <xdr:to>
      <xdr:col>81</xdr:col>
      <xdr:colOff>44450</xdr:colOff>
      <xdr:row>81</xdr:row>
      <xdr:rowOff>97064</xdr:rowOff>
    </xdr:to>
    <xdr:cxnSp macro="">
      <xdr:nvCxnSpPr>
        <xdr:cNvPr id="255" name="直線コネクタ 254"/>
        <xdr:cNvCxnSpPr/>
      </xdr:nvCxnSpPr>
      <xdr:spPr>
        <a:xfrm flipV="1">
          <a:off x="16179800" y="13932807"/>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56" name="給与水準   （国との比較）平均値テキスト"/>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7" name="フローチャート: 判断 256"/>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97064</xdr:rowOff>
    </xdr:from>
    <xdr:to>
      <xdr:col>77</xdr:col>
      <xdr:colOff>44450</xdr:colOff>
      <xdr:row>81</xdr:row>
      <xdr:rowOff>148771</xdr:rowOff>
    </xdr:to>
    <xdr:cxnSp macro="">
      <xdr:nvCxnSpPr>
        <xdr:cNvPr id="258" name="直線コネクタ 257"/>
        <xdr:cNvCxnSpPr/>
      </xdr:nvCxnSpPr>
      <xdr:spPr>
        <a:xfrm flipV="1">
          <a:off x="15290800" y="1398451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68036</xdr:rowOff>
    </xdr:from>
    <xdr:to>
      <xdr:col>77</xdr:col>
      <xdr:colOff>95250</xdr:colOff>
      <xdr:row>86</xdr:row>
      <xdr:rowOff>169636</xdr:rowOff>
    </xdr:to>
    <xdr:sp macro="" textlink="">
      <xdr:nvSpPr>
        <xdr:cNvPr id="259" name="フローチャート: 判断 258"/>
        <xdr:cNvSpPr/>
      </xdr:nvSpPr>
      <xdr:spPr>
        <a:xfrm>
          <a:off x="16129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154413</xdr:rowOff>
    </xdr:from>
    <xdr:ext cx="736600" cy="259045"/>
    <xdr:sp macro="" textlink="">
      <xdr:nvSpPr>
        <xdr:cNvPr id="260" name="テキスト ボックス 259"/>
        <xdr:cNvSpPr txBox="1"/>
      </xdr:nvSpPr>
      <xdr:spPr>
        <a:xfrm>
          <a:off x="15798800" y="14899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148771</xdr:rowOff>
    </xdr:from>
    <xdr:to>
      <xdr:col>72</xdr:col>
      <xdr:colOff>203200</xdr:colOff>
      <xdr:row>82</xdr:row>
      <xdr:rowOff>11793</xdr:rowOff>
    </xdr:to>
    <xdr:cxnSp macro="">
      <xdr:nvCxnSpPr>
        <xdr:cNvPr id="261" name="直線コネクタ 260"/>
        <xdr:cNvCxnSpPr/>
      </xdr:nvCxnSpPr>
      <xdr:spPr>
        <a:xfrm flipV="1">
          <a:off x="14401800" y="1403622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2" name="フローチャート: 判断 261"/>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17434</xdr:rowOff>
    </xdr:from>
    <xdr:ext cx="762000" cy="259045"/>
    <xdr:sp macro="" textlink="">
      <xdr:nvSpPr>
        <xdr:cNvPr id="263" name="テキスト ボックス 262"/>
        <xdr:cNvSpPr txBox="1"/>
      </xdr:nvSpPr>
      <xdr:spPr>
        <a:xfrm>
          <a:off x="14909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79829</xdr:rowOff>
    </xdr:from>
    <xdr:to>
      <xdr:col>68</xdr:col>
      <xdr:colOff>152400</xdr:colOff>
      <xdr:row>82</xdr:row>
      <xdr:rowOff>11793</xdr:rowOff>
    </xdr:to>
    <xdr:cxnSp macro="">
      <xdr:nvCxnSpPr>
        <xdr:cNvPr id="264" name="直線コネクタ 263"/>
        <xdr:cNvCxnSpPr/>
      </xdr:nvCxnSpPr>
      <xdr:spPr>
        <a:xfrm>
          <a:off x="13512800" y="13967279"/>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5" name="フローチャート: 判断 264"/>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17434</xdr:rowOff>
    </xdr:from>
    <xdr:ext cx="762000" cy="259045"/>
    <xdr:sp macro="" textlink="">
      <xdr:nvSpPr>
        <xdr:cNvPr id="266" name="テキスト ボックス 265"/>
        <xdr:cNvSpPr txBox="1"/>
      </xdr:nvSpPr>
      <xdr:spPr>
        <a:xfrm>
          <a:off x="14020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67" name="フローチャート: 判断 266"/>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68" name="テキスト ボックス 267"/>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80</xdr:row>
      <xdr:rowOff>166007</xdr:rowOff>
    </xdr:from>
    <xdr:to>
      <xdr:col>81</xdr:col>
      <xdr:colOff>95250</xdr:colOff>
      <xdr:row>81</xdr:row>
      <xdr:rowOff>96157</xdr:rowOff>
    </xdr:to>
    <xdr:sp macro="" textlink="">
      <xdr:nvSpPr>
        <xdr:cNvPr id="274" name="楕円 273"/>
        <xdr:cNvSpPr/>
      </xdr:nvSpPr>
      <xdr:spPr>
        <a:xfrm>
          <a:off x="16967200" y="1388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11084</xdr:rowOff>
    </xdr:from>
    <xdr:ext cx="762000" cy="259045"/>
    <xdr:sp macro="" textlink="">
      <xdr:nvSpPr>
        <xdr:cNvPr id="275" name="給与水準   （国との比較）該当値テキスト"/>
        <xdr:cNvSpPr txBox="1"/>
      </xdr:nvSpPr>
      <xdr:spPr>
        <a:xfrm>
          <a:off x="17106900" y="13727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46264</xdr:rowOff>
    </xdr:from>
    <xdr:to>
      <xdr:col>77</xdr:col>
      <xdr:colOff>95250</xdr:colOff>
      <xdr:row>81</xdr:row>
      <xdr:rowOff>147864</xdr:rowOff>
    </xdr:to>
    <xdr:sp macro="" textlink="">
      <xdr:nvSpPr>
        <xdr:cNvPr id="276" name="楕円 275"/>
        <xdr:cNvSpPr/>
      </xdr:nvSpPr>
      <xdr:spPr>
        <a:xfrm>
          <a:off x="16129000" y="1393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158041</xdr:rowOff>
    </xdr:from>
    <xdr:ext cx="736600" cy="259045"/>
    <xdr:sp macro="" textlink="">
      <xdr:nvSpPr>
        <xdr:cNvPr id="277" name="テキスト ボックス 276"/>
        <xdr:cNvSpPr txBox="1"/>
      </xdr:nvSpPr>
      <xdr:spPr>
        <a:xfrm>
          <a:off x="15798800" y="1370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97971</xdr:rowOff>
    </xdr:from>
    <xdr:to>
      <xdr:col>73</xdr:col>
      <xdr:colOff>44450</xdr:colOff>
      <xdr:row>82</xdr:row>
      <xdr:rowOff>28121</xdr:rowOff>
    </xdr:to>
    <xdr:sp macro="" textlink="">
      <xdr:nvSpPr>
        <xdr:cNvPr id="278" name="楕円 277"/>
        <xdr:cNvSpPr/>
      </xdr:nvSpPr>
      <xdr:spPr>
        <a:xfrm>
          <a:off x="15240000" y="1398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38298</xdr:rowOff>
    </xdr:from>
    <xdr:ext cx="762000" cy="259045"/>
    <xdr:sp macro="" textlink="">
      <xdr:nvSpPr>
        <xdr:cNvPr id="279" name="テキスト ボックス 278"/>
        <xdr:cNvSpPr txBox="1"/>
      </xdr:nvSpPr>
      <xdr:spPr>
        <a:xfrm>
          <a:off x="14909800" y="13754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132443</xdr:rowOff>
    </xdr:from>
    <xdr:to>
      <xdr:col>68</xdr:col>
      <xdr:colOff>203200</xdr:colOff>
      <xdr:row>82</xdr:row>
      <xdr:rowOff>62593</xdr:rowOff>
    </xdr:to>
    <xdr:sp macro="" textlink="">
      <xdr:nvSpPr>
        <xdr:cNvPr id="280" name="楕円 279"/>
        <xdr:cNvSpPr/>
      </xdr:nvSpPr>
      <xdr:spPr>
        <a:xfrm>
          <a:off x="14351000" y="1401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72770</xdr:rowOff>
    </xdr:from>
    <xdr:ext cx="762000" cy="259045"/>
    <xdr:sp macro="" textlink="">
      <xdr:nvSpPr>
        <xdr:cNvPr id="281" name="テキスト ボックス 280"/>
        <xdr:cNvSpPr txBox="1"/>
      </xdr:nvSpPr>
      <xdr:spPr>
        <a:xfrm>
          <a:off x="14020800" y="13788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29029</xdr:rowOff>
    </xdr:from>
    <xdr:to>
      <xdr:col>64</xdr:col>
      <xdr:colOff>152400</xdr:colOff>
      <xdr:row>81</xdr:row>
      <xdr:rowOff>130629</xdr:rowOff>
    </xdr:to>
    <xdr:sp macro="" textlink="">
      <xdr:nvSpPr>
        <xdr:cNvPr id="282" name="楕円 281"/>
        <xdr:cNvSpPr/>
      </xdr:nvSpPr>
      <xdr:spPr>
        <a:xfrm>
          <a:off x="13462000" y="1391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140806</xdr:rowOff>
    </xdr:from>
    <xdr:ext cx="762000" cy="259045"/>
    <xdr:sp macro="" textlink="">
      <xdr:nvSpPr>
        <xdr:cNvPr id="283" name="テキスト ボックス 282"/>
        <xdr:cNvSpPr txBox="1"/>
      </xdr:nvSpPr>
      <xdr:spPr>
        <a:xfrm>
          <a:off x="13131800" y="13685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業務のアウトソーシング化や退職者の一部不補充等に努めており、類似団体平均を下回る水準になっている。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今後も事務事業の見直しを行いながら、公共サービスの低下を招くことのないよう、適正な定員管理に努める。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14394</xdr:rowOff>
    </xdr:from>
    <xdr:to>
      <xdr:col>81</xdr:col>
      <xdr:colOff>44450</xdr:colOff>
      <xdr:row>66</xdr:row>
      <xdr:rowOff>154940</xdr:rowOff>
    </xdr:to>
    <xdr:cxnSp macro="">
      <xdr:nvCxnSpPr>
        <xdr:cNvPr id="313" name="直線コネクタ 312"/>
        <xdr:cNvCxnSpPr/>
      </xdr:nvCxnSpPr>
      <xdr:spPr>
        <a:xfrm flipV="1">
          <a:off x="17018000" y="9958494"/>
          <a:ext cx="0" cy="1512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4" name="定員管理の状況最小値テキスト"/>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5" name="直線コネクタ 314"/>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100771</xdr:rowOff>
    </xdr:from>
    <xdr:ext cx="762000" cy="259045"/>
    <xdr:sp macro="" textlink="">
      <xdr:nvSpPr>
        <xdr:cNvPr id="316" name="定員管理の状況最大値テキスト"/>
        <xdr:cNvSpPr txBox="1"/>
      </xdr:nvSpPr>
      <xdr:spPr>
        <a:xfrm>
          <a:off x="17106900" y="970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14394</xdr:rowOff>
    </xdr:from>
    <xdr:to>
      <xdr:col>81</xdr:col>
      <xdr:colOff>133350</xdr:colOff>
      <xdr:row>58</xdr:row>
      <xdr:rowOff>14394</xdr:rowOff>
    </xdr:to>
    <xdr:cxnSp macro="">
      <xdr:nvCxnSpPr>
        <xdr:cNvPr id="317" name="直線コネクタ 316"/>
        <xdr:cNvCxnSpPr/>
      </xdr:nvCxnSpPr>
      <xdr:spPr>
        <a:xfrm>
          <a:off x="16929100" y="995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127953</xdr:rowOff>
    </xdr:from>
    <xdr:to>
      <xdr:col>81</xdr:col>
      <xdr:colOff>44450</xdr:colOff>
      <xdr:row>60</xdr:row>
      <xdr:rowOff>129963</xdr:rowOff>
    </xdr:to>
    <xdr:cxnSp macro="">
      <xdr:nvCxnSpPr>
        <xdr:cNvPr id="318" name="直線コネクタ 317"/>
        <xdr:cNvCxnSpPr/>
      </xdr:nvCxnSpPr>
      <xdr:spPr>
        <a:xfrm>
          <a:off x="16179800" y="10414953"/>
          <a:ext cx="8382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89446</xdr:rowOff>
    </xdr:from>
    <xdr:ext cx="762000" cy="259045"/>
    <xdr:sp macro="" textlink="">
      <xdr:nvSpPr>
        <xdr:cNvPr id="319" name="定員管理の状況平均値テキスト"/>
        <xdr:cNvSpPr txBox="1"/>
      </xdr:nvSpPr>
      <xdr:spPr>
        <a:xfrm>
          <a:off x="17106900" y="10376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117369</xdr:rowOff>
    </xdr:from>
    <xdr:to>
      <xdr:col>81</xdr:col>
      <xdr:colOff>95250</xdr:colOff>
      <xdr:row>61</xdr:row>
      <xdr:rowOff>47519</xdr:rowOff>
    </xdr:to>
    <xdr:sp macro="" textlink="">
      <xdr:nvSpPr>
        <xdr:cNvPr id="320" name="フローチャート: 判断 319"/>
        <xdr:cNvSpPr/>
      </xdr:nvSpPr>
      <xdr:spPr>
        <a:xfrm>
          <a:off x="169672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105833</xdr:rowOff>
    </xdr:from>
    <xdr:to>
      <xdr:col>77</xdr:col>
      <xdr:colOff>44450</xdr:colOff>
      <xdr:row>60</xdr:row>
      <xdr:rowOff>127953</xdr:rowOff>
    </xdr:to>
    <xdr:cxnSp macro="">
      <xdr:nvCxnSpPr>
        <xdr:cNvPr id="321" name="直線コネクタ 320"/>
        <xdr:cNvCxnSpPr/>
      </xdr:nvCxnSpPr>
      <xdr:spPr>
        <a:xfrm>
          <a:off x="15290800" y="10392833"/>
          <a:ext cx="889000" cy="2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101282</xdr:rowOff>
    </xdr:from>
    <xdr:to>
      <xdr:col>77</xdr:col>
      <xdr:colOff>95250</xdr:colOff>
      <xdr:row>61</xdr:row>
      <xdr:rowOff>31432</xdr:rowOff>
    </xdr:to>
    <xdr:sp macro="" textlink="">
      <xdr:nvSpPr>
        <xdr:cNvPr id="322" name="フローチャート: 判断 321"/>
        <xdr:cNvSpPr/>
      </xdr:nvSpPr>
      <xdr:spPr>
        <a:xfrm>
          <a:off x="16129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16209</xdr:rowOff>
    </xdr:from>
    <xdr:ext cx="736600" cy="259045"/>
    <xdr:sp macro="" textlink="">
      <xdr:nvSpPr>
        <xdr:cNvPr id="323" name="テキスト ボックス 322"/>
        <xdr:cNvSpPr txBox="1"/>
      </xdr:nvSpPr>
      <xdr:spPr>
        <a:xfrm>
          <a:off x="15798800" y="10474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105833</xdr:rowOff>
    </xdr:from>
    <xdr:to>
      <xdr:col>72</xdr:col>
      <xdr:colOff>203200</xdr:colOff>
      <xdr:row>60</xdr:row>
      <xdr:rowOff>115888</xdr:rowOff>
    </xdr:to>
    <xdr:cxnSp macro="">
      <xdr:nvCxnSpPr>
        <xdr:cNvPr id="324" name="直線コネクタ 323"/>
        <xdr:cNvCxnSpPr/>
      </xdr:nvCxnSpPr>
      <xdr:spPr>
        <a:xfrm flipV="1">
          <a:off x="14401800" y="10392833"/>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95250</xdr:rowOff>
    </xdr:from>
    <xdr:to>
      <xdr:col>73</xdr:col>
      <xdr:colOff>44450</xdr:colOff>
      <xdr:row>61</xdr:row>
      <xdr:rowOff>25400</xdr:rowOff>
    </xdr:to>
    <xdr:sp macro="" textlink="">
      <xdr:nvSpPr>
        <xdr:cNvPr id="325" name="フローチャート: 判断 324"/>
        <xdr:cNvSpPr/>
      </xdr:nvSpPr>
      <xdr:spPr>
        <a:xfrm>
          <a:off x="15240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10177</xdr:rowOff>
    </xdr:from>
    <xdr:ext cx="762000" cy="259045"/>
    <xdr:sp macro="" textlink="">
      <xdr:nvSpPr>
        <xdr:cNvPr id="326" name="テキスト ボックス 325"/>
        <xdr:cNvSpPr txBox="1"/>
      </xdr:nvSpPr>
      <xdr:spPr>
        <a:xfrm>
          <a:off x="14909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115888</xdr:rowOff>
    </xdr:from>
    <xdr:to>
      <xdr:col>68</xdr:col>
      <xdr:colOff>152400</xdr:colOff>
      <xdr:row>60</xdr:row>
      <xdr:rowOff>140018</xdr:rowOff>
    </xdr:to>
    <xdr:cxnSp macro="">
      <xdr:nvCxnSpPr>
        <xdr:cNvPr id="327" name="直線コネクタ 326"/>
        <xdr:cNvCxnSpPr/>
      </xdr:nvCxnSpPr>
      <xdr:spPr>
        <a:xfrm flipV="1">
          <a:off x="13512800" y="1040288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103294</xdr:rowOff>
    </xdr:from>
    <xdr:to>
      <xdr:col>68</xdr:col>
      <xdr:colOff>203200</xdr:colOff>
      <xdr:row>61</xdr:row>
      <xdr:rowOff>33444</xdr:rowOff>
    </xdr:to>
    <xdr:sp macro="" textlink="">
      <xdr:nvSpPr>
        <xdr:cNvPr id="328" name="フローチャート: 判断 327"/>
        <xdr:cNvSpPr/>
      </xdr:nvSpPr>
      <xdr:spPr>
        <a:xfrm>
          <a:off x="14351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18221</xdr:rowOff>
    </xdr:from>
    <xdr:ext cx="762000" cy="259045"/>
    <xdr:sp macro="" textlink="">
      <xdr:nvSpPr>
        <xdr:cNvPr id="329" name="テキスト ボックス 328"/>
        <xdr:cNvSpPr txBox="1"/>
      </xdr:nvSpPr>
      <xdr:spPr>
        <a:xfrm>
          <a:off x="14020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79163</xdr:rowOff>
    </xdr:from>
    <xdr:to>
      <xdr:col>64</xdr:col>
      <xdr:colOff>152400</xdr:colOff>
      <xdr:row>61</xdr:row>
      <xdr:rowOff>9313</xdr:rowOff>
    </xdr:to>
    <xdr:sp macro="" textlink="">
      <xdr:nvSpPr>
        <xdr:cNvPr id="330" name="フローチャート: 判断 329"/>
        <xdr:cNvSpPr/>
      </xdr:nvSpPr>
      <xdr:spPr>
        <a:xfrm>
          <a:off x="13462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19490</xdr:rowOff>
    </xdr:from>
    <xdr:ext cx="762000" cy="259045"/>
    <xdr:sp macro="" textlink="">
      <xdr:nvSpPr>
        <xdr:cNvPr id="331" name="テキスト ボックス 330"/>
        <xdr:cNvSpPr txBox="1"/>
      </xdr:nvSpPr>
      <xdr:spPr>
        <a:xfrm>
          <a:off x="13131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79163</xdr:rowOff>
    </xdr:from>
    <xdr:to>
      <xdr:col>81</xdr:col>
      <xdr:colOff>95250</xdr:colOff>
      <xdr:row>61</xdr:row>
      <xdr:rowOff>9313</xdr:rowOff>
    </xdr:to>
    <xdr:sp macro="" textlink="">
      <xdr:nvSpPr>
        <xdr:cNvPr id="337" name="楕円 336"/>
        <xdr:cNvSpPr/>
      </xdr:nvSpPr>
      <xdr:spPr>
        <a:xfrm>
          <a:off x="16967200" y="1036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95690</xdr:rowOff>
    </xdr:from>
    <xdr:ext cx="762000" cy="259045"/>
    <xdr:sp macro="" textlink="">
      <xdr:nvSpPr>
        <xdr:cNvPr id="338" name="定員管理の状況該当値テキスト"/>
        <xdr:cNvSpPr txBox="1"/>
      </xdr:nvSpPr>
      <xdr:spPr>
        <a:xfrm>
          <a:off x="17106900" y="1021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77153</xdr:rowOff>
    </xdr:from>
    <xdr:to>
      <xdr:col>77</xdr:col>
      <xdr:colOff>95250</xdr:colOff>
      <xdr:row>61</xdr:row>
      <xdr:rowOff>7303</xdr:rowOff>
    </xdr:to>
    <xdr:sp macro="" textlink="">
      <xdr:nvSpPr>
        <xdr:cNvPr id="339" name="楕円 338"/>
        <xdr:cNvSpPr/>
      </xdr:nvSpPr>
      <xdr:spPr>
        <a:xfrm>
          <a:off x="16129000" y="1036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17480</xdr:rowOff>
    </xdr:from>
    <xdr:ext cx="736600" cy="259045"/>
    <xdr:sp macro="" textlink="">
      <xdr:nvSpPr>
        <xdr:cNvPr id="340" name="テキスト ボックス 339"/>
        <xdr:cNvSpPr txBox="1"/>
      </xdr:nvSpPr>
      <xdr:spPr>
        <a:xfrm>
          <a:off x="15798800" y="10133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55033</xdr:rowOff>
    </xdr:from>
    <xdr:to>
      <xdr:col>73</xdr:col>
      <xdr:colOff>44450</xdr:colOff>
      <xdr:row>60</xdr:row>
      <xdr:rowOff>156633</xdr:rowOff>
    </xdr:to>
    <xdr:sp macro="" textlink="">
      <xdr:nvSpPr>
        <xdr:cNvPr id="341" name="楕円 340"/>
        <xdr:cNvSpPr/>
      </xdr:nvSpPr>
      <xdr:spPr>
        <a:xfrm>
          <a:off x="152400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166810</xdr:rowOff>
    </xdr:from>
    <xdr:ext cx="762000" cy="259045"/>
    <xdr:sp macro="" textlink="">
      <xdr:nvSpPr>
        <xdr:cNvPr id="342" name="テキスト ボックス 341"/>
        <xdr:cNvSpPr txBox="1"/>
      </xdr:nvSpPr>
      <xdr:spPr>
        <a:xfrm>
          <a:off x="14909800" y="1011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65088</xdr:rowOff>
    </xdr:from>
    <xdr:to>
      <xdr:col>68</xdr:col>
      <xdr:colOff>203200</xdr:colOff>
      <xdr:row>60</xdr:row>
      <xdr:rowOff>166688</xdr:rowOff>
    </xdr:to>
    <xdr:sp macro="" textlink="">
      <xdr:nvSpPr>
        <xdr:cNvPr id="343" name="楕円 342"/>
        <xdr:cNvSpPr/>
      </xdr:nvSpPr>
      <xdr:spPr>
        <a:xfrm>
          <a:off x="14351000" y="1035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5415</xdr:rowOff>
    </xdr:from>
    <xdr:ext cx="762000" cy="259045"/>
    <xdr:sp macro="" textlink="">
      <xdr:nvSpPr>
        <xdr:cNvPr id="344" name="テキスト ボックス 343"/>
        <xdr:cNvSpPr txBox="1"/>
      </xdr:nvSpPr>
      <xdr:spPr>
        <a:xfrm>
          <a:off x="14020800" y="1012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89218</xdr:rowOff>
    </xdr:from>
    <xdr:to>
      <xdr:col>64</xdr:col>
      <xdr:colOff>152400</xdr:colOff>
      <xdr:row>61</xdr:row>
      <xdr:rowOff>19368</xdr:rowOff>
    </xdr:to>
    <xdr:sp macro="" textlink="">
      <xdr:nvSpPr>
        <xdr:cNvPr id="345" name="楕円 344"/>
        <xdr:cNvSpPr/>
      </xdr:nvSpPr>
      <xdr:spPr>
        <a:xfrm>
          <a:off x="13462000" y="1037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4145</xdr:rowOff>
    </xdr:from>
    <xdr:ext cx="762000" cy="259045"/>
    <xdr:sp macro="" textlink="">
      <xdr:nvSpPr>
        <xdr:cNvPr id="346" name="テキスト ボックス 345"/>
        <xdr:cNvSpPr txBox="1"/>
      </xdr:nvSpPr>
      <xdr:spPr>
        <a:xfrm>
          <a:off x="13131800" y="10462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元利償還金及び公営企業に要する経費の財源とする地方債の償還分が減額したこと及び貸付金の財源として発行した地方債に係る貸付金の元利償還金の増等により、特定財源が増となったため前年度から１．４ポイントの改善となった。</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大幅に改善はしたものの、依然として類似団体平均を上回っている状況にあることから、今後もプライマリーバランスを意識した市債の発行をすることで地方債残高の減少に努め、改善に努めていく。　</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45</xdr:row>
      <xdr:rowOff>162560</xdr:rowOff>
    </xdr:to>
    <xdr:cxnSp macro="">
      <xdr:nvCxnSpPr>
        <xdr:cNvPr id="374" name="直線コネクタ 373"/>
        <xdr:cNvCxnSpPr/>
      </xdr:nvCxnSpPr>
      <xdr:spPr>
        <a:xfrm flipV="1">
          <a:off x="17018000" y="632544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5" name="公債費負担の状況最小値テキスト"/>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6" name="直線コネクタ 375"/>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77" name="公債費負担の状況最大値テキスト"/>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78" name="直線コネクタ 377"/>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92287</xdr:rowOff>
    </xdr:from>
    <xdr:to>
      <xdr:col>81</xdr:col>
      <xdr:colOff>44450</xdr:colOff>
      <xdr:row>42</xdr:row>
      <xdr:rowOff>33444</xdr:rowOff>
    </xdr:to>
    <xdr:cxnSp macro="">
      <xdr:nvCxnSpPr>
        <xdr:cNvPr id="379" name="直線コネクタ 378"/>
        <xdr:cNvCxnSpPr/>
      </xdr:nvCxnSpPr>
      <xdr:spPr>
        <a:xfrm flipV="1">
          <a:off x="16179800" y="7121737"/>
          <a:ext cx="8382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25840</xdr:rowOff>
    </xdr:from>
    <xdr:ext cx="762000" cy="259045"/>
    <xdr:sp macro="" textlink="">
      <xdr:nvSpPr>
        <xdr:cNvPr id="380" name="公債費負担の状況平均値テキスト"/>
        <xdr:cNvSpPr txBox="1"/>
      </xdr:nvSpPr>
      <xdr:spPr>
        <a:xfrm>
          <a:off x="17106900" y="6883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9313</xdr:rowOff>
    </xdr:from>
    <xdr:to>
      <xdr:col>81</xdr:col>
      <xdr:colOff>95250</xdr:colOff>
      <xdr:row>41</xdr:row>
      <xdr:rowOff>110913</xdr:rowOff>
    </xdr:to>
    <xdr:sp macro="" textlink="">
      <xdr:nvSpPr>
        <xdr:cNvPr id="381" name="フローチャート: 判断 380"/>
        <xdr:cNvSpPr/>
      </xdr:nvSpPr>
      <xdr:spPr>
        <a:xfrm>
          <a:off x="169672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33444</xdr:rowOff>
    </xdr:from>
    <xdr:to>
      <xdr:col>77</xdr:col>
      <xdr:colOff>44450</xdr:colOff>
      <xdr:row>42</xdr:row>
      <xdr:rowOff>113877</xdr:rowOff>
    </xdr:to>
    <xdr:cxnSp macro="">
      <xdr:nvCxnSpPr>
        <xdr:cNvPr id="382" name="直線コネクタ 381"/>
        <xdr:cNvCxnSpPr/>
      </xdr:nvCxnSpPr>
      <xdr:spPr>
        <a:xfrm flipV="1">
          <a:off x="15290800" y="723434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17356</xdr:rowOff>
    </xdr:from>
    <xdr:to>
      <xdr:col>77</xdr:col>
      <xdr:colOff>95250</xdr:colOff>
      <xdr:row>41</xdr:row>
      <xdr:rowOff>118956</xdr:rowOff>
    </xdr:to>
    <xdr:sp macro="" textlink="">
      <xdr:nvSpPr>
        <xdr:cNvPr id="383" name="フローチャート: 判断 382"/>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129133</xdr:rowOff>
    </xdr:from>
    <xdr:ext cx="736600" cy="259045"/>
    <xdr:sp macro="" textlink="">
      <xdr:nvSpPr>
        <xdr:cNvPr id="384" name="テキスト ボックス 383"/>
        <xdr:cNvSpPr txBox="1"/>
      </xdr:nvSpPr>
      <xdr:spPr>
        <a:xfrm>
          <a:off x="15798800" y="6815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113877</xdr:rowOff>
    </xdr:from>
    <xdr:to>
      <xdr:col>72</xdr:col>
      <xdr:colOff>203200</xdr:colOff>
      <xdr:row>42</xdr:row>
      <xdr:rowOff>138006</xdr:rowOff>
    </xdr:to>
    <xdr:cxnSp macro="">
      <xdr:nvCxnSpPr>
        <xdr:cNvPr id="385" name="直線コネクタ 384"/>
        <xdr:cNvCxnSpPr/>
      </xdr:nvCxnSpPr>
      <xdr:spPr>
        <a:xfrm flipV="1">
          <a:off x="14401800" y="731477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33444</xdr:rowOff>
    </xdr:from>
    <xdr:to>
      <xdr:col>73</xdr:col>
      <xdr:colOff>44450</xdr:colOff>
      <xdr:row>41</xdr:row>
      <xdr:rowOff>135044</xdr:rowOff>
    </xdr:to>
    <xdr:sp macro="" textlink="">
      <xdr:nvSpPr>
        <xdr:cNvPr id="386" name="フローチャート: 判断 385"/>
        <xdr:cNvSpPr/>
      </xdr:nvSpPr>
      <xdr:spPr>
        <a:xfrm>
          <a:off x="15240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145221</xdr:rowOff>
    </xdr:from>
    <xdr:ext cx="762000" cy="259045"/>
    <xdr:sp macro="" textlink="">
      <xdr:nvSpPr>
        <xdr:cNvPr id="387" name="テキスト ボックス 386"/>
        <xdr:cNvSpPr txBox="1"/>
      </xdr:nvSpPr>
      <xdr:spPr>
        <a:xfrm>
          <a:off x="14909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138006</xdr:rowOff>
    </xdr:from>
    <xdr:to>
      <xdr:col>68</xdr:col>
      <xdr:colOff>152400</xdr:colOff>
      <xdr:row>43</xdr:row>
      <xdr:rowOff>63077</xdr:rowOff>
    </xdr:to>
    <xdr:cxnSp macro="">
      <xdr:nvCxnSpPr>
        <xdr:cNvPr id="388" name="直線コネクタ 387"/>
        <xdr:cNvCxnSpPr/>
      </xdr:nvCxnSpPr>
      <xdr:spPr>
        <a:xfrm flipV="1">
          <a:off x="13512800" y="7338906"/>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89" name="フローチャート: 判断 388"/>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169350</xdr:rowOff>
    </xdr:from>
    <xdr:ext cx="762000" cy="259045"/>
    <xdr:sp macro="" textlink="">
      <xdr:nvSpPr>
        <xdr:cNvPr id="390" name="テキスト ボックス 389"/>
        <xdr:cNvSpPr txBox="1"/>
      </xdr:nvSpPr>
      <xdr:spPr>
        <a:xfrm>
          <a:off x="14020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91" name="フローチャート: 判断 390"/>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5944</xdr:rowOff>
    </xdr:from>
    <xdr:ext cx="762000" cy="259045"/>
    <xdr:sp macro="" textlink="">
      <xdr:nvSpPr>
        <xdr:cNvPr id="392" name="テキスト ボックス 391"/>
        <xdr:cNvSpPr txBox="1"/>
      </xdr:nvSpPr>
      <xdr:spPr>
        <a:xfrm>
          <a:off x="13131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41487</xdr:rowOff>
    </xdr:from>
    <xdr:to>
      <xdr:col>81</xdr:col>
      <xdr:colOff>95250</xdr:colOff>
      <xdr:row>41</xdr:row>
      <xdr:rowOff>143087</xdr:rowOff>
    </xdr:to>
    <xdr:sp macro="" textlink="">
      <xdr:nvSpPr>
        <xdr:cNvPr id="398" name="楕円 397"/>
        <xdr:cNvSpPr/>
      </xdr:nvSpPr>
      <xdr:spPr>
        <a:xfrm>
          <a:off x="169672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13564</xdr:rowOff>
    </xdr:from>
    <xdr:ext cx="762000" cy="259045"/>
    <xdr:sp macro="" textlink="">
      <xdr:nvSpPr>
        <xdr:cNvPr id="399" name="公債費負担の状況該当値テキスト"/>
        <xdr:cNvSpPr txBox="1"/>
      </xdr:nvSpPr>
      <xdr:spPr>
        <a:xfrm>
          <a:off x="17106900" y="7043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154094</xdr:rowOff>
    </xdr:from>
    <xdr:to>
      <xdr:col>77</xdr:col>
      <xdr:colOff>95250</xdr:colOff>
      <xdr:row>42</xdr:row>
      <xdr:rowOff>84244</xdr:rowOff>
    </xdr:to>
    <xdr:sp macro="" textlink="">
      <xdr:nvSpPr>
        <xdr:cNvPr id="400" name="楕円 399"/>
        <xdr:cNvSpPr/>
      </xdr:nvSpPr>
      <xdr:spPr>
        <a:xfrm>
          <a:off x="161290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69021</xdr:rowOff>
    </xdr:from>
    <xdr:ext cx="736600" cy="259045"/>
    <xdr:sp macro="" textlink="">
      <xdr:nvSpPr>
        <xdr:cNvPr id="401" name="テキスト ボックス 400"/>
        <xdr:cNvSpPr txBox="1"/>
      </xdr:nvSpPr>
      <xdr:spPr>
        <a:xfrm>
          <a:off x="15798800" y="7269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63077</xdr:rowOff>
    </xdr:from>
    <xdr:to>
      <xdr:col>73</xdr:col>
      <xdr:colOff>44450</xdr:colOff>
      <xdr:row>42</xdr:row>
      <xdr:rowOff>164677</xdr:rowOff>
    </xdr:to>
    <xdr:sp macro="" textlink="">
      <xdr:nvSpPr>
        <xdr:cNvPr id="402" name="楕円 401"/>
        <xdr:cNvSpPr/>
      </xdr:nvSpPr>
      <xdr:spPr>
        <a:xfrm>
          <a:off x="152400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149454</xdr:rowOff>
    </xdr:from>
    <xdr:ext cx="762000" cy="259045"/>
    <xdr:sp macro="" textlink="">
      <xdr:nvSpPr>
        <xdr:cNvPr id="403" name="テキスト ボックス 402"/>
        <xdr:cNvSpPr txBox="1"/>
      </xdr:nvSpPr>
      <xdr:spPr>
        <a:xfrm>
          <a:off x="14909800" y="73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87206</xdr:rowOff>
    </xdr:from>
    <xdr:to>
      <xdr:col>68</xdr:col>
      <xdr:colOff>203200</xdr:colOff>
      <xdr:row>43</xdr:row>
      <xdr:rowOff>17356</xdr:rowOff>
    </xdr:to>
    <xdr:sp macro="" textlink="">
      <xdr:nvSpPr>
        <xdr:cNvPr id="404" name="楕円 403"/>
        <xdr:cNvSpPr/>
      </xdr:nvSpPr>
      <xdr:spPr>
        <a:xfrm>
          <a:off x="14351000" y="72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2133</xdr:rowOff>
    </xdr:from>
    <xdr:ext cx="762000" cy="259045"/>
    <xdr:sp macro="" textlink="">
      <xdr:nvSpPr>
        <xdr:cNvPr id="405" name="テキスト ボックス 404"/>
        <xdr:cNvSpPr txBox="1"/>
      </xdr:nvSpPr>
      <xdr:spPr>
        <a:xfrm>
          <a:off x="14020800" y="737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12277</xdr:rowOff>
    </xdr:from>
    <xdr:to>
      <xdr:col>64</xdr:col>
      <xdr:colOff>152400</xdr:colOff>
      <xdr:row>43</xdr:row>
      <xdr:rowOff>113877</xdr:rowOff>
    </xdr:to>
    <xdr:sp macro="" textlink="">
      <xdr:nvSpPr>
        <xdr:cNvPr id="406" name="楕円 405"/>
        <xdr:cNvSpPr/>
      </xdr:nvSpPr>
      <xdr:spPr>
        <a:xfrm>
          <a:off x="134620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98654</xdr:rowOff>
    </xdr:from>
    <xdr:ext cx="762000" cy="259045"/>
    <xdr:sp macro="" textlink="">
      <xdr:nvSpPr>
        <xdr:cNvPr id="407" name="テキスト ボックス 406"/>
        <xdr:cNvSpPr txBox="1"/>
      </xdr:nvSpPr>
      <xdr:spPr>
        <a:xfrm>
          <a:off x="13131800" y="747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一般会計において約１２億円の繰上償還を行ったことや、下水道事業特別会計において起債残高が減少したことに伴い繰入見込額が減少したことにより、将来負担額が大きく減少となった。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今後もより一層、新規発行の抑制や、入札等による低利での調達に努める等、継続した取組を行うとともに、プライマリーバランスを意識した市債の発行を行い、適正な地方債管理に努める。</a:t>
          </a: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135687</xdr:rowOff>
    </xdr:to>
    <xdr:cxnSp macro="">
      <xdr:nvCxnSpPr>
        <xdr:cNvPr id="434" name="直線コネクタ 433"/>
        <xdr:cNvCxnSpPr/>
      </xdr:nvCxnSpPr>
      <xdr:spPr>
        <a:xfrm flipV="1">
          <a:off x="17018000" y="2451100"/>
          <a:ext cx="0" cy="14564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107764</xdr:rowOff>
    </xdr:from>
    <xdr:ext cx="762000" cy="259045"/>
    <xdr:sp macro="" textlink="">
      <xdr:nvSpPr>
        <xdr:cNvPr id="435" name="将来負担の状況最小値テキスト"/>
        <xdr:cNvSpPr txBox="1"/>
      </xdr:nvSpPr>
      <xdr:spPr>
        <a:xfrm>
          <a:off x="17106900" y="387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135687</xdr:rowOff>
    </xdr:from>
    <xdr:to>
      <xdr:col>81</xdr:col>
      <xdr:colOff>133350</xdr:colOff>
      <xdr:row>22</xdr:row>
      <xdr:rowOff>135687</xdr:rowOff>
    </xdr:to>
    <xdr:cxnSp macro="">
      <xdr:nvCxnSpPr>
        <xdr:cNvPr id="436" name="直線コネクタ 435"/>
        <xdr:cNvCxnSpPr/>
      </xdr:nvCxnSpPr>
      <xdr:spPr>
        <a:xfrm>
          <a:off x="16929100" y="3907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14</xdr:row>
      <xdr:rowOff>112573</xdr:rowOff>
    </xdr:from>
    <xdr:to>
      <xdr:col>72</xdr:col>
      <xdr:colOff>203200</xdr:colOff>
      <xdr:row>15</xdr:row>
      <xdr:rowOff>68529</xdr:rowOff>
    </xdr:to>
    <xdr:cxnSp macro="">
      <xdr:nvCxnSpPr>
        <xdr:cNvPr id="439" name="直線コネクタ 438"/>
        <xdr:cNvCxnSpPr/>
      </xdr:nvCxnSpPr>
      <xdr:spPr>
        <a:xfrm flipV="1">
          <a:off x="14401800" y="2512873"/>
          <a:ext cx="889000" cy="127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13936</xdr:rowOff>
    </xdr:from>
    <xdr:ext cx="762000" cy="259045"/>
    <xdr:sp macro="" textlink="">
      <xdr:nvSpPr>
        <xdr:cNvPr id="440" name="将来負担の状況平均値テキスト"/>
        <xdr:cNvSpPr txBox="1"/>
      </xdr:nvSpPr>
      <xdr:spPr>
        <a:xfrm>
          <a:off x="17106900" y="2585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41859</xdr:rowOff>
    </xdr:from>
    <xdr:to>
      <xdr:col>81</xdr:col>
      <xdr:colOff>95250</xdr:colOff>
      <xdr:row>15</xdr:row>
      <xdr:rowOff>143459</xdr:rowOff>
    </xdr:to>
    <xdr:sp macro="" textlink="">
      <xdr:nvSpPr>
        <xdr:cNvPr id="441" name="フローチャート: 判断 440"/>
        <xdr:cNvSpPr/>
      </xdr:nvSpPr>
      <xdr:spPr>
        <a:xfrm>
          <a:off x="16967200" y="2613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15</xdr:row>
      <xdr:rowOff>68529</xdr:rowOff>
    </xdr:from>
    <xdr:to>
      <xdr:col>68</xdr:col>
      <xdr:colOff>152400</xdr:colOff>
      <xdr:row>15</xdr:row>
      <xdr:rowOff>73355</xdr:rowOff>
    </xdr:to>
    <xdr:cxnSp macro="">
      <xdr:nvCxnSpPr>
        <xdr:cNvPr id="442" name="直線コネクタ 441"/>
        <xdr:cNvCxnSpPr/>
      </xdr:nvCxnSpPr>
      <xdr:spPr>
        <a:xfrm flipV="1">
          <a:off x="13512800" y="2640279"/>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62128</xdr:rowOff>
    </xdr:from>
    <xdr:to>
      <xdr:col>77</xdr:col>
      <xdr:colOff>95250</xdr:colOff>
      <xdr:row>15</xdr:row>
      <xdr:rowOff>163728</xdr:rowOff>
    </xdr:to>
    <xdr:sp macro="" textlink="">
      <xdr:nvSpPr>
        <xdr:cNvPr id="443" name="フローチャート: 判断 442"/>
        <xdr:cNvSpPr/>
      </xdr:nvSpPr>
      <xdr:spPr>
        <a:xfrm>
          <a:off x="16129000" y="263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2455</xdr:rowOff>
    </xdr:from>
    <xdr:ext cx="736600" cy="259045"/>
    <xdr:sp macro="" textlink="">
      <xdr:nvSpPr>
        <xdr:cNvPr id="444" name="テキスト ボックス 443"/>
        <xdr:cNvSpPr txBox="1"/>
      </xdr:nvSpPr>
      <xdr:spPr>
        <a:xfrm>
          <a:off x="15798800" y="2402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136449</xdr:rowOff>
    </xdr:from>
    <xdr:to>
      <xdr:col>73</xdr:col>
      <xdr:colOff>44450</xdr:colOff>
      <xdr:row>16</xdr:row>
      <xdr:rowOff>66599</xdr:rowOff>
    </xdr:to>
    <xdr:sp macro="" textlink="">
      <xdr:nvSpPr>
        <xdr:cNvPr id="445" name="フローチャート: 判断 444"/>
        <xdr:cNvSpPr/>
      </xdr:nvSpPr>
      <xdr:spPr>
        <a:xfrm>
          <a:off x="15240000" y="270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51376</xdr:rowOff>
    </xdr:from>
    <xdr:ext cx="762000" cy="259045"/>
    <xdr:sp macro="" textlink="">
      <xdr:nvSpPr>
        <xdr:cNvPr id="446" name="テキスト ボックス 445"/>
        <xdr:cNvSpPr txBox="1"/>
      </xdr:nvSpPr>
      <xdr:spPr>
        <a:xfrm>
          <a:off x="14909800" y="2794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169266</xdr:rowOff>
    </xdr:from>
    <xdr:to>
      <xdr:col>68</xdr:col>
      <xdr:colOff>203200</xdr:colOff>
      <xdr:row>16</xdr:row>
      <xdr:rowOff>99416</xdr:rowOff>
    </xdr:to>
    <xdr:sp macro="" textlink="">
      <xdr:nvSpPr>
        <xdr:cNvPr id="447" name="フローチャート: 判断 446"/>
        <xdr:cNvSpPr/>
      </xdr:nvSpPr>
      <xdr:spPr>
        <a:xfrm>
          <a:off x="14351000" y="27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84193</xdr:rowOff>
    </xdr:from>
    <xdr:ext cx="762000" cy="259045"/>
    <xdr:sp macro="" textlink="">
      <xdr:nvSpPr>
        <xdr:cNvPr id="448" name="テキスト ボックス 447"/>
        <xdr:cNvSpPr txBox="1"/>
      </xdr:nvSpPr>
      <xdr:spPr>
        <a:xfrm>
          <a:off x="14020800" y="2827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152857</xdr:rowOff>
    </xdr:from>
    <xdr:to>
      <xdr:col>64</xdr:col>
      <xdr:colOff>152400</xdr:colOff>
      <xdr:row>16</xdr:row>
      <xdr:rowOff>83007</xdr:rowOff>
    </xdr:to>
    <xdr:sp macro="" textlink="">
      <xdr:nvSpPr>
        <xdr:cNvPr id="449" name="フローチャート: 判断 448"/>
        <xdr:cNvSpPr/>
      </xdr:nvSpPr>
      <xdr:spPr>
        <a:xfrm>
          <a:off x="13462000" y="272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67784</xdr:rowOff>
    </xdr:from>
    <xdr:ext cx="762000" cy="259045"/>
    <xdr:sp macro="" textlink="">
      <xdr:nvSpPr>
        <xdr:cNvPr id="450" name="テキスト ボックス 449"/>
        <xdr:cNvSpPr txBox="1"/>
      </xdr:nvSpPr>
      <xdr:spPr>
        <a:xfrm>
          <a:off x="13131800" y="281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61773</xdr:rowOff>
    </xdr:from>
    <xdr:to>
      <xdr:col>73</xdr:col>
      <xdr:colOff>44450</xdr:colOff>
      <xdr:row>14</xdr:row>
      <xdr:rowOff>163373</xdr:rowOff>
    </xdr:to>
    <xdr:sp macro="" textlink="">
      <xdr:nvSpPr>
        <xdr:cNvPr id="456" name="楕円 455"/>
        <xdr:cNvSpPr/>
      </xdr:nvSpPr>
      <xdr:spPr>
        <a:xfrm>
          <a:off x="15240000" y="246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2100</xdr:rowOff>
    </xdr:from>
    <xdr:ext cx="762000" cy="259045"/>
    <xdr:sp macro="" textlink="">
      <xdr:nvSpPr>
        <xdr:cNvPr id="457" name="テキスト ボックス 456"/>
        <xdr:cNvSpPr txBox="1"/>
      </xdr:nvSpPr>
      <xdr:spPr>
        <a:xfrm>
          <a:off x="14909800" y="2230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17729</xdr:rowOff>
    </xdr:from>
    <xdr:to>
      <xdr:col>68</xdr:col>
      <xdr:colOff>203200</xdr:colOff>
      <xdr:row>15</xdr:row>
      <xdr:rowOff>119329</xdr:rowOff>
    </xdr:to>
    <xdr:sp macro="" textlink="">
      <xdr:nvSpPr>
        <xdr:cNvPr id="458" name="楕円 457"/>
        <xdr:cNvSpPr/>
      </xdr:nvSpPr>
      <xdr:spPr>
        <a:xfrm>
          <a:off x="14351000" y="258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129506</xdr:rowOff>
    </xdr:from>
    <xdr:ext cx="762000" cy="259045"/>
    <xdr:sp macro="" textlink="">
      <xdr:nvSpPr>
        <xdr:cNvPr id="459" name="テキスト ボックス 458"/>
        <xdr:cNvSpPr txBox="1"/>
      </xdr:nvSpPr>
      <xdr:spPr>
        <a:xfrm>
          <a:off x="14020800" y="2358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22555</xdr:rowOff>
    </xdr:from>
    <xdr:to>
      <xdr:col>64</xdr:col>
      <xdr:colOff>152400</xdr:colOff>
      <xdr:row>15</xdr:row>
      <xdr:rowOff>124155</xdr:rowOff>
    </xdr:to>
    <xdr:sp macro="" textlink="">
      <xdr:nvSpPr>
        <xdr:cNvPr id="460" name="楕円 459"/>
        <xdr:cNvSpPr/>
      </xdr:nvSpPr>
      <xdr:spPr>
        <a:xfrm>
          <a:off x="13462000" y="259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134332</xdr:rowOff>
    </xdr:from>
    <xdr:ext cx="762000" cy="259045"/>
    <xdr:sp macro="" textlink="">
      <xdr:nvSpPr>
        <xdr:cNvPr id="461" name="テキスト ボックス 460"/>
        <xdr:cNvSpPr txBox="1"/>
      </xdr:nvSpPr>
      <xdr:spPr>
        <a:xfrm>
          <a:off x="13131800" y="2363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宮城県多賀城市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62,416
61,895
19.69
30,767,228
28,741,291
459,257
12,404,022
22,675,113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国家公務員に対する令和元年人事院勧告を準拠したことにより給料月額において引き上げがなされたことに加え、類似団体と比較すると手当が高い水準にある。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類似団体平均よりも高い水準にあることから、今後も事務事業改善による時間外手当の削減や、退職者の一部不補充等の実施により改善を図る。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153670</xdr:rowOff>
    </xdr:from>
    <xdr:to>
      <xdr:col>24</xdr:col>
      <xdr:colOff>25400</xdr:colOff>
      <xdr:row>41</xdr:row>
      <xdr:rowOff>161290</xdr:rowOff>
    </xdr:to>
    <xdr:cxnSp macro="">
      <xdr:nvCxnSpPr>
        <xdr:cNvPr id="61" name="直線コネクタ 60"/>
        <xdr:cNvCxnSpPr/>
      </xdr:nvCxnSpPr>
      <xdr:spPr>
        <a:xfrm flipV="1">
          <a:off x="4826000" y="581152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133367</xdr:rowOff>
    </xdr:from>
    <xdr:ext cx="762000" cy="259045"/>
    <xdr:sp macro="" textlink="">
      <xdr:nvSpPr>
        <xdr:cNvPr id="62" name="人件費最小値テキスト"/>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161290</xdr:rowOff>
    </xdr:from>
    <xdr:to>
      <xdr:col>24</xdr:col>
      <xdr:colOff>114300</xdr:colOff>
      <xdr:row>41</xdr:row>
      <xdr:rowOff>161290</xdr:rowOff>
    </xdr:to>
    <xdr:cxnSp macro="">
      <xdr:nvCxnSpPr>
        <xdr:cNvPr id="63" name="直線コネクタ 62"/>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68597</xdr:rowOff>
    </xdr:from>
    <xdr:ext cx="762000" cy="259045"/>
    <xdr:sp macro="" textlink="">
      <xdr:nvSpPr>
        <xdr:cNvPr id="64" name="人件費最大値テキスト"/>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153670</xdr:rowOff>
    </xdr:from>
    <xdr:to>
      <xdr:col>24</xdr:col>
      <xdr:colOff>114300</xdr:colOff>
      <xdr:row>33</xdr:row>
      <xdr:rowOff>153670</xdr:rowOff>
    </xdr:to>
    <xdr:cxnSp macro="">
      <xdr:nvCxnSpPr>
        <xdr:cNvPr id="65" name="直線コネクタ 64"/>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39370</xdr:rowOff>
    </xdr:from>
    <xdr:to>
      <xdr:col>24</xdr:col>
      <xdr:colOff>25400</xdr:colOff>
      <xdr:row>37</xdr:row>
      <xdr:rowOff>62230</xdr:rowOff>
    </xdr:to>
    <xdr:cxnSp macro="">
      <xdr:nvCxnSpPr>
        <xdr:cNvPr id="66" name="直線コネクタ 65"/>
        <xdr:cNvCxnSpPr/>
      </xdr:nvCxnSpPr>
      <xdr:spPr>
        <a:xfrm flipV="1">
          <a:off x="3987800" y="63830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62230</xdr:rowOff>
    </xdr:from>
    <xdr:to>
      <xdr:col>19</xdr:col>
      <xdr:colOff>187325</xdr:colOff>
      <xdr:row>37</xdr:row>
      <xdr:rowOff>115570</xdr:rowOff>
    </xdr:to>
    <xdr:cxnSp macro="">
      <xdr:nvCxnSpPr>
        <xdr:cNvPr id="69" name="直線コネクタ 68"/>
        <xdr:cNvCxnSpPr/>
      </xdr:nvCxnSpPr>
      <xdr:spPr>
        <a:xfrm flipV="1">
          <a:off x="3098800" y="64058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71" name="テキスト ボックス 70"/>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115570</xdr:rowOff>
    </xdr:from>
    <xdr:to>
      <xdr:col>15</xdr:col>
      <xdr:colOff>98425</xdr:colOff>
      <xdr:row>38</xdr:row>
      <xdr:rowOff>12700</xdr:rowOff>
    </xdr:to>
    <xdr:cxnSp macro="">
      <xdr:nvCxnSpPr>
        <xdr:cNvPr id="72" name="直線コネクタ 71"/>
        <xdr:cNvCxnSpPr/>
      </xdr:nvCxnSpPr>
      <xdr:spPr>
        <a:xfrm flipV="1">
          <a:off x="2209800" y="64592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54627</xdr:rowOff>
    </xdr:from>
    <xdr:ext cx="762000" cy="259045"/>
    <xdr:sp macro="" textlink="">
      <xdr:nvSpPr>
        <xdr:cNvPr id="74" name="テキスト ボックス 73"/>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168910</xdr:rowOff>
    </xdr:from>
    <xdr:to>
      <xdr:col>11</xdr:col>
      <xdr:colOff>9525</xdr:colOff>
      <xdr:row>38</xdr:row>
      <xdr:rowOff>12700</xdr:rowOff>
    </xdr:to>
    <xdr:cxnSp macro="">
      <xdr:nvCxnSpPr>
        <xdr:cNvPr id="75" name="直線コネクタ 74"/>
        <xdr:cNvCxnSpPr/>
      </xdr:nvCxnSpPr>
      <xdr:spPr>
        <a:xfrm>
          <a:off x="1320800" y="65125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54627</xdr:rowOff>
    </xdr:from>
    <xdr:ext cx="762000" cy="259045"/>
    <xdr:sp macro="" textlink="">
      <xdr:nvSpPr>
        <xdr:cNvPr id="79" name="テキスト ボックス 78"/>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160020</xdr:rowOff>
    </xdr:from>
    <xdr:to>
      <xdr:col>24</xdr:col>
      <xdr:colOff>76200</xdr:colOff>
      <xdr:row>37</xdr:row>
      <xdr:rowOff>90170</xdr:rowOff>
    </xdr:to>
    <xdr:sp macro="" textlink="">
      <xdr:nvSpPr>
        <xdr:cNvPr id="85" name="楕円 84"/>
        <xdr:cNvSpPr/>
      </xdr:nvSpPr>
      <xdr:spPr>
        <a:xfrm>
          <a:off x="47752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132097</xdr:rowOff>
    </xdr:from>
    <xdr:ext cx="762000" cy="259045"/>
    <xdr:sp macro="" textlink="">
      <xdr:nvSpPr>
        <xdr:cNvPr id="86" name="人件費該当値テキスト"/>
        <xdr:cNvSpPr txBox="1"/>
      </xdr:nvSpPr>
      <xdr:spPr>
        <a:xfrm>
          <a:off x="49149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11430</xdr:rowOff>
    </xdr:from>
    <xdr:to>
      <xdr:col>20</xdr:col>
      <xdr:colOff>38100</xdr:colOff>
      <xdr:row>37</xdr:row>
      <xdr:rowOff>113030</xdr:rowOff>
    </xdr:to>
    <xdr:sp macro="" textlink="">
      <xdr:nvSpPr>
        <xdr:cNvPr id="87" name="楕円 86"/>
        <xdr:cNvSpPr/>
      </xdr:nvSpPr>
      <xdr:spPr>
        <a:xfrm>
          <a:off x="3937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97807</xdr:rowOff>
    </xdr:from>
    <xdr:ext cx="736600" cy="259045"/>
    <xdr:sp macro="" textlink="">
      <xdr:nvSpPr>
        <xdr:cNvPr id="88" name="テキスト ボックス 87"/>
        <xdr:cNvSpPr txBox="1"/>
      </xdr:nvSpPr>
      <xdr:spPr>
        <a:xfrm>
          <a:off x="3606800" y="644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64770</xdr:rowOff>
    </xdr:from>
    <xdr:to>
      <xdr:col>15</xdr:col>
      <xdr:colOff>149225</xdr:colOff>
      <xdr:row>37</xdr:row>
      <xdr:rowOff>166370</xdr:rowOff>
    </xdr:to>
    <xdr:sp macro="" textlink="">
      <xdr:nvSpPr>
        <xdr:cNvPr id="89" name="楕円 88"/>
        <xdr:cNvSpPr/>
      </xdr:nvSpPr>
      <xdr:spPr>
        <a:xfrm>
          <a:off x="3048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151147</xdr:rowOff>
    </xdr:from>
    <xdr:ext cx="762000" cy="259045"/>
    <xdr:sp macro="" textlink="">
      <xdr:nvSpPr>
        <xdr:cNvPr id="90" name="テキスト ボックス 89"/>
        <xdr:cNvSpPr txBox="1"/>
      </xdr:nvSpPr>
      <xdr:spPr>
        <a:xfrm>
          <a:off x="2717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133350</xdr:rowOff>
    </xdr:from>
    <xdr:to>
      <xdr:col>11</xdr:col>
      <xdr:colOff>60325</xdr:colOff>
      <xdr:row>38</xdr:row>
      <xdr:rowOff>63500</xdr:rowOff>
    </xdr:to>
    <xdr:sp macro="" textlink="">
      <xdr:nvSpPr>
        <xdr:cNvPr id="91" name="楕円 90"/>
        <xdr:cNvSpPr/>
      </xdr:nvSpPr>
      <xdr:spPr>
        <a:xfrm>
          <a:off x="2159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48277</xdr:rowOff>
    </xdr:from>
    <xdr:ext cx="762000" cy="259045"/>
    <xdr:sp macro="" textlink="">
      <xdr:nvSpPr>
        <xdr:cNvPr id="92" name="テキスト ボックス 91"/>
        <xdr:cNvSpPr txBox="1"/>
      </xdr:nvSpPr>
      <xdr:spPr>
        <a:xfrm>
          <a:off x="1828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118110</xdr:rowOff>
    </xdr:from>
    <xdr:to>
      <xdr:col>6</xdr:col>
      <xdr:colOff>171450</xdr:colOff>
      <xdr:row>38</xdr:row>
      <xdr:rowOff>48260</xdr:rowOff>
    </xdr:to>
    <xdr:sp macro="" textlink="">
      <xdr:nvSpPr>
        <xdr:cNvPr id="93" name="楕円 92"/>
        <xdr:cNvSpPr/>
      </xdr:nvSpPr>
      <xdr:spPr>
        <a:xfrm>
          <a:off x="1270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33037</xdr:rowOff>
    </xdr:from>
    <xdr:ext cx="762000" cy="259045"/>
    <xdr:sp macro="" textlink="">
      <xdr:nvSpPr>
        <xdr:cNvPr id="94" name="テキスト ボックス 93"/>
        <xdr:cNvSpPr txBox="1"/>
      </xdr:nvSpPr>
      <xdr:spPr>
        <a:xfrm>
          <a:off x="939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物件費については震災前から増加傾向にあり、その要因としては指定管理や委託業務の増加により、人件費から物件費へのシフトが起きているためである。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経常経費として今後も支出されていくものであるため、事務事業の見直しによる歳出削減や、競争に伴うコスト削減効果を図っていく。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22</xdr:row>
      <xdr:rowOff>72572</xdr:rowOff>
    </xdr:to>
    <xdr:cxnSp macro="">
      <xdr:nvCxnSpPr>
        <xdr:cNvPr id="124" name="直線コネクタ 123"/>
        <xdr:cNvCxnSpPr/>
      </xdr:nvCxnSpPr>
      <xdr:spPr>
        <a:xfrm flipV="1">
          <a:off x="16510000" y="2222500"/>
          <a:ext cx="0" cy="162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44649</xdr:rowOff>
    </xdr:from>
    <xdr:ext cx="762000" cy="259045"/>
    <xdr:sp macro="" textlink="">
      <xdr:nvSpPr>
        <xdr:cNvPr id="125" name="物件費最小値テキスト"/>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72572</xdr:rowOff>
    </xdr:from>
    <xdr:to>
      <xdr:col>82</xdr:col>
      <xdr:colOff>196850</xdr:colOff>
      <xdr:row>22</xdr:row>
      <xdr:rowOff>72572</xdr:rowOff>
    </xdr:to>
    <xdr:cxnSp macro="">
      <xdr:nvCxnSpPr>
        <xdr:cNvPr id="126" name="直線コネクタ 125"/>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7" name="物件費最大値テキスト"/>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28" name="直線コネクタ 127"/>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39914</xdr:rowOff>
    </xdr:from>
    <xdr:to>
      <xdr:col>82</xdr:col>
      <xdr:colOff>107950</xdr:colOff>
      <xdr:row>18</xdr:row>
      <xdr:rowOff>50800</xdr:rowOff>
    </xdr:to>
    <xdr:cxnSp macro="">
      <xdr:nvCxnSpPr>
        <xdr:cNvPr id="129" name="直線コネクタ 128"/>
        <xdr:cNvCxnSpPr/>
      </xdr:nvCxnSpPr>
      <xdr:spPr>
        <a:xfrm flipV="1">
          <a:off x="15671800" y="3126014"/>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2920</xdr:rowOff>
    </xdr:from>
    <xdr:ext cx="762000" cy="259045"/>
    <xdr:sp macro="" textlink="">
      <xdr:nvSpPr>
        <xdr:cNvPr id="130" name="物件費平均値テキスト"/>
        <xdr:cNvSpPr txBox="1"/>
      </xdr:nvSpPr>
      <xdr:spPr>
        <a:xfrm>
          <a:off x="16598900" y="2746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157843</xdr:rowOff>
    </xdr:from>
    <xdr:to>
      <xdr:col>82</xdr:col>
      <xdr:colOff>158750</xdr:colOff>
      <xdr:row>17</xdr:row>
      <xdr:rowOff>87993</xdr:rowOff>
    </xdr:to>
    <xdr:sp macro="" textlink="">
      <xdr:nvSpPr>
        <xdr:cNvPr id="131" name="フローチャート: 判断 130"/>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29029</xdr:rowOff>
    </xdr:from>
    <xdr:to>
      <xdr:col>78</xdr:col>
      <xdr:colOff>69850</xdr:colOff>
      <xdr:row>18</xdr:row>
      <xdr:rowOff>50800</xdr:rowOff>
    </xdr:to>
    <xdr:cxnSp macro="">
      <xdr:nvCxnSpPr>
        <xdr:cNvPr id="132" name="直線コネクタ 131"/>
        <xdr:cNvCxnSpPr/>
      </xdr:nvCxnSpPr>
      <xdr:spPr>
        <a:xfrm>
          <a:off x="14782800" y="3115129"/>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146957</xdr:rowOff>
    </xdr:from>
    <xdr:to>
      <xdr:col>78</xdr:col>
      <xdr:colOff>120650</xdr:colOff>
      <xdr:row>17</xdr:row>
      <xdr:rowOff>77107</xdr:rowOff>
    </xdr:to>
    <xdr:sp macro="" textlink="">
      <xdr:nvSpPr>
        <xdr:cNvPr id="133" name="フローチャート: 判断 132"/>
        <xdr:cNvSpPr/>
      </xdr:nvSpPr>
      <xdr:spPr>
        <a:xfrm>
          <a:off x="15621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87284</xdr:rowOff>
    </xdr:from>
    <xdr:ext cx="736600" cy="259045"/>
    <xdr:sp macro="" textlink="">
      <xdr:nvSpPr>
        <xdr:cNvPr id="134" name="テキスト ボックス 133"/>
        <xdr:cNvSpPr txBox="1"/>
      </xdr:nvSpPr>
      <xdr:spPr>
        <a:xfrm>
          <a:off x="15290800" y="2659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18143</xdr:rowOff>
    </xdr:from>
    <xdr:to>
      <xdr:col>73</xdr:col>
      <xdr:colOff>180975</xdr:colOff>
      <xdr:row>18</xdr:row>
      <xdr:rowOff>29029</xdr:rowOff>
    </xdr:to>
    <xdr:cxnSp macro="">
      <xdr:nvCxnSpPr>
        <xdr:cNvPr id="135" name="直線コネクタ 134"/>
        <xdr:cNvCxnSpPr/>
      </xdr:nvCxnSpPr>
      <xdr:spPr>
        <a:xfrm>
          <a:off x="13893800" y="31042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125186</xdr:rowOff>
    </xdr:from>
    <xdr:to>
      <xdr:col>74</xdr:col>
      <xdr:colOff>31750</xdr:colOff>
      <xdr:row>17</xdr:row>
      <xdr:rowOff>55336</xdr:rowOff>
    </xdr:to>
    <xdr:sp macro="" textlink="">
      <xdr:nvSpPr>
        <xdr:cNvPr id="136" name="フローチャート: 判断 135"/>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65513</xdr:rowOff>
    </xdr:from>
    <xdr:ext cx="762000" cy="259045"/>
    <xdr:sp macro="" textlink="">
      <xdr:nvSpPr>
        <xdr:cNvPr id="137" name="テキスト ボックス 136"/>
        <xdr:cNvSpPr txBox="1"/>
      </xdr:nvSpPr>
      <xdr:spPr>
        <a:xfrm>
          <a:off x="14401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15421</xdr:rowOff>
    </xdr:from>
    <xdr:to>
      <xdr:col>69</xdr:col>
      <xdr:colOff>92075</xdr:colOff>
      <xdr:row>18</xdr:row>
      <xdr:rowOff>18143</xdr:rowOff>
    </xdr:to>
    <xdr:cxnSp macro="">
      <xdr:nvCxnSpPr>
        <xdr:cNvPr id="138" name="直線コネクタ 137"/>
        <xdr:cNvCxnSpPr/>
      </xdr:nvCxnSpPr>
      <xdr:spPr>
        <a:xfrm>
          <a:off x="13004800" y="2930071"/>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54627</xdr:rowOff>
    </xdr:from>
    <xdr:ext cx="762000" cy="259045"/>
    <xdr:sp macro="" textlink="">
      <xdr:nvSpPr>
        <xdr:cNvPr id="140" name="テキスト ボックス 139"/>
        <xdr:cNvSpPr txBox="1"/>
      </xdr:nvSpPr>
      <xdr:spPr>
        <a:xfrm>
          <a:off x="13512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41" name="フローチャート: 判断 140"/>
        <xdr:cNvSpPr/>
      </xdr:nvSpPr>
      <xdr:spPr>
        <a:xfrm>
          <a:off x="12954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160763</xdr:rowOff>
    </xdr:from>
    <xdr:ext cx="762000" cy="259045"/>
    <xdr:sp macro="" textlink="">
      <xdr:nvSpPr>
        <xdr:cNvPr id="142" name="テキスト ボックス 141"/>
        <xdr:cNvSpPr txBox="1"/>
      </xdr:nvSpPr>
      <xdr:spPr>
        <a:xfrm>
          <a:off x="12623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160564</xdr:rowOff>
    </xdr:from>
    <xdr:to>
      <xdr:col>82</xdr:col>
      <xdr:colOff>158750</xdr:colOff>
      <xdr:row>18</xdr:row>
      <xdr:rowOff>90714</xdr:rowOff>
    </xdr:to>
    <xdr:sp macro="" textlink="">
      <xdr:nvSpPr>
        <xdr:cNvPr id="148" name="楕円 147"/>
        <xdr:cNvSpPr/>
      </xdr:nvSpPr>
      <xdr:spPr>
        <a:xfrm>
          <a:off x="16459200" y="307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132641</xdr:rowOff>
    </xdr:from>
    <xdr:ext cx="762000" cy="259045"/>
    <xdr:sp macro="" textlink="">
      <xdr:nvSpPr>
        <xdr:cNvPr id="149" name="物件費該当値テキスト"/>
        <xdr:cNvSpPr txBox="1"/>
      </xdr:nvSpPr>
      <xdr:spPr>
        <a:xfrm>
          <a:off x="16598900" y="304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0</xdr:rowOff>
    </xdr:from>
    <xdr:to>
      <xdr:col>78</xdr:col>
      <xdr:colOff>120650</xdr:colOff>
      <xdr:row>18</xdr:row>
      <xdr:rowOff>101600</xdr:rowOff>
    </xdr:to>
    <xdr:sp macro="" textlink="">
      <xdr:nvSpPr>
        <xdr:cNvPr id="150" name="楕円 149"/>
        <xdr:cNvSpPr/>
      </xdr:nvSpPr>
      <xdr:spPr>
        <a:xfrm>
          <a:off x="15621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86377</xdr:rowOff>
    </xdr:from>
    <xdr:ext cx="736600" cy="259045"/>
    <xdr:sp macro="" textlink="">
      <xdr:nvSpPr>
        <xdr:cNvPr id="151" name="テキスト ボックス 150"/>
        <xdr:cNvSpPr txBox="1"/>
      </xdr:nvSpPr>
      <xdr:spPr>
        <a:xfrm>
          <a:off x="15290800" y="317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149679</xdr:rowOff>
    </xdr:from>
    <xdr:to>
      <xdr:col>74</xdr:col>
      <xdr:colOff>31750</xdr:colOff>
      <xdr:row>18</xdr:row>
      <xdr:rowOff>79829</xdr:rowOff>
    </xdr:to>
    <xdr:sp macro="" textlink="">
      <xdr:nvSpPr>
        <xdr:cNvPr id="152" name="楕円 151"/>
        <xdr:cNvSpPr/>
      </xdr:nvSpPr>
      <xdr:spPr>
        <a:xfrm>
          <a:off x="14732000" y="306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64606</xdr:rowOff>
    </xdr:from>
    <xdr:ext cx="762000" cy="259045"/>
    <xdr:sp macro="" textlink="">
      <xdr:nvSpPr>
        <xdr:cNvPr id="153" name="テキスト ボックス 152"/>
        <xdr:cNvSpPr txBox="1"/>
      </xdr:nvSpPr>
      <xdr:spPr>
        <a:xfrm>
          <a:off x="14401800" y="315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138793</xdr:rowOff>
    </xdr:from>
    <xdr:to>
      <xdr:col>69</xdr:col>
      <xdr:colOff>142875</xdr:colOff>
      <xdr:row>18</xdr:row>
      <xdr:rowOff>68943</xdr:rowOff>
    </xdr:to>
    <xdr:sp macro="" textlink="">
      <xdr:nvSpPr>
        <xdr:cNvPr id="154" name="楕円 153"/>
        <xdr:cNvSpPr/>
      </xdr:nvSpPr>
      <xdr:spPr>
        <a:xfrm>
          <a:off x="13843000" y="305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53720</xdr:rowOff>
    </xdr:from>
    <xdr:ext cx="762000" cy="259045"/>
    <xdr:sp macro="" textlink="">
      <xdr:nvSpPr>
        <xdr:cNvPr id="155" name="テキスト ボックス 154"/>
        <xdr:cNvSpPr txBox="1"/>
      </xdr:nvSpPr>
      <xdr:spPr>
        <a:xfrm>
          <a:off x="13512800" y="313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136071</xdr:rowOff>
    </xdr:from>
    <xdr:to>
      <xdr:col>65</xdr:col>
      <xdr:colOff>53975</xdr:colOff>
      <xdr:row>17</xdr:row>
      <xdr:rowOff>66221</xdr:rowOff>
    </xdr:to>
    <xdr:sp macro="" textlink="">
      <xdr:nvSpPr>
        <xdr:cNvPr id="156" name="楕円 155"/>
        <xdr:cNvSpPr/>
      </xdr:nvSpPr>
      <xdr:spPr>
        <a:xfrm>
          <a:off x="12954000" y="28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50998</xdr:rowOff>
    </xdr:from>
    <xdr:ext cx="762000" cy="259045"/>
    <xdr:sp macro="" textlink="">
      <xdr:nvSpPr>
        <xdr:cNvPr id="157" name="テキスト ボックス 156"/>
        <xdr:cNvSpPr txBox="1"/>
      </xdr:nvSpPr>
      <xdr:spPr>
        <a:xfrm>
          <a:off x="12623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幼児教育・保育の無償化に伴い、施設型給付費及び施設等利用費が増額となった。また、障害者自立支援給付費等についても増加傾向にある。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例年、類似団体平均の水準で推移しているが、震災前から比較すると大幅に増加している。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引き続き、生活保護受給者の自立支援や各種予防事業により、医療及び介護給付費の抑制を図り改善に努める。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134620</xdr:rowOff>
    </xdr:to>
    <xdr:cxnSp macro="">
      <xdr:nvCxnSpPr>
        <xdr:cNvPr id="185" name="直線コネクタ 184"/>
        <xdr:cNvCxnSpPr/>
      </xdr:nvCxnSpPr>
      <xdr:spPr>
        <a:xfrm flipV="1">
          <a:off x="4826000" y="927100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106697</xdr:rowOff>
    </xdr:from>
    <xdr:ext cx="762000" cy="259045"/>
    <xdr:sp macro="" textlink="">
      <xdr:nvSpPr>
        <xdr:cNvPr id="186" name="扶助費最小値テキスト"/>
        <xdr:cNvSpPr txBox="1"/>
      </xdr:nvSpPr>
      <xdr:spPr>
        <a:xfrm>
          <a:off x="4914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134620</xdr:rowOff>
    </xdr:from>
    <xdr:to>
      <xdr:col>24</xdr:col>
      <xdr:colOff>114300</xdr:colOff>
      <xdr:row>60</xdr:row>
      <xdr:rowOff>134620</xdr:rowOff>
    </xdr:to>
    <xdr:cxnSp macro="">
      <xdr:nvCxnSpPr>
        <xdr:cNvPr id="187" name="直線コネクタ 186"/>
        <xdr:cNvCxnSpPr/>
      </xdr:nvCxnSpPr>
      <xdr:spPr>
        <a:xfrm>
          <a:off x="4737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8"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9" name="直線コネクタ 188"/>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50800</xdr:rowOff>
    </xdr:from>
    <xdr:to>
      <xdr:col>24</xdr:col>
      <xdr:colOff>25400</xdr:colOff>
      <xdr:row>56</xdr:row>
      <xdr:rowOff>96520</xdr:rowOff>
    </xdr:to>
    <xdr:cxnSp macro="">
      <xdr:nvCxnSpPr>
        <xdr:cNvPr id="190" name="直線コネクタ 189"/>
        <xdr:cNvCxnSpPr/>
      </xdr:nvCxnSpPr>
      <xdr:spPr>
        <a:xfrm>
          <a:off x="3987800" y="96520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47007</xdr:rowOff>
    </xdr:from>
    <xdr:ext cx="762000" cy="259045"/>
    <xdr:sp macro="" textlink="">
      <xdr:nvSpPr>
        <xdr:cNvPr id="191" name="扶助費平均値テキスト"/>
        <xdr:cNvSpPr txBox="1"/>
      </xdr:nvSpPr>
      <xdr:spPr>
        <a:xfrm>
          <a:off x="4914900" y="947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30480</xdr:rowOff>
    </xdr:from>
    <xdr:to>
      <xdr:col>24</xdr:col>
      <xdr:colOff>76200</xdr:colOff>
      <xdr:row>56</xdr:row>
      <xdr:rowOff>132080</xdr:rowOff>
    </xdr:to>
    <xdr:sp macro="" textlink="">
      <xdr:nvSpPr>
        <xdr:cNvPr id="192" name="フローチャート: 判断 191"/>
        <xdr:cNvSpPr/>
      </xdr:nvSpPr>
      <xdr:spPr>
        <a:xfrm>
          <a:off x="4775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27940</xdr:rowOff>
    </xdr:from>
    <xdr:to>
      <xdr:col>19</xdr:col>
      <xdr:colOff>187325</xdr:colOff>
      <xdr:row>56</xdr:row>
      <xdr:rowOff>50800</xdr:rowOff>
    </xdr:to>
    <xdr:cxnSp macro="">
      <xdr:nvCxnSpPr>
        <xdr:cNvPr id="193" name="直線コネクタ 192"/>
        <xdr:cNvCxnSpPr/>
      </xdr:nvCxnSpPr>
      <xdr:spPr>
        <a:xfrm>
          <a:off x="3098800" y="96291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163830</xdr:rowOff>
    </xdr:from>
    <xdr:to>
      <xdr:col>20</xdr:col>
      <xdr:colOff>38100</xdr:colOff>
      <xdr:row>56</xdr:row>
      <xdr:rowOff>93980</xdr:rowOff>
    </xdr:to>
    <xdr:sp macro="" textlink="">
      <xdr:nvSpPr>
        <xdr:cNvPr id="194" name="フローチャート: 判断 193"/>
        <xdr:cNvSpPr/>
      </xdr:nvSpPr>
      <xdr:spPr>
        <a:xfrm>
          <a:off x="3937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104157</xdr:rowOff>
    </xdr:from>
    <xdr:ext cx="736600" cy="259045"/>
    <xdr:sp macro="" textlink="">
      <xdr:nvSpPr>
        <xdr:cNvPr id="195" name="テキスト ボックス 194"/>
        <xdr:cNvSpPr txBox="1"/>
      </xdr:nvSpPr>
      <xdr:spPr>
        <a:xfrm>
          <a:off x="3606800" y="936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27940</xdr:rowOff>
    </xdr:from>
    <xdr:to>
      <xdr:col>15</xdr:col>
      <xdr:colOff>98425</xdr:colOff>
      <xdr:row>56</xdr:row>
      <xdr:rowOff>35560</xdr:rowOff>
    </xdr:to>
    <xdr:cxnSp macro="">
      <xdr:nvCxnSpPr>
        <xdr:cNvPr id="196" name="直線コネクタ 195"/>
        <xdr:cNvCxnSpPr/>
      </xdr:nvCxnSpPr>
      <xdr:spPr>
        <a:xfrm flipV="1">
          <a:off x="2209800" y="96291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7" name="フローチャート: 判断 196"/>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8" name="テキスト ボックス 197"/>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107950</xdr:rowOff>
    </xdr:from>
    <xdr:to>
      <xdr:col>11</xdr:col>
      <xdr:colOff>9525</xdr:colOff>
      <xdr:row>56</xdr:row>
      <xdr:rowOff>35560</xdr:rowOff>
    </xdr:to>
    <xdr:cxnSp macro="">
      <xdr:nvCxnSpPr>
        <xdr:cNvPr id="199" name="直線コネクタ 198"/>
        <xdr:cNvCxnSpPr/>
      </xdr:nvCxnSpPr>
      <xdr:spPr>
        <a:xfrm>
          <a:off x="1320800" y="95377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0" name="フローチャート: 判断 19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01" name="テキスト ボックス 200"/>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118110</xdr:rowOff>
    </xdr:from>
    <xdr:to>
      <xdr:col>6</xdr:col>
      <xdr:colOff>171450</xdr:colOff>
      <xdr:row>56</xdr:row>
      <xdr:rowOff>48260</xdr:rowOff>
    </xdr:to>
    <xdr:sp macro="" textlink="">
      <xdr:nvSpPr>
        <xdr:cNvPr id="202" name="フローチャート: 判断 201"/>
        <xdr:cNvSpPr/>
      </xdr:nvSpPr>
      <xdr:spPr>
        <a:xfrm>
          <a:off x="1270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33037</xdr:rowOff>
    </xdr:from>
    <xdr:ext cx="762000" cy="259045"/>
    <xdr:sp macro="" textlink="">
      <xdr:nvSpPr>
        <xdr:cNvPr id="203" name="テキスト ボックス 202"/>
        <xdr:cNvSpPr txBox="1"/>
      </xdr:nvSpPr>
      <xdr:spPr>
        <a:xfrm>
          <a:off x="939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45720</xdr:rowOff>
    </xdr:from>
    <xdr:to>
      <xdr:col>24</xdr:col>
      <xdr:colOff>76200</xdr:colOff>
      <xdr:row>56</xdr:row>
      <xdr:rowOff>147320</xdr:rowOff>
    </xdr:to>
    <xdr:sp macro="" textlink="">
      <xdr:nvSpPr>
        <xdr:cNvPr id="209" name="楕円 208"/>
        <xdr:cNvSpPr/>
      </xdr:nvSpPr>
      <xdr:spPr>
        <a:xfrm>
          <a:off x="47752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17797</xdr:rowOff>
    </xdr:from>
    <xdr:ext cx="762000" cy="259045"/>
    <xdr:sp macro="" textlink="">
      <xdr:nvSpPr>
        <xdr:cNvPr id="210" name="扶助費該当値テキスト"/>
        <xdr:cNvSpPr txBox="1"/>
      </xdr:nvSpPr>
      <xdr:spPr>
        <a:xfrm>
          <a:off x="4914900" y="961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0</xdr:rowOff>
    </xdr:from>
    <xdr:to>
      <xdr:col>20</xdr:col>
      <xdr:colOff>38100</xdr:colOff>
      <xdr:row>56</xdr:row>
      <xdr:rowOff>101600</xdr:rowOff>
    </xdr:to>
    <xdr:sp macro="" textlink="">
      <xdr:nvSpPr>
        <xdr:cNvPr id="211" name="楕円 210"/>
        <xdr:cNvSpPr/>
      </xdr:nvSpPr>
      <xdr:spPr>
        <a:xfrm>
          <a:off x="3937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212" name="テキスト ボックス 211"/>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148590</xdr:rowOff>
    </xdr:from>
    <xdr:to>
      <xdr:col>15</xdr:col>
      <xdr:colOff>149225</xdr:colOff>
      <xdr:row>56</xdr:row>
      <xdr:rowOff>78740</xdr:rowOff>
    </xdr:to>
    <xdr:sp macro="" textlink="">
      <xdr:nvSpPr>
        <xdr:cNvPr id="213" name="楕円 212"/>
        <xdr:cNvSpPr/>
      </xdr:nvSpPr>
      <xdr:spPr>
        <a:xfrm>
          <a:off x="3048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88917</xdr:rowOff>
    </xdr:from>
    <xdr:ext cx="762000" cy="259045"/>
    <xdr:sp macro="" textlink="">
      <xdr:nvSpPr>
        <xdr:cNvPr id="214" name="テキスト ボックス 213"/>
        <xdr:cNvSpPr txBox="1"/>
      </xdr:nvSpPr>
      <xdr:spPr>
        <a:xfrm>
          <a:off x="2717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156210</xdr:rowOff>
    </xdr:from>
    <xdr:to>
      <xdr:col>11</xdr:col>
      <xdr:colOff>60325</xdr:colOff>
      <xdr:row>56</xdr:row>
      <xdr:rowOff>86360</xdr:rowOff>
    </xdr:to>
    <xdr:sp macro="" textlink="">
      <xdr:nvSpPr>
        <xdr:cNvPr id="215" name="楕円 214"/>
        <xdr:cNvSpPr/>
      </xdr:nvSpPr>
      <xdr:spPr>
        <a:xfrm>
          <a:off x="2159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71137</xdr:rowOff>
    </xdr:from>
    <xdr:ext cx="762000" cy="259045"/>
    <xdr:sp macro="" textlink="">
      <xdr:nvSpPr>
        <xdr:cNvPr id="216" name="テキスト ボックス 215"/>
        <xdr:cNvSpPr txBox="1"/>
      </xdr:nvSpPr>
      <xdr:spPr>
        <a:xfrm>
          <a:off x="1828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17" name="楕円 216"/>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168927</xdr:rowOff>
    </xdr:from>
    <xdr:ext cx="762000" cy="259045"/>
    <xdr:sp macro="" textlink="">
      <xdr:nvSpPr>
        <xdr:cNvPr id="218" name="テキスト ボックス 217"/>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平均団体を大幅に上回る要因としては、下水道事業特別会計への繰出金が挙げられる。低地・河口部といった本市の地理的条件により、水害防止のため、多額の雨水施設整備を行っている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今後も、施設維持に関する経費が増加することが予想されるため、計画的な維持管理に努め、経費削減を図っていく必要がある。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130810</xdr:rowOff>
    </xdr:to>
    <xdr:cxnSp macro="">
      <xdr:nvCxnSpPr>
        <xdr:cNvPr id="246" name="直線コネクタ 245"/>
        <xdr:cNvCxnSpPr/>
      </xdr:nvCxnSpPr>
      <xdr:spPr>
        <a:xfrm flipV="1">
          <a:off x="16510000" y="924052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7" name="その他最小値テキスト"/>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8" name="直線コネクタ 247"/>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9"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50" name="直線コネクタ 249"/>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127000</xdr:rowOff>
    </xdr:from>
    <xdr:to>
      <xdr:col>82</xdr:col>
      <xdr:colOff>107950</xdr:colOff>
      <xdr:row>60</xdr:row>
      <xdr:rowOff>142240</xdr:rowOff>
    </xdr:to>
    <xdr:cxnSp macro="">
      <xdr:nvCxnSpPr>
        <xdr:cNvPr id="251" name="直線コネクタ 250"/>
        <xdr:cNvCxnSpPr/>
      </xdr:nvCxnSpPr>
      <xdr:spPr>
        <a:xfrm>
          <a:off x="15671800" y="104140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85107</xdr:rowOff>
    </xdr:from>
    <xdr:ext cx="762000" cy="259045"/>
    <xdr:sp macro="" textlink="">
      <xdr:nvSpPr>
        <xdr:cNvPr id="252" name="その他平均値テキスト"/>
        <xdr:cNvSpPr txBox="1"/>
      </xdr:nvSpPr>
      <xdr:spPr>
        <a:xfrm>
          <a:off x="16598900" y="9514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53" name="フローチャート: 判断 252"/>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127000</xdr:rowOff>
    </xdr:from>
    <xdr:to>
      <xdr:col>78</xdr:col>
      <xdr:colOff>69850</xdr:colOff>
      <xdr:row>60</xdr:row>
      <xdr:rowOff>134620</xdr:rowOff>
    </xdr:to>
    <xdr:cxnSp macro="">
      <xdr:nvCxnSpPr>
        <xdr:cNvPr id="254" name="直線コネクタ 253"/>
        <xdr:cNvCxnSpPr/>
      </xdr:nvCxnSpPr>
      <xdr:spPr>
        <a:xfrm flipV="1">
          <a:off x="14782800" y="10414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5" name="フローチャート: 判断 254"/>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56" name="テキスト ボックス 255"/>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134620</xdr:rowOff>
    </xdr:from>
    <xdr:to>
      <xdr:col>73</xdr:col>
      <xdr:colOff>180975</xdr:colOff>
      <xdr:row>61</xdr:row>
      <xdr:rowOff>1270</xdr:rowOff>
    </xdr:to>
    <xdr:cxnSp macro="">
      <xdr:nvCxnSpPr>
        <xdr:cNvPr id="257" name="直線コネクタ 256"/>
        <xdr:cNvCxnSpPr/>
      </xdr:nvCxnSpPr>
      <xdr:spPr>
        <a:xfrm flipV="1">
          <a:off x="13893800" y="104216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58" name="フローチャート: 判断 257"/>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62247</xdr:rowOff>
    </xdr:from>
    <xdr:ext cx="762000" cy="259045"/>
    <xdr:sp macro="" textlink="">
      <xdr:nvSpPr>
        <xdr:cNvPr id="259" name="テキスト ボックス 258"/>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149860</xdr:rowOff>
    </xdr:from>
    <xdr:to>
      <xdr:col>69</xdr:col>
      <xdr:colOff>92075</xdr:colOff>
      <xdr:row>61</xdr:row>
      <xdr:rowOff>1270</xdr:rowOff>
    </xdr:to>
    <xdr:cxnSp macro="">
      <xdr:nvCxnSpPr>
        <xdr:cNvPr id="260" name="直線コネクタ 259"/>
        <xdr:cNvCxnSpPr/>
      </xdr:nvCxnSpPr>
      <xdr:spPr>
        <a:xfrm>
          <a:off x="13004800" y="104368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61" name="フローチャート: 判断 260"/>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62247</xdr:rowOff>
    </xdr:from>
    <xdr:ext cx="762000" cy="259045"/>
    <xdr:sp macro="" textlink="">
      <xdr:nvSpPr>
        <xdr:cNvPr id="262" name="テキスト ボックス 261"/>
        <xdr:cNvSpPr txBox="1"/>
      </xdr:nvSpPr>
      <xdr:spPr>
        <a:xfrm>
          <a:off x="13512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63" name="フローチャート: 判断 262"/>
        <xdr:cNvSpPr/>
      </xdr:nvSpPr>
      <xdr:spPr>
        <a:xfrm>
          <a:off x="12954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77487</xdr:rowOff>
    </xdr:from>
    <xdr:ext cx="762000" cy="259045"/>
    <xdr:sp macro="" textlink="">
      <xdr:nvSpPr>
        <xdr:cNvPr id="264" name="テキスト ボックス 263"/>
        <xdr:cNvSpPr txBox="1"/>
      </xdr:nvSpPr>
      <xdr:spPr>
        <a:xfrm>
          <a:off x="12623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91440</xdr:rowOff>
    </xdr:from>
    <xdr:to>
      <xdr:col>82</xdr:col>
      <xdr:colOff>158750</xdr:colOff>
      <xdr:row>61</xdr:row>
      <xdr:rowOff>21590</xdr:rowOff>
    </xdr:to>
    <xdr:sp macro="" textlink="">
      <xdr:nvSpPr>
        <xdr:cNvPr id="270" name="楕円 269"/>
        <xdr:cNvSpPr/>
      </xdr:nvSpPr>
      <xdr:spPr>
        <a:xfrm>
          <a:off x="16459200" y="1037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63517</xdr:rowOff>
    </xdr:from>
    <xdr:ext cx="762000" cy="259045"/>
    <xdr:sp macro="" textlink="">
      <xdr:nvSpPr>
        <xdr:cNvPr id="271" name="その他該当値テキスト"/>
        <xdr:cNvSpPr txBox="1"/>
      </xdr:nvSpPr>
      <xdr:spPr>
        <a:xfrm>
          <a:off x="16598900" y="1035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76200</xdr:rowOff>
    </xdr:from>
    <xdr:to>
      <xdr:col>78</xdr:col>
      <xdr:colOff>120650</xdr:colOff>
      <xdr:row>61</xdr:row>
      <xdr:rowOff>6350</xdr:rowOff>
    </xdr:to>
    <xdr:sp macro="" textlink="">
      <xdr:nvSpPr>
        <xdr:cNvPr id="272" name="楕円 271"/>
        <xdr:cNvSpPr/>
      </xdr:nvSpPr>
      <xdr:spPr>
        <a:xfrm>
          <a:off x="15621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162577</xdr:rowOff>
    </xdr:from>
    <xdr:ext cx="736600" cy="259045"/>
    <xdr:sp macro="" textlink="">
      <xdr:nvSpPr>
        <xdr:cNvPr id="273" name="テキスト ボックス 272"/>
        <xdr:cNvSpPr txBox="1"/>
      </xdr:nvSpPr>
      <xdr:spPr>
        <a:xfrm>
          <a:off x="15290800" y="1044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83820</xdr:rowOff>
    </xdr:from>
    <xdr:to>
      <xdr:col>74</xdr:col>
      <xdr:colOff>31750</xdr:colOff>
      <xdr:row>61</xdr:row>
      <xdr:rowOff>13970</xdr:rowOff>
    </xdr:to>
    <xdr:sp macro="" textlink="">
      <xdr:nvSpPr>
        <xdr:cNvPr id="274" name="楕円 273"/>
        <xdr:cNvSpPr/>
      </xdr:nvSpPr>
      <xdr:spPr>
        <a:xfrm>
          <a:off x="14732000" y="1037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170197</xdr:rowOff>
    </xdr:from>
    <xdr:ext cx="762000" cy="259045"/>
    <xdr:sp macro="" textlink="">
      <xdr:nvSpPr>
        <xdr:cNvPr id="275" name="テキスト ボックス 274"/>
        <xdr:cNvSpPr txBox="1"/>
      </xdr:nvSpPr>
      <xdr:spPr>
        <a:xfrm>
          <a:off x="14401800" y="1045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121920</xdr:rowOff>
    </xdr:from>
    <xdr:to>
      <xdr:col>69</xdr:col>
      <xdr:colOff>142875</xdr:colOff>
      <xdr:row>61</xdr:row>
      <xdr:rowOff>52070</xdr:rowOff>
    </xdr:to>
    <xdr:sp macro="" textlink="">
      <xdr:nvSpPr>
        <xdr:cNvPr id="276" name="楕円 275"/>
        <xdr:cNvSpPr/>
      </xdr:nvSpPr>
      <xdr:spPr>
        <a:xfrm>
          <a:off x="13843000" y="1040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36847</xdr:rowOff>
    </xdr:from>
    <xdr:ext cx="762000" cy="259045"/>
    <xdr:sp macro="" textlink="">
      <xdr:nvSpPr>
        <xdr:cNvPr id="277" name="テキスト ボックス 276"/>
        <xdr:cNvSpPr txBox="1"/>
      </xdr:nvSpPr>
      <xdr:spPr>
        <a:xfrm>
          <a:off x="13512800" y="1049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99060</xdr:rowOff>
    </xdr:from>
    <xdr:to>
      <xdr:col>65</xdr:col>
      <xdr:colOff>53975</xdr:colOff>
      <xdr:row>61</xdr:row>
      <xdr:rowOff>29210</xdr:rowOff>
    </xdr:to>
    <xdr:sp macro="" textlink="">
      <xdr:nvSpPr>
        <xdr:cNvPr id="278" name="楕円 277"/>
        <xdr:cNvSpPr/>
      </xdr:nvSpPr>
      <xdr:spPr>
        <a:xfrm>
          <a:off x="12954000" y="1038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13987</xdr:rowOff>
    </xdr:from>
    <xdr:ext cx="762000" cy="259045"/>
    <xdr:sp macro="" textlink="">
      <xdr:nvSpPr>
        <xdr:cNvPr id="279" name="テキスト ボックス 278"/>
        <xdr:cNvSpPr txBox="1"/>
      </xdr:nvSpPr>
      <xdr:spPr>
        <a:xfrm>
          <a:off x="12623800" y="1047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年度と比較すると０．７ポイントの減少となっているが、これは、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ふるさと・多賀城応援寄附額の減による返礼品費の大幅な減少や被災者住宅再建支援制度の終了に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よるものである。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類似団体平均を４．３ポイント下回っている状況ではあるが、今後も各種団体への補助金の適正化を推進するなど、一層の改善に努めていく。</a:t>
          </a:r>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141696</xdr:rowOff>
    </xdr:from>
    <xdr:to>
      <xdr:col>82</xdr:col>
      <xdr:colOff>107950</xdr:colOff>
      <xdr:row>41</xdr:row>
      <xdr:rowOff>11067</xdr:rowOff>
    </xdr:to>
    <xdr:cxnSp macro="">
      <xdr:nvCxnSpPr>
        <xdr:cNvPr id="308" name="直線コネクタ 307"/>
        <xdr:cNvCxnSpPr/>
      </xdr:nvCxnSpPr>
      <xdr:spPr>
        <a:xfrm flipV="1">
          <a:off x="16510000" y="5799546"/>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154594</xdr:rowOff>
    </xdr:from>
    <xdr:ext cx="762000" cy="259045"/>
    <xdr:sp macro="" textlink="">
      <xdr:nvSpPr>
        <xdr:cNvPr id="309" name="補助費等最小値テキスト"/>
        <xdr:cNvSpPr txBox="1"/>
      </xdr:nvSpPr>
      <xdr:spPr>
        <a:xfrm>
          <a:off x="16598900" y="7012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11067</xdr:rowOff>
    </xdr:from>
    <xdr:to>
      <xdr:col>82</xdr:col>
      <xdr:colOff>196850</xdr:colOff>
      <xdr:row>41</xdr:row>
      <xdr:rowOff>11067</xdr:rowOff>
    </xdr:to>
    <xdr:cxnSp macro="">
      <xdr:nvCxnSpPr>
        <xdr:cNvPr id="310" name="直線コネクタ 309"/>
        <xdr:cNvCxnSpPr/>
      </xdr:nvCxnSpPr>
      <xdr:spPr>
        <a:xfrm>
          <a:off x="16421100" y="704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56623</xdr:rowOff>
    </xdr:from>
    <xdr:ext cx="762000" cy="259045"/>
    <xdr:sp macro="" textlink="">
      <xdr:nvSpPr>
        <xdr:cNvPr id="311" name="補助費等最大値テキスト"/>
        <xdr:cNvSpPr txBox="1"/>
      </xdr:nvSpPr>
      <xdr:spPr>
        <a:xfrm>
          <a:off x="16598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141696</xdr:rowOff>
    </xdr:from>
    <xdr:to>
      <xdr:col>82</xdr:col>
      <xdr:colOff>196850</xdr:colOff>
      <xdr:row>33</xdr:row>
      <xdr:rowOff>141696</xdr:rowOff>
    </xdr:to>
    <xdr:cxnSp macro="">
      <xdr:nvCxnSpPr>
        <xdr:cNvPr id="312" name="直線コネクタ 311"/>
        <xdr:cNvCxnSpPr/>
      </xdr:nvCxnSpPr>
      <xdr:spPr>
        <a:xfrm>
          <a:off x="16421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151493</xdr:rowOff>
    </xdr:from>
    <xdr:to>
      <xdr:col>82</xdr:col>
      <xdr:colOff>107950</xdr:colOff>
      <xdr:row>36</xdr:row>
      <xdr:rowOff>25763</xdr:rowOff>
    </xdr:to>
    <xdr:cxnSp macro="">
      <xdr:nvCxnSpPr>
        <xdr:cNvPr id="313" name="直線コネクタ 312"/>
        <xdr:cNvCxnSpPr/>
      </xdr:nvCxnSpPr>
      <xdr:spPr>
        <a:xfrm flipV="1">
          <a:off x="15671800" y="6152243"/>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10721</xdr:rowOff>
    </xdr:from>
    <xdr:ext cx="762000" cy="259045"/>
    <xdr:sp macro="" textlink="">
      <xdr:nvSpPr>
        <xdr:cNvPr id="314" name="補助費等平均値テキスト"/>
        <xdr:cNvSpPr txBox="1"/>
      </xdr:nvSpPr>
      <xdr:spPr>
        <a:xfrm>
          <a:off x="16598900" y="6354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38644</xdr:rowOff>
    </xdr:from>
    <xdr:to>
      <xdr:col>82</xdr:col>
      <xdr:colOff>158750</xdr:colOff>
      <xdr:row>37</xdr:row>
      <xdr:rowOff>140244</xdr:rowOff>
    </xdr:to>
    <xdr:sp macro="" textlink="">
      <xdr:nvSpPr>
        <xdr:cNvPr id="315" name="フローチャート: 判断 314"/>
        <xdr:cNvSpPr/>
      </xdr:nvSpPr>
      <xdr:spPr>
        <a:xfrm>
          <a:off x="164592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25763</xdr:rowOff>
    </xdr:from>
    <xdr:to>
      <xdr:col>78</xdr:col>
      <xdr:colOff>69850</xdr:colOff>
      <xdr:row>36</xdr:row>
      <xdr:rowOff>25763</xdr:rowOff>
    </xdr:to>
    <xdr:cxnSp macro="">
      <xdr:nvCxnSpPr>
        <xdr:cNvPr id="316" name="直線コネクタ 315"/>
        <xdr:cNvCxnSpPr/>
      </xdr:nvCxnSpPr>
      <xdr:spPr>
        <a:xfrm>
          <a:off x="14782800" y="61979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170906</xdr:rowOff>
    </xdr:from>
    <xdr:to>
      <xdr:col>78</xdr:col>
      <xdr:colOff>120650</xdr:colOff>
      <xdr:row>37</xdr:row>
      <xdr:rowOff>101056</xdr:rowOff>
    </xdr:to>
    <xdr:sp macro="" textlink="">
      <xdr:nvSpPr>
        <xdr:cNvPr id="317" name="フローチャート: 判断 316"/>
        <xdr:cNvSpPr/>
      </xdr:nvSpPr>
      <xdr:spPr>
        <a:xfrm>
          <a:off x="15621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85833</xdr:rowOff>
    </xdr:from>
    <xdr:ext cx="736600" cy="259045"/>
    <xdr:sp macro="" textlink="">
      <xdr:nvSpPr>
        <xdr:cNvPr id="318" name="テキスト ボックス 317"/>
        <xdr:cNvSpPr txBox="1"/>
      </xdr:nvSpPr>
      <xdr:spPr>
        <a:xfrm>
          <a:off x="15290800" y="6429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25763</xdr:rowOff>
    </xdr:from>
    <xdr:to>
      <xdr:col>73</xdr:col>
      <xdr:colOff>180975</xdr:colOff>
      <xdr:row>36</xdr:row>
      <xdr:rowOff>71483</xdr:rowOff>
    </xdr:to>
    <xdr:cxnSp macro="">
      <xdr:nvCxnSpPr>
        <xdr:cNvPr id="319" name="直線コネクタ 318"/>
        <xdr:cNvCxnSpPr/>
      </xdr:nvCxnSpPr>
      <xdr:spPr>
        <a:xfrm flipV="1">
          <a:off x="13893800" y="619796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20" name="フローチャート: 判断 319"/>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21" name="テキスト ボックス 320"/>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51889</xdr:rowOff>
    </xdr:from>
    <xdr:to>
      <xdr:col>69</xdr:col>
      <xdr:colOff>92075</xdr:colOff>
      <xdr:row>36</xdr:row>
      <xdr:rowOff>71483</xdr:rowOff>
    </xdr:to>
    <xdr:cxnSp macro="">
      <xdr:nvCxnSpPr>
        <xdr:cNvPr id="322" name="直線コネクタ 321"/>
        <xdr:cNvCxnSpPr/>
      </xdr:nvCxnSpPr>
      <xdr:spPr>
        <a:xfrm>
          <a:off x="13004800" y="622408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138249</xdr:rowOff>
    </xdr:from>
    <xdr:to>
      <xdr:col>69</xdr:col>
      <xdr:colOff>142875</xdr:colOff>
      <xdr:row>37</xdr:row>
      <xdr:rowOff>68399</xdr:rowOff>
    </xdr:to>
    <xdr:sp macro="" textlink="">
      <xdr:nvSpPr>
        <xdr:cNvPr id="323" name="フローチャート: 判断 322"/>
        <xdr:cNvSpPr/>
      </xdr:nvSpPr>
      <xdr:spPr>
        <a:xfrm>
          <a:off x="1384300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53176</xdr:rowOff>
    </xdr:from>
    <xdr:ext cx="762000" cy="259045"/>
    <xdr:sp macro="" textlink="">
      <xdr:nvSpPr>
        <xdr:cNvPr id="324" name="テキスト ボックス 323"/>
        <xdr:cNvSpPr txBox="1"/>
      </xdr:nvSpPr>
      <xdr:spPr>
        <a:xfrm>
          <a:off x="13512800" y="6396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105592</xdr:rowOff>
    </xdr:from>
    <xdr:to>
      <xdr:col>65</xdr:col>
      <xdr:colOff>53975</xdr:colOff>
      <xdr:row>37</xdr:row>
      <xdr:rowOff>35742</xdr:rowOff>
    </xdr:to>
    <xdr:sp macro="" textlink="">
      <xdr:nvSpPr>
        <xdr:cNvPr id="325" name="フローチャート: 判断 324"/>
        <xdr:cNvSpPr/>
      </xdr:nvSpPr>
      <xdr:spPr>
        <a:xfrm>
          <a:off x="12954000" y="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20519</xdr:rowOff>
    </xdr:from>
    <xdr:ext cx="762000" cy="259045"/>
    <xdr:sp macro="" textlink="">
      <xdr:nvSpPr>
        <xdr:cNvPr id="326" name="テキスト ボックス 325"/>
        <xdr:cNvSpPr txBox="1"/>
      </xdr:nvSpPr>
      <xdr:spPr>
        <a:xfrm>
          <a:off x="12623800" y="636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100693</xdr:rowOff>
    </xdr:from>
    <xdr:to>
      <xdr:col>82</xdr:col>
      <xdr:colOff>158750</xdr:colOff>
      <xdr:row>36</xdr:row>
      <xdr:rowOff>30843</xdr:rowOff>
    </xdr:to>
    <xdr:sp macro="" textlink="">
      <xdr:nvSpPr>
        <xdr:cNvPr id="332" name="楕円 331"/>
        <xdr:cNvSpPr/>
      </xdr:nvSpPr>
      <xdr:spPr>
        <a:xfrm>
          <a:off x="164592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117220</xdr:rowOff>
    </xdr:from>
    <xdr:ext cx="762000" cy="259045"/>
    <xdr:sp macro="" textlink="">
      <xdr:nvSpPr>
        <xdr:cNvPr id="333" name="補助費等該当値テキスト"/>
        <xdr:cNvSpPr txBox="1"/>
      </xdr:nvSpPr>
      <xdr:spPr>
        <a:xfrm>
          <a:off x="16598900" y="594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146413</xdr:rowOff>
    </xdr:from>
    <xdr:to>
      <xdr:col>78</xdr:col>
      <xdr:colOff>120650</xdr:colOff>
      <xdr:row>36</xdr:row>
      <xdr:rowOff>76563</xdr:rowOff>
    </xdr:to>
    <xdr:sp macro="" textlink="">
      <xdr:nvSpPr>
        <xdr:cNvPr id="334" name="楕円 333"/>
        <xdr:cNvSpPr/>
      </xdr:nvSpPr>
      <xdr:spPr>
        <a:xfrm>
          <a:off x="15621000" y="614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86740</xdr:rowOff>
    </xdr:from>
    <xdr:ext cx="736600" cy="259045"/>
    <xdr:sp macro="" textlink="">
      <xdr:nvSpPr>
        <xdr:cNvPr id="335" name="テキスト ボックス 334"/>
        <xdr:cNvSpPr txBox="1"/>
      </xdr:nvSpPr>
      <xdr:spPr>
        <a:xfrm>
          <a:off x="15290800" y="5916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146413</xdr:rowOff>
    </xdr:from>
    <xdr:to>
      <xdr:col>74</xdr:col>
      <xdr:colOff>31750</xdr:colOff>
      <xdr:row>36</xdr:row>
      <xdr:rowOff>76563</xdr:rowOff>
    </xdr:to>
    <xdr:sp macro="" textlink="">
      <xdr:nvSpPr>
        <xdr:cNvPr id="336" name="楕円 335"/>
        <xdr:cNvSpPr/>
      </xdr:nvSpPr>
      <xdr:spPr>
        <a:xfrm>
          <a:off x="14732000" y="614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86740</xdr:rowOff>
    </xdr:from>
    <xdr:ext cx="762000" cy="259045"/>
    <xdr:sp macro="" textlink="">
      <xdr:nvSpPr>
        <xdr:cNvPr id="337" name="テキスト ボックス 336"/>
        <xdr:cNvSpPr txBox="1"/>
      </xdr:nvSpPr>
      <xdr:spPr>
        <a:xfrm>
          <a:off x="14401800" y="591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20683</xdr:rowOff>
    </xdr:from>
    <xdr:to>
      <xdr:col>69</xdr:col>
      <xdr:colOff>142875</xdr:colOff>
      <xdr:row>36</xdr:row>
      <xdr:rowOff>122283</xdr:rowOff>
    </xdr:to>
    <xdr:sp macro="" textlink="">
      <xdr:nvSpPr>
        <xdr:cNvPr id="338" name="楕円 337"/>
        <xdr:cNvSpPr/>
      </xdr:nvSpPr>
      <xdr:spPr>
        <a:xfrm>
          <a:off x="13843000" y="619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132460</xdr:rowOff>
    </xdr:from>
    <xdr:ext cx="762000" cy="259045"/>
    <xdr:sp macro="" textlink="">
      <xdr:nvSpPr>
        <xdr:cNvPr id="339" name="テキスト ボックス 338"/>
        <xdr:cNvSpPr txBox="1"/>
      </xdr:nvSpPr>
      <xdr:spPr>
        <a:xfrm>
          <a:off x="13512800" y="5961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1089</xdr:rowOff>
    </xdr:from>
    <xdr:to>
      <xdr:col>65</xdr:col>
      <xdr:colOff>53975</xdr:colOff>
      <xdr:row>36</xdr:row>
      <xdr:rowOff>102689</xdr:rowOff>
    </xdr:to>
    <xdr:sp macro="" textlink="">
      <xdr:nvSpPr>
        <xdr:cNvPr id="340" name="楕円 339"/>
        <xdr:cNvSpPr/>
      </xdr:nvSpPr>
      <xdr:spPr>
        <a:xfrm>
          <a:off x="12954000" y="617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112866</xdr:rowOff>
    </xdr:from>
    <xdr:ext cx="762000" cy="259045"/>
    <xdr:sp macro="" textlink="">
      <xdr:nvSpPr>
        <xdr:cNvPr id="341" name="テキスト ボックス 340"/>
        <xdr:cNvSpPr txBox="1"/>
      </xdr:nvSpPr>
      <xdr:spPr>
        <a:xfrm>
          <a:off x="12623800" y="5942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31</a:t>
          </a:r>
          <a:r>
            <a:rPr kumimoji="1" lang="ja-JP" altLang="en-US" sz="1200">
              <a:latin typeface="ＭＳ Ｐゴシック" panose="020B0600070205080204" pitchFamily="50" charset="-128"/>
              <a:ea typeface="ＭＳ Ｐゴシック" panose="020B0600070205080204" pitchFamily="50" charset="-128"/>
            </a:rPr>
            <a:t>年度は、繰上償還を行った影響もあり、新規借入額が元利償還金を下回ったため、地方債残高は約２０億２千万円減少した。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臨時財政対策債の発行については継続的に行われ、地方債現在高の約４７％を占めており、臨時財政対策債の元利償還金は増加傾向となっている。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今後もより一層、新規発行の抑制や、入札等による低利での調達に努める等、継続した取組を行うとともに、プライマリーバランスを意識した市債の発行を行い、適正な地方債管理に努める。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8890</xdr:rowOff>
    </xdr:from>
    <xdr:to>
      <xdr:col>24</xdr:col>
      <xdr:colOff>25400</xdr:colOff>
      <xdr:row>81</xdr:row>
      <xdr:rowOff>146050</xdr:rowOff>
    </xdr:to>
    <xdr:cxnSp macro="">
      <xdr:nvCxnSpPr>
        <xdr:cNvPr id="369" name="直線コネクタ 368"/>
        <xdr:cNvCxnSpPr/>
      </xdr:nvCxnSpPr>
      <xdr:spPr>
        <a:xfrm flipV="1">
          <a:off x="4826000" y="125247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70" name="公債費最小値テキスト"/>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71" name="直線コネクタ 370"/>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95267</xdr:rowOff>
    </xdr:from>
    <xdr:ext cx="762000" cy="259045"/>
    <xdr:sp macro="" textlink="">
      <xdr:nvSpPr>
        <xdr:cNvPr id="372" name="公債費最大値テキスト"/>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8890</xdr:rowOff>
    </xdr:from>
    <xdr:to>
      <xdr:col>24</xdr:col>
      <xdr:colOff>114300</xdr:colOff>
      <xdr:row>73</xdr:row>
      <xdr:rowOff>8890</xdr:rowOff>
    </xdr:to>
    <xdr:cxnSp macro="">
      <xdr:nvCxnSpPr>
        <xdr:cNvPr id="373" name="直線コネクタ 372"/>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62230</xdr:rowOff>
    </xdr:from>
    <xdr:to>
      <xdr:col>24</xdr:col>
      <xdr:colOff>25400</xdr:colOff>
      <xdr:row>77</xdr:row>
      <xdr:rowOff>85089</xdr:rowOff>
    </xdr:to>
    <xdr:cxnSp macro="">
      <xdr:nvCxnSpPr>
        <xdr:cNvPr id="374" name="直線コネクタ 373"/>
        <xdr:cNvCxnSpPr/>
      </xdr:nvCxnSpPr>
      <xdr:spPr>
        <a:xfrm>
          <a:off x="3987800" y="1326388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43197</xdr:rowOff>
    </xdr:from>
    <xdr:ext cx="762000" cy="259045"/>
    <xdr:sp macro="" textlink="">
      <xdr:nvSpPr>
        <xdr:cNvPr id="375" name="公債費平均値テキスト"/>
        <xdr:cNvSpPr txBox="1"/>
      </xdr:nvSpPr>
      <xdr:spPr>
        <a:xfrm>
          <a:off x="4914900" y="1307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26670</xdr:rowOff>
    </xdr:from>
    <xdr:to>
      <xdr:col>24</xdr:col>
      <xdr:colOff>76200</xdr:colOff>
      <xdr:row>77</xdr:row>
      <xdr:rowOff>128270</xdr:rowOff>
    </xdr:to>
    <xdr:sp macro="" textlink="">
      <xdr:nvSpPr>
        <xdr:cNvPr id="376" name="フローチャート: 判断 375"/>
        <xdr:cNvSpPr/>
      </xdr:nvSpPr>
      <xdr:spPr>
        <a:xfrm>
          <a:off x="4775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62230</xdr:rowOff>
    </xdr:from>
    <xdr:to>
      <xdr:col>19</xdr:col>
      <xdr:colOff>187325</xdr:colOff>
      <xdr:row>77</xdr:row>
      <xdr:rowOff>69850</xdr:rowOff>
    </xdr:to>
    <xdr:cxnSp macro="">
      <xdr:nvCxnSpPr>
        <xdr:cNvPr id="377" name="直線コネクタ 376"/>
        <xdr:cNvCxnSpPr/>
      </xdr:nvCxnSpPr>
      <xdr:spPr>
        <a:xfrm flipV="1">
          <a:off x="3098800" y="13263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41911</xdr:rowOff>
    </xdr:from>
    <xdr:to>
      <xdr:col>20</xdr:col>
      <xdr:colOff>38100</xdr:colOff>
      <xdr:row>77</xdr:row>
      <xdr:rowOff>143511</xdr:rowOff>
    </xdr:to>
    <xdr:sp macro="" textlink="">
      <xdr:nvSpPr>
        <xdr:cNvPr id="378" name="フローチャート: 判断 377"/>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128288</xdr:rowOff>
    </xdr:from>
    <xdr:ext cx="736600" cy="259045"/>
    <xdr:sp macro="" textlink="">
      <xdr:nvSpPr>
        <xdr:cNvPr id="379" name="テキスト ボックス 378"/>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69850</xdr:rowOff>
    </xdr:from>
    <xdr:to>
      <xdr:col>15</xdr:col>
      <xdr:colOff>98425</xdr:colOff>
      <xdr:row>77</xdr:row>
      <xdr:rowOff>161289</xdr:rowOff>
    </xdr:to>
    <xdr:cxnSp macro="">
      <xdr:nvCxnSpPr>
        <xdr:cNvPr id="380" name="直線コネクタ 379"/>
        <xdr:cNvCxnSpPr/>
      </xdr:nvCxnSpPr>
      <xdr:spPr>
        <a:xfrm flipV="1">
          <a:off x="2209800" y="1327150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72389</xdr:rowOff>
    </xdr:from>
    <xdr:to>
      <xdr:col>15</xdr:col>
      <xdr:colOff>149225</xdr:colOff>
      <xdr:row>78</xdr:row>
      <xdr:rowOff>2539</xdr:rowOff>
    </xdr:to>
    <xdr:sp macro="" textlink="">
      <xdr:nvSpPr>
        <xdr:cNvPr id="381" name="フローチャート: 判断 380"/>
        <xdr:cNvSpPr/>
      </xdr:nvSpPr>
      <xdr:spPr>
        <a:xfrm>
          <a:off x="3048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158766</xdr:rowOff>
    </xdr:from>
    <xdr:ext cx="762000" cy="259045"/>
    <xdr:sp macro="" textlink="">
      <xdr:nvSpPr>
        <xdr:cNvPr id="382" name="テキスト ボックス 381"/>
        <xdr:cNvSpPr txBox="1"/>
      </xdr:nvSpPr>
      <xdr:spPr>
        <a:xfrm>
          <a:off x="2717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138430</xdr:rowOff>
    </xdr:from>
    <xdr:to>
      <xdr:col>11</xdr:col>
      <xdr:colOff>9525</xdr:colOff>
      <xdr:row>77</xdr:row>
      <xdr:rowOff>161289</xdr:rowOff>
    </xdr:to>
    <xdr:cxnSp macro="">
      <xdr:nvCxnSpPr>
        <xdr:cNvPr id="383" name="直線コネクタ 382"/>
        <xdr:cNvCxnSpPr/>
      </xdr:nvCxnSpPr>
      <xdr:spPr>
        <a:xfrm>
          <a:off x="1320800" y="133400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4" name="フローチャート: 判断 383"/>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35577</xdr:rowOff>
    </xdr:from>
    <xdr:ext cx="762000" cy="259045"/>
    <xdr:sp macro="" textlink="">
      <xdr:nvSpPr>
        <xdr:cNvPr id="385" name="テキスト ボックス 384"/>
        <xdr:cNvSpPr txBox="1"/>
      </xdr:nvSpPr>
      <xdr:spPr>
        <a:xfrm>
          <a:off x="1828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34289</xdr:rowOff>
    </xdr:from>
    <xdr:to>
      <xdr:col>6</xdr:col>
      <xdr:colOff>171450</xdr:colOff>
      <xdr:row>77</xdr:row>
      <xdr:rowOff>135889</xdr:rowOff>
    </xdr:to>
    <xdr:sp macro="" textlink="">
      <xdr:nvSpPr>
        <xdr:cNvPr id="386" name="フローチャート: 判断 385"/>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146066</xdr:rowOff>
    </xdr:from>
    <xdr:ext cx="762000" cy="259045"/>
    <xdr:sp macro="" textlink="">
      <xdr:nvSpPr>
        <xdr:cNvPr id="387" name="テキスト ボックス 386"/>
        <xdr:cNvSpPr txBox="1"/>
      </xdr:nvSpPr>
      <xdr:spPr>
        <a:xfrm>
          <a:off x="939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34289</xdr:rowOff>
    </xdr:from>
    <xdr:to>
      <xdr:col>24</xdr:col>
      <xdr:colOff>76200</xdr:colOff>
      <xdr:row>77</xdr:row>
      <xdr:rowOff>135889</xdr:rowOff>
    </xdr:to>
    <xdr:sp macro="" textlink="">
      <xdr:nvSpPr>
        <xdr:cNvPr id="393" name="楕円 392"/>
        <xdr:cNvSpPr/>
      </xdr:nvSpPr>
      <xdr:spPr>
        <a:xfrm>
          <a:off x="47752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6366</xdr:rowOff>
    </xdr:from>
    <xdr:ext cx="762000" cy="259045"/>
    <xdr:sp macro="" textlink="">
      <xdr:nvSpPr>
        <xdr:cNvPr id="394" name="公債費該当値テキスト"/>
        <xdr:cNvSpPr txBox="1"/>
      </xdr:nvSpPr>
      <xdr:spPr>
        <a:xfrm>
          <a:off x="49149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11430</xdr:rowOff>
    </xdr:from>
    <xdr:to>
      <xdr:col>20</xdr:col>
      <xdr:colOff>38100</xdr:colOff>
      <xdr:row>77</xdr:row>
      <xdr:rowOff>113030</xdr:rowOff>
    </xdr:to>
    <xdr:sp macro="" textlink="">
      <xdr:nvSpPr>
        <xdr:cNvPr id="395" name="楕円 394"/>
        <xdr:cNvSpPr/>
      </xdr:nvSpPr>
      <xdr:spPr>
        <a:xfrm>
          <a:off x="3937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123207</xdr:rowOff>
    </xdr:from>
    <xdr:ext cx="736600" cy="259045"/>
    <xdr:sp macro="" textlink="">
      <xdr:nvSpPr>
        <xdr:cNvPr id="396" name="テキスト ボックス 395"/>
        <xdr:cNvSpPr txBox="1"/>
      </xdr:nvSpPr>
      <xdr:spPr>
        <a:xfrm>
          <a:off x="3606800" y="1298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19050</xdr:rowOff>
    </xdr:from>
    <xdr:to>
      <xdr:col>15</xdr:col>
      <xdr:colOff>149225</xdr:colOff>
      <xdr:row>77</xdr:row>
      <xdr:rowOff>120650</xdr:rowOff>
    </xdr:to>
    <xdr:sp macro="" textlink="">
      <xdr:nvSpPr>
        <xdr:cNvPr id="397" name="楕円 396"/>
        <xdr:cNvSpPr/>
      </xdr:nvSpPr>
      <xdr:spPr>
        <a:xfrm>
          <a:off x="3048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130827</xdr:rowOff>
    </xdr:from>
    <xdr:ext cx="762000" cy="259045"/>
    <xdr:sp macro="" textlink="">
      <xdr:nvSpPr>
        <xdr:cNvPr id="398" name="テキスト ボックス 397"/>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110489</xdr:rowOff>
    </xdr:from>
    <xdr:to>
      <xdr:col>11</xdr:col>
      <xdr:colOff>60325</xdr:colOff>
      <xdr:row>78</xdr:row>
      <xdr:rowOff>40639</xdr:rowOff>
    </xdr:to>
    <xdr:sp macro="" textlink="">
      <xdr:nvSpPr>
        <xdr:cNvPr id="399" name="楕円 398"/>
        <xdr:cNvSpPr/>
      </xdr:nvSpPr>
      <xdr:spPr>
        <a:xfrm>
          <a:off x="2159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25416</xdr:rowOff>
    </xdr:from>
    <xdr:ext cx="762000" cy="259045"/>
    <xdr:sp macro="" textlink="">
      <xdr:nvSpPr>
        <xdr:cNvPr id="400" name="テキスト ボックス 399"/>
        <xdr:cNvSpPr txBox="1"/>
      </xdr:nvSpPr>
      <xdr:spPr>
        <a:xfrm>
          <a:off x="1828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87630</xdr:rowOff>
    </xdr:from>
    <xdr:to>
      <xdr:col>6</xdr:col>
      <xdr:colOff>171450</xdr:colOff>
      <xdr:row>78</xdr:row>
      <xdr:rowOff>17780</xdr:rowOff>
    </xdr:to>
    <xdr:sp macro="" textlink="">
      <xdr:nvSpPr>
        <xdr:cNvPr id="401" name="楕円 400"/>
        <xdr:cNvSpPr/>
      </xdr:nvSpPr>
      <xdr:spPr>
        <a:xfrm>
          <a:off x="1270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2557</xdr:rowOff>
    </xdr:from>
    <xdr:ext cx="762000" cy="259045"/>
    <xdr:sp macro="" textlink="">
      <xdr:nvSpPr>
        <xdr:cNvPr id="402" name="テキスト ボックス 401"/>
        <xdr:cNvSpPr txBox="1"/>
      </xdr:nvSpPr>
      <xdr:spPr>
        <a:xfrm>
          <a:off x="939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類似団体平均を上回る要因としては、低地・河口部といった本市の地理的条件により、雨水対策事業への繰出金が多額となっていることが挙げられる。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今後も、事務事業の見直しや適正な定員管理等による歳出削減を図るとともに、計画的な施設維持管理を推進し、行財政運営の改善に努めていく。</a:t>
          </a: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131572</xdr:rowOff>
    </xdr:from>
    <xdr:to>
      <xdr:col>82</xdr:col>
      <xdr:colOff>107950</xdr:colOff>
      <xdr:row>81</xdr:row>
      <xdr:rowOff>106426</xdr:rowOff>
    </xdr:to>
    <xdr:cxnSp macro="">
      <xdr:nvCxnSpPr>
        <xdr:cNvPr id="428" name="直線コネクタ 427"/>
        <xdr:cNvCxnSpPr/>
      </xdr:nvCxnSpPr>
      <xdr:spPr>
        <a:xfrm flipV="1">
          <a:off x="16510000" y="12818872"/>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78503</xdr:rowOff>
    </xdr:from>
    <xdr:ext cx="762000" cy="259045"/>
    <xdr:sp macro="" textlink="">
      <xdr:nvSpPr>
        <xdr:cNvPr id="429" name="公債費以外最小値テキスト"/>
        <xdr:cNvSpPr txBox="1"/>
      </xdr:nvSpPr>
      <xdr:spPr>
        <a:xfrm>
          <a:off x="16598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106426</xdr:rowOff>
    </xdr:from>
    <xdr:to>
      <xdr:col>82</xdr:col>
      <xdr:colOff>196850</xdr:colOff>
      <xdr:row>81</xdr:row>
      <xdr:rowOff>106426</xdr:rowOff>
    </xdr:to>
    <xdr:cxnSp macro="">
      <xdr:nvCxnSpPr>
        <xdr:cNvPr id="430" name="直線コネクタ 429"/>
        <xdr:cNvCxnSpPr/>
      </xdr:nvCxnSpPr>
      <xdr:spPr>
        <a:xfrm>
          <a:off x="16421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46499</xdr:rowOff>
    </xdr:from>
    <xdr:ext cx="762000" cy="259045"/>
    <xdr:sp macro="" textlink="">
      <xdr:nvSpPr>
        <xdr:cNvPr id="431" name="公債費以外最大値テキスト"/>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131572</xdr:rowOff>
    </xdr:from>
    <xdr:to>
      <xdr:col>82</xdr:col>
      <xdr:colOff>196850</xdr:colOff>
      <xdr:row>74</xdr:row>
      <xdr:rowOff>131572</xdr:rowOff>
    </xdr:to>
    <xdr:cxnSp macro="">
      <xdr:nvCxnSpPr>
        <xdr:cNvPr id="432" name="直線コネクタ 431"/>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90424</xdr:rowOff>
    </xdr:from>
    <xdr:to>
      <xdr:col>82</xdr:col>
      <xdr:colOff>107950</xdr:colOff>
      <xdr:row>80</xdr:row>
      <xdr:rowOff>104139</xdr:rowOff>
    </xdr:to>
    <xdr:cxnSp macro="">
      <xdr:nvCxnSpPr>
        <xdr:cNvPr id="433" name="直線コネクタ 432"/>
        <xdr:cNvCxnSpPr/>
      </xdr:nvCxnSpPr>
      <xdr:spPr>
        <a:xfrm flipV="1">
          <a:off x="15671800" y="13806424"/>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37864</xdr:rowOff>
    </xdr:from>
    <xdr:ext cx="762000" cy="259045"/>
    <xdr:sp macro="" textlink="">
      <xdr:nvSpPr>
        <xdr:cNvPr id="434" name="公債費以外平均値テキスト"/>
        <xdr:cNvSpPr txBox="1"/>
      </xdr:nvSpPr>
      <xdr:spPr>
        <a:xfrm>
          <a:off x="16598900" y="13239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21337</xdr:rowOff>
    </xdr:from>
    <xdr:to>
      <xdr:col>82</xdr:col>
      <xdr:colOff>158750</xdr:colOff>
      <xdr:row>78</xdr:row>
      <xdr:rowOff>122937</xdr:rowOff>
    </xdr:to>
    <xdr:sp macro="" textlink="">
      <xdr:nvSpPr>
        <xdr:cNvPr id="435" name="フローチャート: 判断 434"/>
        <xdr:cNvSpPr/>
      </xdr:nvSpPr>
      <xdr:spPr>
        <a:xfrm>
          <a:off x="16459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104139</xdr:rowOff>
    </xdr:from>
    <xdr:to>
      <xdr:col>78</xdr:col>
      <xdr:colOff>69850</xdr:colOff>
      <xdr:row>80</xdr:row>
      <xdr:rowOff>117856</xdr:rowOff>
    </xdr:to>
    <xdr:cxnSp macro="">
      <xdr:nvCxnSpPr>
        <xdr:cNvPr id="436" name="直線コネクタ 435"/>
        <xdr:cNvCxnSpPr/>
      </xdr:nvCxnSpPr>
      <xdr:spPr>
        <a:xfrm flipV="1">
          <a:off x="14782800" y="13820139"/>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7" name="フローチャート: 判断 436"/>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114825</xdr:rowOff>
    </xdr:from>
    <xdr:ext cx="736600" cy="259045"/>
    <xdr:sp macro="" textlink="">
      <xdr:nvSpPr>
        <xdr:cNvPr id="438" name="テキスト ボックス 437"/>
        <xdr:cNvSpPr txBox="1"/>
      </xdr:nvSpPr>
      <xdr:spPr>
        <a:xfrm>
          <a:off x="15290800" y="13145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117856</xdr:rowOff>
    </xdr:from>
    <xdr:to>
      <xdr:col>73</xdr:col>
      <xdr:colOff>180975</xdr:colOff>
      <xdr:row>81</xdr:row>
      <xdr:rowOff>42418</xdr:rowOff>
    </xdr:to>
    <xdr:cxnSp macro="">
      <xdr:nvCxnSpPr>
        <xdr:cNvPr id="439" name="直線コネクタ 438"/>
        <xdr:cNvCxnSpPr/>
      </xdr:nvCxnSpPr>
      <xdr:spPr>
        <a:xfrm flipV="1">
          <a:off x="13893800" y="1383385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169926</xdr:rowOff>
    </xdr:from>
    <xdr:to>
      <xdr:col>74</xdr:col>
      <xdr:colOff>31750</xdr:colOff>
      <xdr:row>78</xdr:row>
      <xdr:rowOff>100076</xdr:rowOff>
    </xdr:to>
    <xdr:sp macro="" textlink="">
      <xdr:nvSpPr>
        <xdr:cNvPr id="440" name="フローチャート: 判断 439"/>
        <xdr:cNvSpPr/>
      </xdr:nvSpPr>
      <xdr:spPr>
        <a:xfrm>
          <a:off x="14732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110253</xdr:rowOff>
    </xdr:from>
    <xdr:ext cx="762000" cy="259045"/>
    <xdr:sp macro="" textlink="">
      <xdr:nvSpPr>
        <xdr:cNvPr id="441" name="テキスト ボックス 440"/>
        <xdr:cNvSpPr txBox="1"/>
      </xdr:nvSpPr>
      <xdr:spPr>
        <a:xfrm>
          <a:off x="14401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44704</xdr:rowOff>
    </xdr:from>
    <xdr:to>
      <xdr:col>69</xdr:col>
      <xdr:colOff>92075</xdr:colOff>
      <xdr:row>81</xdr:row>
      <xdr:rowOff>42418</xdr:rowOff>
    </xdr:to>
    <xdr:cxnSp macro="">
      <xdr:nvCxnSpPr>
        <xdr:cNvPr id="442" name="直線コネクタ 441"/>
        <xdr:cNvCxnSpPr/>
      </xdr:nvCxnSpPr>
      <xdr:spPr>
        <a:xfrm>
          <a:off x="13004800" y="13760704"/>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147065</xdr:rowOff>
    </xdr:from>
    <xdr:to>
      <xdr:col>69</xdr:col>
      <xdr:colOff>142875</xdr:colOff>
      <xdr:row>78</xdr:row>
      <xdr:rowOff>77215</xdr:rowOff>
    </xdr:to>
    <xdr:sp macro="" textlink="">
      <xdr:nvSpPr>
        <xdr:cNvPr id="443" name="フローチャート: 判断 442"/>
        <xdr:cNvSpPr/>
      </xdr:nvSpPr>
      <xdr:spPr>
        <a:xfrm>
          <a:off x="13843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87392</xdr:rowOff>
    </xdr:from>
    <xdr:ext cx="762000" cy="259045"/>
    <xdr:sp macro="" textlink="">
      <xdr:nvSpPr>
        <xdr:cNvPr id="444" name="テキスト ボックス 443"/>
        <xdr:cNvSpPr txBox="1"/>
      </xdr:nvSpPr>
      <xdr:spPr>
        <a:xfrm>
          <a:off x="13512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87630</xdr:rowOff>
    </xdr:from>
    <xdr:to>
      <xdr:col>65</xdr:col>
      <xdr:colOff>53975</xdr:colOff>
      <xdr:row>78</xdr:row>
      <xdr:rowOff>17780</xdr:rowOff>
    </xdr:to>
    <xdr:sp macro="" textlink="">
      <xdr:nvSpPr>
        <xdr:cNvPr id="445" name="フローチャート: 判断 444"/>
        <xdr:cNvSpPr/>
      </xdr:nvSpPr>
      <xdr:spPr>
        <a:xfrm>
          <a:off x="12954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27957</xdr:rowOff>
    </xdr:from>
    <xdr:ext cx="762000" cy="259045"/>
    <xdr:sp macro="" textlink="">
      <xdr:nvSpPr>
        <xdr:cNvPr id="446" name="テキスト ボックス 445"/>
        <xdr:cNvSpPr txBox="1"/>
      </xdr:nvSpPr>
      <xdr:spPr>
        <a:xfrm>
          <a:off x="12623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39624</xdr:rowOff>
    </xdr:from>
    <xdr:to>
      <xdr:col>82</xdr:col>
      <xdr:colOff>158750</xdr:colOff>
      <xdr:row>80</xdr:row>
      <xdr:rowOff>141224</xdr:rowOff>
    </xdr:to>
    <xdr:sp macro="" textlink="">
      <xdr:nvSpPr>
        <xdr:cNvPr id="452" name="楕円 451"/>
        <xdr:cNvSpPr/>
      </xdr:nvSpPr>
      <xdr:spPr>
        <a:xfrm>
          <a:off x="16459200" y="1375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11701</xdr:rowOff>
    </xdr:from>
    <xdr:ext cx="762000" cy="259045"/>
    <xdr:sp macro="" textlink="">
      <xdr:nvSpPr>
        <xdr:cNvPr id="453" name="公債費以外該当値テキスト"/>
        <xdr:cNvSpPr txBox="1"/>
      </xdr:nvSpPr>
      <xdr:spPr>
        <a:xfrm>
          <a:off x="16598900" y="1372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53339</xdr:rowOff>
    </xdr:from>
    <xdr:to>
      <xdr:col>78</xdr:col>
      <xdr:colOff>120650</xdr:colOff>
      <xdr:row>80</xdr:row>
      <xdr:rowOff>154939</xdr:rowOff>
    </xdr:to>
    <xdr:sp macro="" textlink="">
      <xdr:nvSpPr>
        <xdr:cNvPr id="454" name="楕円 453"/>
        <xdr:cNvSpPr/>
      </xdr:nvSpPr>
      <xdr:spPr>
        <a:xfrm>
          <a:off x="15621000" y="137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139716</xdr:rowOff>
    </xdr:from>
    <xdr:ext cx="736600" cy="259045"/>
    <xdr:sp macro="" textlink="">
      <xdr:nvSpPr>
        <xdr:cNvPr id="455" name="テキスト ボックス 454"/>
        <xdr:cNvSpPr txBox="1"/>
      </xdr:nvSpPr>
      <xdr:spPr>
        <a:xfrm>
          <a:off x="15290800" y="1385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67056</xdr:rowOff>
    </xdr:from>
    <xdr:to>
      <xdr:col>74</xdr:col>
      <xdr:colOff>31750</xdr:colOff>
      <xdr:row>80</xdr:row>
      <xdr:rowOff>168656</xdr:rowOff>
    </xdr:to>
    <xdr:sp macro="" textlink="">
      <xdr:nvSpPr>
        <xdr:cNvPr id="456" name="楕円 455"/>
        <xdr:cNvSpPr/>
      </xdr:nvSpPr>
      <xdr:spPr>
        <a:xfrm>
          <a:off x="14732000" y="1378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153433</xdr:rowOff>
    </xdr:from>
    <xdr:ext cx="762000" cy="259045"/>
    <xdr:sp macro="" textlink="">
      <xdr:nvSpPr>
        <xdr:cNvPr id="457" name="テキスト ボックス 456"/>
        <xdr:cNvSpPr txBox="1"/>
      </xdr:nvSpPr>
      <xdr:spPr>
        <a:xfrm>
          <a:off x="14401800" y="1386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163068</xdr:rowOff>
    </xdr:from>
    <xdr:to>
      <xdr:col>69</xdr:col>
      <xdr:colOff>142875</xdr:colOff>
      <xdr:row>81</xdr:row>
      <xdr:rowOff>93218</xdr:rowOff>
    </xdr:to>
    <xdr:sp macro="" textlink="">
      <xdr:nvSpPr>
        <xdr:cNvPr id="458" name="楕円 457"/>
        <xdr:cNvSpPr/>
      </xdr:nvSpPr>
      <xdr:spPr>
        <a:xfrm>
          <a:off x="13843000" y="1387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77995</xdr:rowOff>
    </xdr:from>
    <xdr:ext cx="762000" cy="259045"/>
    <xdr:sp macro="" textlink="">
      <xdr:nvSpPr>
        <xdr:cNvPr id="459" name="テキスト ボックス 458"/>
        <xdr:cNvSpPr txBox="1"/>
      </xdr:nvSpPr>
      <xdr:spPr>
        <a:xfrm>
          <a:off x="13512800" y="13965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165354</xdr:rowOff>
    </xdr:from>
    <xdr:to>
      <xdr:col>65</xdr:col>
      <xdr:colOff>53975</xdr:colOff>
      <xdr:row>80</xdr:row>
      <xdr:rowOff>95504</xdr:rowOff>
    </xdr:to>
    <xdr:sp macro="" textlink="">
      <xdr:nvSpPr>
        <xdr:cNvPr id="460" name="楕円 459"/>
        <xdr:cNvSpPr/>
      </xdr:nvSpPr>
      <xdr:spPr>
        <a:xfrm>
          <a:off x="12954000" y="1370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80281</xdr:rowOff>
    </xdr:from>
    <xdr:ext cx="762000" cy="259045"/>
    <xdr:sp macro="" textlink="">
      <xdr:nvSpPr>
        <xdr:cNvPr id="461" name="テキスト ボックス 460"/>
        <xdr:cNvSpPr txBox="1"/>
      </xdr:nvSpPr>
      <xdr:spPr>
        <a:xfrm>
          <a:off x="12623800" y="1379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宮城県多賀城市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108712</xdr:rowOff>
    </xdr:from>
    <xdr:to>
      <xdr:col>29</xdr:col>
      <xdr:colOff>127000</xdr:colOff>
      <xdr:row>19</xdr:row>
      <xdr:rowOff>60077</xdr:rowOff>
    </xdr:to>
    <xdr:cxnSp macro="">
      <xdr:nvCxnSpPr>
        <xdr:cNvPr id="45" name="直線コネクタ 44"/>
        <xdr:cNvCxnSpPr/>
      </xdr:nvCxnSpPr>
      <xdr:spPr bwMode="auto">
        <a:xfrm flipV="1">
          <a:off x="5651500" y="2213737"/>
          <a:ext cx="0" cy="11515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32154</xdr:rowOff>
    </xdr:from>
    <xdr:ext cx="762000" cy="259045"/>
    <xdr:sp macro="" textlink="">
      <xdr:nvSpPr>
        <xdr:cNvPr id="46" name="人口1人当たり決算額の推移最小値テキスト130"/>
        <xdr:cNvSpPr txBox="1"/>
      </xdr:nvSpPr>
      <xdr:spPr>
        <a:xfrm>
          <a:off x="5740400" y="333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60077</xdr:rowOff>
    </xdr:from>
    <xdr:to>
      <xdr:col>30</xdr:col>
      <xdr:colOff>25400</xdr:colOff>
      <xdr:row>19</xdr:row>
      <xdr:rowOff>60077</xdr:rowOff>
    </xdr:to>
    <xdr:cxnSp macro="">
      <xdr:nvCxnSpPr>
        <xdr:cNvPr id="47" name="直線コネクタ 46"/>
        <xdr:cNvCxnSpPr/>
      </xdr:nvCxnSpPr>
      <xdr:spPr bwMode="auto">
        <a:xfrm>
          <a:off x="5562600" y="3365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23639</xdr:rowOff>
    </xdr:from>
    <xdr:ext cx="762000" cy="259045"/>
    <xdr:sp macro="" textlink="">
      <xdr:nvSpPr>
        <xdr:cNvPr id="48" name="人口1人当たり決算額の推移最大値テキスト130"/>
        <xdr:cNvSpPr txBox="1"/>
      </xdr:nvSpPr>
      <xdr:spPr>
        <a:xfrm>
          <a:off x="5740400" y="195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108712</xdr:rowOff>
    </xdr:from>
    <xdr:to>
      <xdr:col>30</xdr:col>
      <xdr:colOff>25400</xdr:colOff>
      <xdr:row>12</xdr:row>
      <xdr:rowOff>108712</xdr:rowOff>
    </xdr:to>
    <xdr:cxnSp macro="">
      <xdr:nvCxnSpPr>
        <xdr:cNvPr id="49" name="直線コネクタ 48"/>
        <xdr:cNvCxnSpPr/>
      </xdr:nvCxnSpPr>
      <xdr:spPr bwMode="auto">
        <a:xfrm>
          <a:off x="5562600" y="22137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53010</xdr:rowOff>
    </xdr:from>
    <xdr:to>
      <xdr:col>29</xdr:col>
      <xdr:colOff>127000</xdr:colOff>
      <xdr:row>17</xdr:row>
      <xdr:rowOff>62135</xdr:rowOff>
    </xdr:to>
    <xdr:cxnSp macro="">
      <xdr:nvCxnSpPr>
        <xdr:cNvPr id="50" name="直線コネクタ 49"/>
        <xdr:cNvCxnSpPr/>
      </xdr:nvCxnSpPr>
      <xdr:spPr bwMode="auto">
        <a:xfrm>
          <a:off x="5003800" y="3015285"/>
          <a:ext cx="647700" cy="91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170984</xdr:rowOff>
    </xdr:from>
    <xdr:ext cx="762000" cy="259045"/>
    <xdr:sp macro="" textlink="">
      <xdr:nvSpPr>
        <xdr:cNvPr id="51" name="人口1人当たり決算額の推移平均値テキスト130"/>
        <xdr:cNvSpPr txBox="1"/>
      </xdr:nvSpPr>
      <xdr:spPr>
        <a:xfrm>
          <a:off x="5740400" y="2790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154457</xdr:rowOff>
    </xdr:from>
    <xdr:to>
      <xdr:col>29</xdr:col>
      <xdr:colOff>177800</xdr:colOff>
      <xdr:row>17</xdr:row>
      <xdr:rowOff>84607</xdr:rowOff>
    </xdr:to>
    <xdr:sp macro="" textlink="">
      <xdr:nvSpPr>
        <xdr:cNvPr id="52" name="フローチャート: 判断 51"/>
        <xdr:cNvSpPr/>
      </xdr:nvSpPr>
      <xdr:spPr bwMode="auto">
        <a:xfrm>
          <a:off x="5600700" y="2945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49752</xdr:rowOff>
    </xdr:from>
    <xdr:to>
      <xdr:col>26</xdr:col>
      <xdr:colOff>50800</xdr:colOff>
      <xdr:row>17</xdr:row>
      <xdr:rowOff>53010</xdr:rowOff>
    </xdr:to>
    <xdr:cxnSp macro="">
      <xdr:nvCxnSpPr>
        <xdr:cNvPr id="53" name="直線コネクタ 52"/>
        <xdr:cNvCxnSpPr/>
      </xdr:nvCxnSpPr>
      <xdr:spPr bwMode="auto">
        <a:xfrm>
          <a:off x="4305300" y="3012027"/>
          <a:ext cx="698500" cy="32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1181</xdr:rowOff>
    </xdr:from>
    <xdr:to>
      <xdr:col>26</xdr:col>
      <xdr:colOff>101600</xdr:colOff>
      <xdr:row>17</xdr:row>
      <xdr:rowOff>102781</xdr:rowOff>
    </xdr:to>
    <xdr:sp macro="" textlink="">
      <xdr:nvSpPr>
        <xdr:cNvPr id="54" name="フローチャート: 判断 53"/>
        <xdr:cNvSpPr/>
      </xdr:nvSpPr>
      <xdr:spPr bwMode="auto">
        <a:xfrm>
          <a:off x="49530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112958</xdr:rowOff>
    </xdr:from>
    <xdr:ext cx="736600" cy="259045"/>
    <xdr:sp macro="" textlink="">
      <xdr:nvSpPr>
        <xdr:cNvPr id="55" name="テキスト ボックス 54"/>
        <xdr:cNvSpPr txBox="1"/>
      </xdr:nvSpPr>
      <xdr:spPr>
        <a:xfrm>
          <a:off x="4622800" y="2732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30702</xdr:rowOff>
    </xdr:from>
    <xdr:to>
      <xdr:col>22</xdr:col>
      <xdr:colOff>114300</xdr:colOff>
      <xdr:row>17</xdr:row>
      <xdr:rowOff>49752</xdr:rowOff>
    </xdr:to>
    <xdr:cxnSp macro="">
      <xdr:nvCxnSpPr>
        <xdr:cNvPr id="56" name="直線コネクタ 55"/>
        <xdr:cNvCxnSpPr/>
      </xdr:nvCxnSpPr>
      <xdr:spPr bwMode="auto">
        <a:xfrm>
          <a:off x="3606800" y="2992977"/>
          <a:ext cx="698500" cy="190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11373</xdr:rowOff>
    </xdr:from>
    <xdr:to>
      <xdr:col>22</xdr:col>
      <xdr:colOff>165100</xdr:colOff>
      <xdr:row>17</xdr:row>
      <xdr:rowOff>112973</xdr:rowOff>
    </xdr:to>
    <xdr:sp macro="" textlink="">
      <xdr:nvSpPr>
        <xdr:cNvPr id="57" name="フローチャート: 判断 56"/>
        <xdr:cNvSpPr/>
      </xdr:nvSpPr>
      <xdr:spPr bwMode="auto">
        <a:xfrm>
          <a:off x="42545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97750</xdr:rowOff>
    </xdr:from>
    <xdr:ext cx="762000" cy="259045"/>
    <xdr:sp macro="" textlink="">
      <xdr:nvSpPr>
        <xdr:cNvPr id="58" name="テキスト ボックス 57"/>
        <xdr:cNvSpPr txBox="1"/>
      </xdr:nvSpPr>
      <xdr:spPr>
        <a:xfrm>
          <a:off x="3924300" y="306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21501</xdr:rowOff>
    </xdr:from>
    <xdr:to>
      <xdr:col>18</xdr:col>
      <xdr:colOff>177800</xdr:colOff>
      <xdr:row>17</xdr:row>
      <xdr:rowOff>30702</xdr:rowOff>
    </xdr:to>
    <xdr:cxnSp macro="">
      <xdr:nvCxnSpPr>
        <xdr:cNvPr id="59" name="直線コネクタ 58"/>
        <xdr:cNvCxnSpPr/>
      </xdr:nvCxnSpPr>
      <xdr:spPr bwMode="auto">
        <a:xfrm>
          <a:off x="2908300" y="2983776"/>
          <a:ext cx="698500" cy="92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18383</xdr:rowOff>
    </xdr:from>
    <xdr:to>
      <xdr:col>19</xdr:col>
      <xdr:colOff>38100</xdr:colOff>
      <xdr:row>17</xdr:row>
      <xdr:rowOff>119983</xdr:rowOff>
    </xdr:to>
    <xdr:sp macro="" textlink="">
      <xdr:nvSpPr>
        <xdr:cNvPr id="60" name="フローチャート: 判断 59"/>
        <xdr:cNvSpPr/>
      </xdr:nvSpPr>
      <xdr:spPr bwMode="auto">
        <a:xfrm>
          <a:off x="35560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104760</xdr:rowOff>
    </xdr:from>
    <xdr:ext cx="762000" cy="259045"/>
    <xdr:sp macro="" textlink="">
      <xdr:nvSpPr>
        <xdr:cNvPr id="61" name="テキスト ボックス 60"/>
        <xdr:cNvSpPr txBox="1"/>
      </xdr:nvSpPr>
      <xdr:spPr>
        <a:xfrm>
          <a:off x="3225800" y="306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25089</xdr:rowOff>
    </xdr:from>
    <xdr:to>
      <xdr:col>15</xdr:col>
      <xdr:colOff>101600</xdr:colOff>
      <xdr:row>17</xdr:row>
      <xdr:rowOff>126689</xdr:rowOff>
    </xdr:to>
    <xdr:sp macro="" textlink="">
      <xdr:nvSpPr>
        <xdr:cNvPr id="62" name="フローチャート: 判断 61"/>
        <xdr:cNvSpPr/>
      </xdr:nvSpPr>
      <xdr:spPr bwMode="auto">
        <a:xfrm>
          <a:off x="28575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111466</xdr:rowOff>
    </xdr:from>
    <xdr:ext cx="762000" cy="259045"/>
    <xdr:sp macro="" textlink="">
      <xdr:nvSpPr>
        <xdr:cNvPr id="63" name="テキスト ボックス 62"/>
        <xdr:cNvSpPr txBox="1"/>
      </xdr:nvSpPr>
      <xdr:spPr>
        <a:xfrm>
          <a:off x="2527300" y="307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11335</xdr:rowOff>
    </xdr:from>
    <xdr:to>
      <xdr:col>29</xdr:col>
      <xdr:colOff>177800</xdr:colOff>
      <xdr:row>17</xdr:row>
      <xdr:rowOff>112935</xdr:rowOff>
    </xdr:to>
    <xdr:sp macro="" textlink="">
      <xdr:nvSpPr>
        <xdr:cNvPr id="69" name="楕円 68"/>
        <xdr:cNvSpPr/>
      </xdr:nvSpPr>
      <xdr:spPr bwMode="auto">
        <a:xfrm>
          <a:off x="5600700" y="2973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154862</xdr:rowOff>
    </xdr:from>
    <xdr:ext cx="762000" cy="259045"/>
    <xdr:sp macro="" textlink="">
      <xdr:nvSpPr>
        <xdr:cNvPr id="70" name="人口1人当たり決算額の推移該当値テキスト130"/>
        <xdr:cNvSpPr txBox="1"/>
      </xdr:nvSpPr>
      <xdr:spPr>
        <a:xfrm>
          <a:off x="5740400" y="2945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2210</xdr:rowOff>
    </xdr:from>
    <xdr:to>
      <xdr:col>26</xdr:col>
      <xdr:colOff>101600</xdr:colOff>
      <xdr:row>17</xdr:row>
      <xdr:rowOff>103810</xdr:rowOff>
    </xdr:to>
    <xdr:sp macro="" textlink="">
      <xdr:nvSpPr>
        <xdr:cNvPr id="71" name="楕円 70"/>
        <xdr:cNvSpPr/>
      </xdr:nvSpPr>
      <xdr:spPr bwMode="auto">
        <a:xfrm>
          <a:off x="4953000" y="2964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88587</xdr:rowOff>
    </xdr:from>
    <xdr:ext cx="736600" cy="259045"/>
    <xdr:sp macro="" textlink="">
      <xdr:nvSpPr>
        <xdr:cNvPr id="72" name="テキスト ボックス 71"/>
        <xdr:cNvSpPr txBox="1"/>
      </xdr:nvSpPr>
      <xdr:spPr>
        <a:xfrm>
          <a:off x="4622800" y="3050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170402</xdr:rowOff>
    </xdr:from>
    <xdr:to>
      <xdr:col>22</xdr:col>
      <xdr:colOff>165100</xdr:colOff>
      <xdr:row>17</xdr:row>
      <xdr:rowOff>100552</xdr:rowOff>
    </xdr:to>
    <xdr:sp macro="" textlink="">
      <xdr:nvSpPr>
        <xdr:cNvPr id="73" name="楕円 72"/>
        <xdr:cNvSpPr/>
      </xdr:nvSpPr>
      <xdr:spPr bwMode="auto">
        <a:xfrm>
          <a:off x="4254500" y="29612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110729</xdr:rowOff>
    </xdr:from>
    <xdr:ext cx="762000" cy="259045"/>
    <xdr:sp macro="" textlink="">
      <xdr:nvSpPr>
        <xdr:cNvPr id="74" name="テキスト ボックス 73"/>
        <xdr:cNvSpPr txBox="1"/>
      </xdr:nvSpPr>
      <xdr:spPr>
        <a:xfrm>
          <a:off x="3924300" y="2730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151352</xdr:rowOff>
    </xdr:from>
    <xdr:to>
      <xdr:col>19</xdr:col>
      <xdr:colOff>38100</xdr:colOff>
      <xdr:row>17</xdr:row>
      <xdr:rowOff>81502</xdr:rowOff>
    </xdr:to>
    <xdr:sp macro="" textlink="">
      <xdr:nvSpPr>
        <xdr:cNvPr id="75" name="楕円 74"/>
        <xdr:cNvSpPr/>
      </xdr:nvSpPr>
      <xdr:spPr bwMode="auto">
        <a:xfrm>
          <a:off x="3556000" y="29421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91679</xdr:rowOff>
    </xdr:from>
    <xdr:ext cx="762000" cy="259045"/>
    <xdr:sp macro="" textlink="">
      <xdr:nvSpPr>
        <xdr:cNvPr id="76" name="テキスト ボックス 75"/>
        <xdr:cNvSpPr txBox="1"/>
      </xdr:nvSpPr>
      <xdr:spPr>
        <a:xfrm>
          <a:off x="3225800" y="2711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142151</xdr:rowOff>
    </xdr:from>
    <xdr:to>
      <xdr:col>15</xdr:col>
      <xdr:colOff>101600</xdr:colOff>
      <xdr:row>17</xdr:row>
      <xdr:rowOff>72301</xdr:rowOff>
    </xdr:to>
    <xdr:sp macro="" textlink="">
      <xdr:nvSpPr>
        <xdr:cNvPr id="77" name="楕円 76"/>
        <xdr:cNvSpPr/>
      </xdr:nvSpPr>
      <xdr:spPr bwMode="auto">
        <a:xfrm>
          <a:off x="2857500" y="29329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82478</xdr:rowOff>
    </xdr:from>
    <xdr:ext cx="762000" cy="259045"/>
    <xdr:sp macro="" textlink="">
      <xdr:nvSpPr>
        <xdr:cNvPr id="78" name="テキスト ボックス 77"/>
        <xdr:cNvSpPr txBox="1"/>
      </xdr:nvSpPr>
      <xdr:spPr>
        <a:xfrm>
          <a:off x="2527300" y="270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31445</xdr:rowOff>
    </xdr:from>
    <xdr:to>
      <xdr:col>29</xdr:col>
      <xdr:colOff>127000</xdr:colOff>
      <xdr:row>38</xdr:row>
      <xdr:rowOff>17207</xdr:rowOff>
    </xdr:to>
    <xdr:cxnSp macro="">
      <xdr:nvCxnSpPr>
        <xdr:cNvPr id="108" name="直線コネクタ 107"/>
        <xdr:cNvCxnSpPr/>
      </xdr:nvCxnSpPr>
      <xdr:spPr bwMode="auto">
        <a:xfrm flipV="1">
          <a:off x="5651500" y="5955995"/>
          <a:ext cx="0" cy="15288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332184</xdr:rowOff>
    </xdr:from>
    <xdr:ext cx="762000" cy="259045"/>
    <xdr:sp macro="" textlink="">
      <xdr:nvSpPr>
        <xdr:cNvPr id="109" name="人口1人当たり決算額の推移最小値テキスト445"/>
        <xdr:cNvSpPr txBox="1"/>
      </xdr:nvSpPr>
      <xdr:spPr>
        <a:xfrm>
          <a:off x="5740400" y="7456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17207</xdr:rowOff>
    </xdr:from>
    <xdr:to>
      <xdr:col>30</xdr:col>
      <xdr:colOff>25400</xdr:colOff>
      <xdr:row>38</xdr:row>
      <xdr:rowOff>17207</xdr:rowOff>
    </xdr:to>
    <xdr:cxnSp macro="">
      <xdr:nvCxnSpPr>
        <xdr:cNvPr id="110" name="直線コネクタ 109"/>
        <xdr:cNvCxnSpPr/>
      </xdr:nvCxnSpPr>
      <xdr:spPr bwMode="auto">
        <a:xfrm>
          <a:off x="5562600" y="74848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289272</xdr:rowOff>
    </xdr:from>
    <xdr:ext cx="762000" cy="259045"/>
    <xdr:sp macro="" textlink="">
      <xdr:nvSpPr>
        <xdr:cNvPr id="111" name="人口1人当たり決算額の推移最大値テキスト445"/>
        <xdr:cNvSpPr txBox="1"/>
      </xdr:nvSpPr>
      <xdr:spPr>
        <a:xfrm>
          <a:off x="5740400" y="569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31445</xdr:rowOff>
    </xdr:from>
    <xdr:to>
      <xdr:col>30</xdr:col>
      <xdr:colOff>25400</xdr:colOff>
      <xdr:row>33</xdr:row>
      <xdr:rowOff>31445</xdr:rowOff>
    </xdr:to>
    <xdr:cxnSp macro="">
      <xdr:nvCxnSpPr>
        <xdr:cNvPr id="112" name="直線コネクタ 111"/>
        <xdr:cNvCxnSpPr/>
      </xdr:nvCxnSpPr>
      <xdr:spPr bwMode="auto">
        <a:xfrm>
          <a:off x="5562600" y="5955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3425</xdr:rowOff>
    </xdr:from>
    <xdr:to>
      <xdr:col>29</xdr:col>
      <xdr:colOff>127000</xdr:colOff>
      <xdr:row>36</xdr:row>
      <xdr:rowOff>37585</xdr:rowOff>
    </xdr:to>
    <xdr:cxnSp macro="">
      <xdr:nvCxnSpPr>
        <xdr:cNvPr id="113" name="直線コネクタ 112"/>
        <xdr:cNvCxnSpPr/>
      </xdr:nvCxnSpPr>
      <xdr:spPr bwMode="auto">
        <a:xfrm>
          <a:off x="5003800" y="6956675"/>
          <a:ext cx="647700" cy="341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93446</xdr:rowOff>
    </xdr:from>
    <xdr:ext cx="762000" cy="259045"/>
    <xdr:sp macro="" textlink="">
      <xdr:nvSpPr>
        <xdr:cNvPr id="114" name="人口1人当たり決算額の推移平均値テキスト445"/>
        <xdr:cNvSpPr txBox="1"/>
      </xdr:nvSpPr>
      <xdr:spPr>
        <a:xfrm>
          <a:off x="5740400" y="67037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248369</xdr:rowOff>
    </xdr:from>
    <xdr:to>
      <xdr:col>29</xdr:col>
      <xdr:colOff>177800</xdr:colOff>
      <xdr:row>36</xdr:row>
      <xdr:rowOff>7069</xdr:rowOff>
    </xdr:to>
    <xdr:sp macro="" textlink="">
      <xdr:nvSpPr>
        <xdr:cNvPr id="115" name="フローチャート: 判断 114"/>
        <xdr:cNvSpPr/>
      </xdr:nvSpPr>
      <xdr:spPr bwMode="auto">
        <a:xfrm>
          <a:off x="5600700" y="6858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181538</xdr:rowOff>
    </xdr:from>
    <xdr:to>
      <xdr:col>26</xdr:col>
      <xdr:colOff>50800</xdr:colOff>
      <xdr:row>36</xdr:row>
      <xdr:rowOff>3425</xdr:rowOff>
    </xdr:to>
    <xdr:cxnSp macro="">
      <xdr:nvCxnSpPr>
        <xdr:cNvPr id="116" name="直線コネクタ 115"/>
        <xdr:cNvCxnSpPr/>
      </xdr:nvCxnSpPr>
      <xdr:spPr bwMode="auto">
        <a:xfrm>
          <a:off x="4305300" y="6791888"/>
          <a:ext cx="698500" cy="1647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253136</xdr:rowOff>
    </xdr:from>
    <xdr:to>
      <xdr:col>26</xdr:col>
      <xdr:colOff>101600</xdr:colOff>
      <xdr:row>36</xdr:row>
      <xdr:rowOff>11836</xdr:rowOff>
    </xdr:to>
    <xdr:sp macro="" textlink="">
      <xdr:nvSpPr>
        <xdr:cNvPr id="117" name="フローチャート: 判断 116"/>
        <xdr:cNvSpPr/>
      </xdr:nvSpPr>
      <xdr:spPr bwMode="auto">
        <a:xfrm>
          <a:off x="4953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22013</xdr:rowOff>
    </xdr:from>
    <xdr:ext cx="736600" cy="259045"/>
    <xdr:sp macro="" textlink="">
      <xdr:nvSpPr>
        <xdr:cNvPr id="118" name="テキスト ボックス 117"/>
        <xdr:cNvSpPr txBox="1"/>
      </xdr:nvSpPr>
      <xdr:spPr>
        <a:xfrm>
          <a:off x="4622800" y="6632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167332</xdr:rowOff>
    </xdr:from>
    <xdr:to>
      <xdr:col>22</xdr:col>
      <xdr:colOff>114300</xdr:colOff>
      <xdr:row>35</xdr:row>
      <xdr:rowOff>181538</xdr:rowOff>
    </xdr:to>
    <xdr:cxnSp macro="">
      <xdr:nvCxnSpPr>
        <xdr:cNvPr id="119" name="直線コネクタ 118"/>
        <xdr:cNvCxnSpPr/>
      </xdr:nvCxnSpPr>
      <xdr:spPr bwMode="auto">
        <a:xfrm>
          <a:off x="3606800" y="6777682"/>
          <a:ext cx="698500" cy="142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234391</xdr:rowOff>
    </xdr:from>
    <xdr:to>
      <xdr:col>22</xdr:col>
      <xdr:colOff>165100</xdr:colOff>
      <xdr:row>35</xdr:row>
      <xdr:rowOff>335991</xdr:rowOff>
    </xdr:to>
    <xdr:sp macro="" textlink="">
      <xdr:nvSpPr>
        <xdr:cNvPr id="120" name="フローチャート: 判断 119"/>
        <xdr:cNvSpPr/>
      </xdr:nvSpPr>
      <xdr:spPr bwMode="auto">
        <a:xfrm>
          <a:off x="4254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320768</xdr:rowOff>
    </xdr:from>
    <xdr:ext cx="762000" cy="259045"/>
    <xdr:sp macro="" textlink="">
      <xdr:nvSpPr>
        <xdr:cNvPr id="121" name="テキスト ボックス 120"/>
        <xdr:cNvSpPr txBox="1"/>
      </xdr:nvSpPr>
      <xdr:spPr>
        <a:xfrm>
          <a:off x="3924300" y="693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167332</xdr:rowOff>
    </xdr:from>
    <xdr:to>
      <xdr:col>18</xdr:col>
      <xdr:colOff>177800</xdr:colOff>
      <xdr:row>35</xdr:row>
      <xdr:rowOff>190943</xdr:rowOff>
    </xdr:to>
    <xdr:cxnSp macro="">
      <xdr:nvCxnSpPr>
        <xdr:cNvPr id="122" name="直線コネクタ 121"/>
        <xdr:cNvCxnSpPr/>
      </xdr:nvCxnSpPr>
      <xdr:spPr bwMode="auto">
        <a:xfrm flipV="1">
          <a:off x="2908300" y="6777682"/>
          <a:ext cx="698500" cy="236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214209</xdr:rowOff>
    </xdr:from>
    <xdr:to>
      <xdr:col>19</xdr:col>
      <xdr:colOff>38100</xdr:colOff>
      <xdr:row>35</xdr:row>
      <xdr:rowOff>315809</xdr:rowOff>
    </xdr:to>
    <xdr:sp macro="" textlink="">
      <xdr:nvSpPr>
        <xdr:cNvPr id="123" name="フローチャート: 判断 122"/>
        <xdr:cNvSpPr/>
      </xdr:nvSpPr>
      <xdr:spPr bwMode="auto">
        <a:xfrm>
          <a:off x="35560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300586</xdr:rowOff>
    </xdr:from>
    <xdr:ext cx="762000" cy="259045"/>
    <xdr:sp macro="" textlink="">
      <xdr:nvSpPr>
        <xdr:cNvPr id="124" name="テキスト ボックス 123"/>
        <xdr:cNvSpPr txBox="1"/>
      </xdr:nvSpPr>
      <xdr:spPr>
        <a:xfrm>
          <a:off x="3225800" y="691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227174</xdr:rowOff>
    </xdr:from>
    <xdr:to>
      <xdr:col>15</xdr:col>
      <xdr:colOff>101600</xdr:colOff>
      <xdr:row>35</xdr:row>
      <xdr:rowOff>328774</xdr:rowOff>
    </xdr:to>
    <xdr:sp macro="" textlink="">
      <xdr:nvSpPr>
        <xdr:cNvPr id="125" name="フローチャート: 判断 124"/>
        <xdr:cNvSpPr/>
      </xdr:nvSpPr>
      <xdr:spPr bwMode="auto">
        <a:xfrm>
          <a:off x="28575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313551</xdr:rowOff>
    </xdr:from>
    <xdr:ext cx="762000" cy="259045"/>
    <xdr:sp macro="" textlink="">
      <xdr:nvSpPr>
        <xdr:cNvPr id="126" name="テキスト ボックス 125"/>
        <xdr:cNvSpPr txBox="1"/>
      </xdr:nvSpPr>
      <xdr:spPr>
        <a:xfrm>
          <a:off x="2527300" y="692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329685</xdr:rowOff>
    </xdr:from>
    <xdr:to>
      <xdr:col>29</xdr:col>
      <xdr:colOff>177800</xdr:colOff>
      <xdr:row>36</xdr:row>
      <xdr:rowOff>88385</xdr:rowOff>
    </xdr:to>
    <xdr:sp macro="" textlink="">
      <xdr:nvSpPr>
        <xdr:cNvPr id="132" name="楕円 131"/>
        <xdr:cNvSpPr/>
      </xdr:nvSpPr>
      <xdr:spPr bwMode="auto">
        <a:xfrm>
          <a:off x="5600700" y="69400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301762</xdr:rowOff>
    </xdr:from>
    <xdr:ext cx="762000" cy="259045"/>
    <xdr:sp macro="" textlink="">
      <xdr:nvSpPr>
        <xdr:cNvPr id="133" name="人口1人当たり決算額の推移該当値テキスト445"/>
        <xdr:cNvSpPr txBox="1"/>
      </xdr:nvSpPr>
      <xdr:spPr>
        <a:xfrm>
          <a:off x="5740400" y="6912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295525</xdr:rowOff>
    </xdr:from>
    <xdr:to>
      <xdr:col>26</xdr:col>
      <xdr:colOff>101600</xdr:colOff>
      <xdr:row>36</xdr:row>
      <xdr:rowOff>54225</xdr:rowOff>
    </xdr:to>
    <xdr:sp macro="" textlink="">
      <xdr:nvSpPr>
        <xdr:cNvPr id="134" name="楕円 133"/>
        <xdr:cNvSpPr/>
      </xdr:nvSpPr>
      <xdr:spPr bwMode="auto">
        <a:xfrm>
          <a:off x="4953000" y="6905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39002</xdr:rowOff>
    </xdr:from>
    <xdr:ext cx="736600" cy="259045"/>
    <xdr:sp macro="" textlink="">
      <xdr:nvSpPr>
        <xdr:cNvPr id="135" name="テキスト ボックス 134"/>
        <xdr:cNvSpPr txBox="1"/>
      </xdr:nvSpPr>
      <xdr:spPr>
        <a:xfrm>
          <a:off x="4622800" y="6992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130738</xdr:rowOff>
    </xdr:from>
    <xdr:to>
      <xdr:col>22</xdr:col>
      <xdr:colOff>165100</xdr:colOff>
      <xdr:row>35</xdr:row>
      <xdr:rowOff>232338</xdr:rowOff>
    </xdr:to>
    <xdr:sp macro="" textlink="">
      <xdr:nvSpPr>
        <xdr:cNvPr id="136" name="楕円 135"/>
        <xdr:cNvSpPr/>
      </xdr:nvSpPr>
      <xdr:spPr bwMode="auto">
        <a:xfrm>
          <a:off x="4254500" y="67410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242515</xdr:rowOff>
    </xdr:from>
    <xdr:ext cx="762000" cy="259045"/>
    <xdr:sp macro="" textlink="">
      <xdr:nvSpPr>
        <xdr:cNvPr id="137" name="テキスト ボックス 136"/>
        <xdr:cNvSpPr txBox="1"/>
      </xdr:nvSpPr>
      <xdr:spPr>
        <a:xfrm>
          <a:off x="3924300" y="6509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116532</xdr:rowOff>
    </xdr:from>
    <xdr:to>
      <xdr:col>19</xdr:col>
      <xdr:colOff>38100</xdr:colOff>
      <xdr:row>35</xdr:row>
      <xdr:rowOff>218132</xdr:rowOff>
    </xdr:to>
    <xdr:sp macro="" textlink="">
      <xdr:nvSpPr>
        <xdr:cNvPr id="138" name="楕円 137"/>
        <xdr:cNvSpPr/>
      </xdr:nvSpPr>
      <xdr:spPr bwMode="auto">
        <a:xfrm>
          <a:off x="3556000" y="6726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228309</xdr:rowOff>
    </xdr:from>
    <xdr:ext cx="762000" cy="259045"/>
    <xdr:sp macro="" textlink="">
      <xdr:nvSpPr>
        <xdr:cNvPr id="139" name="テキスト ボックス 138"/>
        <xdr:cNvSpPr txBox="1"/>
      </xdr:nvSpPr>
      <xdr:spPr>
        <a:xfrm>
          <a:off x="3225800" y="649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140143</xdr:rowOff>
    </xdr:from>
    <xdr:to>
      <xdr:col>15</xdr:col>
      <xdr:colOff>101600</xdr:colOff>
      <xdr:row>35</xdr:row>
      <xdr:rowOff>241743</xdr:rowOff>
    </xdr:to>
    <xdr:sp macro="" textlink="">
      <xdr:nvSpPr>
        <xdr:cNvPr id="140" name="楕円 139"/>
        <xdr:cNvSpPr/>
      </xdr:nvSpPr>
      <xdr:spPr bwMode="auto">
        <a:xfrm>
          <a:off x="2857500" y="6750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251920</xdr:rowOff>
    </xdr:from>
    <xdr:ext cx="762000" cy="259045"/>
    <xdr:sp macro="" textlink="">
      <xdr:nvSpPr>
        <xdr:cNvPr id="141" name="テキスト ボックス 140"/>
        <xdr:cNvSpPr txBox="1"/>
      </xdr:nvSpPr>
      <xdr:spPr>
        <a:xfrm>
          <a:off x="2527300" y="6519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宮城県多賀城市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62,416
61,895
19.69
30,767,228
28,741,291
459,257
12,404,022
22,675,113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85103</xdr:rowOff>
    </xdr:from>
    <xdr:to>
      <xdr:col>24</xdr:col>
      <xdr:colOff>62865</xdr:colOff>
      <xdr:row>39</xdr:row>
      <xdr:rowOff>90075</xdr:rowOff>
    </xdr:to>
    <xdr:cxnSp macro="">
      <xdr:nvCxnSpPr>
        <xdr:cNvPr id="56" name="直線コネクタ 55"/>
        <xdr:cNvCxnSpPr/>
      </xdr:nvCxnSpPr>
      <xdr:spPr>
        <a:xfrm flipV="1">
          <a:off x="4633595" y="5400053"/>
          <a:ext cx="1270" cy="1376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93902</xdr:rowOff>
    </xdr:from>
    <xdr:ext cx="534377" cy="259045"/>
    <xdr:sp macro="" textlink="">
      <xdr:nvSpPr>
        <xdr:cNvPr id="57" name="人件費最小値テキスト"/>
        <xdr:cNvSpPr txBox="1"/>
      </xdr:nvSpPr>
      <xdr:spPr>
        <a:xfrm>
          <a:off x="4686300" y="678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90075</xdr:rowOff>
    </xdr:from>
    <xdr:to>
      <xdr:col>24</xdr:col>
      <xdr:colOff>152400</xdr:colOff>
      <xdr:row>39</xdr:row>
      <xdr:rowOff>90075</xdr:rowOff>
    </xdr:to>
    <xdr:cxnSp macro="">
      <xdr:nvCxnSpPr>
        <xdr:cNvPr id="58" name="直線コネクタ 57"/>
        <xdr:cNvCxnSpPr/>
      </xdr:nvCxnSpPr>
      <xdr:spPr>
        <a:xfrm>
          <a:off x="4546600" y="677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31780</xdr:rowOff>
    </xdr:from>
    <xdr:ext cx="599010" cy="259045"/>
    <xdr:sp macro="" textlink="">
      <xdr:nvSpPr>
        <xdr:cNvPr id="59" name="人件費最大値テキスト"/>
        <xdr:cNvSpPr txBox="1"/>
      </xdr:nvSpPr>
      <xdr:spPr>
        <a:xfrm>
          <a:off x="4686300" y="5175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85103</xdr:rowOff>
    </xdr:from>
    <xdr:to>
      <xdr:col>24</xdr:col>
      <xdr:colOff>152400</xdr:colOff>
      <xdr:row>31</xdr:row>
      <xdr:rowOff>85103</xdr:rowOff>
    </xdr:to>
    <xdr:cxnSp macro="">
      <xdr:nvCxnSpPr>
        <xdr:cNvPr id="60" name="直線コネクタ 59"/>
        <xdr:cNvCxnSpPr/>
      </xdr:nvCxnSpPr>
      <xdr:spPr>
        <a:xfrm>
          <a:off x="4546600" y="5400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58756</xdr:rowOff>
    </xdr:from>
    <xdr:to>
      <xdr:col>24</xdr:col>
      <xdr:colOff>63500</xdr:colOff>
      <xdr:row>37</xdr:row>
      <xdr:rowOff>59557</xdr:rowOff>
    </xdr:to>
    <xdr:cxnSp macro="">
      <xdr:nvCxnSpPr>
        <xdr:cNvPr id="61" name="直線コネクタ 60"/>
        <xdr:cNvCxnSpPr/>
      </xdr:nvCxnSpPr>
      <xdr:spPr>
        <a:xfrm>
          <a:off x="3797300" y="6402406"/>
          <a:ext cx="838200" cy="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21213</xdr:rowOff>
    </xdr:from>
    <xdr:ext cx="534377" cy="259045"/>
    <xdr:sp macro="" textlink="">
      <xdr:nvSpPr>
        <xdr:cNvPr id="62" name="人件費平均値テキスト"/>
        <xdr:cNvSpPr txBox="1"/>
      </xdr:nvSpPr>
      <xdr:spPr>
        <a:xfrm>
          <a:off x="4686300" y="6193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169786</xdr:rowOff>
    </xdr:from>
    <xdr:to>
      <xdr:col>24</xdr:col>
      <xdr:colOff>114300</xdr:colOff>
      <xdr:row>37</xdr:row>
      <xdr:rowOff>99936</xdr:rowOff>
    </xdr:to>
    <xdr:sp macro="" textlink="">
      <xdr:nvSpPr>
        <xdr:cNvPr id="63" name="フローチャート: 判断 62"/>
        <xdr:cNvSpPr/>
      </xdr:nvSpPr>
      <xdr:spPr>
        <a:xfrm>
          <a:off x="45847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35135</xdr:rowOff>
    </xdr:from>
    <xdr:to>
      <xdr:col>19</xdr:col>
      <xdr:colOff>177800</xdr:colOff>
      <xdr:row>37</xdr:row>
      <xdr:rowOff>58756</xdr:rowOff>
    </xdr:to>
    <xdr:cxnSp macro="">
      <xdr:nvCxnSpPr>
        <xdr:cNvPr id="64" name="直線コネクタ 63"/>
        <xdr:cNvCxnSpPr/>
      </xdr:nvCxnSpPr>
      <xdr:spPr>
        <a:xfrm>
          <a:off x="2908300" y="6378785"/>
          <a:ext cx="889000" cy="2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9938</xdr:rowOff>
    </xdr:from>
    <xdr:to>
      <xdr:col>20</xdr:col>
      <xdr:colOff>38100</xdr:colOff>
      <xdr:row>37</xdr:row>
      <xdr:rowOff>111538</xdr:rowOff>
    </xdr:to>
    <xdr:sp macro="" textlink="">
      <xdr:nvSpPr>
        <xdr:cNvPr id="65" name="フローチャート: 判断 64"/>
        <xdr:cNvSpPr/>
      </xdr:nvSpPr>
      <xdr:spPr>
        <a:xfrm>
          <a:off x="3746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102665</xdr:rowOff>
    </xdr:from>
    <xdr:ext cx="534377" cy="259045"/>
    <xdr:sp macro="" textlink="">
      <xdr:nvSpPr>
        <xdr:cNvPr id="66" name="テキスト ボックス 65"/>
        <xdr:cNvSpPr txBox="1"/>
      </xdr:nvSpPr>
      <xdr:spPr>
        <a:xfrm>
          <a:off x="3530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8103</xdr:rowOff>
    </xdr:from>
    <xdr:to>
      <xdr:col>15</xdr:col>
      <xdr:colOff>50800</xdr:colOff>
      <xdr:row>37</xdr:row>
      <xdr:rowOff>35135</xdr:rowOff>
    </xdr:to>
    <xdr:cxnSp macro="">
      <xdr:nvCxnSpPr>
        <xdr:cNvPr id="67" name="直線コネクタ 66"/>
        <xdr:cNvCxnSpPr/>
      </xdr:nvCxnSpPr>
      <xdr:spPr>
        <a:xfrm>
          <a:off x="2019300" y="6351753"/>
          <a:ext cx="889000" cy="2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6680</xdr:rowOff>
    </xdr:from>
    <xdr:to>
      <xdr:col>15</xdr:col>
      <xdr:colOff>101600</xdr:colOff>
      <xdr:row>37</xdr:row>
      <xdr:rowOff>108280</xdr:rowOff>
    </xdr:to>
    <xdr:sp macro="" textlink="">
      <xdr:nvSpPr>
        <xdr:cNvPr id="68" name="フローチャート: 判断 67"/>
        <xdr:cNvSpPr/>
      </xdr:nvSpPr>
      <xdr:spPr>
        <a:xfrm>
          <a:off x="2857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99407</xdr:rowOff>
    </xdr:from>
    <xdr:ext cx="534377" cy="259045"/>
    <xdr:sp macro="" textlink="">
      <xdr:nvSpPr>
        <xdr:cNvPr id="69" name="テキスト ボックス 68"/>
        <xdr:cNvSpPr txBox="1"/>
      </xdr:nvSpPr>
      <xdr:spPr>
        <a:xfrm>
          <a:off x="2641111" y="644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2559</xdr:rowOff>
    </xdr:from>
    <xdr:to>
      <xdr:col>10</xdr:col>
      <xdr:colOff>114300</xdr:colOff>
      <xdr:row>37</xdr:row>
      <xdr:rowOff>8103</xdr:rowOff>
    </xdr:to>
    <xdr:cxnSp macro="">
      <xdr:nvCxnSpPr>
        <xdr:cNvPr id="70" name="直線コネクタ 69"/>
        <xdr:cNvCxnSpPr/>
      </xdr:nvCxnSpPr>
      <xdr:spPr>
        <a:xfrm>
          <a:off x="1130300" y="6346209"/>
          <a:ext cx="889000" cy="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170567</xdr:rowOff>
    </xdr:from>
    <xdr:to>
      <xdr:col>10</xdr:col>
      <xdr:colOff>165100</xdr:colOff>
      <xdr:row>37</xdr:row>
      <xdr:rowOff>100717</xdr:rowOff>
    </xdr:to>
    <xdr:sp macro="" textlink="">
      <xdr:nvSpPr>
        <xdr:cNvPr id="71" name="フローチャート: 判断 70"/>
        <xdr:cNvSpPr/>
      </xdr:nvSpPr>
      <xdr:spPr>
        <a:xfrm>
          <a:off x="1968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91844</xdr:rowOff>
    </xdr:from>
    <xdr:ext cx="534377" cy="259045"/>
    <xdr:sp macro="" textlink="">
      <xdr:nvSpPr>
        <xdr:cNvPr id="72" name="テキスト ボックス 71"/>
        <xdr:cNvSpPr txBox="1"/>
      </xdr:nvSpPr>
      <xdr:spPr>
        <a:xfrm>
          <a:off x="1752111" y="64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162966</xdr:rowOff>
    </xdr:from>
    <xdr:to>
      <xdr:col>6</xdr:col>
      <xdr:colOff>38100</xdr:colOff>
      <xdr:row>37</xdr:row>
      <xdr:rowOff>93116</xdr:rowOff>
    </xdr:to>
    <xdr:sp macro="" textlink="">
      <xdr:nvSpPr>
        <xdr:cNvPr id="73" name="フローチャート: 判断 72"/>
        <xdr:cNvSpPr/>
      </xdr:nvSpPr>
      <xdr:spPr>
        <a:xfrm>
          <a:off x="1079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84243</xdr:rowOff>
    </xdr:from>
    <xdr:ext cx="534377" cy="259045"/>
    <xdr:sp macro="" textlink="">
      <xdr:nvSpPr>
        <xdr:cNvPr id="74" name="テキスト ボックス 73"/>
        <xdr:cNvSpPr txBox="1"/>
      </xdr:nvSpPr>
      <xdr:spPr>
        <a:xfrm>
          <a:off x="863111" y="642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8757</xdr:rowOff>
    </xdr:from>
    <xdr:to>
      <xdr:col>24</xdr:col>
      <xdr:colOff>114300</xdr:colOff>
      <xdr:row>37</xdr:row>
      <xdr:rowOff>110357</xdr:rowOff>
    </xdr:to>
    <xdr:sp macro="" textlink="">
      <xdr:nvSpPr>
        <xdr:cNvPr id="80" name="楕円 79"/>
        <xdr:cNvSpPr/>
      </xdr:nvSpPr>
      <xdr:spPr>
        <a:xfrm>
          <a:off x="4584700" y="635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158634</xdr:rowOff>
    </xdr:from>
    <xdr:ext cx="534377" cy="259045"/>
    <xdr:sp macro="" textlink="">
      <xdr:nvSpPr>
        <xdr:cNvPr id="81" name="人件費該当値テキスト"/>
        <xdr:cNvSpPr txBox="1"/>
      </xdr:nvSpPr>
      <xdr:spPr>
        <a:xfrm>
          <a:off x="4686300" y="6330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7956</xdr:rowOff>
    </xdr:from>
    <xdr:to>
      <xdr:col>20</xdr:col>
      <xdr:colOff>38100</xdr:colOff>
      <xdr:row>37</xdr:row>
      <xdr:rowOff>109556</xdr:rowOff>
    </xdr:to>
    <xdr:sp macro="" textlink="">
      <xdr:nvSpPr>
        <xdr:cNvPr id="82" name="楕円 81"/>
        <xdr:cNvSpPr/>
      </xdr:nvSpPr>
      <xdr:spPr>
        <a:xfrm>
          <a:off x="3746500" y="635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126083</xdr:rowOff>
    </xdr:from>
    <xdr:ext cx="534377" cy="259045"/>
    <xdr:sp macro="" textlink="">
      <xdr:nvSpPr>
        <xdr:cNvPr id="83" name="テキスト ボックス 82"/>
        <xdr:cNvSpPr txBox="1"/>
      </xdr:nvSpPr>
      <xdr:spPr>
        <a:xfrm>
          <a:off x="3530111" y="6126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155785</xdr:rowOff>
    </xdr:from>
    <xdr:to>
      <xdr:col>15</xdr:col>
      <xdr:colOff>101600</xdr:colOff>
      <xdr:row>37</xdr:row>
      <xdr:rowOff>85935</xdr:rowOff>
    </xdr:to>
    <xdr:sp macro="" textlink="">
      <xdr:nvSpPr>
        <xdr:cNvPr id="84" name="楕円 83"/>
        <xdr:cNvSpPr/>
      </xdr:nvSpPr>
      <xdr:spPr>
        <a:xfrm>
          <a:off x="2857500" y="632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102462</xdr:rowOff>
    </xdr:from>
    <xdr:ext cx="534377" cy="259045"/>
    <xdr:sp macro="" textlink="">
      <xdr:nvSpPr>
        <xdr:cNvPr id="85" name="テキスト ボックス 84"/>
        <xdr:cNvSpPr txBox="1"/>
      </xdr:nvSpPr>
      <xdr:spPr>
        <a:xfrm>
          <a:off x="2641111" y="610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128753</xdr:rowOff>
    </xdr:from>
    <xdr:to>
      <xdr:col>10</xdr:col>
      <xdr:colOff>165100</xdr:colOff>
      <xdr:row>37</xdr:row>
      <xdr:rowOff>58903</xdr:rowOff>
    </xdr:to>
    <xdr:sp macro="" textlink="">
      <xdr:nvSpPr>
        <xdr:cNvPr id="86" name="楕円 85"/>
        <xdr:cNvSpPr/>
      </xdr:nvSpPr>
      <xdr:spPr>
        <a:xfrm>
          <a:off x="1968500" y="630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75430</xdr:rowOff>
    </xdr:from>
    <xdr:ext cx="534377" cy="259045"/>
    <xdr:sp macro="" textlink="">
      <xdr:nvSpPr>
        <xdr:cNvPr id="87" name="テキスト ボックス 86"/>
        <xdr:cNvSpPr txBox="1"/>
      </xdr:nvSpPr>
      <xdr:spPr>
        <a:xfrm>
          <a:off x="1752111" y="607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123209</xdr:rowOff>
    </xdr:from>
    <xdr:to>
      <xdr:col>6</xdr:col>
      <xdr:colOff>38100</xdr:colOff>
      <xdr:row>37</xdr:row>
      <xdr:rowOff>53359</xdr:rowOff>
    </xdr:to>
    <xdr:sp macro="" textlink="">
      <xdr:nvSpPr>
        <xdr:cNvPr id="88" name="楕円 87"/>
        <xdr:cNvSpPr/>
      </xdr:nvSpPr>
      <xdr:spPr>
        <a:xfrm>
          <a:off x="1079500" y="629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69886</xdr:rowOff>
    </xdr:from>
    <xdr:ext cx="534377" cy="259045"/>
    <xdr:sp macro="" textlink="">
      <xdr:nvSpPr>
        <xdr:cNvPr id="89" name="テキスト ボックス 88"/>
        <xdr:cNvSpPr txBox="1"/>
      </xdr:nvSpPr>
      <xdr:spPr>
        <a:xfrm>
          <a:off x="863111" y="607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1" name="直線コネクタ 100"/>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2" name="テキスト ボックス 101"/>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3" name="直線コネクタ 102"/>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4" name="テキスト ボックス 103"/>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5" name="直線コネクタ 104"/>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6" name="テキスト ボックス 105"/>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9" name="直線コネクタ 108"/>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54627</xdr:rowOff>
    </xdr:from>
    <xdr:ext cx="531299" cy="259045"/>
    <xdr:sp macro="" textlink="">
      <xdr:nvSpPr>
        <xdr:cNvPr id="110" name="テキスト ボックス 109"/>
        <xdr:cNvSpPr txBox="1"/>
      </xdr:nvSpPr>
      <xdr:spPr>
        <a:xfrm>
          <a:off x="230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1" name="直線コネクタ 110"/>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50</xdr:row>
      <xdr:rowOff>111777</xdr:rowOff>
    </xdr:from>
    <xdr:ext cx="531299" cy="259045"/>
    <xdr:sp macro="" textlink="">
      <xdr:nvSpPr>
        <xdr:cNvPr id="112" name="テキスト ボックス 111"/>
        <xdr:cNvSpPr txBox="1"/>
      </xdr:nvSpPr>
      <xdr:spPr>
        <a:xfrm>
          <a:off x="230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3" name="直線コネクタ 112"/>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48</xdr:row>
      <xdr:rowOff>168927</xdr:rowOff>
    </xdr:from>
    <xdr:ext cx="531299" cy="259045"/>
    <xdr:sp macro="" textlink="">
      <xdr:nvSpPr>
        <xdr:cNvPr id="114" name="テキスト ボックス 113"/>
        <xdr:cNvSpPr txBox="1"/>
      </xdr:nvSpPr>
      <xdr:spPr>
        <a:xfrm>
          <a:off x="230701" y="8398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94380</xdr:rowOff>
    </xdr:from>
    <xdr:to>
      <xdr:col>24</xdr:col>
      <xdr:colOff>62865</xdr:colOff>
      <xdr:row>58</xdr:row>
      <xdr:rowOff>129956</xdr:rowOff>
    </xdr:to>
    <xdr:cxnSp macro="">
      <xdr:nvCxnSpPr>
        <xdr:cNvPr id="118" name="直線コネクタ 117"/>
        <xdr:cNvCxnSpPr/>
      </xdr:nvCxnSpPr>
      <xdr:spPr>
        <a:xfrm flipV="1">
          <a:off x="4633595" y="8666880"/>
          <a:ext cx="1270" cy="1407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133783</xdr:rowOff>
    </xdr:from>
    <xdr:ext cx="534377" cy="259045"/>
    <xdr:sp macro="" textlink="">
      <xdr:nvSpPr>
        <xdr:cNvPr id="119" name="物件費最小値テキスト"/>
        <xdr:cNvSpPr txBox="1"/>
      </xdr:nvSpPr>
      <xdr:spPr>
        <a:xfrm>
          <a:off x="4686300" y="1007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129956</xdr:rowOff>
    </xdr:from>
    <xdr:to>
      <xdr:col>24</xdr:col>
      <xdr:colOff>152400</xdr:colOff>
      <xdr:row>58</xdr:row>
      <xdr:rowOff>129956</xdr:rowOff>
    </xdr:to>
    <xdr:cxnSp macro="">
      <xdr:nvCxnSpPr>
        <xdr:cNvPr id="120" name="直線コネクタ 119"/>
        <xdr:cNvCxnSpPr/>
      </xdr:nvCxnSpPr>
      <xdr:spPr>
        <a:xfrm>
          <a:off x="4546600" y="10074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41057</xdr:rowOff>
    </xdr:from>
    <xdr:ext cx="534377" cy="259045"/>
    <xdr:sp macro="" textlink="">
      <xdr:nvSpPr>
        <xdr:cNvPr id="121" name="物件費最大値テキスト"/>
        <xdr:cNvSpPr txBox="1"/>
      </xdr:nvSpPr>
      <xdr:spPr>
        <a:xfrm>
          <a:off x="4686300" y="844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94380</xdr:rowOff>
    </xdr:from>
    <xdr:to>
      <xdr:col>24</xdr:col>
      <xdr:colOff>152400</xdr:colOff>
      <xdr:row>50</xdr:row>
      <xdr:rowOff>94380</xdr:rowOff>
    </xdr:to>
    <xdr:cxnSp macro="">
      <xdr:nvCxnSpPr>
        <xdr:cNvPr id="122" name="直線コネクタ 121"/>
        <xdr:cNvCxnSpPr/>
      </xdr:nvCxnSpPr>
      <xdr:spPr>
        <a:xfrm>
          <a:off x="4546600" y="866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135100</xdr:rowOff>
    </xdr:from>
    <xdr:to>
      <xdr:col>24</xdr:col>
      <xdr:colOff>63500</xdr:colOff>
      <xdr:row>55</xdr:row>
      <xdr:rowOff>138529</xdr:rowOff>
    </xdr:to>
    <xdr:cxnSp macro="">
      <xdr:nvCxnSpPr>
        <xdr:cNvPr id="123" name="直線コネクタ 122"/>
        <xdr:cNvCxnSpPr/>
      </xdr:nvCxnSpPr>
      <xdr:spPr>
        <a:xfrm>
          <a:off x="3797300" y="9564850"/>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98575</xdr:rowOff>
    </xdr:from>
    <xdr:ext cx="534377" cy="259045"/>
    <xdr:sp macro="" textlink="">
      <xdr:nvSpPr>
        <xdr:cNvPr id="124" name="物件費平均値テキスト"/>
        <xdr:cNvSpPr txBox="1"/>
      </xdr:nvSpPr>
      <xdr:spPr>
        <a:xfrm>
          <a:off x="4686300" y="93568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75698</xdr:rowOff>
    </xdr:from>
    <xdr:to>
      <xdr:col>24</xdr:col>
      <xdr:colOff>114300</xdr:colOff>
      <xdr:row>56</xdr:row>
      <xdr:rowOff>5848</xdr:rowOff>
    </xdr:to>
    <xdr:sp macro="" textlink="">
      <xdr:nvSpPr>
        <xdr:cNvPr id="125" name="フローチャート: 判断 124"/>
        <xdr:cNvSpPr/>
      </xdr:nvSpPr>
      <xdr:spPr>
        <a:xfrm>
          <a:off x="4584700" y="950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135100</xdr:rowOff>
    </xdr:from>
    <xdr:to>
      <xdr:col>19</xdr:col>
      <xdr:colOff>177800</xdr:colOff>
      <xdr:row>56</xdr:row>
      <xdr:rowOff>12912</xdr:rowOff>
    </xdr:to>
    <xdr:cxnSp macro="">
      <xdr:nvCxnSpPr>
        <xdr:cNvPr id="126" name="直線コネクタ 125"/>
        <xdr:cNvCxnSpPr/>
      </xdr:nvCxnSpPr>
      <xdr:spPr>
        <a:xfrm flipV="1">
          <a:off x="2908300" y="9564850"/>
          <a:ext cx="889000" cy="49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161024</xdr:rowOff>
    </xdr:from>
    <xdr:to>
      <xdr:col>20</xdr:col>
      <xdr:colOff>38100</xdr:colOff>
      <xdr:row>56</xdr:row>
      <xdr:rowOff>91174</xdr:rowOff>
    </xdr:to>
    <xdr:sp macro="" textlink="">
      <xdr:nvSpPr>
        <xdr:cNvPr id="127" name="フローチャート: 判断 126"/>
        <xdr:cNvSpPr/>
      </xdr:nvSpPr>
      <xdr:spPr>
        <a:xfrm>
          <a:off x="3746500" y="959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82301</xdr:rowOff>
    </xdr:from>
    <xdr:ext cx="534377" cy="259045"/>
    <xdr:sp macro="" textlink="">
      <xdr:nvSpPr>
        <xdr:cNvPr id="128" name="テキスト ボックス 127"/>
        <xdr:cNvSpPr txBox="1"/>
      </xdr:nvSpPr>
      <xdr:spPr>
        <a:xfrm>
          <a:off x="3530111" y="968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12912</xdr:rowOff>
    </xdr:from>
    <xdr:to>
      <xdr:col>15</xdr:col>
      <xdr:colOff>50800</xdr:colOff>
      <xdr:row>56</xdr:row>
      <xdr:rowOff>42859</xdr:rowOff>
    </xdr:to>
    <xdr:cxnSp macro="">
      <xdr:nvCxnSpPr>
        <xdr:cNvPr id="129" name="直線コネクタ 128"/>
        <xdr:cNvCxnSpPr/>
      </xdr:nvCxnSpPr>
      <xdr:spPr>
        <a:xfrm flipV="1">
          <a:off x="2019300" y="9614112"/>
          <a:ext cx="889000" cy="2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20148</xdr:rowOff>
    </xdr:from>
    <xdr:to>
      <xdr:col>15</xdr:col>
      <xdr:colOff>101600</xdr:colOff>
      <xdr:row>56</xdr:row>
      <xdr:rowOff>121748</xdr:rowOff>
    </xdr:to>
    <xdr:sp macro="" textlink="">
      <xdr:nvSpPr>
        <xdr:cNvPr id="130" name="フローチャート: 判断 129"/>
        <xdr:cNvSpPr/>
      </xdr:nvSpPr>
      <xdr:spPr>
        <a:xfrm>
          <a:off x="2857500" y="96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112875</xdr:rowOff>
    </xdr:from>
    <xdr:ext cx="534377" cy="259045"/>
    <xdr:sp macro="" textlink="">
      <xdr:nvSpPr>
        <xdr:cNvPr id="131" name="テキスト ボックス 130"/>
        <xdr:cNvSpPr txBox="1"/>
      </xdr:nvSpPr>
      <xdr:spPr>
        <a:xfrm>
          <a:off x="2641111" y="971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77750</xdr:rowOff>
    </xdr:from>
    <xdr:to>
      <xdr:col>10</xdr:col>
      <xdr:colOff>114300</xdr:colOff>
      <xdr:row>56</xdr:row>
      <xdr:rowOff>42859</xdr:rowOff>
    </xdr:to>
    <xdr:cxnSp macro="">
      <xdr:nvCxnSpPr>
        <xdr:cNvPr id="132" name="直線コネクタ 131"/>
        <xdr:cNvCxnSpPr/>
      </xdr:nvCxnSpPr>
      <xdr:spPr>
        <a:xfrm>
          <a:off x="1130300" y="9507500"/>
          <a:ext cx="889000" cy="136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23806</xdr:rowOff>
    </xdr:from>
    <xdr:to>
      <xdr:col>10</xdr:col>
      <xdr:colOff>165100</xdr:colOff>
      <xdr:row>56</xdr:row>
      <xdr:rowOff>125406</xdr:rowOff>
    </xdr:to>
    <xdr:sp macro="" textlink="">
      <xdr:nvSpPr>
        <xdr:cNvPr id="133" name="フローチャート: 判断 132"/>
        <xdr:cNvSpPr/>
      </xdr:nvSpPr>
      <xdr:spPr>
        <a:xfrm>
          <a:off x="1968500" y="9625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116533</xdr:rowOff>
    </xdr:from>
    <xdr:ext cx="534377" cy="259045"/>
    <xdr:sp macro="" textlink="">
      <xdr:nvSpPr>
        <xdr:cNvPr id="134" name="テキスト ボックス 133"/>
        <xdr:cNvSpPr txBox="1"/>
      </xdr:nvSpPr>
      <xdr:spPr>
        <a:xfrm>
          <a:off x="1752111" y="971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66040</xdr:rowOff>
    </xdr:from>
    <xdr:to>
      <xdr:col>6</xdr:col>
      <xdr:colOff>38100</xdr:colOff>
      <xdr:row>56</xdr:row>
      <xdr:rowOff>167640</xdr:rowOff>
    </xdr:to>
    <xdr:sp macro="" textlink="">
      <xdr:nvSpPr>
        <xdr:cNvPr id="135" name="フローチャート: 判断 134"/>
        <xdr:cNvSpPr/>
      </xdr:nvSpPr>
      <xdr:spPr>
        <a:xfrm>
          <a:off x="1079500" y="966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158767</xdr:rowOff>
    </xdr:from>
    <xdr:ext cx="534377" cy="259045"/>
    <xdr:sp macro="" textlink="">
      <xdr:nvSpPr>
        <xdr:cNvPr id="136" name="テキスト ボックス 135"/>
        <xdr:cNvSpPr txBox="1"/>
      </xdr:nvSpPr>
      <xdr:spPr>
        <a:xfrm>
          <a:off x="863111" y="975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87729</xdr:rowOff>
    </xdr:from>
    <xdr:to>
      <xdr:col>24</xdr:col>
      <xdr:colOff>114300</xdr:colOff>
      <xdr:row>56</xdr:row>
      <xdr:rowOff>17879</xdr:rowOff>
    </xdr:to>
    <xdr:sp macro="" textlink="">
      <xdr:nvSpPr>
        <xdr:cNvPr id="142" name="楕円 141"/>
        <xdr:cNvSpPr/>
      </xdr:nvSpPr>
      <xdr:spPr>
        <a:xfrm>
          <a:off x="4584700" y="9517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66156</xdr:rowOff>
    </xdr:from>
    <xdr:ext cx="534377" cy="259045"/>
    <xdr:sp macro="" textlink="">
      <xdr:nvSpPr>
        <xdr:cNvPr id="143" name="物件費該当値テキスト"/>
        <xdr:cNvSpPr txBox="1"/>
      </xdr:nvSpPr>
      <xdr:spPr>
        <a:xfrm>
          <a:off x="4686300" y="949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84300</xdr:rowOff>
    </xdr:from>
    <xdr:to>
      <xdr:col>20</xdr:col>
      <xdr:colOff>38100</xdr:colOff>
      <xdr:row>56</xdr:row>
      <xdr:rowOff>14450</xdr:rowOff>
    </xdr:to>
    <xdr:sp macro="" textlink="">
      <xdr:nvSpPr>
        <xdr:cNvPr id="144" name="楕円 143"/>
        <xdr:cNvSpPr/>
      </xdr:nvSpPr>
      <xdr:spPr>
        <a:xfrm>
          <a:off x="3746500" y="951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30977</xdr:rowOff>
    </xdr:from>
    <xdr:ext cx="534377" cy="259045"/>
    <xdr:sp macro="" textlink="">
      <xdr:nvSpPr>
        <xdr:cNvPr id="145" name="テキスト ボックス 144"/>
        <xdr:cNvSpPr txBox="1"/>
      </xdr:nvSpPr>
      <xdr:spPr>
        <a:xfrm>
          <a:off x="3530111" y="9289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133562</xdr:rowOff>
    </xdr:from>
    <xdr:to>
      <xdr:col>15</xdr:col>
      <xdr:colOff>101600</xdr:colOff>
      <xdr:row>56</xdr:row>
      <xdr:rowOff>63712</xdr:rowOff>
    </xdr:to>
    <xdr:sp macro="" textlink="">
      <xdr:nvSpPr>
        <xdr:cNvPr id="146" name="楕円 145"/>
        <xdr:cNvSpPr/>
      </xdr:nvSpPr>
      <xdr:spPr>
        <a:xfrm>
          <a:off x="2857500" y="9563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80239</xdr:rowOff>
    </xdr:from>
    <xdr:ext cx="534377" cy="259045"/>
    <xdr:sp macro="" textlink="">
      <xdr:nvSpPr>
        <xdr:cNvPr id="147" name="テキスト ボックス 146"/>
        <xdr:cNvSpPr txBox="1"/>
      </xdr:nvSpPr>
      <xdr:spPr>
        <a:xfrm>
          <a:off x="2641111" y="933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163509</xdr:rowOff>
    </xdr:from>
    <xdr:to>
      <xdr:col>10</xdr:col>
      <xdr:colOff>165100</xdr:colOff>
      <xdr:row>56</xdr:row>
      <xdr:rowOff>93659</xdr:rowOff>
    </xdr:to>
    <xdr:sp macro="" textlink="">
      <xdr:nvSpPr>
        <xdr:cNvPr id="148" name="楕円 147"/>
        <xdr:cNvSpPr/>
      </xdr:nvSpPr>
      <xdr:spPr>
        <a:xfrm>
          <a:off x="1968500" y="959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110186</xdr:rowOff>
    </xdr:from>
    <xdr:ext cx="534377" cy="259045"/>
    <xdr:sp macro="" textlink="">
      <xdr:nvSpPr>
        <xdr:cNvPr id="149" name="テキスト ボックス 148"/>
        <xdr:cNvSpPr txBox="1"/>
      </xdr:nvSpPr>
      <xdr:spPr>
        <a:xfrm>
          <a:off x="1752111" y="936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26950</xdr:rowOff>
    </xdr:from>
    <xdr:to>
      <xdr:col>6</xdr:col>
      <xdr:colOff>38100</xdr:colOff>
      <xdr:row>55</xdr:row>
      <xdr:rowOff>128550</xdr:rowOff>
    </xdr:to>
    <xdr:sp macro="" textlink="">
      <xdr:nvSpPr>
        <xdr:cNvPr id="150" name="楕円 149"/>
        <xdr:cNvSpPr/>
      </xdr:nvSpPr>
      <xdr:spPr>
        <a:xfrm>
          <a:off x="1079500" y="945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145077</xdr:rowOff>
    </xdr:from>
    <xdr:ext cx="534377" cy="259045"/>
    <xdr:sp macro="" textlink="">
      <xdr:nvSpPr>
        <xdr:cNvPr id="151" name="テキスト ボックス 150"/>
        <xdr:cNvSpPr txBox="1"/>
      </xdr:nvSpPr>
      <xdr:spPr>
        <a:xfrm>
          <a:off x="863111" y="9231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69566</xdr:rowOff>
    </xdr:from>
    <xdr:to>
      <xdr:col>24</xdr:col>
      <xdr:colOff>62865</xdr:colOff>
      <xdr:row>78</xdr:row>
      <xdr:rowOff>124292</xdr:rowOff>
    </xdr:to>
    <xdr:cxnSp macro="">
      <xdr:nvCxnSpPr>
        <xdr:cNvPr id="173" name="直線コネクタ 172"/>
        <xdr:cNvCxnSpPr/>
      </xdr:nvCxnSpPr>
      <xdr:spPr>
        <a:xfrm flipV="1">
          <a:off x="4633595" y="12413966"/>
          <a:ext cx="1270" cy="108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128119</xdr:rowOff>
    </xdr:from>
    <xdr:ext cx="378565" cy="259045"/>
    <xdr:sp macro="" textlink="">
      <xdr:nvSpPr>
        <xdr:cNvPr id="174" name="維持補修費最小値テキスト"/>
        <xdr:cNvSpPr txBox="1"/>
      </xdr:nvSpPr>
      <xdr:spPr>
        <a:xfrm>
          <a:off x="4686300" y="13501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124292</xdr:rowOff>
    </xdr:from>
    <xdr:to>
      <xdr:col>24</xdr:col>
      <xdr:colOff>152400</xdr:colOff>
      <xdr:row>78</xdr:row>
      <xdr:rowOff>124292</xdr:rowOff>
    </xdr:to>
    <xdr:cxnSp macro="">
      <xdr:nvCxnSpPr>
        <xdr:cNvPr id="175" name="直線コネクタ 174"/>
        <xdr:cNvCxnSpPr/>
      </xdr:nvCxnSpPr>
      <xdr:spPr>
        <a:xfrm>
          <a:off x="4546600" y="13497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16243</xdr:rowOff>
    </xdr:from>
    <xdr:ext cx="534377" cy="259045"/>
    <xdr:sp macro="" textlink="">
      <xdr:nvSpPr>
        <xdr:cNvPr id="176" name="維持補修費最大値テキスト"/>
        <xdr:cNvSpPr txBox="1"/>
      </xdr:nvSpPr>
      <xdr:spPr>
        <a:xfrm>
          <a:off x="4686300" y="1218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69566</xdr:rowOff>
    </xdr:from>
    <xdr:to>
      <xdr:col>24</xdr:col>
      <xdr:colOff>152400</xdr:colOff>
      <xdr:row>72</xdr:row>
      <xdr:rowOff>69566</xdr:rowOff>
    </xdr:to>
    <xdr:cxnSp macro="">
      <xdr:nvCxnSpPr>
        <xdr:cNvPr id="177" name="直線コネクタ 176"/>
        <xdr:cNvCxnSpPr/>
      </xdr:nvCxnSpPr>
      <xdr:spPr>
        <a:xfrm>
          <a:off x="4546600" y="1241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84471</xdr:rowOff>
    </xdr:from>
    <xdr:to>
      <xdr:col>24</xdr:col>
      <xdr:colOff>63500</xdr:colOff>
      <xdr:row>77</xdr:row>
      <xdr:rowOff>152775</xdr:rowOff>
    </xdr:to>
    <xdr:cxnSp macro="">
      <xdr:nvCxnSpPr>
        <xdr:cNvPr id="178" name="直線コネクタ 177"/>
        <xdr:cNvCxnSpPr/>
      </xdr:nvCxnSpPr>
      <xdr:spPr>
        <a:xfrm>
          <a:off x="3797300" y="13286121"/>
          <a:ext cx="838200" cy="68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114109</xdr:rowOff>
    </xdr:from>
    <xdr:ext cx="469744" cy="259045"/>
    <xdr:sp macro="" textlink="">
      <xdr:nvSpPr>
        <xdr:cNvPr id="179" name="維持補修費平均値テキスト"/>
        <xdr:cNvSpPr txBox="1"/>
      </xdr:nvSpPr>
      <xdr:spPr>
        <a:xfrm>
          <a:off x="4686300" y="131443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91232</xdr:rowOff>
    </xdr:from>
    <xdr:to>
      <xdr:col>24</xdr:col>
      <xdr:colOff>114300</xdr:colOff>
      <xdr:row>78</xdr:row>
      <xdr:rowOff>21382</xdr:rowOff>
    </xdr:to>
    <xdr:sp macro="" textlink="">
      <xdr:nvSpPr>
        <xdr:cNvPr id="180" name="フローチャート: 判断 179"/>
        <xdr:cNvSpPr/>
      </xdr:nvSpPr>
      <xdr:spPr>
        <a:xfrm>
          <a:off x="45847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84471</xdr:rowOff>
    </xdr:from>
    <xdr:to>
      <xdr:col>19</xdr:col>
      <xdr:colOff>177800</xdr:colOff>
      <xdr:row>77</xdr:row>
      <xdr:rowOff>103581</xdr:rowOff>
    </xdr:to>
    <xdr:cxnSp macro="">
      <xdr:nvCxnSpPr>
        <xdr:cNvPr id="181" name="直線コネクタ 180"/>
        <xdr:cNvCxnSpPr/>
      </xdr:nvCxnSpPr>
      <xdr:spPr>
        <a:xfrm flipV="1">
          <a:off x="2908300" y="13286121"/>
          <a:ext cx="889000" cy="19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90043</xdr:rowOff>
    </xdr:from>
    <xdr:to>
      <xdr:col>20</xdr:col>
      <xdr:colOff>38100</xdr:colOff>
      <xdr:row>78</xdr:row>
      <xdr:rowOff>20193</xdr:rowOff>
    </xdr:to>
    <xdr:sp macro="" textlink="">
      <xdr:nvSpPr>
        <xdr:cNvPr id="182" name="フローチャート: 判断 181"/>
        <xdr:cNvSpPr/>
      </xdr:nvSpPr>
      <xdr:spPr>
        <a:xfrm>
          <a:off x="3746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11320</xdr:rowOff>
    </xdr:from>
    <xdr:ext cx="469744" cy="259045"/>
    <xdr:sp macro="" textlink="">
      <xdr:nvSpPr>
        <xdr:cNvPr id="183" name="テキスト ボックス 182"/>
        <xdr:cNvSpPr txBox="1"/>
      </xdr:nvSpPr>
      <xdr:spPr>
        <a:xfrm>
          <a:off x="3562428" y="1338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103581</xdr:rowOff>
    </xdr:from>
    <xdr:to>
      <xdr:col>15</xdr:col>
      <xdr:colOff>50800</xdr:colOff>
      <xdr:row>78</xdr:row>
      <xdr:rowOff>1077</xdr:rowOff>
    </xdr:to>
    <xdr:cxnSp macro="">
      <xdr:nvCxnSpPr>
        <xdr:cNvPr id="184" name="直線コネクタ 183"/>
        <xdr:cNvCxnSpPr/>
      </xdr:nvCxnSpPr>
      <xdr:spPr>
        <a:xfrm flipV="1">
          <a:off x="2019300" y="13305231"/>
          <a:ext cx="889000" cy="68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83733</xdr:rowOff>
    </xdr:from>
    <xdr:to>
      <xdr:col>15</xdr:col>
      <xdr:colOff>101600</xdr:colOff>
      <xdr:row>78</xdr:row>
      <xdr:rowOff>13883</xdr:rowOff>
    </xdr:to>
    <xdr:sp macro="" textlink="">
      <xdr:nvSpPr>
        <xdr:cNvPr id="185" name="フローチャート: 判断 184"/>
        <xdr:cNvSpPr/>
      </xdr:nvSpPr>
      <xdr:spPr>
        <a:xfrm>
          <a:off x="2857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5010</xdr:rowOff>
    </xdr:from>
    <xdr:ext cx="469744" cy="259045"/>
    <xdr:sp macro="" textlink="">
      <xdr:nvSpPr>
        <xdr:cNvPr id="186" name="テキスト ボックス 185"/>
        <xdr:cNvSpPr txBox="1"/>
      </xdr:nvSpPr>
      <xdr:spPr>
        <a:xfrm>
          <a:off x="2673428" y="13378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163520</xdr:rowOff>
    </xdr:from>
    <xdr:to>
      <xdr:col>10</xdr:col>
      <xdr:colOff>114300</xdr:colOff>
      <xdr:row>78</xdr:row>
      <xdr:rowOff>1077</xdr:rowOff>
    </xdr:to>
    <xdr:cxnSp macro="">
      <xdr:nvCxnSpPr>
        <xdr:cNvPr id="187" name="直線コネクタ 186"/>
        <xdr:cNvCxnSpPr/>
      </xdr:nvCxnSpPr>
      <xdr:spPr>
        <a:xfrm>
          <a:off x="1130300" y="13365170"/>
          <a:ext cx="889000" cy="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98365</xdr:rowOff>
    </xdr:from>
    <xdr:to>
      <xdr:col>10</xdr:col>
      <xdr:colOff>165100</xdr:colOff>
      <xdr:row>78</xdr:row>
      <xdr:rowOff>28515</xdr:rowOff>
    </xdr:to>
    <xdr:sp macro="" textlink="">
      <xdr:nvSpPr>
        <xdr:cNvPr id="188" name="フローチャート: 判断 187"/>
        <xdr:cNvSpPr/>
      </xdr:nvSpPr>
      <xdr:spPr>
        <a:xfrm>
          <a:off x="1968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45042</xdr:rowOff>
    </xdr:from>
    <xdr:ext cx="469744" cy="259045"/>
    <xdr:sp macro="" textlink="">
      <xdr:nvSpPr>
        <xdr:cNvPr id="189" name="テキスト ボックス 188"/>
        <xdr:cNvSpPr txBox="1"/>
      </xdr:nvSpPr>
      <xdr:spPr>
        <a:xfrm>
          <a:off x="1784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106228</xdr:rowOff>
    </xdr:from>
    <xdr:to>
      <xdr:col>6</xdr:col>
      <xdr:colOff>38100</xdr:colOff>
      <xdr:row>78</xdr:row>
      <xdr:rowOff>36378</xdr:rowOff>
    </xdr:to>
    <xdr:sp macro="" textlink="">
      <xdr:nvSpPr>
        <xdr:cNvPr id="190" name="フローチャート: 判断 189"/>
        <xdr:cNvSpPr/>
      </xdr:nvSpPr>
      <xdr:spPr>
        <a:xfrm>
          <a:off x="1079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52905</xdr:rowOff>
    </xdr:from>
    <xdr:ext cx="469744" cy="259045"/>
    <xdr:sp macro="" textlink="">
      <xdr:nvSpPr>
        <xdr:cNvPr id="191" name="テキスト ボックス 190"/>
        <xdr:cNvSpPr txBox="1"/>
      </xdr:nvSpPr>
      <xdr:spPr>
        <a:xfrm>
          <a:off x="895428" y="1308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101975</xdr:rowOff>
    </xdr:from>
    <xdr:to>
      <xdr:col>24</xdr:col>
      <xdr:colOff>114300</xdr:colOff>
      <xdr:row>78</xdr:row>
      <xdr:rowOff>32125</xdr:rowOff>
    </xdr:to>
    <xdr:sp macro="" textlink="">
      <xdr:nvSpPr>
        <xdr:cNvPr id="197" name="楕円 196"/>
        <xdr:cNvSpPr/>
      </xdr:nvSpPr>
      <xdr:spPr>
        <a:xfrm>
          <a:off x="4584700" y="1330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80402</xdr:rowOff>
    </xdr:from>
    <xdr:ext cx="469744" cy="259045"/>
    <xdr:sp macro="" textlink="">
      <xdr:nvSpPr>
        <xdr:cNvPr id="198" name="維持補修費該当値テキスト"/>
        <xdr:cNvSpPr txBox="1"/>
      </xdr:nvSpPr>
      <xdr:spPr>
        <a:xfrm>
          <a:off x="4686300" y="13282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33671</xdr:rowOff>
    </xdr:from>
    <xdr:to>
      <xdr:col>20</xdr:col>
      <xdr:colOff>38100</xdr:colOff>
      <xdr:row>77</xdr:row>
      <xdr:rowOff>135271</xdr:rowOff>
    </xdr:to>
    <xdr:sp macro="" textlink="">
      <xdr:nvSpPr>
        <xdr:cNvPr id="199" name="楕円 198"/>
        <xdr:cNvSpPr/>
      </xdr:nvSpPr>
      <xdr:spPr>
        <a:xfrm>
          <a:off x="3746500" y="1323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151798</xdr:rowOff>
    </xdr:from>
    <xdr:ext cx="469744" cy="259045"/>
    <xdr:sp macro="" textlink="">
      <xdr:nvSpPr>
        <xdr:cNvPr id="200" name="テキスト ボックス 199"/>
        <xdr:cNvSpPr txBox="1"/>
      </xdr:nvSpPr>
      <xdr:spPr>
        <a:xfrm>
          <a:off x="3562428" y="13010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52781</xdr:rowOff>
    </xdr:from>
    <xdr:to>
      <xdr:col>15</xdr:col>
      <xdr:colOff>101600</xdr:colOff>
      <xdr:row>77</xdr:row>
      <xdr:rowOff>154381</xdr:rowOff>
    </xdr:to>
    <xdr:sp macro="" textlink="">
      <xdr:nvSpPr>
        <xdr:cNvPr id="201" name="楕円 200"/>
        <xdr:cNvSpPr/>
      </xdr:nvSpPr>
      <xdr:spPr>
        <a:xfrm>
          <a:off x="2857500" y="1325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170908</xdr:rowOff>
    </xdr:from>
    <xdr:ext cx="469744" cy="259045"/>
    <xdr:sp macro="" textlink="">
      <xdr:nvSpPr>
        <xdr:cNvPr id="202" name="テキスト ボックス 201"/>
        <xdr:cNvSpPr txBox="1"/>
      </xdr:nvSpPr>
      <xdr:spPr>
        <a:xfrm>
          <a:off x="2673428" y="1302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121727</xdr:rowOff>
    </xdr:from>
    <xdr:to>
      <xdr:col>10</xdr:col>
      <xdr:colOff>165100</xdr:colOff>
      <xdr:row>78</xdr:row>
      <xdr:rowOff>51877</xdr:rowOff>
    </xdr:to>
    <xdr:sp macro="" textlink="">
      <xdr:nvSpPr>
        <xdr:cNvPr id="203" name="楕円 202"/>
        <xdr:cNvSpPr/>
      </xdr:nvSpPr>
      <xdr:spPr>
        <a:xfrm>
          <a:off x="1968500" y="13323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43004</xdr:rowOff>
    </xdr:from>
    <xdr:ext cx="469744" cy="259045"/>
    <xdr:sp macro="" textlink="">
      <xdr:nvSpPr>
        <xdr:cNvPr id="204" name="テキスト ボックス 203"/>
        <xdr:cNvSpPr txBox="1"/>
      </xdr:nvSpPr>
      <xdr:spPr>
        <a:xfrm>
          <a:off x="1784428" y="13416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112720</xdr:rowOff>
    </xdr:from>
    <xdr:to>
      <xdr:col>6</xdr:col>
      <xdr:colOff>38100</xdr:colOff>
      <xdr:row>78</xdr:row>
      <xdr:rowOff>42870</xdr:rowOff>
    </xdr:to>
    <xdr:sp macro="" textlink="">
      <xdr:nvSpPr>
        <xdr:cNvPr id="205" name="楕円 204"/>
        <xdr:cNvSpPr/>
      </xdr:nvSpPr>
      <xdr:spPr>
        <a:xfrm>
          <a:off x="1079500" y="1331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33997</xdr:rowOff>
    </xdr:from>
    <xdr:ext cx="469744" cy="259045"/>
    <xdr:sp macro="" textlink="">
      <xdr:nvSpPr>
        <xdr:cNvPr id="206" name="テキスト ボックス 205"/>
        <xdr:cNvSpPr txBox="1"/>
      </xdr:nvSpPr>
      <xdr:spPr>
        <a:xfrm>
          <a:off x="895428" y="1340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36843</xdr:rowOff>
    </xdr:from>
    <xdr:to>
      <xdr:col>24</xdr:col>
      <xdr:colOff>62865</xdr:colOff>
      <xdr:row>99</xdr:row>
      <xdr:rowOff>48679</xdr:rowOff>
    </xdr:to>
    <xdr:cxnSp macro="">
      <xdr:nvCxnSpPr>
        <xdr:cNvPr id="231" name="直線コネクタ 230"/>
        <xdr:cNvCxnSpPr/>
      </xdr:nvCxnSpPr>
      <xdr:spPr>
        <a:xfrm flipV="1">
          <a:off x="4633595" y="15638793"/>
          <a:ext cx="1270" cy="1383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52506</xdr:rowOff>
    </xdr:from>
    <xdr:ext cx="534377" cy="259045"/>
    <xdr:sp macro="" textlink="">
      <xdr:nvSpPr>
        <xdr:cNvPr id="232" name="扶助費最小値テキスト"/>
        <xdr:cNvSpPr txBox="1"/>
      </xdr:nvSpPr>
      <xdr:spPr>
        <a:xfrm>
          <a:off x="4686300" y="1702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48679</xdr:rowOff>
    </xdr:from>
    <xdr:to>
      <xdr:col>24</xdr:col>
      <xdr:colOff>152400</xdr:colOff>
      <xdr:row>99</xdr:row>
      <xdr:rowOff>48679</xdr:rowOff>
    </xdr:to>
    <xdr:cxnSp macro="">
      <xdr:nvCxnSpPr>
        <xdr:cNvPr id="233" name="直線コネクタ 232"/>
        <xdr:cNvCxnSpPr/>
      </xdr:nvCxnSpPr>
      <xdr:spPr>
        <a:xfrm>
          <a:off x="4546600" y="17022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154970</xdr:rowOff>
    </xdr:from>
    <xdr:ext cx="599010" cy="259045"/>
    <xdr:sp macro="" textlink="">
      <xdr:nvSpPr>
        <xdr:cNvPr id="234" name="扶助費最大値テキスト"/>
        <xdr:cNvSpPr txBox="1"/>
      </xdr:nvSpPr>
      <xdr:spPr>
        <a:xfrm>
          <a:off x="4686300" y="15414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36843</xdr:rowOff>
    </xdr:from>
    <xdr:to>
      <xdr:col>24</xdr:col>
      <xdr:colOff>152400</xdr:colOff>
      <xdr:row>91</xdr:row>
      <xdr:rowOff>36843</xdr:rowOff>
    </xdr:to>
    <xdr:cxnSp macro="">
      <xdr:nvCxnSpPr>
        <xdr:cNvPr id="235" name="直線コネクタ 234"/>
        <xdr:cNvCxnSpPr/>
      </xdr:nvCxnSpPr>
      <xdr:spPr>
        <a:xfrm>
          <a:off x="4546600" y="15638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132562</xdr:rowOff>
    </xdr:from>
    <xdr:to>
      <xdr:col>24</xdr:col>
      <xdr:colOff>63500</xdr:colOff>
      <xdr:row>97</xdr:row>
      <xdr:rowOff>57798</xdr:rowOff>
    </xdr:to>
    <xdr:cxnSp macro="">
      <xdr:nvCxnSpPr>
        <xdr:cNvPr id="236" name="直線コネクタ 235"/>
        <xdr:cNvCxnSpPr/>
      </xdr:nvCxnSpPr>
      <xdr:spPr>
        <a:xfrm flipV="1">
          <a:off x="3797300" y="16591762"/>
          <a:ext cx="838200" cy="96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75113</xdr:rowOff>
    </xdr:from>
    <xdr:ext cx="534377" cy="259045"/>
    <xdr:sp macro="" textlink="">
      <xdr:nvSpPr>
        <xdr:cNvPr id="237" name="扶助費平均値テキスト"/>
        <xdr:cNvSpPr txBox="1"/>
      </xdr:nvSpPr>
      <xdr:spPr>
        <a:xfrm>
          <a:off x="4686300" y="16362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52236</xdr:rowOff>
    </xdr:from>
    <xdr:to>
      <xdr:col>24</xdr:col>
      <xdr:colOff>114300</xdr:colOff>
      <xdr:row>96</xdr:row>
      <xdr:rowOff>153836</xdr:rowOff>
    </xdr:to>
    <xdr:sp macro="" textlink="">
      <xdr:nvSpPr>
        <xdr:cNvPr id="238" name="フローチャート: 判断 237"/>
        <xdr:cNvSpPr/>
      </xdr:nvSpPr>
      <xdr:spPr>
        <a:xfrm>
          <a:off x="4584700" y="1651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57798</xdr:rowOff>
    </xdr:from>
    <xdr:to>
      <xdr:col>19</xdr:col>
      <xdr:colOff>177800</xdr:colOff>
      <xdr:row>97</xdr:row>
      <xdr:rowOff>73127</xdr:rowOff>
    </xdr:to>
    <xdr:cxnSp macro="">
      <xdr:nvCxnSpPr>
        <xdr:cNvPr id="239" name="直線コネクタ 238"/>
        <xdr:cNvCxnSpPr/>
      </xdr:nvCxnSpPr>
      <xdr:spPr>
        <a:xfrm flipV="1">
          <a:off x="2908300" y="16688448"/>
          <a:ext cx="889000" cy="15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114985</xdr:rowOff>
    </xdr:from>
    <xdr:to>
      <xdr:col>20</xdr:col>
      <xdr:colOff>38100</xdr:colOff>
      <xdr:row>97</xdr:row>
      <xdr:rowOff>45135</xdr:rowOff>
    </xdr:to>
    <xdr:sp macro="" textlink="">
      <xdr:nvSpPr>
        <xdr:cNvPr id="240" name="フローチャート: 判断 239"/>
        <xdr:cNvSpPr/>
      </xdr:nvSpPr>
      <xdr:spPr>
        <a:xfrm>
          <a:off x="3746500" y="1657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61662</xdr:rowOff>
    </xdr:from>
    <xdr:ext cx="534377" cy="259045"/>
    <xdr:sp macro="" textlink="">
      <xdr:nvSpPr>
        <xdr:cNvPr id="241" name="テキスト ボックス 240"/>
        <xdr:cNvSpPr txBox="1"/>
      </xdr:nvSpPr>
      <xdr:spPr>
        <a:xfrm>
          <a:off x="3530111" y="1634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73127</xdr:rowOff>
    </xdr:from>
    <xdr:to>
      <xdr:col>15</xdr:col>
      <xdr:colOff>50800</xdr:colOff>
      <xdr:row>97</xdr:row>
      <xdr:rowOff>113805</xdr:rowOff>
    </xdr:to>
    <xdr:cxnSp macro="">
      <xdr:nvCxnSpPr>
        <xdr:cNvPr id="242" name="直線コネクタ 241"/>
        <xdr:cNvCxnSpPr/>
      </xdr:nvCxnSpPr>
      <xdr:spPr>
        <a:xfrm flipV="1">
          <a:off x="2019300" y="16703777"/>
          <a:ext cx="889000" cy="4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112674</xdr:rowOff>
    </xdr:from>
    <xdr:to>
      <xdr:col>15</xdr:col>
      <xdr:colOff>101600</xdr:colOff>
      <xdr:row>97</xdr:row>
      <xdr:rowOff>42824</xdr:rowOff>
    </xdr:to>
    <xdr:sp macro="" textlink="">
      <xdr:nvSpPr>
        <xdr:cNvPr id="243" name="フローチャート: 判断 242"/>
        <xdr:cNvSpPr/>
      </xdr:nvSpPr>
      <xdr:spPr>
        <a:xfrm>
          <a:off x="2857500" y="1657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59351</xdr:rowOff>
    </xdr:from>
    <xdr:ext cx="534377" cy="259045"/>
    <xdr:sp macro="" textlink="">
      <xdr:nvSpPr>
        <xdr:cNvPr id="244" name="テキスト ボックス 243"/>
        <xdr:cNvSpPr txBox="1"/>
      </xdr:nvSpPr>
      <xdr:spPr>
        <a:xfrm>
          <a:off x="2641111" y="1634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113805</xdr:rowOff>
    </xdr:from>
    <xdr:to>
      <xdr:col>10</xdr:col>
      <xdr:colOff>114300</xdr:colOff>
      <xdr:row>98</xdr:row>
      <xdr:rowOff>43053</xdr:rowOff>
    </xdr:to>
    <xdr:cxnSp macro="">
      <xdr:nvCxnSpPr>
        <xdr:cNvPr id="245" name="直線コネクタ 244"/>
        <xdr:cNvCxnSpPr/>
      </xdr:nvCxnSpPr>
      <xdr:spPr>
        <a:xfrm flipV="1">
          <a:off x="1130300" y="16744455"/>
          <a:ext cx="889000" cy="10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142570</xdr:rowOff>
    </xdr:from>
    <xdr:to>
      <xdr:col>10</xdr:col>
      <xdr:colOff>165100</xdr:colOff>
      <xdr:row>97</xdr:row>
      <xdr:rowOff>72720</xdr:rowOff>
    </xdr:to>
    <xdr:sp macro="" textlink="">
      <xdr:nvSpPr>
        <xdr:cNvPr id="246" name="フローチャート: 判断 245"/>
        <xdr:cNvSpPr/>
      </xdr:nvSpPr>
      <xdr:spPr>
        <a:xfrm>
          <a:off x="1968500" y="166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89247</xdr:rowOff>
    </xdr:from>
    <xdr:ext cx="534377" cy="259045"/>
    <xdr:sp macro="" textlink="">
      <xdr:nvSpPr>
        <xdr:cNvPr id="247" name="テキスト ボックス 246"/>
        <xdr:cNvSpPr txBox="1"/>
      </xdr:nvSpPr>
      <xdr:spPr>
        <a:xfrm>
          <a:off x="1752111" y="1637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10440</xdr:rowOff>
    </xdr:from>
    <xdr:to>
      <xdr:col>6</xdr:col>
      <xdr:colOff>38100</xdr:colOff>
      <xdr:row>97</xdr:row>
      <xdr:rowOff>112040</xdr:rowOff>
    </xdr:to>
    <xdr:sp macro="" textlink="">
      <xdr:nvSpPr>
        <xdr:cNvPr id="248" name="フローチャート: 判断 247"/>
        <xdr:cNvSpPr/>
      </xdr:nvSpPr>
      <xdr:spPr>
        <a:xfrm>
          <a:off x="1079500" y="1664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128567</xdr:rowOff>
    </xdr:from>
    <xdr:ext cx="534377" cy="259045"/>
    <xdr:sp macro="" textlink="">
      <xdr:nvSpPr>
        <xdr:cNvPr id="249" name="テキスト ボックス 248"/>
        <xdr:cNvSpPr txBox="1"/>
      </xdr:nvSpPr>
      <xdr:spPr>
        <a:xfrm>
          <a:off x="863111" y="1641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81762</xdr:rowOff>
    </xdr:from>
    <xdr:to>
      <xdr:col>24</xdr:col>
      <xdr:colOff>114300</xdr:colOff>
      <xdr:row>97</xdr:row>
      <xdr:rowOff>11912</xdr:rowOff>
    </xdr:to>
    <xdr:sp macro="" textlink="">
      <xdr:nvSpPr>
        <xdr:cNvPr id="255" name="楕円 254"/>
        <xdr:cNvSpPr/>
      </xdr:nvSpPr>
      <xdr:spPr>
        <a:xfrm>
          <a:off x="4584700" y="1654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60189</xdr:rowOff>
    </xdr:from>
    <xdr:ext cx="534377" cy="259045"/>
    <xdr:sp macro="" textlink="">
      <xdr:nvSpPr>
        <xdr:cNvPr id="256" name="扶助費該当値テキスト"/>
        <xdr:cNvSpPr txBox="1"/>
      </xdr:nvSpPr>
      <xdr:spPr>
        <a:xfrm>
          <a:off x="4686300" y="16519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6998</xdr:rowOff>
    </xdr:from>
    <xdr:to>
      <xdr:col>20</xdr:col>
      <xdr:colOff>38100</xdr:colOff>
      <xdr:row>97</xdr:row>
      <xdr:rowOff>108598</xdr:rowOff>
    </xdr:to>
    <xdr:sp macro="" textlink="">
      <xdr:nvSpPr>
        <xdr:cNvPr id="257" name="楕円 256"/>
        <xdr:cNvSpPr/>
      </xdr:nvSpPr>
      <xdr:spPr>
        <a:xfrm>
          <a:off x="3746500" y="1663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99725</xdr:rowOff>
    </xdr:from>
    <xdr:ext cx="534377" cy="259045"/>
    <xdr:sp macro="" textlink="">
      <xdr:nvSpPr>
        <xdr:cNvPr id="258" name="テキスト ボックス 257"/>
        <xdr:cNvSpPr txBox="1"/>
      </xdr:nvSpPr>
      <xdr:spPr>
        <a:xfrm>
          <a:off x="3530111" y="16730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22327</xdr:rowOff>
    </xdr:from>
    <xdr:to>
      <xdr:col>15</xdr:col>
      <xdr:colOff>101600</xdr:colOff>
      <xdr:row>97</xdr:row>
      <xdr:rowOff>123927</xdr:rowOff>
    </xdr:to>
    <xdr:sp macro="" textlink="">
      <xdr:nvSpPr>
        <xdr:cNvPr id="259" name="楕円 258"/>
        <xdr:cNvSpPr/>
      </xdr:nvSpPr>
      <xdr:spPr>
        <a:xfrm>
          <a:off x="2857500" y="16652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115054</xdr:rowOff>
    </xdr:from>
    <xdr:ext cx="534377" cy="259045"/>
    <xdr:sp macro="" textlink="">
      <xdr:nvSpPr>
        <xdr:cNvPr id="260" name="テキスト ボックス 259"/>
        <xdr:cNvSpPr txBox="1"/>
      </xdr:nvSpPr>
      <xdr:spPr>
        <a:xfrm>
          <a:off x="2641111" y="1674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63005</xdr:rowOff>
    </xdr:from>
    <xdr:to>
      <xdr:col>10</xdr:col>
      <xdr:colOff>165100</xdr:colOff>
      <xdr:row>97</xdr:row>
      <xdr:rowOff>164605</xdr:rowOff>
    </xdr:to>
    <xdr:sp macro="" textlink="">
      <xdr:nvSpPr>
        <xdr:cNvPr id="261" name="楕円 260"/>
        <xdr:cNvSpPr/>
      </xdr:nvSpPr>
      <xdr:spPr>
        <a:xfrm>
          <a:off x="1968500" y="1669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155732</xdr:rowOff>
    </xdr:from>
    <xdr:ext cx="534377" cy="259045"/>
    <xdr:sp macro="" textlink="">
      <xdr:nvSpPr>
        <xdr:cNvPr id="262" name="テキスト ボックス 261"/>
        <xdr:cNvSpPr txBox="1"/>
      </xdr:nvSpPr>
      <xdr:spPr>
        <a:xfrm>
          <a:off x="1752111" y="1678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163703</xdr:rowOff>
    </xdr:from>
    <xdr:to>
      <xdr:col>6</xdr:col>
      <xdr:colOff>38100</xdr:colOff>
      <xdr:row>98</xdr:row>
      <xdr:rowOff>93853</xdr:rowOff>
    </xdr:to>
    <xdr:sp macro="" textlink="">
      <xdr:nvSpPr>
        <xdr:cNvPr id="263" name="楕円 262"/>
        <xdr:cNvSpPr/>
      </xdr:nvSpPr>
      <xdr:spPr>
        <a:xfrm>
          <a:off x="1079500" y="1679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84980</xdr:rowOff>
    </xdr:from>
    <xdr:ext cx="534377" cy="259045"/>
    <xdr:sp macro="" textlink="">
      <xdr:nvSpPr>
        <xdr:cNvPr id="264" name="テキスト ボックス 263"/>
        <xdr:cNvSpPr txBox="1"/>
      </xdr:nvSpPr>
      <xdr:spPr>
        <a:xfrm>
          <a:off x="863111" y="16887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5" name="直線コネクタ 274"/>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6" name="テキスト ボックス 275"/>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7" name="直線コネクタ 27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8" name="テキスト ボックス 277"/>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9" name="直線コネクタ 278"/>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80" name="テキスト ボックス 279"/>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3" name="直線コネクタ 282"/>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84" name="テキスト ボックス 283"/>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5" name="直線コネクタ 28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6" name="テキスト ボックス 285"/>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7" name="直線コネクタ 286"/>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8" name="テキスト ボックス 287"/>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63933</xdr:rowOff>
    </xdr:from>
    <xdr:to>
      <xdr:col>54</xdr:col>
      <xdr:colOff>189865</xdr:colOff>
      <xdr:row>38</xdr:row>
      <xdr:rowOff>116983</xdr:rowOff>
    </xdr:to>
    <xdr:cxnSp macro="">
      <xdr:nvCxnSpPr>
        <xdr:cNvPr id="292" name="直線コネクタ 291"/>
        <xdr:cNvCxnSpPr/>
      </xdr:nvCxnSpPr>
      <xdr:spPr>
        <a:xfrm flipV="1">
          <a:off x="10475595" y="5207433"/>
          <a:ext cx="1270" cy="1424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120810</xdr:rowOff>
    </xdr:from>
    <xdr:ext cx="534377" cy="259045"/>
    <xdr:sp macro="" textlink="">
      <xdr:nvSpPr>
        <xdr:cNvPr id="293" name="補助費等最小値テキスト"/>
        <xdr:cNvSpPr txBox="1"/>
      </xdr:nvSpPr>
      <xdr:spPr>
        <a:xfrm>
          <a:off x="10528300" y="663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116983</xdr:rowOff>
    </xdr:from>
    <xdr:to>
      <xdr:col>55</xdr:col>
      <xdr:colOff>88900</xdr:colOff>
      <xdr:row>38</xdr:row>
      <xdr:rowOff>116983</xdr:rowOff>
    </xdr:to>
    <xdr:cxnSp macro="">
      <xdr:nvCxnSpPr>
        <xdr:cNvPr id="294" name="直線コネクタ 293"/>
        <xdr:cNvCxnSpPr/>
      </xdr:nvCxnSpPr>
      <xdr:spPr>
        <a:xfrm>
          <a:off x="10388600" y="663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10610</xdr:rowOff>
    </xdr:from>
    <xdr:ext cx="599010" cy="259045"/>
    <xdr:sp macro="" textlink="">
      <xdr:nvSpPr>
        <xdr:cNvPr id="295" name="補助費等最大値テキスト"/>
        <xdr:cNvSpPr txBox="1"/>
      </xdr:nvSpPr>
      <xdr:spPr>
        <a:xfrm>
          <a:off x="10528300" y="4982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63933</xdr:rowOff>
    </xdr:from>
    <xdr:to>
      <xdr:col>55</xdr:col>
      <xdr:colOff>88900</xdr:colOff>
      <xdr:row>30</xdr:row>
      <xdr:rowOff>63933</xdr:rowOff>
    </xdr:to>
    <xdr:cxnSp macro="">
      <xdr:nvCxnSpPr>
        <xdr:cNvPr id="296" name="直線コネクタ 295"/>
        <xdr:cNvCxnSpPr/>
      </xdr:nvCxnSpPr>
      <xdr:spPr>
        <a:xfrm>
          <a:off x="10388600" y="5207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152259</xdr:rowOff>
    </xdr:from>
    <xdr:to>
      <xdr:col>55</xdr:col>
      <xdr:colOff>0</xdr:colOff>
      <xdr:row>36</xdr:row>
      <xdr:rowOff>83922</xdr:rowOff>
    </xdr:to>
    <xdr:cxnSp macro="">
      <xdr:nvCxnSpPr>
        <xdr:cNvPr id="297" name="直線コネクタ 296"/>
        <xdr:cNvCxnSpPr/>
      </xdr:nvCxnSpPr>
      <xdr:spPr>
        <a:xfrm>
          <a:off x="9639300" y="5981559"/>
          <a:ext cx="838200" cy="27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167555</xdr:rowOff>
    </xdr:from>
    <xdr:ext cx="534377" cy="259045"/>
    <xdr:sp macro="" textlink="">
      <xdr:nvSpPr>
        <xdr:cNvPr id="298" name="補助費等平均値テキスト"/>
        <xdr:cNvSpPr txBox="1"/>
      </xdr:nvSpPr>
      <xdr:spPr>
        <a:xfrm>
          <a:off x="10528300" y="5996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144678</xdr:rowOff>
    </xdr:from>
    <xdr:to>
      <xdr:col>55</xdr:col>
      <xdr:colOff>50800</xdr:colOff>
      <xdr:row>36</xdr:row>
      <xdr:rowOff>74828</xdr:rowOff>
    </xdr:to>
    <xdr:sp macro="" textlink="">
      <xdr:nvSpPr>
        <xdr:cNvPr id="299" name="フローチャート: 判断 298"/>
        <xdr:cNvSpPr/>
      </xdr:nvSpPr>
      <xdr:spPr>
        <a:xfrm>
          <a:off x="10426700" y="614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152259</xdr:rowOff>
    </xdr:from>
    <xdr:to>
      <xdr:col>50</xdr:col>
      <xdr:colOff>114300</xdr:colOff>
      <xdr:row>35</xdr:row>
      <xdr:rowOff>24257</xdr:rowOff>
    </xdr:to>
    <xdr:cxnSp macro="">
      <xdr:nvCxnSpPr>
        <xdr:cNvPr id="300" name="直線コネクタ 299"/>
        <xdr:cNvCxnSpPr/>
      </xdr:nvCxnSpPr>
      <xdr:spPr>
        <a:xfrm flipV="1">
          <a:off x="8750300" y="5981559"/>
          <a:ext cx="889000" cy="4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31250</xdr:rowOff>
    </xdr:from>
    <xdr:to>
      <xdr:col>50</xdr:col>
      <xdr:colOff>165100</xdr:colOff>
      <xdr:row>36</xdr:row>
      <xdr:rowOff>132850</xdr:rowOff>
    </xdr:to>
    <xdr:sp macro="" textlink="">
      <xdr:nvSpPr>
        <xdr:cNvPr id="301" name="フローチャート: 判断 300"/>
        <xdr:cNvSpPr/>
      </xdr:nvSpPr>
      <xdr:spPr>
        <a:xfrm>
          <a:off x="9588500" y="620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123977</xdr:rowOff>
    </xdr:from>
    <xdr:ext cx="534377" cy="259045"/>
    <xdr:sp macro="" textlink="">
      <xdr:nvSpPr>
        <xdr:cNvPr id="302" name="テキスト ボックス 301"/>
        <xdr:cNvSpPr txBox="1"/>
      </xdr:nvSpPr>
      <xdr:spPr>
        <a:xfrm>
          <a:off x="9372111" y="629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24257</xdr:rowOff>
    </xdr:from>
    <xdr:to>
      <xdr:col>45</xdr:col>
      <xdr:colOff>177800</xdr:colOff>
      <xdr:row>35</xdr:row>
      <xdr:rowOff>147315</xdr:rowOff>
    </xdr:to>
    <xdr:cxnSp macro="">
      <xdr:nvCxnSpPr>
        <xdr:cNvPr id="303" name="直線コネクタ 302"/>
        <xdr:cNvCxnSpPr/>
      </xdr:nvCxnSpPr>
      <xdr:spPr>
        <a:xfrm flipV="1">
          <a:off x="7861300" y="6025007"/>
          <a:ext cx="889000" cy="12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41994</xdr:rowOff>
    </xdr:from>
    <xdr:to>
      <xdr:col>46</xdr:col>
      <xdr:colOff>38100</xdr:colOff>
      <xdr:row>36</xdr:row>
      <xdr:rowOff>143594</xdr:rowOff>
    </xdr:to>
    <xdr:sp macro="" textlink="">
      <xdr:nvSpPr>
        <xdr:cNvPr id="304" name="フローチャート: 判断 303"/>
        <xdr:cNvSpPr/>
      </xdr:nvSpPr>
      <xdr:spPr>
        <a:xfrm>
          <a:off x="8699500" y="62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134721</xdr:rowOff>
    </xdr:from>
    <xdr:ext cx="534377" cy="259045"/>
    <xdr:sp macro="" textlink="">
      <xdr:nvSpPr>
        <xdr:cNvPr id="305" name="テキスト ボックス 304"/>
        <xdr:cNvSpPr txBox="1"/>
      </xdr:nvSpPr>
      <xdr:spPr>
        <a:xfrm>
          <a:off x="8483111" y="630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142058</xdr:rowOff>
    </xdr:from>
    <xdr:to>
      <xdr:col>41</xdr:col>
      <xdr:colOff>50800</xdr:colOff>
      <xdr:row>35</xdr:row>
      <xdr:rowOff>147315</xdr:rowOff>
    </xdr:to>
    <xdr:cxnSp macro="">
      <xdr:nvCxnSpPr>
        <xdr:cNvPr id="306" name="直線コネクタ 305"/>
        <xdr:cNvCxnSpPr/>
      </xdr:nvCxnSpPr>
      <xdr:spPr>
        <a:xfrm>
          <a:off x="6972300" y="6142808"/>
          <a:ext cx="889000" cy="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57667</xdr:rowOff>
    </xdr:from>
    <xdr:to>
      <xdr:col>41</xdr:col>
      <xdr:colOff>101600</xdr:colOff>
      <xdr:row>36</xdr:row>
      <xdr:rowOff>159267</xdr:rowOff>
    </xdr:to>
    <xdr:sp macro="" textlink="">
      <xdr:nvSpPr>
        <xdr:cNvPr id="307" name="フローチャート: 判断 306"/>
        <xdr:cNvSpPr/>
      </xdr:nvSpPr>
      <xdr:spPr>
        <a:xfrm>
          <a:off x="7810500" y="622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150394</xdr:rowOff>
    </xdr:from>
    <xdr:ext cx="534377" cy="259045"/>
    <xdr:sp macro="" textlink="">
      <xdr:nvSpPr>
        <xdr:cNvPr id="308" name="テキスト ボックス 307"/>
        <xdr:cNvSpPr txBox="1"/>
      </xdr:nvSpPr>
      <xdr:spPr>
        <a:xfrm>
          <a:off x="7594111" y="632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71812</xdr:rowOff>
    </xdr:from>
    <xdr:to>
      <xdr:col>36</xdr:col>
      <xdr:colOff>165100</xdr:colOff>
      <xdr:row>37</xdr:row>
      <xdr:rowOff>1962</xdr:rowOff>
    </xdr:to>
    <xdr:sp macro="" textlink="">
      <xdr:nvSpPr>
        <xdr:cNvPr id="309" name="フローチャート: 判断 308"/>
        <xdr:cNvSpPr/>
      </xdr:nvSpPr>
      <xdr:spPr>
        <a:xfrm>
          <a:off x="6921500" y="624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164539</xdr:rowOff>
    </xdr:from>
    <xdr:ext cx="534377" cy="259045"/>
    <xdr:sp macro="" textlink="">
      <xdr:nvSpPr>
        <xdr:cNvPr id="310" name="テキスト ボックス 309"/>
        <xdr:cNvSpPr txBox="1"/>
      </xdr:nvSpPr>
      <xdr:spPr>
        <a:xfrm>
          <a:off x="6705111" y="633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33122</xdr:rowOff>
    </xdr:from>
    <xdr:to>
      <xdr:col>55</xdr:col>
      <xdr:colOff>50800</xdr:colOff>
      <xdr:row>36</xdr:row>
      <xdr:rowOff>134722</xdr:rowOff>
    </xdr:to>
    <xdr:sp macro="" textlink="">
      <xdr:nvSpPr>
        <xdr:cNvPr id="316" name="楕円 315"/>
        <xdr:cNvSpPr/>
      </xdr:nvSpPr>
      <xdr:spPr>
        <a:xfrm>
          <a:off x="10426700" y="620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11549</xdr:rowOff>
    </xdr:from>
    <xdr:ext cx="534377" cy="259045"/>
    <xdr:sp macro="" textlink="">
      <xdr:nvSpPr>
        <xdr:cNvPr id="317" name="補助費等該当値テキスト"/>
        <xdr:cNvSpPr txBox="1"/>
      </xdr:nvSpPr>
      <xdr:spPr>
        <a:xfrm>
          <a:off x="10528300" y="618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101459</xdr:rowOff>
    </xdr:from>
    <xdr:to>
      <xdr:col>50</xdr:col>
      <xdr:colOff>165100</xdr:colOff>
      <xdr:row>35</xdr:row>
      <xdr:rowOff>31609</xdr:rowOff>
    </xdr:to>
    <xdr:sp macro="" textlink="">
      <xdr:nvSpPr>
        <xdr:cNvPr id="318" name="楕円 317"/>
        <xdr:cNvSpPr/>
      </xdr:nvSpPr>
      <xdr:spPr>
        <a:xfrm>
          <a:off x="9588500" y="593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48136</xdr:rowOff>
    </xdr:from>
    <xdr:ext cx="534377" cy="259045"/>
    <xdr:sp macro="" textlink="">
      <xdr:nvSpPr>
        <xdr:cNvPr id="319" name="テキスト ボックス 318"/>
        <xdr:cNvSpPr txBox="1"/>
      </xdr:nvSpPr>
      <xdr:spPr>
        <a:xfrm>
          <a:off x="9372111" y="570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144907</xdr:rowOff>
    </xdr:from>
    <xdr:to>
      <xdr:col>46</xdr:col>
      <xdr:colOff>38100</xdr:colOff>
      <xdr:row>35</xdr:row>
      <xdr:rowOff>75057</xdr:rowOff>
    </xdr:to>
    <xdr:sp macro="" textlink="">
      <xdr:nvSpPr>
        <xdr:cNvPr id="320" name="楕円 319"/>
        <xdr:cNvSpPr/>
      </xdr:nvSpPr>
      <xdr:spPr>
        <a:xfrm>
          <a:off x="8699500" y="597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91584</xdr:rowOff>
    </xdr:from>
    <xdr:ext cx="534377" cy="259045"/>
    <xdr:sp macro="" textlink="">
      <xdr:nvSpPr>
        <xdr:cNvPr id="321" name="テキスト ボックス 320"/>
        <xdr:cNvSpPr txBox="1"/>
      </xdr:nvSpPr>
      <xdr:spPr>
        <a:xfrm>
          <a:off x="8483111" y="574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96515</xdr:rowOff>
    </xdr:from>
    <xdr:to>
      <xdr:col>41</xdr:col>
      <xdr:colOff>101600</xdr:colOff>
      <xdr:row>36</xdr:row>
      <xdr:rowOff>26665</xdr:rowOff>
    </xdr:to>
    <xdr:sp macro="" textlink="">
      <xdr:nvSpPr>
        <xdr:cNvPr id="322" name="楕円 321"/>
        <xdr:cNvSpPr/>
      </xdr:nvSpPr>
      <xdr:spPr>
        <a:xfrm>
          <a:off x="7810500" y="609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43192</xdr:rowOff>
    </xdr:from>
    <xdr:ext cx="534377" cy="259045"/>
    <xdr:sp macro="" textlink="">
      <xdr:nvSpPr>
        <xdr:cNvPr id="323" name="テキスト ボックス 322"/>
        <xdr:cNvSpPr txBox="1"/>
      </xdr:nvSpPr>
      <xdr:spPr>
        <a:xfrm>
          <a:off x="7594111" y="587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91258</xdr:rowOff>
    </xdr:from>
    <xdr:to>
      <xdr:col>36</xdr:col>
      <xdr:colOff>165100</xdr:colOff>
      <xdr:row>36</xdr:row>
      <xdr:rowOff>21408</xdr:rowOff>
    </xdr:to>
    <xdr:sp macro="" textlink="">
      <xdr:nvSpPr>
        <xdr:cNvPr id="324" name="楕円 323"/>
        <xdr:cNvSpPr/>
      </xdr:nvSpPr>
      <xdr:spPr>
        <a:xfrm>
          <a:off x="6921500" y="609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37935</xdr:rowOff>
    </xdr:from>
    <xdr:ext cx="534377" cy="259045"/>
    <xdr:sp macro="" textlink="">
      <xdr:nvSpPr>
        <xdr:cNvPr id="325" name="テキスト ボックス 324"/>
        <xdr:cNvSpPr txBox="1"/>
      </xdr:nvSpPr>
      <xdr:spPr>
        <a:xfrm>
          <a:off x="6705111" y="5867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9" name="テキスト ボックス 338"/>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55</xdr:row>
      <xdr:rowOff>75978</xdr:rowOff>
    </xdr:from>
    <xdr:to>
      <xdr:col>54</xdr:col>
      <xdr:colOff>189865</xdr:colOff>
      <xdr:row>59</xdr:row>
      <xdr:rowOff>26550</xdr:rowOff>
    </xdr:to>
    <xdr:cxnSp macro="">
      <xdr:nvCxnSpPr>
        <xdr:cNvPr id="349" name="直線コネクタ 348"/>
        <xdr:cNvCxnSpPr/>
      </xdr:nvCxnSpPr>
      <xdr:spPr>
        <a:xfrm flipV="1">
          <a:off x="10475595" y="9505728"/>
          <a:ext cx="1270" cy="636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30377</xdr:rowOff>
    </xdr:from>
    <xdr:ext cx="469744" cy="259045"/>
    <xdr:sp macro="" textlink="">
      <xdr:nvSpPr>
        <xdr:cNvPr id="350" name="普通建設事業費最小値テキスト"/>
        <xdr:cNvSpPr txBox="1"/>
      </xdr:nvSpPr>
      <xdr:spPr>
        <a:xfrm>
          <a:off x="10528300" y="1014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26550</xdr:rowOff>
    </xdr:from>
    <xdr:to>
      <xdr:col>55</xdr:col>
      <xdr:colOff>88900</xdr:colOff>
      <xdr:row>59</xdr:row>
      <xdr:rowOff>26550</xdr:rowOff>
    </xdr:to>
    <xdr:cxnSp macro="">
      <xdr:nvCxnSpPr>
        <xdr:cNvPr id="351" name="直線コネクタ 350"/>
        <xdr:cNvCxnSpPr/>
      </xdr:nvCxnSpPr>
      <xdr:spPr>
        <a:xfrm>
          <a:off x="10388600" y="1014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22655</xdr:rowOff>
    </xdr:from>
    <xdr:ext cx="599010" cy="259045"/>
    <xdr:sp macro="" textlink="">
      <xdr:nvSpPr>
        <xdr:cNvPr id="352" name="普通建設事業費最大値テキスト"/>
        <xdr:cNvSpPr txBox="1"/>
      </xdr:nvSpPr>
      <xdr:spPr>
        <a:xfrm>
          <a:off x="10528300" y="928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75978</xdr:rowOff>
    </xdr:from>
    <xdr:to>
      <xdr:col>55</xdr:col>
      <xdr:colOff>88900</xdr:colOff>
      <xdr:row>55</xdr:row>
      <xdr:rowOff>75978</xdr:rowOff>
    </xdr:to>
    <xdr:cxnSp macro="">
      <xdr:nvCxnSpPr>
        <xdr:cNvPr id="353" name="直線コネクタ 352"/>
        <xdr:cNvCxnSpPr/>
      </xdr:nvCxnSpPr>
      <xdr:spPr>
        <a:xfrm>
          <a:off x="10388600" y="950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112275</xdr:rowOff>
    </xdr:from>
    <xdr:to>
      <xdr:col>55</xdr:col>
      <xdr:colOff>0</xdr:colOff>
      <xdr:row>57</xdr:row>
      <xdr:rowOff>148844</xdr:rowOff>
    </xdr:to>
    <xdr:cxnSp macro="">
      <xdr:nvCxnSpPr>
        <xdr:cNvPr id="354" name="直線コネクタ 353"/>
        <xdr:cNvCxnSpPr/>
      </xdr:nvCxnSpPr>
      <xdr:spPr>
        <a:xfrm flipV="1">
          <a:off x="9639300" y="9884925"/>
          <a:ext cx="838200" cy="36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141287</xdr:rowOff>
    </xdr:from>
    <xdr:ext cx="534377" cy="259045"/>
    <xdr:sp macro="" textlink="">
      <xdr:nvSpPr>
        <xdr:cNvPr id="355" name="普通建設事業費平均値テキスト"/>
        <xdr:cNvSpPr txBox="1"/>
      </xdr:nvSpPr>
      <xdr:spPr>
        <a:xfrm>
          <a:off x="10528300" y="9913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162860</xdr:rowOff>
    </xdr:from>
    <xdr:to>
      <xdr:col>55</xdr:col>
      <xdr:colOff>50800</xdr:colOff>
      <xdr:row>58</xdr:row>
      <xdr:rowOff>93010</xdr:rowOff>
    </xdr:to>
    <xdr:sp macro="" textlink="">
      <xdr:nvSpPr>
        <xdr:cNvPr id="356" name="フローチャート: 判断 355"/>
        <xdr:cNvSpPr/>
      </xdr:nvSpPr>
      <xdr:spPr>
        <a:xfrm>
          <a:off x="10426700" y="993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13250</xdr:rowOff>
    </xdr:from>
    <xdr:to>
      <xdr:col>50</xdr:col>
      <xdr:colOff>114300</xdr:colOff>
      <xdr:row>57</xdr:row>
      <xdr:rowOff>148844</xdr:rowOff>
    </xdr:to>
    <xdr:cxnSp macro="">
      <xdr:nvCxnSpPr>
        <xdr:cNvPr id="357" name="直線コネクタ 356"/>
        <xdr:cNvCxnSpPr/>
      </xdr:nvCxnSpPr>
      <xdr:spPr>
        <a:xfrm>
          <a:off x="8750300" y="9785900"/>
          <a:ext cx="889000" cy="135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5331</xdr:rowOff>
    </xdr:from>
    <xdr:to>
      <xdr:col>50</xdr:col>
      <xdr:colOff>165100</xdr:colOff>
      <xdr:row>58</xdr:row>
      <xdr:rowOff>106931</xdr:rowOff>
    </xdr:to>
    <xdr:sp macro="" textlink="">
      <xdr:nvSpPr>
        <xdr:cNvPr id="358" name="フローチャート: 判断 357"/>
        <xdr:cNvSpPr/>
      </xdr:nvSpPr>
      <xdr:spPr>
        <a:xfrm>
          <a:off x="9588500" y="9949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98058</xdr:rowOff>
    </xdr:from>
    <xdr:ext cx="534377" cy="259045"/>
    <xdr:sp macro="" textlink="">
      <xdr:nvSpPr>
        <xdr:cNvPr id="359" name="テキスト ボックス 358"/>
        <xdr:cNvSpPr txBox="1"/>
      </xdr:nvSpPr>
      <xdr:spPr>
        <a:xfrm>
          <a:off x="9372111" y="10042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10857</xdr:rowOff>
    </xdr:from>
    <xdr:to>
      <xdr:col>45</xdr:col>
      <xdr:colOff>177800</xdr:colOff>
      <xdr:row>57</xdr:row>
      <xdr:rowOff>13250</xdr:rowOff>
    </xdr:to>
    <xdr:cxnSp macro="">
      <xdr:nvCxnSpPr>
        <xdr:cNvPr id="360" name="直線コネクタ 359"/>
        <xdr:cNvCxnSpPr/>
      </xdr:nvCxnSpPr>
      <xdr:spPr>
        <a:xfrm>
          <a:off x="7861300" y="9783507"/>
          <a:ext cx="889000" cy="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154356</xdr:rowOff>
    </xdr:from>
    <xdr:to>
      <xdr:col>46</xdr:col>
      <xdr:colOff>38100</xdr:colOff>
      <xdr:row>58</xdr:row>
      <xdr:rowOff>84506</xdr:rowOff>
    </xdr:to>
    <xdr:sp macro="" textlink="">
      <xdr:nvSpPr>
        <xdr:cNvPr id="361" name="フローチャート: 判断 360"/>
        <xdr:cNvSpPr/>
      </xdr:nvSpPr>
      <xdr:spPr>
        <a:xfrm>
          <a:off x="8699500" y="992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75633</xdr:rowOff>
    </xdr:from>
    <xdr:ext cx="534377" cy="259045"/>
    <xdr:sp macro="" textlink="">
      <xdr:nvSpPr>
        <xdr:cNvPr id="362" name="テキスト ボックス 361"/>
        <xdr:cNvSpPr txBox="1"/>
      </xdr:nvSpPr>
      <xdr:spPr>
        <a:xfrm>
          <a:off x="8483111" y="1001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94631</xdr:rowOff>
    </xdr:from>
    <xdr:to>
      <xdr:col>41</xdr:col>
      <xdr:colOff>50800</xdr:colOff>
      <xdr:row>57</xdr:row>
      <xdr:rowOff>10857</xdr:rowOff>
    </xdr:to>
    <xdr:cxnSp macro="">
      <xdr:nvCxnSpPr>
        <xdr:cNvPr id="363" name="直線コネクタ 362"/>
        <xdr:cNvCxnSpPr/>
      </xdr:nvCxnSpPr>
      <xdr:spPr>
        <a:xfrm>
          <a:off x="6972300" y="8838581"/>
          <a:ext cx="889000" cy="944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166990</xdr:rowOff>
    </xdr:from>
    <xdr:to>
      <xdr:col>41</xdr:col>
      <xdr:colOff>101600</xdr:colOff>
      <xdr:row>58</xdr:row>
      <xdr:rowOff>97140</xdr:rowOff>
    </xdr:to>
    <xdr:sp macro="" textlink="">
      <xdr:nvSpPr>
        <xdr:cNvPr id="364" name="フローチャート: 判断 363"/>
        <xdr:cNvSpPr/>
      </xdr:nvSpPr>
      <xdr:spPr>
        <a:xfrm>
          <a:off x="7810500" y="993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88267</xdr:rowOff>
    </xdr:from>
    <xdr:ext cx="534377" cy="259045"/>
    <xdr:sp macro="" textlink="">
      <xdr:nvSpPr>
        <xdr:cNvPr id="365" name="テキスト ボックス 364"/>
        <xdr:cNvSpPr txBox="1"/>
      </xdr:nvSpPr>
      <xdr:spPr>
        <a:xfrm>
          <a:off x="7594111" y="10032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156421</xdr:rowOff>
    </xdr:from>
    <xdr:to>
      <xdr:col>36</xdr:col>
      <xdr:colOff>165100</xdr:colOff>
      <xdr:row>58</xdr:row>
      <xdr:rowOff>86571</xdr:rowOff>
    </xdr:to>
    <xdr:sp macro="" textlink="">
      <xdr:nvSpPr>
        <xdr:cNvPr id="366" name="フローチャート: 判断 365"/>
        <xdr:cNvSpPr/>
      </xdr:nvSpPr>
      <xdr:spPr>
        <a:xfrm>
          <a:off x="6921500" y="992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77698</xdr:rowOff>
    </xdr:from>
    <xdr:ext cx="534377" cy="259045"/>
    <xdr:sp macro="" textlink="">
      <xdr:nvSpPr>
        <xdr:cNvPr id="367" name="テキスト ボックス 366"/>
        <xdr:cNvSpPr txBox="1"/>
      </xdr:nvSpPr>
      <xdr:spPr>
        <a:xfrm>
          <a:off x="6705111" y="10021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61475</xdr:rowOff>
    </xdr:from>
    <xdr:to>
      <xdr:col>55</xdr:col>
      <xdr:colOff>50800</xdr:colOff>
      <xdr:row>57</xdr:row>
      <xdr:rowOff>163075</xdr:rowOff>
    </xdr:to>
    <xdr:sp macro="" textlink="">
      <xdr:nvSpPr>
        <xdr:cNvPr id="373" name="楕円 372"/>
        <xdr:cNvSpPr/>
      </xdr:nvSpPr>
      <xdr:spPr>
        <a:xfrm>
          <a:off x="10426700" y="983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84352</xdr:rowOff>
    </xdr:from>
    <xdr:ext cx="534377" cy="259045"/>
    <xdr:sp macro="" textlink="">
      <xdr:nvSpPr>
        <xdr:cNvPr id="374" name="普通建設事業費該当値テキスト"/>
        <xdr:cNvSpPr txBox="1"/>
      </xdr:nvSpPr>
      <xdr:spPr>
        <a:xfrm>
          <a:off x="10528300" y="968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98044</xdr:rowOff>
    </xdr:from>
    <xdr:to>
      <xdr:col>50</xdr:col>
      <xdr:colOff>165100</xdr:colOff>
      <xdr:row>58</xdr:row>
      <xdr:rowOff>28194</xdr:rowOff>
    </xdr:to>
    <xdr:sp macro="" textlink="">
      <xdr:nvSpPr>
        <xdr:cNvPr id="375" name="楕円 374"/>
        <xdr:cNvSpPr/>
      </xdr:nvSpPr>
      <xdr:spPr>
        <a:xfrm>
          <a:off x="9588500" y="987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44721</xdr:rowOff>
    </xdr:from>
    <xdr:ext cx="534377" cy="259045"/>
    <xdr:sp macro="" textlink="">
      <xdr:nvSpPr>
        <xdr:cNvPr id="376" name="テキスト ボックス 375"/>
        <xdr:cNvSpPr txBox="1"/>
      </xdr:nvSpPr>
      <xdr:spPr>
        <a:xfrm>
          <a:off x="9372111" y="964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133900</xdr:rowOff>
    </xdr:from>
    <xdr:to>
      <xdr:col>46</xdr:col>
      <xdr:colOff>38100</xdr:colOff>
      <xdr:row>57</xdr:row>
      <xdr:rowOff>64050</xdr:rowOff>
    </xdr:to>
    <xdr:sp macro="" textlink="">
      <xdr:nvSpPr>
        <xdr:cNvPr id="377" name="楕円 376"/>
        <xdr:cNvSpPr/>
      </xdr:nvSpPr>
      <xdr:spPr>
        <a:xfrm>
          <a:off x="8699500" y="973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80577</xdr:rowOff>
    </xdr:from>
    <xdr:ext cx="534377" cy="259045"/>
    <xdr:sp macro="" textlink="">
      <xdr:nvSpPr>
        <xdr:cNvPr id="378" name="テキスト ボックス 377"/>
        <xdr:cNvSpPr txBox="1"/>
      </xdr:nvSpPr>
      <xdr:spPr>
        <a:xfrm>
          <a:off x="8483111" y="951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131507</xdr:rowOff>
    </xdr:from>
    <xdr:to>
      <xdr:col>41</xdr:col>
      <xdr:colOff>101600</xdr:colOff>
      <xdr:row>57</xdr:row>
      <xdr:rowOff>61657</xdr:rowOff>
    </xdr:to>
    <xdr:sp macro="" textlink="">
      <xdr:nvSpPr>
        <xdr:cNvPr id="379" name="楕円 378"/>
        <xdr:cNvSpPr/>
      </xdr:nvSpPr>
      <xdr:spPr>
        <a:xfrm>
          <a:off x="7810500" y="973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78184</xdr:rowOff>
    </xdr:from>
    <xdr:ext cx="534377" cy="259045"/>
    <xdr:sp macro="" textlink="">
      <xdr:nvSpPr>
        <xdr:cNvPr id="380" name="テキスト ボックス 379"/>
        <xdr:cNvSpPr txBox="1"/>
      </xdr:nvSpPr>
      <xdr:spPr>
        <a:xfrm>
          <a:off x="7594111" y="9507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43831</xdr:rowOff>
    </xdr:from>
    <xdr:to>
      <xdr:col>36</xdr:col>
      <xdr:colOff>165100</xdr:colOff>
      <xdr:row>51</xdr:row>
      <xdr:rowOff>145431</xdr:rowOff>
    </xdr:to>
    <xdr:sp macro="" textlink="">
      <xdr:nvSpPr>
        <xdr:cNvPr id="381" name="楕円 380"/>
        <xdr:cNvSpPr/>
      </xdr:nvSpPr>
      <xdr:spPr>
        <a:xfrm>
          <a:off x="6921500" y="878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49</xdr:row>
      <xdr:rowOff>161958</xdr:rowOff>
    </xdr:from>
    <xdr:ext cx="599010" cy="259045"/>
    <xdr:sp macro="" textlink="">
      <xdr:nvSpPr>
        <xdr:cNvPr id="382" name="テキスト ボックス 381"/>
        <xdr:cNvSpPr txBox="1"/>
      </xdr:nvSpPr>
      <xdr:spPr>
        <a:xfrm>
          <a:off x="6672795" y="8563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93" name="直線コネクタ 392"/>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94" name="テキスト ボックス 393"/>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7" name="直線コネクタ 396"/>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8" name="テキスト ボックス 397"/>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74</xdr:row>
      <xdr:rowOff>50798</xdr:rowOff>
    </xdr:from>
    <xdr:to>
      <xdr:col>54</xdr:col>
      <xdr:colOff>189865</xdr:colOff>
      <xdr:row>78</xdr:row>
      <xdr:rowOff>25400</xdr:rowOff>
    </xdr:to>
    <xdr:cxnSp macro="">
      <xdr:nvCxnSpPr>
        <xdr:cNvPr id="402" name="直線コネクタ 401"/>
        <xdr:cNvCxnSpPr/>
      </xdr:nvCxnSpPr>
      <xdr:spPr>
        <a:xfrm flipV="1">
          <a:off x="10475595" y="12738098"/>
          <a:ext cx="1270" cy="660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403"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404" name="直線コネクタ 403"/>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72</xdr:row>
      <xdr:rowOff>168925</xdr:rowOff>
    </xdr:from>
    <xdr:ext cx="599010" cy="259045"/>
    <xdr:sp macro="" textlink="">
      <xdr:nvSpPr>
        <xdr:cNvPr id="405" name="普通建設事業費 （ うち新規整備　）最大値テキスト"/>
        <xdr:cNvSpPr txBox="1"/>
      </xdr:nvSpPr>
      <xdr:spPr>
        <a:xfrm>
          <a:off x="10528300" y="12513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74</xdr:row>
      <xdr:rowOff>50798</xdr:rowOff>
    </xdr:from>
    <xdr:to>
      <xdr:col>55</xdr:col>
      <xdr:colOff>88900</xdr:colOff>
      <xdr:row>74</xdr:row>
      <xdr:rowOff>50798</xdr:rowOff>
    </xdr:to>
    <xdr:cxnSp macro="">
      <xdr:nvCxnSpPr>
        <xdr:cNvPr id="406" name="直線コネクタ 405"/>
        <xdr:cNvCxnSpPr/>
      </xdr:nvCxnSpPr>
      <xdr:spPr>
        <a:xfrm>
          <a:off x="10388600" y="12738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26274</xdr:rowOff>
    </xdr:from>
    <xdr:to>
      <xdr:col>55</xdr:col>
      <xdr:colOff>0</xdr:colOff>
      <xdr:row>76</xdr:row>
      <xdr:rowOff>104158</xdr:rowOff>
    </xdr:to>
    <xdr:cxnSp macro="">
      <xdr:nvCxnSpPr>
        <xdr:cNvPr id="407" name="直線コネクタ 406"/>
        <xdr:cNvCxnSpPr/>
      </xdr:nvCxnSpPr>
      <xdr:spPr>
        <a:xfrm flipV="1">
          <a:off x="9639300" y="13056474"/>
          <a:ext cx="838200" cy="77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46655</xdr:rowOff>
    </xdr:from>
    <xdr:ext cx="534377" cy="259045"/>
    <xdr:sp macro="" textlink="">
      <xdr:nvSpPr>
        <xdr:cNvPr id="408" name="普通建設事業費 （ うち新規整備　）平均値テキスト"/>
        <xdr:cNvSpPr txBox="1"/>
      </xdr:nvSpPr>
      <xdr:spPr>
        <a:xfrm>
          <a:off x="10528300" y="132483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68228</xdr:rowOff>
    </xdr:from>
    <xdr:to>
      <xdr:col>55</xdr:col>
      <xdr:colOff>50800</xdr:colOff>
      <xdr:row>77</xdr:row>
      <xdr:rowOff>169828</xdr:rowOff>
    </xdr:to>
    <xdr:sp macro="" textlink="">
      <xdr:nvSpPr>
        <xdr:cNvPr id="409" name="フローチャート: 判断 408"/>
        <xdr:cNvSpPr/>
      </xdr:nvSpPr>
      <xdr:spPr>
        <a:xfrm>
          <a:off x="10426700" y="13269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64542</xdr:rowOff>
    </xdr:from>
    <xdr:to>
      <xdr:col>50</xdr:col>
      <xdr:colOff>114300</xdr:colOff>
      <xdr:row>76</xdr:row>
      <xdr:rowOff>104158</xdr:rowOff>
    </xdr:to>
    <xdr:cxnSp macro="">
      <xdr:nvCxnSpPr>
        <xdr:cNvPr id="410" name="直線コネクタ 409"/>
        <xdr:cNvCxnSpPr/>
      </xdr:nvCxnSpPr>
      <xdr:spPr>
        <a:xfrm>
          <a:off x="8750300" y="12923292"/>
          <a:ext cx="889000" cy="21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76578</xdr:rowOff>
    </xdr:from>
    <xdr:to>
      <xdr:col>50</xdr:col>
      <xdr:colOff>165100</xdr:colOff>
      <xdr:row>78</xdr:row>
      <xdr:rowOff>6728</xdr:rowOff>
    </xdr:to>
    <xdr:sp macro="" textlink="">
      <xdr:nvSpPr>
        <xdr:cNvPr id="411" name="フローチャート: 判断 410"/>
        <xdr:cNvSpPr/>
      </xdr:nvSpPr>
      <xdr:spPr>
        <a:xfrm>
          <a:off x="9588500" y="1327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169305</xdr:rowOff>
    </xdr:from>
    <xdr:ext cx="534377" cy="259045"/>
    <xdr:sp macro="" textlink="">
      <xdr:nvSpPr>
        <xdr:cNvPr id="412" name="テキスト ボックス 411"/>
        <xdr:cNvSpPr txBox="1"/>
      </xdr:nvSpPr>
      <xdr:spPr>
        <a:xfrm>
          <a:off x="9372111" y="13370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64542</xdr:rowOff>
    </xdr:from>
    <xdr:to>
      <xdr:col>45</xdr:col>
      <xdr:colOff>177800</xdr:colOff>
      <xdr:row>76</xdr:row>
      <xdr:rowOff>14467</xdr:rowOff>
    </xdr:to>
    <xdr:cxnSp macro="">
      <xdr:nvCxnSpPr>
        <xdr:cNvPr id="413" name="直線コネクタ 412"/>
        <xdr:cNvCxnSpPr/>
      </xdr:nvCxnSpPr>
      <xdr:spPr>
        <a:xfrm flipV="1">
          <a:off x="7861300" y="12923292"/>
          <a:ext cx="889000" cy="121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72092</xdr:rowOff>
    </xdr:from>
    <xdr:to>
      <xdr:col>46</xdr:col>
      <xdr:colOff>38100</xdr:colOff>
      <xdr:row>78</xdr:row>
      <xdr:rowOff>2242</xdr:rowOff>
    </xdr:to>
    <xdr:sp macro="" textlink="">
      <xdr:nvSpPr>
        <xdr:cNvPr id="414" name="フローチャート: 判断 413"/>
        <xdr:cNvSpPr/>
      </xdr:nvSpPr>
      <xdr:spPr>
        <a:xfrm>
          <a:off x="8699500" y="1327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164819</xdr:rowOff>
    </xdr:from>
    <xdr:ext cx="534377" cy="259045"/>
    <xdr:sp macro="" textlink="">
      <xdr:nvSpPr>
        <xdr:cNvPr id="415" name="テキスト ボックス 414"/>
        <xdr:cNvSpPr txBox="1"/>
      </xdr:nvSpPr>
      <xdr:spPr>
        <a:xfrm>
          <a:off x="8483111" y="13366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147307</xdr:rowOff>
    </xdr:from>
    <xdr:to>
      <xdr:col>41</xdr:col>
      <xdr:colOff>50800</xdr:colOff>
      <xdr:row>76</xdr:row>
      <xdr:rowOff>14467</xdr:rowOff>
    </xdr:to>
    <xdr:cxnSp macro="">
      <xdr:nvCxnSpPr>
        <xdr:cNvPr id="416" name="直線コネクタ 415"/>
        <xdr:cNvCxnSpPr/>
      </xdr:nvCxnSpPr>
      <xdr:spPr>
        <a:xfrm>
          <a:off x="6972300" y="12148807"/>
          <a:ext cx="889000" cy="89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68571</xdr:rowOff>
    </xdr:from>
    <xdr:to>
      <xdr:col>41</xdr:col>
      <xdr:colOff>101600</xdr:colOff>
      <xdr:row>77</xdr:row>
      <xdr:rowOff>170171</xdr:rowOff>
    </xdr:to>
    <xdr:sp macro="" textlink="">
      <xdr:nvSpPr>
        <xdr:cNvPr id="417" name="フローチャート: 判断 416"/>
        <xdr:cNvSpPr/>
      </xdr:nvSpPr>
      <xdr:spPr>
        <a:xfrm>
          <a:off x="7810500" y="1327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161298</xdr:rowOff>
    </xdr:from>
    <xdr:ext cx="534377" cy="259045"/>
    <xdr:sp macro="" textlink="">
      <xdr:nvSpPr>
        <xdr:cNvPr id="418" name="テキスト ボックス 417"/>
        <xdr:cNvSpPr txBox="1"/>
      </xdr:nvSpPr>
      <xdr:spPr>
        <a:xfrm>
          <a:off x="7594111" y="1336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33682</xdr:rowOff>
    </xdr:from>
    <xdr:to>
      <xdr:col>36</xdr:col>
      <xdr:colOff>165100</xdr:colOff>
      <xdr:row>77</xdr:row>
      <xdr:rowOff>135282</xdr:rowOff>
    </xdr:to>
    <xdr:sp macro="" textlink="">
      <xdr:nvSpPr>
        <xdr:cNvPr id="419" name="フローチャート: 判断 418"/>
        <xdr:cNvSpPr/>
      </xdr:nvSpPr>
      <xdr:spPr>
        <a:xfrm>
          <a:off x="69215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126409</xdr:rowOff>
    </xdr:from>
    <xdr:ext cx="534377" cy="259045"/>
    <xdr:sp macro="" textlink="">
      <xdr:nvSpPr>
        <xdr:cNvPr id="420" name="テキスト ボックス 419"/>
        <xdr:cNvSpPr txBox="1"/>
      </xdr:nvSpPr>
      <xdr:spPr>
        <a:xfrm>
          <a:off x="6705111" y="1332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146924</xdr:rowOff>
    </xdr:from>
    <xdr:to>
      <xdr:col>55</xdr:col>
      <xdr:colOff>50800</xdr:colOff>
      <xdr:row>76</xdr:row>
      <xdr:rowOff>77074</xdr:rowOff>
    </xdr:to>
    <xdr:sp macro="" textlink="">
      <xdr:nvSpPr>
        <xdr:cNvPr id="426" name="楕円 425"/>
        <xdr:cNvSpPr/>
      </xdr:nvSpPr>
      <xdr:spPr>
        <a:xfrm>
          <a:off x="10426700" y="1300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169801</xdr:rowOff>
    </xdr:from>
    <xdr:ext cx="534377" cy="259045"/>
    <xdr:sp macro="" textlink="">
      <xdr:nvSpPr>
        <xdr:cNvPr id="427" name="普通建設事業費 （ うち新規整備　）該当値テキスト"/>
        <xdr:cNvSpPr txBox="1"/>
      </xdr:nvSpPr>
      <xdr:spPr>
        <a:xfrm>
          <a:off x="10528300" y="1285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53358</xdr:rowOff>
    </xdr:from>
    <xdr:to>
      <xdr:col>50</xdr:col>
      <xdr:colOff>165100</xdr:colOff>
      <xdr:row>76</xdr:row>
      <xdr:rowOff>154958</xdr:rowOff>
    </xdr:to>
    <xdr:sp macro="" textlink="">
      <xdr:nvSpPr>
        <xdr:cNvPr id="428" name="楕円 427"/>
        <xdr:cNvSpPr/>
      </xdr:nvSpPr>
      <xdr:spPr>
        <a:xfrm>
          <a:off x="9588500" y="1308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36</xdr:rowOff>
    </xdr:from>
    <xdr:ext cx="534377" cy="259045"/>
    <xdr:sp macro="" textlink="">
      <xdr:nvSpPr>
        <xdr:cNvPr id="429" name="テキスト ボックス 428"/>
        <xdr:cNvSpPr txBox="1"/>
      </xdr:nvSpPr>
      <xdr:spPr>
        <a:xfrm>
          <a:off x="9372111" y="1285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13742</xdr:rowOff>
    </xdr:from>
    <xdr:to>
      <xdr:col>46</xdr:col>
      <xdr:colOff>38100</xdr:colOff>
      <xdr:row>75</xdr:row>
      <xdr:rowOff>115342</xdr:rowOff>
    </xdr:to>
    <xdr:sp macro="" textlink="">
      <xdr:nvSpPr>
        <xdr:cNvPr id="430" name="楕円 429"/>
        <xdr:cNvSpPr/>
      </xdr:nvSpPr>
      <xdr:spPr>
        <a:xfrm>
          <a:off x="8699500" y="1287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131869</xdr:rowOff>
    </xdr:from>
    <xdr:ext cx="534377" cy="259045"/>
    <xdr:sp macro="" textlink="">
      <xdr:nvSpPr>
        <xdr:cNvPr id="431" name="テキスト ボックス 430"/>
        <xdr:cNvSpPr txBox="1"/>
      </xdr:nvSpPr>
      <xdr:spPr>
        <a:xfrm>
          <a:off x="8483111" y="1264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135117</xdr:rowOff>
    </xdr:from>
    <xdr:to>
      <xdr:col>41</xdr:col>
      <xdr:colOff>101600</xdr:colOff>
      <xdr:row>76</xdr:row>
      <xdr:rowOff>65267</xdr:rowOff>
    </xdr:to>
    <xdr:sp macro="" textlink="">
      <xdr:nvSpPr>
        <xdr:cNvPr id="432" name="楕円 431"/>
        <xdr:cNvSpPr/>
      </xdr:nvSpPr>
      <xdr:spPr>
        <a:xfrm>
          <a:off x="7810500" y="1299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81794</xdr:rowOff>
    </xdr:from>
    <xdr:ext cx="534377" cy="259045"/>
    <xdr:sp macro="" textlink="">
      <xdr:nvSpPr>
        <xdr:cNvPr id="433" name="テキスト ボックス 432"/>
        <xdr:cNvSpPr txBox="1"/>
      </xdr:nvSpPr>
      <xdr:spPr>
        <a:xfrm>
          <a:off x="7594111" y="12769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96507</xdr:rowOff>
    </xdr:from>
    <xdr:to>
      <xdr:col>36</xdr:col>
      <xdr:colOff>165100</xdr:colOff>
      <xdr:row>71</xdr:row>
      <xdr:rowOff>26657</xdr:rowOff>
    </xdr:to>
    <xdr:sp macro="" textlink="">
      <xdr:nvSpPr>
        <xdr:cNvPr id="434" name="楕円 433"/>
        <xdr:cNvSpPr/>
      </xdr:nvSpPr>
      <xdr:spPr>
        <a:xfrm>
          <a:off x="6921500" y="1209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69</xdr:row>
      <xdr:rowOff>43184</xdr:rowOff>
    </xdr:from>
    <xdr:ext cx="599010" cy="259045"/>
    <xdr:sp macro="" textlink="">
      <xdr:nvSpPr>
        <xdr:cNvPr id="435" name="テキスト ボックス 434"/>
        <xdr:cNvSpPr txBox="1"/>
      </xdr:nvSpPr>
      <xdr:spPr>
        <a:xfrm>
          <a:off x="6672795" y="11873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5" name="テキスト ボックス 454"/>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126155</xdr:rowOff>
    </xdr:from>
    <xdr:to>
      <xdr:col>54</xdr:col>
      <xdr:colOff>189865</xdr:colOff>
      <xdr:row>98</xdr:row>
      <xdr:rowOff>167723</xdr:rowOff>
    </xdr:to>
    <xdr:cxnSp macro="">
      <xdr:nvCxnSpPr>
        <xdr:cNvPr id="459" name="直線コネクタ 458"/>
        <xdr:cNvCxnSpPr/>
      </xdr:nvCxnSpPr>
      <xdr:spPr>
        <a:xfrm flipV="1">
          <a:off x="10475595" y="15556655"/>
          <a:ext cx="1270" cy="1413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100</xdr:rowOff>
    </xdr:from>
    <xdr:ext cx="469744" cy="259045"/>
    <xdr:sp macro="" textlink="">
      <xdr:nvSpPr>
        <xdr:cNvPr id="460" name="普通建設事業費 （ うち更新整備　）最小値テキスト"/>
        <xdr:cNvSpPr txBox="1"/>
      </xdr:nvSpPr>
      <xdr:spPr>
        <a:xfrm>
          <a:off x="10528300" y="1697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167723</xdr:rowOff>
    </xdr:from>
    <xdr:to>
      <xdr:col>55</xdr:col>
      <xdr:colOff>88900</xdr:colOff>
      <xdr:row>98</xdr:row>
      <xdr:rowOff>167723</xdr:rowOff>
    </xdr:to>
    <xdr:cxnSp macro="">
      <xdr:nvCxnSpPr>
        <xdr:cNvPr id="461" name="直線コネクタ 460"/>
        <xdr:cNvCxnSpPr/>
      </xdr:nvCxnSpPr>
      <xdr:spPr>
        <a:xfrm>
          <a:off x="10388600" y="16969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72832</xdr:rowOff>
    </xdr:from>
    <xdr:ext cx="534377" cy="259045"/>
    <xdr:sp macro="" textlink="">
      <xdr:nvSpPr>
        <xdr:cNvPr id="462" name="普通建設事業費 （ うち更新整備　）最大値テキスト"/>
        <xdr:cNvSpPr txBox="1"/>
      </xdr:nvSpPr>
      <xdr:spPr>
        <a:xfrm>
          <a:off x="10528300" y="1533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126155</xdr:rowOff>
    </xdr:from>
    <xdr:to>
      <xdr:col>55</xdr:col>
      <xdr:colOff>88900</xdr:colOff>
      <xdr:row>90</xdr:row>
      <xdr:rowOff>126155</xdr:rowOff>
    </xdr:to>
    <xdr:cxnSp macro="">
      <xdr:nvCxnSpPr>
        <xdr:cNvPr id="463" name="直線コネクタ 462"/>
        <xdr:cNvCxnSpPr/>
      </xdr:nvCxnSpPr>
      <xdr:spPr>
        <a:xfrm>
          <a:off x="10388600" y="15556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38030</xdr:rowOff>
    </xdr:from>
    <xdr:to>
      <xdr:col>55</xdr:col>
      <xdr:colOff>0</xdr:colOff>
      <xdr:row>98</xdr:row>
      <xdr:rowOff>74416</xdr:rowOff>
    </xdr:to>
    <xdr:cxnSp macro="">
      <xdr:nvCxnSpPr>
        <xdr:cNvPr id="464" name="直線コネクタ 463"/>
        <xdr:cNvCxnSpPr/>
      </xdr:nvCxnSpPr>
      <xdr:spPr>
        <a:xfrm flipV="1">
          <a:off x="9639300" y="16840130"/>
          <a:ext cx="838200" cy="36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78782</xdr:rowOff>
    </xdr:from>
    <xdr:ext cx="534377" cy="259045"/>
    <xdr:sp macro="" textlink="">
      <xdr:nvSpPr>
        <xdr:cNvPr id="465" name="普通建設事業費 （ うち更新整備　）平均値テキスト"/>
        <xdr:cNvSpPr txBox="1"/>
      </xdr:nvSpPr>
      <xdr:spPr>
        <a:xfrm>
          <a:off x="10528300" y="16366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55905</xdr:rowOff>
    </xdr:from>
    <xdr:to>
      <xdr:col>55</xdr:col>
      <xdr:colOff>50800</xdr:colOff>
      <xdr:row>96</xdr:row>
      <xdr:rowOff>157505</xdr:rowOff>
    </xdr:to>
    <xdr:sp macro="" textlink="">
      <xdr:nvSpPr>
        <xdr:cNvPr id="466" name="フローチャート: 判断 465"/>
        <xdr:cNvSpPr/>
      </xdr:nvSpPr>
      <xdr:spPr>
        <a:xfrm>
          <a:off x="10426700" y="1651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74416</xdr:rowOff>
    </xdr:from>
    <xdr:to>
      <xdr:col>50</xdr:col>
      <xdr:colOff>114300</xdr:colOff>
      <xdr:row>98</xdr:row>
      <xdr:rowOff>83883</xdr:rowOff>
    </xdr:to>
    <xdr:cxnSp macro="">
      <xdr:nvCxnSpPr>
        <xdr:cNvPr id="467" name="直線コネクタ 466"/>
        <xdr:cNvCxnSpPr/>
      </xdr:nvCxnSpPr>
      <xdr:spPr>
        <a:xfrm flipV="1">
          <a:off x="8750300" y="16876516"/>
          <a:ext cx="889000" cy="9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93187</xdr:rowOff>
    </xdr:from>
    <xdr:to>
      <xdr:col>50</xdr:col>
      <xdr:colOff>165100</xdr:colOff>
      <xdr:row>97</xdr:row>
      <xdr:rowOff>23337</xdr:rowOff>
    </xdr:to>
    <xdr:sp macro="" textlink="">
      <xdr:nvSpPr>
        <xdr:cNvPr id="468" name="フローチャート: 判断 467"/>
        <xdr:cNvSpPr/>
      </xdr:nvSpPr>
      <xdr:spPr>
        <a:xfrm>
          <a:off x="9588500" y="1655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39864</xdr:rowOff>
    </xdr:from>
    <xdr:ext cx="534377" cy="259045"/>
    <xdr:sp macro="" textlink="">
      <xdr:nvSpPr>
        <xdr:cNvPr id="469" name="テキスト ボックス 468"/>
        <xdr:cNvSpPr txBox="1"/>
      </xdr:nvSpPr>
      <xdr:spPr>
        <a:xfrm>
          <a:off x="9372111" y="1632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77902</xdr:rowOff>
    </xdr:from>
    <xdr:to>
      <xdr:col>45</xdr:col>
      <xdr:colOff>177800</xdr:colOff>
      <xdr:row>98</xdr:row>
      <xdr:rowOff>83883</xdr:rowOff>
    </xdr:to>
    <xdr:cxnSp macro="">
      <xdr:nvCxnSpPr>
        <xdr:cNvPr id="470" name="直線コネクタ 469"/>
        <xdr:cNvCxnSpPr/>
      </xdr:nvCxnSpPr>
      <xdr:spPr>
        <a:xfrm>
          <a:off x="7861300" y="16708552"/>
          <a:ext cx="889000" cy="17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19901</xdr:rowOff>
    </xdr:from>
    <xdr:to>
      <xdr:col>46</xdr:col>
      <xdr:colOff>38100</xdr:colOff>
      <xdr:row>96</xdr:row>
      <xdr:rowOff>121501</xdr:rowOff>
    </xdr:to>
    <xdr:sp macro="" textlink="">
      <xdr:nvSpPr>
        <xdr:cNvPr id="471" name="フローチャート: 判断 470"/>
        <xdr:cNvSpPr/>
      </xdr:nvSpPr>
      <xdr:spPr>
        <a:xfrm>
          <a:off x="8699500" y="1647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138028</xdr:rowOff>
    </xdr:from>
    <xdr:ext cx="534377" cy="259045"/>
    <xdr:sp macro="" textlink="">
      <xdr:nvSpPr>
        <xdr:cNvPr id="472" name="テキスト ボックス 471"/>
        <xdr:cNvSpPr txBox="1"/>
      </xdr:nvSpPr>
      <xdr:spPr>
        <a:xfrm>
          <a:off x="8483111" y="16254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15456</xdr:rowOff>
    </xdr:from>
    <xdr:to>
      <xdr:col>41</xdr:col>
      <xdr:colOff>50800</xdr:colOff>
      <xdr:row>97</xdr:row>
      <xdr:rowOff>77902</xdr:rowOff>
    </xdr:to>
    <xdr:cxnSp macro="">
      <xdr:nvCxnSpPr>
        <xdr:cNvPr id="473" name="直線コネクタ 472"/>
        <xdr:cNvCxnSpPr/>
      </xdr:nvCxnSpPr>
      <xdr:spPr>
        <a:xfrm>
          <a:off x="6972300" y="16474656"/>
          <a:ext cx="889000" cy="233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77432</xdr:rowOff>
    </xdr:from>
    <xdr:to>
      <xdr:col>41</xdr:col>
      <xdr:colOff>101600</xdr:colOff>
      <xdr:row>97</xdr:row>
      <xdr:rowOff>7582</xdr:rowOff>
    </xdr:to>
    <xdr:sp macro="" textlink="">
      <xdr:nvSpPr>
        <xdr:cNvPr id="474" name="フローチャート: 判断 473"/>
        <xdr:cNvSpPr/>
      </xdr:nvSpPr>
      <xdr:spPr>
        <a:xfrm>
          <a:off x="78105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24109</xdr:rowOff>
    </xdr:from>
    <xdr:ext cx="534377" cy="259045"/>
    <xdr:sp macro="" textlink="">
      <xdr:nvSpPr>
        <xdr:cNvPr id="475" name="テキスト ボックス 474"/>
        <xdr:cNvSpPr txBox="1"/>
      </xdr:nvSpPr>
      <xdr:spPr>
        <a:xfrm>
          <a:off x="7594111" y="1631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1612</xdr:rowOff>
    </xdr:from>
    <xdr:to>
      <xdr:col>36</xdr:col>
      <xdr:colOff>165100</xdr:colOff>
      <xdr:row>97</xdr:row>
      <xdr:rowOff>103212</xdr:rowOff>
    </xdr:to>
    <xdr:sp macro="" textlink="">
      <xdr:nvSpPr>
        <xdr:cNvPr id="476" name="フローチャート: 判断 475"/>
        <xdr:cNvSpPr/>
      </xdr:nvSpPr>
      <xdr:spPr>
        <a:xfrm>
          <a:off x="6921500" y="1663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94339</xdr:rowOff>
    </xdr:from>
    <xdr:ext cx="534377" cy="259045"/>
    <xdr:sp macro="" textlink="">
      <xdr:nvSpPr>
        <xdr:cNvPr id="477" name="テキスト ボックス 476"/>
        <xdr:cNvSpPr txBox="1"/>
      </xdr:nvSpPr>
      <xdr:spPr>
        <a:xfrm>
          <a:off x="6705111" y="1672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158680</xdr:rowOff>
    </xdr:from>
    <xdr:to>
      <xdr:col>55</xdr:col>
      <xdr:colOff>50800</xdr:colOff>
      <xdr:row>98</xdr:row>
      <xdr:rowOff>88830</xdr:rowOff>
    </xdr:to>
    <xdr:sp macro="" textlink="">
      <xdr:nvSpPr>
        <xdr:cNvPr id="483" name="楕円 482"/>
        <xdr:cNvSpPr/>
      </xdr:nvSpPr>
      <xdr:spPr>
        <a:xfrm>
          <a:off x="10426700" y="1678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137107</xdr:rowOff>
    </xdr:from>
    <xdr:ext cx="469744" cy="259045"/>
    <xdr:sp macro="" textlink="">
      <xdr:nvSpPr>
        <xdr:cNvPr id="484" name="普通建設事業費 （ うち更新整備　）該当値テキスト"/>
        <xdr:cNvSpPr txBox="1"/>
      </xdr:nvSpPr>
      <xdr:spPr>
        <a:xfrm>
          <a:off x="10528300" y="16767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23616</xdr:rowOff>
    </xdr:from>
    <xdr:to>
      <xdr:col>50</xdr:col>
      <xdr:colOff>165100</xdr:colOff>
      <xdr:row>98</xdr:row>
      <xdr:rowOff>125216</xdr:rowOff>
    </xdr:to>
    <xdr:sp macro="" textlink="">
      <xdr:nvSpPr>
        <xdr:cNvPr id="485" name="楕円 484"/>
        <xdr:cNvSpPr/>
      </xdr:nvSpPr>
      <xdr:spPr>
        <a:xfrm>
          <a:off x="9588500" y="1682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116343</xdr:rowOff>
    </xdr:from>
    <xdr:ext cx="469744" cy="259045"/>
    <xdr:sp macro="" textlink="">
      <xdr:nvSpPr>
        <xdr:cNvPr id="486" name="テキスト ボックス 485"/>
        <xdr:cNvSpPr txBox="1"/>
      </xdr:nvSpPr>
      <xdr:spPr>
        <a:xfrm>
          <a:off x="9404428" y="16918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33083</xdr:rowOff>
    </xdr:from>
    <xdr:to>
      <xdr:col>46</xdr:col>
      <xdr:colOff>38100</xdr:colOff>
      <xdr:row>98</xdr:row>
      <xdr:rowOff>134683</xdr:rowOff>
    </xdr:to>
    <xdr:sp macro="" textlink="">
      <xdr:nvSpPr>
        <xdr:cNvPr id="487" name="楕円 486"/>
        <xdr:cNvSpPr/>
      </xdr:nvSpPr>
      <xdr:spPr>
        <a:xfrm>
          <a:off x="8699500" y="1683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125810</xdr:rowOff>
    </xdr:from>
    <xdr:ext cx="469744" cy="259045"/>
    <xdr:sp macro="" textlink="">
      <xdr:nvSpPr>
        <xdr:cNvPr id="488" name="テキスト ボックス 487"/>
        <xdr:cNvSpPr txBox="1"/>
      </xdr:nvSpPr>
      <xdr:spPr>
        <a:xfrm>
          <a:off x="8515428" y="16927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27102</xdr:rowOff>
    </xdr:from>
    <xdr:to>
      <xdr:col>41</xdr:col>
      <xdr:colOff>101600</xdr:colOff>
      <xdr:row>97</xdr:row>
      <xdr:rowOff>128702</xdr:rowOff>
    </xdr:to>
    <xdr:sp macro="" textlink="">
      <xdr:nvSpPr>
        <xdr:cNvPr id="489" name="楕円 488"/>
        <xdr:cNvSpPr/>
      </xdr:nvSpPr>
      <xdr:spPr>
        <a:xfrm>
          <a:off x="7810500" y="1665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119829</xdr:rowOff>
    </xdr:from>
    <xdr:ext cx="534377" cy="259045"/>
    <xdr:sp macro="" textlink="">
      <xdr:nvSpPr>
        <xdr:cNvPr id="490" name="テキスト ボックス 489"/>
        <xdr:cNvSpPr txBox="1"/>
      </xdr:nvSpPr>
      <xdr:spPr>
        <a:xfrm>
          <a:off x="7594111" y="16750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136106</xdr:rowOff>
    </xdr:from>
    <xdr:to>
      <xdr:col>36</xdr:col>
      <xdr:colOff>165100</xdr:colOff>
      <xdr:row>96</xdr:row>
      <xdr:rowOff>66256</xdr:rowOff>
    </xdr:to>
    <xdr:sp macro="" textlink="">
      <xdr:nvSpPr>
        <xdr:cNvPr id="491" name="楕円 490"/>
        <xdr:cNvSpPr/>
      </xdr:nvSpPr>
      <xdr:spPr>
        <a:xfrm>
          <a:off x="6921500" y="1642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82783</xdr:rowOff>
    </xdr:from>
    <xdr:ext cx="534377" cy="259045"/>
    <xdr:sp macro="" textlink="">
      <xdr:nvSpPr>
        <xdr:cNvPr id="492" name="テキスト ボックス 491"/>
        <xdr:cNvSpPr txBox="1"/>
      </xdr:nvSpPr>
      <xdr:spPr>
        <a:xfrm>
          <a:off x="6705111" y="16199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6" name="テキスト ボックス 505"/>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2" name="テキスト ボックス 51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155016</xdr:rowOff>
    </xdr:from>
    <xdr:to>
      <xdr:col>85</xdr:col>
      <xdr:colOff>126364</xdr:colOff>
      <xdr:row>39</xdr:row>
      <xdr:rowOff>44450</xdr:rowOff>
    </xdr:to>
    <xdr:cxnSp macro="">
      <xdr:nvCxnSpPr>
        <xdr:cNvPr id="516" name="直線コネクタ 515"/>
        <xdr:cNvCxnSpPr/>
      </xdr:nvCxnSpPr>
      <xdr:spPr>
        <a:xfrm flipV="1">
          <a:off x="16317595" y="5469966"/>
          <a:ext cx="1269" cy="1261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7"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101693</xdr:rowOff>
    </xdr:from>
    <xdr:ext cx="534377" cy="259045"/>
    <xdr:sp macro="" textlink="">
      <xdr:nvSpPr>
        <xdr:cNvPr id="519" name="災害復旧事業費最大値テキスト"/>
        <xdr:cNvSpPr txBox="1"/>
      </xdr:nvSpPr>
      <xdr:spPr>
        <a:xfrm>
          <a:off x="16370300" y="524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155016</xdr:rowOff>
    </xdr:from>
    <xdr:to>
      <xdr:col>86</xdr:col>
      <xdr:colOff>25400</xdr:colOff>
      <xdr:row>31</xdr:row>
      <xdr:rowOff>155016</xdr:rowOff>
    </xdr:to>
    <xdr:cxnSp macro="">
      <xdr:nvCxnSpPr>
        <xdr:cNvPr id="520" name="直線コネクタ 519"/>
        <xdr:cNvCxnSpPr/>
      </xdr:nvCxnSpPr>
      <xdr:spPr>
        <a:xfrm>
          <a:off x="16230600" y="5469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157988</xdr:rowOff>
    </xdr:from>
    <xdr:to>
      <xdr:col>85</xdr:col>
      <xdr:colOff>127000</xdr:colOff>
      <xdr:row>39</xdr:row>
      <xdr:rowOff>44450</xdr:rowOff>
    </xdr:to>
    <xdr:cxnSp macro="">
      <xdr:nvCxnSpPr>
        <xdr:cNvPr id="521" name="直線コネクタ 520"/>
        <xdr:cNvCxnSpPr/>
      </xdr:nvCxnSpPr>
      <xdr:spPr>
        <a:xfrm flipV="1">
          <a:off x="15481300" y="6501638"/>
          <a:ext cx="838200" cy="229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45229</xdr:rowOff>
    </xdr:from>
    <xdr:ext cx="469744" cy="259045"/>
    <xdr:sp macro="" textlink="">
      <xdr:nvSpPr>
        <xdr:cNvPr id="522" name="災害復旧事業費平均値テキスト"/>
        <xdr:cNvSpPr txBox="1"/>
      </xdr:nvSpPr>
      <xdr:spPr>
        <a:xfrm>
          <a:off x="16370300" y="65603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66802</xdr:rowOff>
    </xdr:from>
    <xdr:to>
      <xdr:col>85</xdr:col>
      <xdr:colOff>177800</xdr:colOff>
      <xdr:row>38</xdr:row>
      <xdr:rowOff>168402</xdr:rowOff>
    </xdr:to>
    <xdr:sp macro="" textlink="">
      <xdr:nvSpPr>
        <xdr:cNvPr id="523" name="フローチャート: 判断 522"/>
        <xdr:cNvSpPr/>
      </xdr:nvSpPr>
      <xdr:spPr>
        <a:xfrm>
          <a:off x="16268700" y="658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4" name="直線コネクタ 523"/>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38836</xdr:rowOff>
    </xdr:from>
    <xdr:to>
      <xdr:col>81</xdr:col>
      <xdr:colOff>101600</xdr:colOff>
      <xdr:row>38</xdr:row>
      <xdr:rowOff>140436</xdr:rowOff>
    </xdr:to>
    <xdr:sp macro="" textlink="">
      <xdr:nvSpPr>
        <xdr:cNvPr id="525" name="フローチャート: 判断 524"/>
        <xdr:cNvSpPr/>
      </xdr:nvSpPr>
      <xdr:spPr>
        <a:xfrm>
          <a:off x="15430500" y="655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156964</xdr:rowOff>
    </xdr:from>
    <xdr:ext cx="469744" cy="259045"/>
    <xdr:sp macro="" textlink="">
      <xdr:nvSpPr>
        <xdr:cNvPr id="526" name="テキスト ボックス 525"/>
        <xdr:cNvSpPr txBox="1"/>
      </xdr:nvSpPr>
      <xdr:spPr>
        <a:xfrm>
          <a:off x="15246428" y="6329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7" name="直線コネクタ 526"/>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118618</xdr:rowOff>
    </xdr:from>
    <xdr:to>
      <xdr:col>76</xdr:col>
      <xdr:colOff>165100</xdr:colOff>
      <xdr:row>39</xdr:row>
      <xdr:rowOff>48768</xdr:rowOff>
    </xdr:to>
    <xdr:sp macro="" textlink="">
      <xdr:nvSpPr>
        <xdr:cNvPr id="528" name="フローチャート: 判断 527"/>
        <xdr:cNvSpPr/>
      </xdr:nvSpPr>
      <xdr:spPr>
        <a:xfrm>
          <a:off x="14541500" y="66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65295</xdr:rowOff>
    </xdr:from>
    <xdr:ext cx="378565" cy="259045"/>
    <xdr:sp macro="" textlink="">
      <xdr:nvSpPr>
        <xdr:cNvPr id="529" name="テキスト ボックス 528"/>
        <xdr:cNvSpPr txBox="1"/>
      </xdr:nvSpPr>
      <xdr:spPr>
        <a:xfrm>
          <a:off x="14403017" y="64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0" name="直線コネクタ 529"/>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132715</xdr:rowOff>
    </xdr:from>
    <xdr:to>
      <xdr:col>72</xdr:col>
      <xdr:colOff>38100</xdr:colOff>
      <xdr:row>39</xdr:row>
      <xdr:rowOff>62865</xdr:rowOff>
    </xdr:to>
    <xdr:sp macro="" textlink="">
      <xdr:nvSpPr>
        <xdr:cNvPr id="531" name="フローチャート: 判断 530"/>
        <xdr:cNvSpPr/>
      </xdr:nvSpPr>
      <xdr:spPr>
        <a:xfrm>
          <a:off x="13652500" y="664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79392</xdr:rowOff>
    </xdr:from>
    <xdr:ext cx="378565" cy="259045"/>
    <xdr:sp macro="" textlink="">
      <xdr:nvSpPr>
        <xdr:cNvPr id="532" name="テキスト ボックス 531"/>
        <xdr:cNvSpPr txBox="1"/>
      </xdr:nvSpPr>
      <xdr:spPr>
        <a:xfrm>
          <a:off x="13514017" y="64230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131953</xdr:rowOff>
    </xdr:from>
    <xdr:to>
      <xdr:col>67</xdr:col>
      <xdr:colOff>101600</xdr:colOff>
      <xdr:row>39</xdr:row>
      <xdr:rowOff>62103</xdr:rowOff>
    </xdr:to>
    <xdr:sp macro="" textlink="">
      <xdr:nvSpPr>
        <xdr:cNvPr id="533" name="フローチャート: 判断 532"/>
        <xdr:cNvSpPr/>
      </xdr:nvSpPr>
      <xdr:spPr>
        <a:xfrm>
          <a:off x="12763500" y="664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78630</xdr:rowOff>
    </xdr:from>
    <xdr:ext cx="378565" cy="259045"/>
    <xdr:sp macro="" textlink="">
      <xdr:nvSpPr>
        <xdr:cNvPr id="534" name="テキスト ボックス 533"/>
        <xdr:cNvSpPr txBox="1"/>
      </xdr:nvSpPr>
      <xdr:spPr>
        <a:xfrm>
          <a:off x="12625017" y="6422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107188</xdr:rowOff>
    </xdr:from>
    <xdr:to>
      <xdr:col>85</xdr:col>
      <xdr:colOff>177800</xdr:colOff>
      <xdr:row>38</xdr:row>
      <xdr:rowOff>37338</xdr:rowOff>
    </xdr:to>
    <xdr:sp macro="" textlink="">
      <xdr:nvSpPr>
        <xdr:cNvPr id="540" name="楕円 539"/>
        <xdr:cNvSpPr/>
      </xdr:nvSpPr>
      <xdr:spPr>
        <a:xfrm>
          <a:off x="16268700" y="645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130065</xdr:rowOff>
    </xdr:from>
    <xdr:ext cx="469744" cy="259045"/>
    <xdr:sp macro="" textlink="">
      <xdr:nvSpPr>
        <xdr:cNvPr id="541" name="災害復旧事業費該当値テキスト"/>
        <xdr:cNvSpPr txBox="1"/>
      </xdr:nvSpPr>
      <xdr:spPr>
        <a:xfrm>
          <a:off x="16370300" y="6302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2" name="楕円 541"/>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3" name="テキスト ボックス 542"/>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4" name="楕円 543"/>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5" name="テキスト ボックス 544"/>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6" name="楕円 545"/>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7" name="テキスト ボックス 546"/>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8" name="楕円 547"/>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9" name="テキスト ボックス 548"/>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145504</xdr:rowOff>
    </xdr:from>
    <xdr:to>
      <xdr:col>85</xdr:col>
      <xdr:colOff>126364</xdr:colOff>
      <xdr:row>78</xdr:row>
      <xdr:rowOff>60122</xdr:rowOff>
    </xdr:to>
    <xdr:cxnSp macro="">
      <xdr:nvCxnSpPr>
        <xdr:cNvPr id="622" name="直線コネクタ 621"/>
        <xdr:cNvCxnSpPr/>
      </xdr:nvCxnSpPr>
      <xdr:spPr>
        <a:xfrm flipV="1">
          <a:off x="16317595" y="12147004"/>
          <a:ext cx="1269" cy="128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63949</xdr:rowOff>
    </xdr:from>
    <xdr:ext cx="534377" cy="259045"/>
    <xdr:sp macro="" textlink="">
      <xdr:nvSpPr>
        <xdr:cNvPr id="623" name="公債費最小値テキスト"/>
        <xdr:cNvSpPr txBox="1"/>
      </xdr:nvSpPr>
      <xdr:spPr>
        <a:xfrm>
          <a:off x="16370300" y="1343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60122</xdr:rowOff>
    </xdr:from>
    <xdr:to>
      <xdr:col>86</xdr:col>
      <xdr:colOff>25400</xdr:colOff>
      <xdr:row>78</xdr:row>
      <xdr:rowOff>60122</xdr:rowOff>
    </xdr:to>
    <xdr:cxnSp macro="">
      <xdr:nvCxnSpPr>
        <xdr:cNvPr id="624" name="直線コネクタ 623"/>
        <xdr:cNvCxnSpPr/>
      </xdr:nvCxnSpPr>
      <xdr:spPr>
        <a:xfrm>
          <a:off x="16230600" y="1343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92181</xdr:rowOff>
    </xdr:from>
    <xdr:ext cx="599010" cy="259045"/>
    <xdr:sp macro="" textlink="">
      <xdr:nvSpPr>
        <xdr:cNvPr id="625" name="公債費最大値テキスト"/>
        <xdr:cNvSpPr txBox="1"/>
      </xdr:nvSpPr>
      <xdr:spPr>
        <a:xfrm>
          <a:off x="16370300" y="11922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145504</xdr:rowOff>
    </xdr:from>
    <xdr:to>
      <xdr:col>86</xdr:col>
      <xdr:colOff>25400</xdr:colOff>
      <xdr:row>70</xdr:row>
      <xdr:rowOff>145504</xdr:rowOff>
    </xdr:to>
    <xdr:cxnSp macro="">
      <xdr:nvCxnSpPr>
        <xdr:cNvPr id="626" name="直線コネクタ 625"/>
        <xdr:cNvCxnSpPr/>
      </xdr:nvCxnSpPr>
      <xdr:spPr>
        <a:xfrm>
          <a:off x="16230600" y="1214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45314</xdr:rowOff>
    </xdr:from>
    <xdr:to>
      <xdr:col>85</xdr:col>
      <xdr:colOff>127000</xdr:colOff>
      <xdr:row>76</xdr:row>
      <xdr:rowOff>138392</xdr:rowOff>
    </xdr:to>
    <xdr:cxnSp macro="">
      <xdr:nvCxnSpPr>
        <xdr:cNvPr id="627" name="直線コネクタ 626"/>
        <xdr:cNvCxnSpPr/>
      </xdr:nvCxnSpPr>
      <xdr:spPr>
        <a:xfrm flipV="1">
          <a:off x="15481300" y="12904064"/>
          <a:ext cx="838200" cy="264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37329</xdr:rowOff>
    </xdr:from>
    <xdr:ext cx="534377" cy="259045"/>
    <xdr:sp macro="" textlink="">
      <xdr:nvSpPr>
        <xdr:cNvPr id="628" name="公債費平均値テキスト"/>
        <xdr:cNvSpPr txBox="1"/>
      </xdr:nvSpPr>
      <xdr:spPr>
        <a:xfrm>
          <a:off x="16370300" y="130675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58902</xdr:rowOff>
    </xdr:from>
    <xdr:to>
      <xdr:col>85</xdr:col>
      <xdr:colOff>177800</xdr:colOff>
      <xdr:row>76</xdr:row>
      <xdr:rowOff>160502</xdr:rowOff>
    </xdr:to>
    <xdr:sp macro="" textlink="">
      <xdr:nvSpPr>
        <xdr:cNvPr id="629" name="フローチャート: 判断 628"/>
        <xdr:cNvSpPr/>
      </xdr:nvSpPr>
      <xdr:spPr>
        <a:xfrm>
          <a:off x="162687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130797</xdr:rowOff>
    </xdr:from>
    <xdr:to>
      <xdr:col>81</xdr:col>
      <xdr:colOff>50800</xdr:colOff>
      <xdr:row>76</xdr:row>
      <xdr:rowOff>138392</xdr:rowOff>
    </xdr:to>
    <xdr:cxnSp macro="">
      <xdr:nvCxnSpPr>
        <xdr:cNvPr id="630" name="直線コネクタ 629"/>
        <xdr:cNvCxnSpPr/>
      </xdr:nvCxnSpPr>
      <xdr:spPr>
        <a:xfrm>
          <a:off x="14592300" y="13160997"/>
          <a:ext cx="889000" cy="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64427</xdr:rowOff>
    </xdr:from>
    <xdr:to>
      <xdr:col>81</xdr:col>
      <xdr:colOff>101600</xdr:colOff>
      <xdr:row>76</xdr:row>
      <xdr:rowOff>166027</xdr:rowOff>
    </xdr:to>
    <xdr:sp macro="" textlink="">
      <xdr:nvSpPr>
        <xdr:cNvPr id="631" name="フローチャート: 判断 630"/>
        <xdr:cNvSpPr/>
      </xdr:nvSpPr>
      <xdr:spPr>
        <a:xfrm>
          <a:off x="15430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11104</xdr:rowOff>
    </xdr:from>
    <xdr:ext cx="534377" cy="259045"/>
    <xdr:sp macro="" textlink="">
      <xdr:nvSpPr>
        <xdr:cNvPr id="632" name="テキスト ボックス 631"/>
        <xdr:cNvSpPr txBox="1"/>
      </xdr:nvSpPr>
      <xdr:spPr>
        <a:xfrm>
          <a:off x="15214111" y="128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110286</xdr:rowOff>
    </xdr:from>
    <xdr:to>
      <xdr:col>76</xdr:col>
      <xdr:colOff>114300</xdr:colOff>
      <xdr:row>76</xdr:row>
      <xdr:rowOff>130797</xdr:rowOff>
    </xdr:to>
    <xdr:cxnSp macro="">
      <xdr:nvCxnSpPr>
        <xdr:cNvPr id="633" name="直線コネクタ 632"/>
        <xdr:cNvCxnSpPr/>
      </xdr:nvCxnSpPr>
      <xdr:spPr>
        <a:xfrm>
          <a:off x="13703300" y="13140486"/>
          <a:ext cx="889000" cy="20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47613</xdr:rowOff>
    </xdr:from>
    <xdr:to>
      <xdr:col>76</xdr:col>
      <xdr:colOff>165100</xdr:colOff>
      <xdr:row>76</xdr:row>
      <xdr:rowOff>149213</xdr:rowOff>
    </xdr:to>
    <xdr:sp macro="" textlink="">
      <xdr:nvSpPr>
        <xdr:cNvPr id="634" name="フローチャート: 判断 633"/>
        <xdr:cNvSpPr/>
      </xdr:nvSpPr>
      <xdr:spPr>
        <a:xfrm>
          <a:off x="14541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165740</xdr:rowOff>
    </xdr:from>
    <xdr:ext cx="534377" cy="259045"/>
    <xdr:sp macro="" textlink="">
      <xdr:nvSpPr>
        <xdr:cNvPr id="635" name="テキスト ボックス 634"/>
        <xdr:cNvSpPr txBox="1"/>
      </xdr:nvSpPr>
      <xdr:spPr>
        <a:xfrm>
          <a:off x="14325111" y="1285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110286</xdr:rowOff>
    </xdr:from>
    <xdr:to>
      <xdr:col>71</xdr:col>
      <xdr:colOff>177800</xdr:colOff>
      <xdr:row>76</xdr:row>
      <xdr:rowOff>130277</xdr:rowOff>
    </xdr:to>
    <xdr:cxnSp macro="">
      <xdr:nvCxnSpPr>
        <xdr:cNvPr id="636" name="直線コネクタ 635"/>
        <xdr:cNvCxnSpPr/>
      </xdr:nvCxnSpPr>
      <xdr:spPr>
        <a:xfrm flipV="1">
          <a:off x="12814300" y="13140486"/>
          <a:ext cx="889000" cy="19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37516</xdr:rowOff>
    </xdr:from>
    <xdr:to>
      <xdr:col>72</xdr:col>
      <xdr:colOff>38100</xdr:colOff>
      <xdr:row>76</xdr:row>
      <xdr:rowOff>139116</xdr:rowOff>
    </xdr:to>
    <xdr:sp macro="" textlink="">
      <xdr:nvSpPr>
        <xdr:cNvPr id="637" name="フローチャート: 判断 636"/>
        <xdr:cNvSpPr/>
      </xdr:nvSpPr>
      <xdr:spPr>
        <a:xfrm>
          <a:off x="13652500" y="130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155643</xdr:rowOff>
    </xdr:from>
    <xdr:ext cx="534377" cy="259045"/>
    <xdr:sp macro="" textlink="">
      <xdr:nvSpPr>
        <xdr:cNvPr id="638" name="テキスト ボックス 637"/>
        <xdr:cNvSpPr txBox="1"/>
      </xdr:nvSpPr>
      <xdr:spPr>
        <a:xfrm>
          <a:off x="13436111" y="1284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63664</xdr:rowOff>
    </xdr:from>
    <xdr:to>
      <xdr:col>67</xdr:col>
      <xdr:colOff>101600</xdr:colOff>
      <xdr:row>76</xdr:row>
      <xdr:rowOff>165264</xdr:rowOff>
    </xdr:to>
    <xdr:sp macro="" textlink="">
      <xdr:nvSpPr>
        <xdr:cNvPr id="639" name="フローチャート: 判断 638"/>
        <xdr:cNvSpPr/>
      </xdr:nvSpPr>
      <xdr:spPr>
        <a:xfrm>
          <a:off x="12763500" y="1309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10342</xdr:rowOff>
    </xdr:from>
    <xdr:ext cx="534377" cy="259045"/>
    <xdr:sp macro="" textlink="">
      <xdr:nvSpPr>
        <xdr:cNvPr id="640" name="テキスト ボックス 639"/>
        <xdr:cNvSpPr txBox="1"/>
      </xdr:nvSpPr>
      <xdr:spPr>
        <a:xfrm>
          <a:off x="12547111" y="1286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165964</xdr:rowOff>
    </xdr:from>
    <xdr:to>
      <xdr:col>85</xdr:col>
      <xdr:colOff>177800</xdr:colOff>
      <xdr:row>75</xdr:row>
      <xdr:rowOff>96114</xdr:rowOff>
    </xdr:to>
    <xdr:sp macro="" textlink="">
      <xdr:nvSpPr>
        <xdr:cNvPr id="646" name="楕円 645"/>
        <xdr:cNvSpPr/>
      </xdr:nvSpPr>
      <xdr:spPr>
        <a:xfrm>
          <a:off x="16268700" y="1285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17391</xdr:rowOff>
    </xdr:from>
    <xdr:ext cx="534377" cy="259045"/>
    <xdr:sp macro="" textlink="">
      <xdr:nvSpPr>
        <xdr:cNvPr id="647" name="公債費該当値テキスト"/>
        <xdr:cNvSpPr txBox="1"/>
      </xdr:nvSpPr>
      <xdr:spPr>
        <a:xfrm>
          <a:off x="16370300" y="12704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87592</xdr:rowOff>
    </xdr:from>
    <xdr:to>
      <xdr:col>81</xdr:col>
      <xdr:colOff>101600</xdr:colOff>
      <xdr:row>77</xdr:row>
      <xdr:rowOff>17742</xdr:rowOff>
    </xdr:to>
    <xdr:sp macro="" textlink="">
      <xdr:nvSpPr>
        <xdr:cNvPr id="648" name="楕円 647"/>
        <xdr:cNvSpPr/>
      </xdr:nvSpPr>
      <xdr:spPr>
        <a:xfrm>
          <a:off x="15430500" y="1311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8869</xdr:rowOff>
    </xdr:from>
    <xdr:ext cx="534377" cy="259045"/>
    <xdr:sp macro="" textlink="">
      <xdr:nvSpPr>
        <xdr:cNvPr id="649" name="テキスト ボックス 648"/>
        <xdr:cNvSpPr txBox="1"/>
      </xdr:nvSpPr>
      <xdr:spPr>
        <a:xfrm>
          <a:off x="15214111" y="13210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79997</xdr:rowOff>
    </xdr:from>
    <xdr:to>
      <xdr:col>76</xdr:col>
      <xdr:colOff>165100</xdr:colOff>
      <xdr:row>77</xdr:row>
      <xdr:rowOff>10147</xdr:rowOff>
    </xdr:to>
    <xdr:sp macro="" textlink="">
      <xdr:nvSpPr>
        <xdr:cNvPr id="650" name="楕円 649"/>
        <xdr:cNvSpPr/>
      </xdr:nvSpPr>
      <xdr:spPr>
        <a:xfrm>
          <a:off x="14541500" y="13110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1274</xdr:rowOff>
    </xdr:from>
    <xdr:ext cx="534377" cy="259045"/>
    <xdr:sp macro="" textlink="">
      <xdr:nvSpPr>
        <xdr:cNvPr id="651" name="テキスト ボックス 650"/>
        <xdr:cNvSpPr txBox="1"/>
      </xdr:nvSpPr>
      <xdr:spPr>
        <a:xfrm>
          <a:off x="14325111" y="13202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59486</xdr:rowOff>
    </xdr:from>
    <xdr:to>
      <xdr:col>72</xdr:col>
      <xdr:colOff>38100</xdr:colOff>
      <xdr:row>76</xdr:row>
      <xdr:rowOff>161086</xdr:rowOff>
    </xdr:to>
    <xdr:sp macro="" textlink="">
      <xdr:nvSpPr>
        <xdr:cNvPr id="652" name="楕円 651"/>
        <xdr:cNvSpPr/>
      </xdr:nvSpPr>
      <xdr:spPr>
        <a:xfrm>
          <a:off x="13652500" y="1308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152213</xdr:rowOff>
    </xdr:from>
    <xdr:ext cx="534377" cy="259045"/>
    <xdr:sp macro="" textlink="">
      <xdr:nvSpPr>
        <xdr:cNvPr id="653" name="テキスト ボックス 652"/>
        <xdr:cNvSpPr txBox="1"/>
      </xdr:nvSpPr>
      <xdr:spPr>
        <a:xfrm>
          <a:off x="13436111" y="13182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79477</xdr:rowOff>
    </xdr:from>
    <xdr:to>
      <xdr:col>67</xdr:col>
      <xdr:colOff>101600</xdr:colOff>
      <xdr:row>77</xdr:row>
      <xdr:rowOff>9627</xdr:rowOff>
    </xdr:to>
    <xdr:sp macro="" textlink="">
      <xdr:nvSpPr>
        <xdr:cNvPr id="654" name="楕円 653"/>
        <xdr:cNvSpPr/>
      </xdr:nvSpPr>
      <xdr:spPr>
        <a:xfrm>
          <a:off x="12763500" y="1310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754</xdr:rowOff>
    </xdr:from>
    <xdr:ext cx="534377" cy="259045"/>
    <xdr:sp macro="" textlink="">
      <xdr:nvSpPr>
        <xdr:cNvPr id="655" name="テキスト ボックス 654"/>
        <xdr:cNvSpPr txBox="1"/>
      </xdr:nvSpPr>
      <xdr:spPr>
        <a:xfrm>
          <a:off x="12547111" y="1320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1" name="テキスト ボックス 67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3" name="テキスト ボックス 67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94</xdr:row>
      <xdr:rowOff>141542</xdr:rowOff>
    </xdr:from>
    <xdr:to>
      <xdr:col>85</xdr:col>
      <xdr:colOff>126364</xdr:colOff>
      <xdr:row>99</xdr:row>
      <xdr:rowOff>44069</xdr:rowOff>
    </xdr:to>
    <xdr:cxnSp macro="">
      <xdr:nvCxnSpPr>
        <xdr:cNvPr id="679" name="直線コネクタ 678"/>
        <xdr:cNvCxnSpPr/>
      </xdr:nvCxnSpPr>
      <xdr:spPr>
        <a:xfrm flipV="1">
          <a:off x="16317595" y="16257842"/>
          <a:ext cx="1269" cy="759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47896</xdr:rowOff>
    </xdr:from>
    <xdr:ext cx="313932" cy="259045"/>
    <xdr:sp macro="" textlink="">
      <xdr:nvSpPr>
        <xdr:cNvPr id="680" name="積立金最小値テキスト"/>
        <xdr:cNvSpPr txBox="1"/>
      </xdr:nvSpPr>
      <xdr:spPr>
        <a:xfrm>
          <a:off x="16370300" y="170214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44069</xdr:rowOff>
    </xdr:from>
    <xdr:to>
      <xdr:col>86</xdr:col>
      <xdr:colOff>25400</xdr:colOff>
      <xdr:row>99</xdr:row>
      <xdr:rowOff>44069</xdr:rowOff>
    </xdr:to>
    <xdr:cxnSp macro="">
      <xdr:nvCxnSpPr>
        <xdr:cNvPr id="681" name="直線コネクタ 680"/>
        <xdr:cNvCxnSpPr/>
      </xdr:nvCxnSpPr>
      <xdr:spPr>
        <a:xfrm>
          <a:off x="16230600" y="17017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88219</xdr:rowOff>
    </xdr:from>
    <xdr:ext cx="534377" cy="259045"/>
    <xdr:sp macro="" textlink="">
      <xdr:nvSpPr>
        <xdr:cNvPr id="682" name="積立金最大値テキスト"/>
        <xdr:cNvSpPr txBox="1"/>
      </xdr:nvSpPr>
      <xdr:spPr>
        <a:xfrm>
          <a:off x="16370300" y="16033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94</xdr:row>
      <xdr:rowOff>141542</xdr:rowOff>
    </xdr:from>
    <xdr:to>
      <xdr:col>86</xdr:col>
      <xdr:colOff>25400</xdr:colOff>
      <xdr:row>94</xdr:row>
      <xdr:rowOff>141542</xdr:rowOff>
    </xdr:to>
    <xdr:cxnSp macro="">
      <xdr:nvCxnSpPr>
        <xdr:cNvPr id="683" name="直線コネクタ 682"/>
        <xdr:cNvCxnSpPr/>
      </xdr:nvCxnSpPr>
      <xdr:spPr>
        <a:xfrm>
          <a:off x="16230600" y="16257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37872</xdr:rowOff>
    </xdr:from>
    <xdr:to>
      <xdr:col>85</xdr:col>
      <xdr:colOff>127000</xdr:colOff>
      <xdr:row>97</xdr:row>
      <xdr:rowOff>106795</xdr:rowOff>
    </xdr:to>
    <xdr:cxnSp macro="">
      <xdr:nvCxnSpPr>
        <xdr:cNvPr id="684" name="直線コネクタ 683"/>
        <xdr:cNvCxnSpPr/>
      </xdr:nvCxnSpPr>
      <xdr:spPr>
        <a:xfrm>
          <a:off x="15481300" y="16325622"/>
          <a:ext cx="838200" cy="411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474</xdr:rowOff>
    </xdr:from>
    <xdr:ext cx="534377" cy="259045"/>
    <xdr:sp macro="" textlink="">
      <xdr:nvSpPr>
        <xdr:cNvPr id="685" name="積立金平均値テキスト"/>
        <xdr:cNvSpPr txBox="1"/>
      </xdr:nvSpPr>
      <xdr:spPr>
        <a:xfrm>
          <a:off x="16370300" y="168025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22047</xdr:rowOff>
    </xdr:from>
    <xdr:to>
      <xdr:col>85</xdr:col>
      <xdr:colOff>177800</xdr:colOff>
      <xdr:row>98</xdr:row>
      <xdr:rowOff>123647</xdr:rowOff>
    </xdr:to>
    <xdr:sp macro="" textlink="">
      <xdr:nvSpPr>
        <xdr:cNvPr id="686" name="フローチャート: 判断 685"/>
        <xdr:cNvSpPr/>
      </xdr:nvSpPr>
      <xdr:spPr>
        <a:xfrm>
          <a:off x="16268700" y="16824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155080</xdr:rowOff>
    </xdr:from>
    <xdr:to>
      <xdr:col>81</xdr:col>
      <xdr:colOff>50800</xdr:colOff>
      <xdr:row>95</xdr:row>
      <xdr:rowOff>37872</xdr:rowOff>
    </xdr:to>
    <xdr:cxnSp macro="">
      <xdr:nvCxnSpPr>
        <xdr:cNvPr id="687" name="直線コネクタ 686"/>
        <xdr:cNvCxnSpPr/>
      </xdr:nvCxnSpPr>
      <xdr:spPr>
        <a:xfrm>
          <a:off x="14592300" y="16271380"/>
          <a:ext cx="889000" cy="54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28284</xdr:rowOff>
    </xdr:from>
    <xdr:to>
      <xdr:col>81</xdr:col>
      <xdr:colOff>101600</xdr:colOff>
      <xdr:row>98</xdr:row>
      <xdr:rowOff>129884</xdr:rowOff>
    </xdr:to>
    <xdr:sp macro="" textlink="">
      <xdr:nvSpPr>
        <xdr:cNvPr id="688" name="フローチャート: 判断 687"/>
        <xdr:cNvSpPr/>
      </xdr:nvSpPr>
      <xdr:spPr>
        <a:xfrm>
          <a:off x="15430500" y="1683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121011</xdr:rowOff>
    </xdr:from>
    <xdr:ext cx="534377" cy="259045"/>
    <xdr:sp macro="" textlink="">
      <xdr:nvSpPr>
        <xdr:cNvPr id="689" name="テキスト ボックス 688"/>
        <xdr:cNvSpPr txBox="1"/>
      </xdr:nvSpPr>
      <xdr:spPr>
        <a:xfrm>
          <a:off x="15214111" y="1692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155080</xdr:rowOff>
    </xdr:from>
    <xdr:to>
      <xdr:col>76</xdr:col>
      <xdr:colOff>114300</xdr:colOff>
      <xdr:row>96</xdr:row>
      <xdr:rowOff>23191</xdr:rowOff>
    </xdr:to>
    <xdr:cxnSp macro="">
      <xdr:nvCxnSpPr>
        <xdr:cNvPr id="690" name="直線コネクタ 689"/>
        <xdr:cNvCxnSpPr/>
      </xdr:nvCxnSpPr>
      <xdr:spPr>
        <a:xfrm flipV="1">
          <a:off x="13703300" y="16271380"/>
          <a:ext cx="889000" cy="21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38836</xdr:rowOff>
    </xdr:from>
    <xdr:to>
      <xdr:col>76</xdr:col>
      <xdr:colOff>165100</xdr:colOff>
      <xdr:row>98</xdr:row>
      <xdr:rowOff>140436</xdr:rowOff>
    </xdr:to>
    <xdr:sp macro="" textlink="">
      <xdr:nvSpPr>
        <xdr:cNvPr id="691" name="フローチャート: 判断 690"/>
        <xdr:cNvSpPr/>
      </xdr:nvSpPr>
      <xdr:spPr>
        <a:xfrm>
          <a:off x="14541500" y="1684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131563</xdr:rowOff>
    </xdr:from>
    <xdr:ext cx="469744" cy="259045"/>
    <xdr:sp macro="" textlink="">
      <xdr:nvSpPr>
        <xdr:cNvPr id="692" name="テキスト ボックス 691"/>
        <xdr:cNvSpPr txBox="1"/>
      </xdr:nvSpPr>
      <xdr:spPr>
        <a:xfrm>
          <a:off x="14357428" y="16933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49048</xdr:rowOff>
    </xdr:from>
    <xdr:to>
      <xdr:col>71</xdr:col>
      <xdr:colOff>177800</xdr:colOff>
      <xdr:row>96</xdr:row>
      <xdr:rowOff>23191</xdr:rowOff>
    </xdr:to>
    <xdr:cxnSp macro="">
      <xdr:nvCxnSpPr>
        <xdr:cNvPr id="693" name="直線コネクタ 692"/>
        <xdr:cNvCxnSpPr/>
      </xdr:nvCxnSpPr>
      <xdr:spPr>
        <a:xfrm>
          <a:off x="12814300" y="15650998"/>
          <a:ext cx="889000" cy="831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50178</xdr:rowOff>
    </xdr:from>
    <xdr:to>
      <xdr:col>72</xdr:col>
      <xdr:colOff>38100</xdr:colOff>
      <xdr:row>98</xdr:row>
      <xdr:rowOff>151778</xdr:rowOff>
    </xdr:to>
    <xdr:sp macro="" textlink="">
      <xdr:nvSpPr>
        <xdr:cNvPr id="694" name="フローチャート: 判断 693"/>
        <xdr:cNvSpPr/>
      </xdr:nvSpPr>
      <xdr:spPr>
        <a:xfrm>
          <a:off x="13652500" y="1685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142905</xdr:rowOff>
    </xdr:from>
    <xdr:ext cx="469744" cy="259045"/>
    <xdr:sp macro="" textlink="">
      <xdr:nvSpPr>
        <xdr:cNvPr id="695" name="テキスト ボックス 694"/>
        <xdr:cNvSpPr txBox="1"/>
      </xdr:nvSpPr>
      <xdr:spPr>
        <a:xfrm>
          <a:off x="13468428" y="16945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166790</xdr:rowOff>
    </xdr:from>
    <xdr:to>
      <xdr:col>67</xdr:col>
      <xdr:colOff>101600</xdr:colOff>
      <xdr:row>98</xdr:row>
      <xdr:rowOff>96940</xdr:rowOff>
    </xdr:to>
    <xdr:sp macro="" textlink="">
      <xdr:nvSpPr>
        <xdr:cNvPr id="696" name="フローチャート: 判断 695"/>
        <xdr:cNvSpPr/>
      </xdr:nvSpPr>
      <xdr:spPr>
        <a:xfrm>
          <a:off x="12763500" y="167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88067</xdr:rowOff>
    </xdr:from>
    <xdr:ext cx="534377" cy="259045"/>
    <xdr:sp macro="" textlink="">
      <xdr:nvSpPr>
        <xdr:cNvPr id="697" name="テキスト ボックス 696"/>
        <xdr:cNvSpPr txBox="1"/>
      </xdr:nvSpPr>
      <xdr:spPr>
        <a:xfrm>
          <a:off x="12547111" y="16890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55995</xdr:rowOff>
    </xdr:from>
    <xdr:to>
      <xdr:col>85</xdr:col>
      <xdr:colOff>177800</xdr:colOff>
      <xdr:row>97</xdr:row>
      <xdr:rowOff>157595</xdr:rowOff>
    </xdr:to>
    <xdr:sp macro="" textlink="">
      <xdr:nvSpPr>
        <xdr:cNvPr id="703" name="楕円 702"/>
        <xdr:cNvSpPr/>
      </xdr:nvSpPr>
      <xdr:spPr>
        <a:xfrm>
          <a:off x="16268700" y="1668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78872</xdr:rowOff>
    </xdr:from>
    <xdr:ext cx="534377" cy="259045"/>
    <xdr:sp macro="" textlink="">
      <xdr:nvSpPr>
        <xdr:cNvPr id="704" name="積立金該当値テキスト"/>
        <xdr:cNvSpPr txBox="1"/>
      </xdr:nvSpPr>
      <xdr:spPr>
        <a:xfrm>
          <a:off x="16370300" y="16538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158522</xdr:rowOff>
    </xdr:from>
    <xdr:to>
      <xdr:col>81</xdr:col>
      <xdr:colOff>101600</xdr:colOff>
      <xdr:row>95</xdr:row>
      <xdr:rowOff>88672</xdr:rowOff>
    </xdr:to>
    <xdr:sp macro="" textlink="">
      <xdr:nvSpPr>
        <xdr:cNvPr id="705" name="楕円 704"/>
        <xdr:cNvSpPr/>
      </xdr:nvSpPr>
      <xdr:spPr>
        <a:xfrm>
          <a:off x="15430500" y="1627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105199</xdr:rowOff>
    </xdr:from>
    <xdr:ext cx="534377" cy="259045"/>
    <xdr:sp macro="" textlink="">
      <xdr:nvSpPr>
        <xdr:cNvPr id="706" name="テキスト ボックス 705"/>
        <xdr:cNvSpPr txBox="1"/>
      </xdr:nvSpPr>
      <xdr:spPr>
        <a:xfrm>
          <a:off x="15214111" y="1605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104280</xdr:rowOff>
    </xdr:from>
    <xdr:to>
      <xdr:col>76</xdr:col>
      <xdr:colOff>165100</xdr:colOff>
      <xdr:row>95</xdr:row>
      <xdr:rowOff>34430</xdr:rowOff>
    </xdr:to>
    <xdr:sp macro="" textlink="">
      <xdr:nvSpPr>
        <xdr:cNvPr id="707" name="楕円 706"/>
        <xdr:cNvSpPr/>
      </xdr:nvSpPr>
      <xdr:spPr>
        <a:xfrm>
          <a:off x="14541500" y="1622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50957</xdr:rowOff>
    </xdr:from>
    <xdr:ext cx="534377" cy="259045"/>
    <xdr:sp macro="" textlink="">
      <xdr:nvSpPr>
        <xdr:cNvPr id="708" name="テキスト ボックス 707"/>
        <xdr:cNvSpPr txBox="1"/>
      </xdr:nvSpPr>
      <xdr:spPr>
        <a:xfrm>
          <a:off x="14325111" y="15995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143841</xdr:rowOff>
    </xdr:from>
    <xdr:to>
      <xdr:col>72</xdr:col>
      <xdr:colOff>38100</xdr:colOff>
      <xdr:row>96</xdr:row>
      <xdr:rowOff>73991</xdr:rowOff>
    </xdr:to>
    <xdr:sp macro="" textlink="">
      <xdr:nvSpPr>
        <xdr:cNvPr id="709" name="楕円 708"/>
        <xdr:cNvSpPr/>
      </xdr:nvSpPr>
      <xdr:spPr>
        <a:xfrm>
          <a:off x="13652500" y="1643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90518</xdr:rowOff>
    </xdr:from>
    <xdr:ext cx="534377" cy="259045"/>
    <xdr:sp macro="" textlink="">
      <xdr:nvSpPr>
        <xdr:cNvPr id="710" name="テキスト ボックス 709"/>
        <xdr:cNvSpPr txBox="1"/>
      </xdr:nvSpPr>
      <xdr:spPr>
        <a:xfrm>
          <a:off x="13436111" y="16206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169698</xdr:rowOff>
    </xdr:from>
    <xdr:to>
      <xdr:col>67</xdr:col>
      <xdr:colOff>101600</xdr:colOff>
      <xdr:row>91</xdr:row>
      <xdr:rowOff>99848</xdr:rowOff>
    </xdr:to>
    <xdr:sp macro="" textlink="">
      <xdr:nvSpPr>
        <xdr:cNvPr id="711" name="楕円 710"/>
        <xdr:cNvSpPr/>
      </xdr:nvSpPr>
      <xdr:spPr>
        <a:xfrm>
          <a:off x="12763500" y="1560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89</xdr:row>
      <xdr:rowOff>116375</xdr:rowOff>
    </xdr:from>
    <xdr:ext cx="599010" cy="259045"/>
    <xdr:sp macro="" textlink="">
      <xdr:nvSpPr>
        <xdr:cNvPr id="712" name="テキスト ボックス 711"/>
        <xdr:cNvSpPr txBox="1"/>
      </xdr:nvSpPr>
      <xdr:spPr>
        <a:xfrm>
          <a:off x="12514795" y="15375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8" name="テキスト ボックス 72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0" name="テキスト ボックス 72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2" name="テキスト ボックス 73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160846</xdr:rowOff>
    </xdr:from>
    <xdr:to>
      <xdr:col>116</xdr:col>
      <xdr:colOff>62864</xdr:colOff>
      <xdr:row>39</xdr:row>
      <xdr:rowOff>44450</xdr:rowOff>
    </xdr:to>
    <xdr:cxnSp macro="">
      <xdr:nvCxnSpPr>
        <xdr:cNvPr id="736" name="直線コネクタ 735"/>
        <xdr:cNvCxnSpPr/>
      </xdr:nvCxnSpPr>
      <xdr:spPr>
        <a:xfrm flipV="1">
          <a:off x="22159595" y="5132896"/>
          <a:ext cx="1269" cy="1598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107523</xdr:rowOff>
    </xdr:from>
    <xdr:ext cx="469744" cy="259045"/>
    <xdr:sp macro="" textlink="">
      <xdr:nvSpPr>
        <xdr:cNvPr id="739" name="投資及び出資金最大値テキスト"/>
        <xdr:cNvSpPr txBox="1"/>
      </xdr:nvSpPr>
      <xdr:spPr>
        <a:xfrm>
          <a:off x="22212300" y="4908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160846</xdr:rowOff>
    </xdr:from>
    <xdr:to>
      <xdr:col>116</xdr:col>
      <xdr:colOff>152400</xdr:colOff>
      <xdr:row>29</xdr:row>
      <xdr:rowOff>160846</xdr:rowOff>
    </xdr:to>
    <xdr:cxnSp macro="">
      <xdr:nvCxnSpPr>
        <xdr:cNvPr id="740" name="直線コネクタ 739"/>
        <xdr:cNvCxnSpPr/>
      </xdr:nvCxnSpPr>
      <xdr:spPr>
        <a:xfrm>
          <a:off x="22072600" y="5132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7764</xdr:rowOff>
    </xdr:from>
    <xdr:ext cx="378565" cy="259045"/>
    <xdr:sp macro="" textlink="">
      <xdr:nvSpPr>
        <xdr:cNvPr id="742" name="投資及び出資金平均値テキスト"/>
        <xdr:cNvSpPr txBox="1"/>
      </xdr:nvSpPr>
      <xdr:spPr>
        <a:xfrm>
          <a:off x="22212300" y="63514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156337</xdr:rowOff>
    </xdr:from>
    <xdr:to>
      <xdr:col>116</xdr:col>
      <xdr:colOff>114300</xdr:colOff>
      <xdr:row>38</xdr:row>
      <xdr:rowOff>86487</xdr:rowOff>
    </xdr:to>
    <xdr:sp macro="" textlink="">
      <xdr:nvSpPr>
        <xdr:cNvPr id="743" name="フローチャート: 判断 742"/>
        <xdr:cNvSpPr/>
      </xdr:nvSpPr>
      <xdr:spPr>
        <a:xfrm>
          <a:off x="22110700" y="64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160147</xdr:rowOff>
    </xdr:from>
    <xdr:to>
      <xdr:col>112</xdr:col>
      <xdr:colOff>38100</xdr:colOff>
      <xdr:row>38</xdr:row>
      <xdr:rowOff>90297</xdr:rowOff>
    </xdr:to>
    <xdr:sp macro="" textlink="">
      <xdr:nvSpPr>
        <xdr:cNvPr id="745" name="フローチャート: 判断 744"/>
        <xdr:cNvSpPr/>
      </xdr:nvSpPr>
      <xdr:spPr>
        <a:xfrm>
          <a:off x="21272500" y="650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106824</xdr:rowOff>
    </xdr:from>
    <xdr:ext cx="378565" cy="259045"/>
    <xdr:sp macro="" textlink="">
      <xdr:nvSpPr>
        <xdr:cNvPr id="746" name="テキスト ボックス 745"/>
        <xdr:cNvSpPr txBox="1"/>
      </xdr:nvSpPr>
      <xdr:spPr>
        <a:xfrm>
          <a:off x="21134017" y="6279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166624</xdr:rowOff>
    </xdr:from>
    <xdr:to>
      <xdr:col>107</xdr:col>
      <xdr:colOff>101600</xdr:colOff>
      <xdr:row>38</xdr:row>
      <xdr:rowOff>96774</xdr:rowOff>
    </xdr:to>
    <xdr:sp macro="" textlink="">
      <xdr:nvSpPr>
        <xdr:cNvPr id="748" name="フローチャート: 判断 747"/>
        <xdr:cNvSpPr/>
      </xdr:nvSpPr>
      <xdr:spPr>
        <a:xfrm>
          <a:off x="20383500" y="651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113301</xdr:rowOff>
    </xdr:from>
    <xdr:ext cx="378565" cy="259045"/>
    <xdr:sp macro="" textlink="">
      <xdr:nvSpPr>
        <xdr:cNvPr id="749" name="テキスト ボックス 748"/>
        <xdr:cNvSpPr txBox="1"/>
      </xdr:nvSpPr>
      <xdr:spPr>
        <a:xfrm>
          <a:off x="20245017" y="6285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148844</xdr:rowOff>
    </xdr:from>
    <xdr:to>
      <xdr:col>102</xdr:col>
      <xdr:colOff>114300</xdr:colOff>
      <xdr:row>39</xdr:row>
      <xdr:rowOff>44450</xdr:rowOff>
    </xdr:to>
    <xdr:cxnSp macro="">
      <xdr:nvCxnSpPr>
        <xdr:cNvPr id="750" name="直線コネクタ 749"/>
        <xdr:cNvCxnSpPr/>
      </xdr:nvCxnSpPr>
      <xdr:spPr>
        <a:xfrm>
          <a:off x="18656300" y="5635244"/>
          <a:ext cx="889000" cy="1095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20130</xdr:rowOff>
    </xdr:from>
    <xdr:to>
      <xdr:col>102</xdr:col>
      <xdr:colOff>165100</xdr:colOff>
      <xdr:row>38</xdr:row>
      <xdr:rowOff>121730</xdr:rowOff>
    </xdr:to>
    <xdr:sp macro="" textlink="">
      <xdr:nvSpPr>
        <xdr:cNvPr id="751" name="フローチャート: 判断 750"/>
        <xdr:cNvSpPr/>
      </xdr:nvSpPr>
      <xdr:spPr>
        <a:xfrm>
          <a:off x="19494500" y="653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138256</xdr:rowOff>
    </xdr:from>
    <xdr:ext cx="378565" cy="259045"/>
    <xdr:sp macro="" textlink="">
      <xdr:nvSpPr>
        <xdr:cNvPr id="752" name="テキスト ボックス 751"/>
        <xdr:cNvSpPr txBox="1"/>
      </xdr:nvSpPr>
      <xdr:spPr>
        <a:xfrm>
          <a:off x="19356017" y="63104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2984</xdr:rowOff>
    </xdr:from>
    <xdr:to>
      <xdr:col>98</xdr:col>
      <xdr:colOff>38100</xdr:colOff>
      <xdr:row>38</xdr:row>
      <xdr:rowOff>104584</xdr:rowOff>
    </xdr:to>
    <xdr:sp macro="" textlink="">
      <xdr:nvSpPr>
        <xdr:cNvPr id="753" name="フローチャート: 判断 752"/>
        <xdr:cNvSpPr/>
      </xdr:nvSpPr>
      <xdr:spPr>
        <a:xfrm>
          <a:off x="18605500" y="6518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95711</xdr:rowOff>
    </xdr:from>
    <xdr:ext cx="378565" cy="259045"/>
    <xdr:sp macro="" textlink="">
      <xdr:nvSpPr>
        <xdr:cNvPr id="754" name="テキスト ボックス 753"/>
        <xdr:cNvSpPr txBox="1"/>
      </xdr:nvSpPr>
      <xdr:spPr>
        <a:xfrm>
          <a:off x="18467017" y="6610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98044</xdr:rowOff>
    </xdr:from>
    <xdr:to>
      <xdr:col>98</xdr:col>
      <xdr:colOff>38100</xdr:colOff>
      <xdr:row>33</xdr:row>
      <xdr:rowOff>28194</xdr:rowOff>
    </xdr:to>
    <xdr:sp macro="" textlink="">
      <xdr:nvSpPr>
        <xdr:cNvPr id="768" name="楕円 767"/>
        <xdr:cNvSpPr/>
      </xdr:nvSpPr>
      <xdr:spPr>
        <a:xfrm>
          <a:off x="18605500" y="558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31</xdr:row>
      <xdr:rowOff>44721</xdr:rowOff>
    </xdr:from>
    <xdr:ext cx="469744" cy="259045"/>
    <xdr:sp macro="" textlink="">
      <xdr:nvSpPr>
        <xdr:cNvPr id="769" name="テキスト ボックス 768"/>
        <xdr:cNvSpPr txBox="1"/>
      </xdr:nvSpPr>
      <xdr:spPr>
        <a:xfrm>
          <a:off x="18421428" y="5359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3" name="テキスト ボックス 78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72987</xdr:rowOff>
    </xdr:from>
    <xdr:to>
      <xdr:col>116</xdr:col>
      <xdr:colOff>62864</xdr:colOff>
      <xdr:row>59</xdr:row>
      <xdr:rowOff>44450</xdr:rowOff>
    </xdr:to>
    <xdr:cxnSp macro="">
      <xdr:nvCxnSpPr>
        <xdr:cNvPr id="793" name="直線コネクタ 792"/>
        <xdr:cNvCxnSpPr/>
      </xdr:nvCxnSpPr>
      <xdr:spPr>
        <a:xfrm flipV="1">
          <a:off x="22159595" y="8645487"/>
          <a:ext cx="1269" cy="151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19664</xdr:rowOff>
    </xdr:from>
    <xdr:ext cx="534377" cy="259045"/>
    <xdr:sp macro="" textlink="">
      <xdr:nvSpPr>
        <xdr:cNvPr id="796" name="貸付金最大値テキスト"/>
        <xdr:cNvSpPr txBox="1"/>
      </xdr:nvSpPr>
      <xdr:spPr>
        <a:xfrm>
          <a:off x="22212300" y="842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72987</xdr:rowOff>
    </xdr:from>
    <xdr:to>
      <xdr:col>116</xdr:col>
      <xdr:colOff>152400</xdr:colOff>
      <xdr:row>50</xdr:row>
      <xdr:rowOff>72987</xdr:rowOff>
    </xdr:to>
    <xdr:cxnSp macro="">
      <xdr:nvCxnSpPr>
        <xdr:cNvPr id="797" name="直線コネクタ 796"/>
        <xdr:cNvCxnSpPr/>
      </xdr:nvCxnSpPr>
      <xdr:spPr>
        <a:xfrm>
          <a:off x="22072600" y="864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158331</xdr:rowOff>
    </xdr:from>
    <xdr:to>
      <xdr:col>116</xdr:col>
      <xdr:colOff>63500</xdr:colOff>
      <xdr:row>58</xdr:row>
      <xdr:rowOff>66510</xdr:rowOff>
    </xdr:to>
    <xdr:cxnSp macro="">
      <xdr:nvCxnSpPr>
        <xdr:cNvPr id="798" name="直線コネクタ 797"/>
        <xdr:cNvCxnSpPr/>
      </xdr:nvCxnSpPr>
      <xdr:spPr>
        <a:xfrm flipV="1">
          <a:off x="21323300" y="9930981"/>
          <a:ext cx="838200" cy="7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50868</xdr:rowOff>
    </xdr:from>
    <xdr:ext cx="469744" cy="259045"/>
    <xdr:sp macro="" textlink="">
      <xdr:nvSpPr>
        <xdr:cNvPr id="799" name="貸付金平均値テキスト"/>
        <xdr:cNvSpPr txBox="1"/>
      </xdr:nvSpPr>
      <xdr:spPr>
        <a:xfrm>
          <a:off x="22212300" y="9994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72441</xdr:rowOff>
    </xdr:from>
    <xdr:to>
      <xdr:col>116</xdr:col>
      <xdr:colOff>114300</xdr:colOff>
      <xdr:row>59</xdr:row>
      <xdr:rowOff>2591</xdr:rowOff>
    </xdr:to>
    <xdr:sp macro="" textlink="">
      <xdr:nvSpPr>
        <xdr:cNvPr id="800" name="フローチャート: 判断 799"/>
        <xdr:cNvSpPr/>
      </xdr:nvSpPr>
      <xdr:spPr>
        <a:xfrm>
          <a:off x="221107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66510</xdr:rowOff>
    </xdr:from>
    <xdr:to>
      <xdr:col>111</xdr:col>
      <xdr:colOff>177800</xdr:colOff>
      <xdr:row>58</xdr:row>
      <xdr:rowOff>90894</xdr:rowOff>
    </xdr:to>
    <xdr:cxnSp macro="">
      <xdr:nvCxnSpPr>
        <xdr:cNvPr id="801" name="直線コネクタ 800"/>
        <xdr:cNvCxnSpPr/>
      </xdr:nvCxnSpPr>
      <xdr:spPr>
        <a:xfrm flipV="1">
          <a:off x="20434300" y="10010610"/>
          <a:ext cx="8890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72251</xdr:rowOff>
    </xdr:from>
    <xdr:to>
      <xdr:col>112</xdr:col>
      <xdr:colOff>38100</xdr:colOff>
      <xdr:row>59</xdr:row>
      <xdr:rowOff>2401</xdr:rowOff>
    </xdr:to>
    <xdr:sp macro="" textlink="">
      <xdr:nvSpPr>
        <xdr:cNvPr id="802" name="フローチャート: 判断 801"/>
        <xdr:cNvSpPr/>
      </xdr:nvSpPr>
      <xdr:spPr>
        <a:xfrm>
          <a:off x="21272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164978</xdr:rowOff>
    </xdr:from>
    <xdr:ext cx="469744" cy="259045"/>
    <xdr:sp macro="" textlink="">
      <xdr:nvSpPr>
        <xdr:cNvPr id="803" name="テキスト ボックス 802"/>
        <xdr:cNvSpPr txBox="1"/>
      </xdr:nvSpPr>
      <xdr:spPr>
        <a:xfrm>
          <a:off x="21088428" y="10109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122212</xdr:rowOff>
    </xdr:from>
    <xdr:to>
      <xdr:col>107</xdr:col>
      <xdr:colOff>50800</xdr:colOff>
      <xdr:row>58</xdr:row>
      <xdr:rowOff>90894</xdr:rowOff>
    </xdr:to>
    <xdr:cxnSp macro="">
      <xdr:nvCxnSpPr>
        <xdr:cNvPr id="804" name="直線コネクタ 803"/>
        <xdr:cNvCxnSpPr/>
      </xdr:nvCxnSpPr>
      <xdr:spPr>
        <a:xfrm>
          <a:off x="19545300" y="9894862"/>
          <a:ext cx="889000" cy="140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75336</xdr:rowOff>
    </xdr:from>
    <xdr:to>
      <xdr:col>107</xdr:col>
      <xdr:colOff>101600</xdr:colOff>
      <xdr:row>59</xdr:row>
      <xdr:rowOff>5486</xdr:rowOff>
    </xdr:to>
    <xdr:sp macro="" textlink="">
      <xdr:nvSpPr>
        <xdr:cNvPr id="805" name="フローチャート: 判断 804"/>
        <xdr:cNvSpPr/>
      </xdr:nvSpPr>
      <xdr:spPr>
        <a:xfrm>
          <a:off x="20383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168063</xdr:rowOff>
    </xdr:from>
    <xdr:ext cx="469744" cy="259045"/>
    <xdr:sp macro="" textlink="">
      <xdr:nvSpPr>
        <xdr:cNvPr id="806" name="テキスト ボックス 805"/>
        <xdr:cNvSpPr txBox="1"/>
      </xdr:nvSpPr>
      <xdr:spPr>
        <a:xfrm>
          <a:off x="20199428" y="1011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105448</xdr:rowOff>
    </xdr:from>
    <xdr:to>
      <xdr:col>102</xdr:col>
      <xdr:colOff>114300</xdr:colOff>
      <xdr:row>57</xdr:row>
      <xdr:rowOff>122212</xdr:rowOff>
    </xdr:to>
    <xdr:cxnSp macro="">
      <xdr:nvCxnSpPr>
        <xdr:cNvPr id="807" name="直線コネクタ 806"/>
        <xdr:cNvCxnSpPr/>
      </xdr:nvCxnSpPr>
      <xdr:spPr>
        <a:xfrm>
          <a:off x="18656300" y="9878098"/>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54648</xdr:rowOff>
    </xdr:from>
    <xdr:to>
      <xdr:col>102</xdr:col>
      <xdr:colOff>165100</xdr:colOff>
      <xdr:row>58</xdr:row>
      <xdr:rowOff>156248</xdr:rowOff>
    </xdr:to>
    <xdr:sp macro="" textlink="">
      <xdr:nvSpPr>
        <xdr:cNvPr id="808" name="フローチャート: 判断 807"/>
        <xdr:cNvSpPr/>
      </xdr:nvSpPr>
      <xdr:spPr>
        <a:xfrm>
          <a:off x="19494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147375</xdr:rowOff>
    </xdr:from>
    <xdr:ext cx="469744" cy="259045"/>
    <xdr:sp macro="" textlink="">
      <xdr:nvSpPr>
        <xdr:cNvPr id="809" name="テキスト ボックス 808"/>
        <xdr:cNvSpPr txBox="1"/>
      </xdr:nvSpPr>
      <xdr:spPr>
        <a:xfrm>
          <a:off x="19310428" y="10091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66421</xdr:rowOff>
    </xdr:from>
    <xdr:to>
      <xdr:col>98</xdr:col>
      <xdr:colOff>38100</xdr:colOff>
      <xdr:row>58</xdr:row>
      <xdr:rowOff>168021</xdr:rowOff>
    </xdr:to>
    <xdr:sp macro="" textlink="">
      <xdr:nvSpPr>
        <xdr:cNvPr id="810" name="フローチャート: 判断 809"/>
        <xdr:cNvSpPr/>
      </xdr:nvSpPr>
      <xdr:spPr>
        <a:xfrm>
          <a:off x="18605500" y="1001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159148</xdr:rowOff>
    </xdr:from>
    <xdr:ext cx="469744" cy="259045"/>
    <xdr:sp macro="" textlink="">
      <xdr:nvSpPr>
        <xdr:cNvPr id="811" name="テキスト ボックス 810"/>
        <xdr:cNvSpPr txBox="1"/>
      </xdr:nvSpPr>
      <xdr:spPr>
        <a:xfrm>
          <a:off x="18421428" y="10103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107531</xdr:rowOff>
    </xdr:from>
    <xdr:to>
      <xdr:col>116</xdr:col>
      <xdr:colOff>114300</xdr:colOff>
      <xdr:row>58</xdr:row>
      <xdr:rowOff>37681</xdr:rowOff>
    </xdr:to>
    <xdr:sp macro="" textlink="">
      <xdr:nvSpPr>
        <xdr:cNvPr id="817" name="楕円 816"/>
        <xdr:cNvSpPr/>
      </xdr:nvSpPr>
      <xdr:spPr>
        <a:xfrm>
          <a:off x="22110700" y="988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130408</xdr:rowOff>
    </xdr:from>
    <xdr:ext cx="469744" cy="259045"/>
    <xdr:sp macro="" textlink="">
      <xdr:nvSpPr>
        <xdr:cNvPr id="818" name="貸付金該当値テキスト"/>
        <xdr:cNvSpPr txBox="1"/>
      </xdr:nvSpPr>
      <xdr:spPr>
        <a:xfrm>
          <a:off x="22212300" y="9731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15710</xdr:rowOff>
    </xdr:from>
    <xdr:to>
      <xdr:col>112</xdr:col>
      <xdr:colOff>38100</xdr:colOff>
      <xdr:row>58</xdr:row>
      <xdr:rowOff>117310</xdr:rowOff>
    </xdr:to>
    <xdr:sp macro="" textlink="">
      <xdr:nvSpPr>
        <xdr:cNvPr id="819" name="楕円 818"/>
        <xdr:cNvSpPr/>
      </xdr:nvSpPr>
      <xdr:spPr>
        <a:xfrm>
          <a:off x="21272500" y="995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133837</xdr:rowOff>
    </xdr:from>
    <xdr:ext cx="469744" cy="259045"/>
    <xdr:sp macro="" textlink="">
      <xdr:nvSpPr>
        <xdr:cNvPr id="820" name="テキスト ボックス 819"/>
        <xdr:cNvSpPr txBox="1"/>
      </xdr:nvSpPr>
      <xdr:spPr>
        <a:xfrm>
          <a:off x="21088428" y="9735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40094</xdr:rowOff>
    </xdr:from>
    <xdr:to>
      <xdr:col>107</xdr:col>
      <xdr:colOff>101600</xdr:colOff>
      <xdr:row>58</xdr:row>
      <xdr:rowOff>141694</xdr:rowOff>
    </xdr:to>
    <xdr:sp macro="" textlink="">
      <xdr:nvSpPr>
        <xdr:cNvPr id="821" name="楕円 820"/>
        <xdr:cNvSpPr/>
      </xdr:nvSpPr>
      <xdr:spPr>
        <a:xfrm>
          <a:off x="20383500" y="998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158221</xdr:rowOff>
    </xdr:from>
    <xdr:ext cx="469744" cy="259045"/>
    <xdr:sp macro="" textlink="">
      <xdr:nvSpPr>
        <xdr:cNvPr id="822" name="テキスト ボックス 821"/>
        <xdr:cNvSpPr txBox="1"/>
      </xdr:nvSpPr>
      <xdr:spPr>
        <a:xfrm>
          <a:off x="20199428" y="9759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71412</xdr:rowOff>
    </xdr:from>
    <xdr:to>
      <xdr:col>102</xdr:col>
      <xdr:colOff>165100</xdr:colOff>
      <xdr:row>58</xdr:row>
      <xdr:rowOff>1562</xdr:rowOff>
    </xdr:to>
    <xdr:sp macro="" textlink="">
      <xdr:nvSpPr>
        <xdr:cNvPr id="823" name="楕円 822"/>
        <xdr:cNvSpPr/>
      </xdr:nvSpPr>
      <xdr:spPr>
        <a:xfrm>
          <a:off x="19494500" y="984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18089</xdr:rowOff>
    </xdr:from>
    <xdr:ext cx="469744" cy="259045"/>
    <xdr:sp macro="" textlink="">
      <xdr:nvSpPr>
        <xdr:cNvPr id="824" name="テキスト ボックス 823"/>
        <xdr:cNvSpPr txBox="1"/>
      </xdr:nvSpPr>
      <xdr:spPr>
        <a:xfrm>
          <a:off x="19310428" y="9619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54648</xdr:rowOff>
    </xdr:from>
    <xdr:to>
      <xdr:col>98</xdr:col>
      <xdr:colOff>38100</xdr:colOff>
      <xdr:row>57</xdr:row>
      <xdr:rowOff>156248</xdr:rowOff>
    </xdr:to>
    <xdr:sp macro="" textlink="">
      <xdr:nvSpPr>
        <xdr:cNvPr id="825" name="楕円 824"/>
        <xdr:cNvSpPr/>
      </xdr:nvSpPr>
      <xdr:spPr>
        <a:xfrm>
          <a:off x="18605500" y="982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1325</xdr:rowOff>
    </xdr:from>
    <xdr:ext cx="469744" cy="259045"/>
    <xdr:sp macro="" textlink="">
      <xdr:nvSpPr>
        <xdr:cNvPr id="826" name="テキスト ボックス 825"/>
        <xdr:cNvSpPr txBox="1"/>
      </xdr:nvSpPr>
      <xdr:spPr>
        <a:xfrm>
          <a:off x="18421428" y="9602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8" name="直線コネクタ 83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9" name="テキスト ボックス 838"/>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0" name="直線コネクタ 83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1" name="テキスト ボックス 840"/>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2" name="直線コネクタ 84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3" name="テキスト ボックス 842"/>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4" name="直線コネクタ 84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5" name="テキスト ボックス 844"/>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66846</xdr:rowOff>
    </xdr:from>
    <xdr:to>
      <xdr:col>116</xdr:col>
      <xdr:colOff>62864</xdr:colOff>
      <xdr:row>79</xdr:row>
      <xdr:rowOff>3363</xdr:rowOff>
    </xdr:to>
    <xdr:cxnSp macro="">
      <xdr:nvCxnSpPr>
        <xdr:cNvPr id="849" name="直線コネクタ 848"/>
        <xdr:cNvCxnSpPr/>
      </xdr:nvCxnSpPr>
      <xdr:spPr>
        <a:xfrm flipV="1">
          <a:off x="22159595" y="12068346"/>
          <a:ext cx="1269" cy="1479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7190</xdr:rowOff>
    </xdr:from>
    <xdr:ext cx="534377" cy="259045"/>
    <xdr:sp macro="" textlink="">
      <xdr:nvSpPr>
        <xdr:cNvPr id="850" name="繰出金最小値テキスト"/>
        <xdr:cNvSpPr txBox="1"/>
      </xdr:nvSpPr>
      <xdr:spPr>
        <a:xfrm>
          <a:off x="22212300" y="1355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3363</xdr:rowOff>
    </xdr:from>
    <xdr:to>
      <xdr:col>116</xdr:col>
      <xdr:colOff>152400</xdr:colOff>
      <xdr:row>79</xdr:row>
      <xdr:rowOff>3363</xdr:rowOff>
    </xdr:to>
    <xdr:cxnSp macro="">
      <xdr:nvCxnSpPr>
        <xdr:cNvPr id="851" name="直線コネクタ 850"/>
        <xdr:cNvCxnSpPr/>
      </xdr:nvCxnSpPr>
      <xdr:spPr>
        <a:xfrm>
          <a:off x="22072600" y="13547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13523</xdr:rowOff>
    </xdr:from>
    <xdr:ext cx="534377" cy="259045"/>
    <xdr:sp macro="" textlink="">
      <xdr:nvSpPr>
        <xdr:cNvPr id="852" name="繰出金最大値テキスト"/>
        <xdr:cNvSpPr txBox="1"/>
      </xdr:nvSpPr>
      <xdr:spPr>
        <a:xfrm>
          <a:off x="22212300" y="1184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66846</xdr:rowOff>
    </xdr:from>
    <xdr:to>
      <xdr:col>116</xdr:col>
      <xdr:colOff>152400</xdr:colOff>
      <xdr:row>70</xdr:row>
      <xdr:rowOff>66846</xdr:rowOff>
    </xdr:to>
    <xdr:cxnSp macro="">
      <xdr:nvCxnSpPr>
        <xdr:cNvPr id="853" name="直線コネクタ 852"/>
        <xdr:cNvCxnSpPr/>
      </xdr:nvCxnSpPr>
      <xdr:spPr>
        <a:xfrm>
          <a:off x="22072600" y="12068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26429</xdr:rowOff>
    </xdr:from>
    <xdr:to>
      <xdr:col>116</xdr:col>
      <xdr:colOff>63500</xdr:colOff>
      <xdr:row>74</xdr:row>
      <xdr:rowOff>24051</xdr:rowOff>
    </xdr:to>
    <xdr:cxnSp macro="">
      <xdr:nvCxnSpPr>
        <xdr:cNvPr id="854" name="直線コネクタ 853"/>
        <xdr:cNvCxnSpPr/>
      </xdr:nvCxnSpPr>
      <xdr:spPr>
        <a:xfrm>
          <a:off x="21323300" y="12542279"/>
          <a:ext cx="838200" cy="169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23207</xdr:rowOff>
    </xdr:from>
    <xdr:ext cx="534377" cy="259045"/>
    <xdr:sp macro="" textlink="">
      <xdr:nvSpPr>
        <xdr:cNvPr id="855" name="繰出金平均値テキスト"/>
        <xdr:cNvSpPr txBox="1"/>
      </xdr:nvSpPr>
      <xdr:spPr>
        <a:xfrm>
          <a:off x="22212300" y="130534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44780</xdr:rowOff>
    </xdr:from>
    <xdr:to>
      <xdr:col>116</xdr:col>
      <xdr:colOff>114300</xdr:colOff>
      <xdr:row>76</xdr:row>
      <xdr:rowOff>146380</xdr:rowOff>
    </xdr:to>
    <xdr:sp macro="" textlink="">
      <xdr:nvSpPr>
        <xdr:cNvPr id="856" name="フローチャート: 判断 855"/>
        <xdr:cNvSpPr/>
      </xdr:nvSpPr>
      <xdr:spPr>
        <a:xfrm>
          <a:off x="22110700" y="130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171430</xdr:rowOff>
    </xdr:from>
    <xdr:to>
      <xdr:col>111</xdr:col>
      <xdr:colOff>177800</xdr:colOff>
      <xdr:row>73</xdr:row>
      <xdr:rowOff>26429</xdr:rowOff>
    </xdr:to>
    <xdr:cxnSp macro="">
      <xdr:nvCxnSpPr>
        <xdr:cNvPr id="857" name="直線コネクタ 856"/>
        <xdr:cNvCxnSpPr/>
      </xdr:nvCxnSpPr>
      <xdr:spPr>
        <a:xfrm>
          <a:off x="20434300" y="12515830"/>
          <a:ext cx="889000" cy="26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21715</xdr:rowOff>
    </xdr:from>
    <xdr:to>
      <xdr:col>112</xdr:col>
      <xdr:colOff>38100</xdr:colOff>
      <xdr:row>76</xdr:row>
      <xdr:rowOff>123315</xdr:rowOff>
    </xdr:to>
    <xdr:sp macro="" textlink="">
      <xdr:nvSpPr>
        <xdr:cNvPr id="858" name="フローチャート: 判断 857"/>
        <xdr:cNvSpPr/>
      </xdr:nvSpPr>
      <xdr:spPr>
        <a:xfrm>
          <a:off x="212725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114442</xdr:rowOff>
    </xdr:from>
    <xdr:ext cx="534377" cy="259045"/>
    <xdr:sp macro="" textlink="">
      <xdr:nvSpPr>
        <xdr:cNvPr id="859" name="テキスト ボックス 858"/>
        <xdr:cNvSpPr txBox="1"/>
      </xdr:nvSpPr>
      <xdr:spPr>
        <a:xfrm>
          <a:off x="21056111" y="1314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171430</xdr:rowOff>
    </xdr:from>
    <xdr:to>
      <xdr:col>107</xdr:col>
      <xdr:colOff>50800</xdr:colOff>
      <xdr:row>73</xdr:row>
      <xdr:rowOff>39276</xdr:rowOff>
    </xdr:to>
    <xdr:cxnSp macro="">
      <xdr:nvCxnSpPr>
        <xdr:cNvPr id="860" name="直線コネクタ 859"/>
        <xdr:cNvCxnSpPr/>
      </xdr:nvCxnSpPr>
      <xdr:spPr>
        <a:xfrm flipV="1">
          <a:off x="19545300" y="12515830"/>
          <a:ext cx="889000" cy="3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5713</xdr:rowOff>
    </xdr:from>
    <xdr:to>
      <xdr:col>107</xdr:col>
      <xdr:colOff>101600</xdr:colOff>
      <xdr:row>76</xdr:row>
      <xdr:rowOff>107313</xdr:rowOff>
    </xdr:to>
    <xdr:sp macro="" textlink="">
      <xdr:nvSpPr>
        <xdr:cNvPr id="861" name="フローチャート: 判断 860"/>
        <xdr:cNvSpPr/>
      </xdr:nvSpPr>
      <xdr:spPr>
        <a:xfrm>
          <a:off x="203835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98440</xdr:rowOff>
    </xdr:from>
    <xdr:ext cx="534377" cy="259045"/>
    <xdr:sp macro="" textlink="">
      <xdr:nvSpPr>
        <xdr:cNvPr id="862" name="テキスト ボックス 861"/>
        <xdr:cNvSpPr txBox="1"/>
      </xdr:nvSpPr>
      <xdr:spPr>
        <a:xfrm>
          <a:off x="20167111" y="1312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39276</xdr:rowOff>
    </xdr:from>
    <xdr:to>
      <xdr:col>102</xdr:col>
      <xdr:colOff>114300</xdr:colOff>
      <xdr:row>73</xdr:row>
      <xdr:rowOff>116725</xdr:rowOff>
    </xdr:to>
    <xdr:cxnSp macro="">
      <xdr:nvCxnSpPr>
        <xdr:cNvPr id="863" name="直線コネクタ 862"/>
        <xdr:cNvCxnSpPr/>
      </xdr:nvCxnSpPr>
      <xdr:spPr>
        <a:xfrm flipV="1">
          <a:off x="18656300" y="12555126"/>
          <a:ext cx="889000" cy="77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169207</xdr:rowOff>
    </xdr:from>
    <xdr:to>
      <xdr:col>102</xdr:col>
      <xdr:colOff>165100</xdr:colOff>
      <xdr:row>76</xdr:row>
      <xdr:rowOff>99357</xdr:rowOff>
    </xdr:to>
    <xdr:sp macro="" textlink="">
      <xdr:nvSpPr>
        <xdr:cNvPr id="864" name="フローチャート: 判断 863"/>
        <xdr:cNvSpPr/>
      </xdr:nvSpPr>
      <xdr:spPr>
        <a:xfrm>
          <a:off x="19494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90484</xdr:rowOff>
    </xdr:from>
    <xdr:ext cx="534377" cy="259045"/>
    <xdr:sp macro="" textlink="">
      <xdr:nvSpPr>
        <xdr:cNvPr id="865" name="テキスト ボックス 864"/>
        <xdr:cNvSpPr txBox="1"/>
      </xdr:nvSpPr>
      <xdr:spPr>
        <a:xfrm>
          <a:off x="19278111" y="1312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102639</xdr:rowOff>
    </xdr:from>
    <xdr:to>
      <xdr:col>98</xdr:col>
      <xdr:colOff>38100</xdr:colOff>
      <xdr:row>76</xdr:row>
      <xdr:rowOff>32789</xdr:rowOff>
    </xdr:to>
    <xdr:sp macro="" textlink="">
      <xdr:nvSpPr>
        <xdr:cNvPr id="866" name="フローチャート: 判断 865"/>
        <xdr:cNvSpPr/>
      </xdr:nvSpPr>
      <xdr:spPr>
        <a:xfrm>
          <a:off x="18605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23916</xdr:rowOff>
    </xdr:from>
    <xdr:ext cx="534377" cy="259045"/>
    <xdr:sp macro="" textlink="">
      <xdr:nvSpPr>
        <xdr:cNvPr id="867" name="テキスト ボックス 866"/>
        <xdr:cNvSpPr txBox="1"/>
      </xdr:nvSpPr>
      <xdr:spPr>
        <a:xfrm>
          <a:off x="18389111" y="1305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144701</xdr:rowOff>
    </xdr:from>
    <xdr:to>
      <xdr:col>116</xdr:col>
      <xdr:colOff>114300</xdr:colOff>
      <xdr:row>74</xdr:row>
      <xdr:rowOff>74851</xdr:rowOff>
    </xdr:to>
    <xdr:sp macro="" textlink="">
      <xdr:nvSpPr>
        <xdr:cNvPr id="873" name="楕円 872"/>
        <xdr:cNvSpPr/>
      </xdr:nvSpPr>
      <xdr:spPr>
        <a:xfrm>
          <a:off x="22110700" y="1266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167578</xdr:rowOff>
    </xdr:from>
    <xdr:ext cx="534377" cy="259045"/>
    <xdr:sp macro="" textlink="">
      <xdr:nvSpPr>
        <xdr:cNvPr id="874" name="繰出金該当値テキスト"/>
        <xdr:cNvSpPr txBox="1"/>
      </xdr:nvSpPr>
      <xdr:spPr>
        <a:xfrm>
          <a:off x="22212300" y="12511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147079</xdr:rowOff>
    </xdr:from>
    <xdr:to>
      <xdr:col>112</xdr:col>
      <xdr:colOff>38100</xdr:colOff>
      <xdr:row>73</xdr:row>
      <xdr:rowOff>77229</xdr:rowOff>
    </xdr:to>
    <xdr:sp macro="" textlink="">
      <xdr:nvSpPr>
        <xdr:cNvPr id="875" name="楕円 874"/>
        <xdr:cNvSpPr/>
      </xdr:nvSpPr>
      <xdr:spPr>
        <a:xfrm>
          <a:off x="21272500" y="1249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93756</xdr:rowOff>
    </xdr:from>
    <xdr:ext cx="534377" cy="259045"/>
    <xdr:sp macro="" textlink="">
      <xdr:nvSpPr>
        <xdr:cNvPr id="876" name="テキスト ボックス 875"/>
        <xdr:cNvSpPr txBox="1"/>
      </xdr:nvSpPr>
      <xdr:spPr>
        <a:xfrm>
          <a:off x="21056111" y="1226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120630</xdr:rowOff>
    </xdr:from>
    <xdr:to>
      <xdr:col>107</xdr:col>
      <xdr:colOff>101600</xdr:colOff>
      <xdr:row>73</xdr:row>
      <xdr:rowOff>50780</xdr:rowOff>
    </xdr:to>
    <xdr:sp macro="" textlink="">
      <xdr:nvSpPr>
        <xdr:cNvPr id="877" name="楕円 876"/>
        <xdr:cNvSpPr/>
      </xdr:nvSpPr>
      <xdr:spPr>
        <a:xfrm>
          <a:off x="20383500" y="1246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67307</xdr:rowOff>
    </xdr:from>
    <xdr:ext cx="534377" cy="259045"/>
    <xdr:sp macro="" textlink="">
      <xdr:nvSpPr>
        <xdr:cNvPr id="878" name="テキスト ボックス 877"/>
        <xdr:cNvSpPr txBox="1"/>
      </xdr:nvSpPr>
      <xdr:spPr>
        <a:xfrm>
          <a:off x="20167111" y="1224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159926</xdr:rowOff>
    </xdr:from>
    <xdr:to>
      <xdr:col>102</xdr:col>
      <xdr:colOff>165100</xdr:colOff>
      <xdr:row>73</xdr:row>
      <xdr:rowOff>90076</xdr:rowOff>
    </xdr:to>
    <xdr:sp macro="" textlink="">
      <xdr:nvSpPr>
        <xdr:cNvPr id="879" name="楕円 878"/>
        <xdr:cNvSpPr/>
      </xdr:nvSpPr>
      <xdr:spPr>
        <a:xfrm>
          <a:off x="19494500" y="1250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106603</xdr:rowOff>
    </xdr:from>
    <xdr:ext cx="534377" cy="259045"/>
    <xdr:sp macro="" textlink="">
      <xdr:nvSpPr>
        <xdr:cNvPr id="880" name="テキスト ボックス 879"/>
        <xdr:cNvSpPr txBox="1"/>
      </xdr:nvSpPr>
      <xdr:spPr>
        <a:xfrm>
          <a:off x="19278111" y="1227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65925</xdr:rowOff>
    </xdr:from>
    <xdr:to>
      <xdr:col>98</xdr:col>
      <xdr:colOff>38100</xdr:colOff>
      <xdr:row>73</xdr:row>
      <xdr:rowOff>167525</xdr:rowOff>
    </xdr:to>
    <xdr:sp macro="" textlink="">
      <xdr:nvSpPr>
        <xdr:cNvPr id="881" name="楕円 880"/>
        <xdr:cNvSpPr/>
      </xdr:nvSpPr>
      <xdr:spPr>
        <a:xfrm>
          <a:off x="18605500" y="1258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12602</xdr:rowOff>
    </xdr:from>
    <xdr:ext cx="534377" cy="259045"/>
    <xdr:sp macro="" textlink="">
      <xdr:nvSpPr>
        <xdr:cNvPr id="882" name="テキスト ボックス 881"/>
        <xdr:cNvSpPr txBox="1"/>
      </xdr:nvSpPr>
      <xdr:spPr>
        <a:xfrm>
          <a:off x="18389111" y="12357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義務的経費については、前年度決算と比較すると</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％増加している。主な増要因に、幼児教育・保育の無償化に伴う扶助費の増額及び起債の繰上償還を行ったことによる公債費の大幅な増額が挙げられる。扶助費については、生活保護上昇傾向にあるため、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生活保護受給者の自立支援や各種予防事業により、医療及び介護給付費の抑制を図り改善に努める。</a:t>
          </a:r>
          <a:r>
            <a:rPr kumimoji="0"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また、公債費については、令和２年度は定例歳出の償還のみとなるため、例年通りの金額となる見込みである。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投資的経費が増額となっている理由については、　東日本大震災復興関連事業の工事の本格化及び、小中学校へのエアコン設置の工事進捗等によるものである。類似団体平均と比較をしてもコストが高い状況にあるため、公共施設等総合管理計画の見直しなどを行うことで、施設のあり方等の検討を進めていき、歳出の削減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積立金については、前年度決算と比較すると大きく減となっている。その理由としては、ふるさと・多賀城応援寄附額が大幅に減額となったことに伴い、ふるさと多賀城応援基金及び震災復興関連の寄附を積み立てる東日本大震災復興基金への積立額が減額した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補助費等についても、ふるさと・多賀城応援寄附額の減額に伴って、返礼品費が大幅に減額となったことが主な要因である。ふるさと・多賀城寄附額が増額となる取組を行い、適正なコストの維持に努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宮城県多賀城市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62,416
61,895
19.69
30,767,228
28,741,291
459,257
12,404,022
22,675,113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87579</xdr:rowOff>
    </xdr:from>
    <xdr:to>
      <xdr:col>24</xdr:col>
      <xdr:colOff>62865</xdr:colOff>
      <xdr:row>38</xdr:row>
      <xdr:rowOff>48260</xdr:rowOff>
    </xdr:to>
    <xdr:cxnSp macro="">
      <xdr:nvCxnSpPr>
        <xdr:cNvPr id="54" name="直線コネクタ 53"/>
        <xdr:cNvCxnSpPr/>
      </xdr:nvCxnSpPr>
      <xdr:spPr>
        <a:xfrm flipV="1">
          <a:off x="4633595" y="5402529"/>
          <a:ext cx="1270" cy="1160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52087</xdr:rowOff>
    </xdr:from>
    <xdr:ext cx="469744" cy="259045"/>
    <xdr:sp macro="" textlink="">
      <xdr:nvSpPr>
        <xdr:cNvPr id="55" name="議会費最小値テキスト"/>
        <xdr:cNvSpPr txBox="1"/>
      </xdr:nvSpPr>
      <xdr:spPr>
        <a:xfrm>
          <a:off x="4686300"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48260</xdr:rowOff>
    </xdr:from>
    <xdr:to>
      <xdr:col>24</xdr:col>
      <xdr:colOff>152400</xdr:colOff>
      <xdr:row>38</xdr:row>
      <xdr:rowOff>48260</xdr:rowOff>
    </xdr:to>
    <xdr:cxnSp macro="">
      <xdr:nvCxnSpPr>
        <xdr:cNvPr id="56" name="直線コネクタ 55"/>
        <xdr:cNvCxnSpPr/>
      </xdr:nvCxnSpPr>
      <xdr:spPr>
        <a:xfrm>
          <a:off x="4546600" y="656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34256</xdr:rowOff>
    </xdr:from>
    <xdr:ext cx="469744" cy="259045"/>
    <xdr:sp macro="" textlink="">
      <xdr:nvSpPr>
        <xdr:cNvPr id="57" name="議会費最大値テキスト"/>
        <xdr:cNvSpPr txBox="1"/>
      </xdr:nvSpPr>
      <xdr:spPr>
        <a:xfrm>
          <a:off x="4686300" y="517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87579</xdr:rowOff>
    </xdr:from>
    <xdr:to>
      <xdr:col>24</xdr:col>
      <xdr:colOff>152400</xdr:colOff>
      <xdr:row>31</xdr:row>
      <xdr:rowOff>87579</xdr:rowOff>
    </xdr:to>
    <xdr:cxnSp macro="">
      <xdr:nvCxnSpPr>
        <xdr:cNvPr id="58" name="直線コネクタ 57"/>
        <xdr:cNvCxnSpPr/>
      </xdr:nvCxnSpPr>
      <xdr:spPr>
        <a:xfrm>
          <a:off x="4546600" y="5402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164389</xdr:rowOff>
    </xdr:from>
    <xdr:to>
      <xdr:col>24</xdr:col>
      <xdr:colOff>63500</xdr:colOff>
      <xdr:row>34</xdr:row>
      <xdr:rowOff>167589</xdr:rowOff>
    </xdr:to>
    <xdr:cxnSp macro="">
      <xdr:nvCxnSpPr>
        <xdr:cNvPr id="59" name="直線コネクタ 58"/>
        <xdr:cNvCxnSpPr/>
      </xdr:nvCxnSpPr>
      <xdr:spPr>
        <a:xfrm>
          <a:off x="3797300" y="5993689"/>
          <a:ext cx="8382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6062</xdr:rowOff>
    </xdr:from>
    <xdr:ext cx="469744" cy="259045"/>
    <xdr:sp macro="" textlink="">
      <xdr:nvSpPr>
        <xdr:cNvPr id="60" name="議会費平均値テキスト"/>
        <xdr:cNvSpPr txBox="1"/>
      </xdr:nvSpPr>
      <xdr:spPr>
        <a:xfrm>
          <a:off x="4686300" y="6006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27635</xdr:rowOff>
    </xdr:from>
    <xdr:to>
      <xdr:col>24</xdr:col>
      <xdr:colOff>114300</xdr:colOff>
      <xdr:row>35</xdr:row>
      <xdr:rowOff>129235</xdr:rowOff>
    </xdr:to>
    <xdr:sp macro="" textlink="">
      <xdr:nvSpPr>
        <xdr:cNvPr id="61" name="フローチャート: 判断 60"/>
        <xdr:cNvSpPr/>
      </xdr:nvSpPr>
      <xdr:spPr>
        <a:xfrm>
          <a:off x="45847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164389</xdr:rowOff>
    </xdr:from>
    <xdr:to>
      <xdr:col>19</xdr:col>
      <xdr:colOff>177800</xdr:colOff>
      <xdr:row>35</xdr:row>
      <xdr:rowOff>15799</xdr:rowOff>
    </xdr:to>
    <xdr:cxnSp macro="">
      <xdr:nvCxnSpPr>
        <xdr:cNvPr id="62" name="直線コネクタ 61"/>
        <xdr:cNvCxnSpPr/>
      </xdr:nvCxnSpPr>
      <xdr:spPr>
        <a:xfrm flipV="1">
          <a:off x="2908300" y="5993689"/>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1118</xdr:rowOff>
    </xdr:from>
    <xdr:to>
      <xdr:col>20</xdr:col>
      <xdr:colOff>38100</xdr:colOff>
      <xdr:row>35</xdr:row>
      <xdr:rowOff>102718</xdr:rowOff>
    </xdr:to>
    <xdr:sp macro="" textlink="">
      <xdr:nvSpPr>
        <xdr:cNvPr id="63" name="フローチャート: 判断 62"/>
        <xdr:cNvSpPr/>
      </xdr:nvSpPr>
      <xdr:spPr>
        <a:xfrm>
          <a:off x="3746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93845</xdr:rowOff>
    </xdr:from>
    <xdr:ext cx="469744" cy="259045"/>
    <xdr:sp macro="" textlink="">
      <xdr:nvSpPr>
        <xdr:cNvPr id="64" name="テキスト ボックス 63"/>
        <xdr:cNvSpPr txBox="1"/>
      </xdr:nvSpPr>
      <xdr:spPr>
        <a:xfrm>
          <a:off x="3562428"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15799</xdr:rowOff>
    </xdr:from>
    <xdr:to>
      <xdr:col>15</xdr:col>
      <xdr:colOff>50800</xdr:colOff>
      <xdr:row>35</xdr:row>
      <xdr:rowOff>40487</xdr:rowOff>
    </xdr:to>
    <xdr:cxnSp macro="">
      <xdr:nvCxnSpPr>
        <xdr:cNvPr id="65" name="直線コネクタ 64"/>
        <xdr:cNvCxnSpPr/>
      </xdr:nvCxnSpPr>
      <xdr:spPr>
        <a:xfrm flipV="1">
          <a:off x="2019300" y="6016549"/>
          <a:ext cx="889000" cy="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166167</xdr:rowOff>
    </xdr:from>
    <xdr:to>
      <xdr:col>15</xdr:col>
      <xdr:colOff>101600</xdr:colOff>
      <xdr:row>35</xdr:row>
      <xdr:rowOff>96317</xdr:rowOff>
    </xdr:to>
    <xdr:sp macro="" textlink="">
      <xdr:nvSpPr>
        <xdr:cNvPr id="66" name="フローチャート: 判断 65"/>
        <xdr:cNvSpPr/>
      </xdr:nvSpPr>
      <xdr:spPr>
        <a:xfrm>
          <a:off x="2857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87444</xdr:rowOff>
    </xdr:from>
    <xdr:ext cx="469744" cy="259045"/>
    <xdr:sp macro="" textlink="">
      <xdr:nvSpPr>
        <xdr:cNvPr id="67" name="テキスト ボックス 66"/>
        <xdr:cNvSpPr txBox="1"/>
      </xdr:nvSpPr>
      <xdr:spPr>
        <a:xfrm>
          <a:off x="2673428" y="608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124613</xdr:rowOff>
    </xdr:from>
    <xdr:to>
      <xdr:col>10</xdr:col>
      <xdr:colOff>114300</xdr:colOff>
      <xdr:row>35</xdr:row>
      <xdr:rowOff>40487</xdr:rowOff>
    </xdr:to>
    <xdr:cxnSp macro="">
      <xdr:nvCxnSpPr>
        <xdr:cNvPr id="68" name="直線コネクタ 67"/>
        <xdr:cNvCxnSpPr/>
      </xdr:nvCxnSpPr>
      <xdr:spPr>
        <a:xfrm>
          <a:off x="1130300" y="5953913"/>
          <a:ext cx="889000" cy="87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157480</xdr:rowOff>
    </xdr:from>
    <xdr:to>
      <xdr:col>10</xdr:col>
      <xdr:colOff>165100</xdr:colOff>
      <xdr:row>35</xdr:row>
      <xdr:rowOff>87630</xdr:rowOff>
    </xdr:to>
    <xdr:sp macro="" textlink="">
      <xdr:nvSpPr>
        <xdr:cNvPr id="69" name="フローチャート: 判断 68"/>
        <xdr:cNvSpPr/>
      </xdr:nvSpPr>
      <xdr:spPr>
        <a:xfrm>
          <a:off x="1968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104157</xdr:rowOff>
    </xdr:from>
    <xdr:ext cx="469744" cy="259045"/>
    <xdr:sp macro="" textlink="">
      <xdr:nvSpPr>
        <xdr:cNvPr id="70" name="テキスト ボックス 69"/>
        <xdr:cNvSpPr txBox="1"/>
      </xdr:nvSpPr>
      <xdr:spPr>
        <a:xfrm>
          <a:off x="1784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18491</xdr:rowOff>
    </xdr:from>
    <xdr:to>
      <xdr:col>6</xdr:col>
      <xdr:colOff>38100</xdr:colOff>
      <xdr:row>34</xdr:row>
      <xdr:rowOff>120091</xdr:rowOff>
    </xdr:to>
    <xdr:sp macro="" textlink="">
      <xdr:nvSpPr>
        <xdr:cNvPr id="71" name="フローチャート: 判断 70"/>
        <xdr:cNvSpPr/>
      </xdr:nvSpPr>
      <xdr:spPr>
        <a:xfrm>
          <a:off x="1079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136618</xdr:rowOff>
    </xdr:from>
    <xdr:ext cx="469744" cy="259045"/>
    <xdr:sp macro="" textlink="">
      <xdr:nvSpPr>
        <xdr:cNvPr id="72" name="テキスト ボックス 71"/>
        <xdr:cNvSpPr txBox="1"/>
      </xdr:nvSpPr>
      <xdr:spPr>
        <a:xfrm>
          <a:off x="895428" y="562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116789</xdr:rowOff>
    </xdr:from>
    <xdr:to>
      <xdr:col>24</xdr:col>
      <xdr:colOff>114300</xdr:colOff>
      <xdr:row>35</xdr:row>
      <xdr:rowOff>46939</xdr:rowOff>
    </xdr:to>
    <xdr:sp macro="" textlink="">
      <xdr:nvSpPr>
        <xdr:cNvPr id="78" name="楕円 77"/>
        <xdr:cNvSpPr/>
      </xdr:nvSpPr>
      <xdr:spPr>
        <a:xfrm>
          <a:off x="4584700" y="594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139666</xdr:rowOff>
    </xdr:from>
    <xdr:ext cx="469744" cy="259045"/>
    <xdr:sp macro="" textlink="">
      <xdr:nvSpPr>
        <xdr:cNvPr id="79" name="議会費該当値テキスト"/>
        <xdr:cNvSpPr txBox="1"/>
      </xdr:nvSpPr>
      <xdr:spPr>
        <a:xfrm>
          <a:off x="4686300" y="5797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113589</xdr:rowOff>
    </xdr:from>
    <xdr:to>
      <xdr:col>20</xdr:col>
      <xdr:colOff>38100</xdr:colOff>
      <xdr:row>35</xdr:row>
      <xdr:rowOff>43739</xdr:rowOff>
    </xdr:to>
    <xdr:sp macro="" textlink="">
      <xdr:nvSpPr>
        <xdr:cNvPr id="80" name="楕円 79"/>
        <xdr:cNvSpPr/>
      </xdr:nvSpPr>
      <xdr:spPr>
        <a:xfrm>
          <a:off x="3746500" y="594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60266</xdr:rowOff>
    </xdr:from>
    <xdr:ext cx="469744" cy="259045"/>
    <xdr:sp macro="" textlink="">
      <xdr:nvSpPr>
        <xdr:cNvPr id="81" name="テキスト ボックス 80"/>
        <xdr:cNvSpPr txBox="1"/>
      </xdr:nvSpPr>
      <xdr:spPr>
        <a:xfrm>
          <a:off x="3562428" y="571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136449</xdr:rowOff>
    </xdr:from>
    <xdr:to>
      <xdr:col>15</xdr:col>
      <xdr:colOff>101600</xdr:colOff>
      <xdr:row>35</xdr:row>
      <xdr:rowOff>66599</xdr:rowOff>
    </xdr:to>
    <xdr:sp macro="" textlink="">
      <xdr:nvSpPr>
        <xdr:cNvPr id="82" name="楕円 81"/>
        <xdr:cNvSpPr/>
      </xdr:nvSpPr>
      <xdr:spPr>
        <a:xfrm>
          <a:off x="2857500" y="5965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83126</xdr:rowOff>
    </xdr:from>
    <xdr:ext cx="469744" cy="259045"/>
    <xdr:sp macro="" textlink="">
      <xdr:nvSpPr>
        <xdr:cNvPr id="83" name="テキスト ボックス 82"/>
        <xdr:cNvSpPr txBox="1"/>
      </xdr:nvSpPr>
      <xdr:spPr>
        <a:xfrm>
          <a:off x="2673428" y="5740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161137</xdr:rowOff>
    </xdr:from>
    <xdr:to>
      <xdr:col>10</xdr:col>
      <xdr:colOff>165100</xdr:colOff>
      <xdr:row>35</xdr:row>
      <xdr:rowOff>91287</xdr:rowOff>
    </xdr:to>
    <xdr:sp macro="" textlink="">
      <xdr:nvSpPr>
        <xdr:cNvPr id="84" name="楕円 83"/>
        <xdr:cNvSpPr/>
      </xdr:nvSpPr>
      <xdr:spPr>
        <a:xfrm>
          <a:off x="1968500" y="599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82414</xdr:rowOff>
    </xdr:from>
    <xdr:ext cx="469744" cy="259045"/>
    <xdr:sp macro="" textlink="">
      <xdr:nvSpPr>
        <xdr:cNvPr id="85" name="テキスト ボックス 84"/>
        <xdr:cNvSpPr txBox="1"/>
      </xdr:nvSpPr>
      <xdr:spPr>
        <a:xfrm>
          <a:off x="1784428" y="608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73813</xdr:rowOff>
    </xdr:from>
    <xdr:to>
      <xdr:col>6</xdr:col>
      <xdr:colOff>38100</xdr:colOff>
      <xdr:row>35</xdr:row>
      <xdr:rowOff>3963</xdr:rowOff>
    </xdr:to>
    <xdr:sp macro="" textlink="">
      <xdr:nvSpPr>
        <xdr:cNvPr id="86" name="楕円 85"/>
        <xdr:cNvSpPr/>
      </xdr:nvSpPr>
      <xdr:spPr>
        <a:xfrm>
          <a:off x="1079500" y="590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166540</xdr:rowOff>
    </xdr:from>
    <xdr:ext cx="469744" cy="259045"/>
    <xdr:sp macro="" textlink="">
      <xdr:nvSpPr>
        <xdr:cNvPr id="87" name="テキスト ボックス 86"/>
        <xdr:cNvSpPr txBox="1"/>
      </xdr:nvSpPr>
      <xdr:spPr>
        <a:xfrm>
          <a:off x="895428" y="5995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136827</xdr:rowOff>
    </xdr:from>
    <xdr:to>
      <xdr:col>24</xdr:col>
      <xdr:colOff>62865</xdr:colOff>
      <xdr:row>59</xdr:row>
      <xdr:rowOff>101056</xdr:rowOff>
    </xdr:to>
    <xdr:cxnSp macro="">
      <xdr:nvCxnSpPr>
        <xdr:cNvPr id="114" name="直線コネクタ 113"/>
        <xdr:cNvCxnSpPr/>
      </xdr:nvCxnSpPr>
      <xdr:spPr>
        <a:xfrm flipV="1">
          <a:off x="4633595" y="9395127"/>
          <a:ext cx="1270" cy="821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104883</xdr:rowOff>
    </xdr:from>
    <xdr:ext cx="534377" cy="259045"/>
    <xdr:sp macro="" textlink="">
      <xdr:nvSpPr>
        <xdr:cNvPr id="115" name="総務費最小値テキスト"/>
        <xdr:cNvSpPr txBox="1"/>
      </xdr:nvSpPr>
      <xdr:spPr>
        <a:xfrm>
          <a:off x="4686300" y="1022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101056</xdr:rowOff>
    </xdr:from>
    <xdr:to>
      <xdr:col>24</xdr:col>
      <xdr:colOff>152400</xdr:colOff>
      <xdr:row>59</xdr:row>
      <xdr:rowOff>101056</xdr:rowOff>
    </xdr:to>
    <xdr:cxnSp macro="">
      <xdr:nvCxnSpPr>
        <xdr:cNvPr id="116" name="直線コネクタ 115"/>
        <xdr:cNvCxnSpPr/>
      </xdr:nvCxnSpPr>
      <xdr:spPr>
        <a:xfrm>
          <a:off x="4546600" y="10216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83504</xdr:rowOff>
    </xdr:from>
    <xdr:ext cx="599010" cy="259045"/>
    <xdr:sp macro="" textlink="">
      <xdr:nvSpPr>
        <xdr:cNvPr id="117" name="総務費最大値テキスト"/>
        <xdr:cNvSpPr txBox="1"/>
      </xdr:nvSpPr>
      <xdr:spPr>
        <a:xfrm>
          <a:off x="4686300" y="9170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105,264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136827</xdr:rowOff>
    </xdr:from>
    <xdr:to>
      <xdr:col>24</xdr:col>
      <xdr:colOff>152400</xdr:colOff>
      <xdr:row>54</xdr:row>
      <xdr:rowOff>136827</xdr:rowOff>
    </xdr:to>
    <xdr:cxnSp macro="">
      <xdr:nvCxnSpPr>
        <xdr:cNvPr id="118" name="直線コネクタ 117"/>
        <xdr:cNvCxnSpPr/>
      </xdr:nvCxnSpPr>
      <xdr:spPr>
        <a:xfrm>
          <a:off x="4546600" y="9395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136521</xdr:rowOff>
    </xdr:from>
    <xdr:to>
      <xdr:col>24</xdr:col>
      <xdr:colOff>63500</xdr:colOff>
      <xdr:row>57</xdr:row>
      <xdr:rowOff>11793</xdr:rowOff>
    </xdr:to>
    <xdr:cxnSp macro="">
      <xdr:nvCxnSpPr>
        <xdr:cNvPr id="119" name="直線コネクタ 118"/>
        <xdr:cNvCxnSpPr/>
      </xdr:nvCxnSpPr>
      <xdr:spPr>
        <a:xfrm>
          <a:off x="3797300" y="9394821"/>
          <a:ext cx="838200" cy="389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142667</xdr:rowOff>
    </xdr:from>
    <xdr:ext cx="534377" cy="259045"/>
    <xdr:sp macro="" textlink="">
      <xdr:nvSpPr>
        <xdr:cNvPr id="120" name="総務費平均値テキスト"/>
        <xdr:cNvSpPr txBox="1"/>
      </xdr:nvSpPr>
      <xdr:spPr>
        <a:xfrm>
          <a:off x="4686300" y="99153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164240</xdr:rowOff>
    </xdr:from>
    <xdr:to>
      <xdr:col>24</xdr:col>
      <xdr:colOff>114300</xdr:colOff>
      <xdr:row>58</xdr:row>
      <xdr:rowOff>94390</xdr:rowOff>
    </xdr:to>
    <xdr:sp macro="" textlink="">
      <xdr:nvSpPr>
        <xdr:cNvPr id="121" name="フローチャート: 判断 120"/>
        <xdr:cNvSpPr/>
      </xdr:nvSpPr>
      <xdr:spPr>
        <a:xfrm>
          <a:off x="4584700" y="993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136521</xdr:rowOff>
    </xdr:from>
    <xdr:to>
      <xdr:col>19</xdr:col>
      <xdr:colOff>177800</xdr:colOff>
      <xdr:row>55</xdr:row>
      <xdr:rowOff>31627</xdr:rowOff>
    </xdr:to>
    <xdr:cxnSp macro="">
      <xdr:nvCxnSpPr>
        <xdr:cNvPr id="122" name="直線コネクタ 121"/>
        <xdr:cNvCxnSpPr/>
      </xdr:nvCxnSpPr>
      <xdr:spPr>
        <a:xfrm flipV="1">
          <a:off x="2908300" y="9394821"/>
          <a:ext cx="889000" cy="66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37367</xdr:rowOff>
    </xdr:from>
    <xdr:to>
      <xdr:col>20</xdr:col>
      <xdr:colOff>38100</xdr:colOff>
      <xdr:row>58</xdr:row>
      <xdr:rowOff>138967</xdr:rowOff>
    </xdr:to>
    <xdr:sp macro="" textlink="">
      <xdr:nvSpPr>
        <xdr:cNvPr id="123" name="フローチャート: 判断 122"/>
        <xdr:cNvSpPr/>
      </xdr:nvSpPr>
      <xdr:spPr>
        <a:xfrm>
          <a:off x="3746500" y="9981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130094</xdr:rowOff>
    </xdr:from>
    <xdr:ext cx="534377" cy="259045"/>
    <xdr:sp macro="" textlink="">
      <xdr:nvSpPr>
        <xdr:cNvPr id="124" name="テキスト ボックス 123"/>
        <xdr:cNvSpPr txBox="1"/>
      </xdr:nvSpPr>
      <xdr:spPr>
        <a:xfrm>
          <a:off x="3530111" y="1007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12391</xdr:rowOff>
    </xdr:from>
    <xdr:to>
      <xdr:col>15</xdr:col>
      <xdr:colOff>50800</xdr:colOff>
      <xdr:row>55</xdr:row>
      <xdr:rowOff>31627</xdr:rowOff>
    </xdr:to>
    <xdr:cxnSp macro="">
      <xdr:nvCxnSpPr>
        <xdr:cNvPr id="125" name="直線コネクタ 124"/>
        <xdr:cNvCxnSpPr/>
      </xdr:nvCxnSpPr>
      <xdr:spPr>
        <a:xfrm>
          <a:off x="2019300" y="9442141"/>
          <a:ext cx="889000" cy="19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16259</xdr:rowOff>
    </xdr:from>
    <xdr:to>
      <xdr:col>15</xdr:col>
      <xdr:colOff>101600</xdr:colOff>
      <xdr:row>58</xdr:row>
      <xdr:rowOff>117859</xdr:rowOff>
    </xdr:to>
    <xdr:sp macro="" textlink="">
      <xdr:nvSpPr>
        <xdr:cNvPr id="126" name="フローチャート: 判断 125"/>
        <xdr:cNvSpPr/>
      </xdr:nvSpPr>
      <xdr:spPr>
        <a:xfrm>
          <a:off x="2857500" y="9960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108986</xdr:rowOff>
    </xdr:from>
    <xdr:ext cx="534377" cy="259045"/>
    <xdr:sp macro="" textlink="">
      <xdr:nvSpPr>
        <xdr:cNvPr id="127" name="テキスト ボックス 126"/>
        <xdr:cNvSpPr txBox="1"/>
      </xdr:nvSpPr>
      <xdr:spPr>
        <a:xfrm>
          <a:off x="2641111" y="1005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10084</xdr:rowOff>
    </xdr:from>
    <xdr:to>
      <xdr:col>10</xdr:col>
      <xdr:colOff>114300</xdr:colOff>
      <xdr:row>55</xdr:row>
      <xdr:rowOff>12391</xdr:rowOff>
    </xdr:to>
    <xdr:cxnSp macro="">
      <xdr:nvCxnSpPr>
        <xdr:cNvPr id="128" name="直線コネクタ 127"/>
        <xdr:cNvCxnSpPr/>
      </xdr:nvCxnSpPr>
      <xdr:spPr>
        <a:xfrm>
          <a:off x="1130300" y="8754034"/>
          <a:ext cx="889000" cy="688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27363</xdr:rowOff>
    </xdr:from>
    <xdr:to>
      <xdr:col>10</xdr:col>
      <xdr:colOff>165100</xdr:colOff>
      <xdr:row>58</xdr:row>
      <xdr:rowOff>128963</xdr:rowOff>
    </xdr:to>
    <xdr:sp macro="" textlink="">
      <xdr:nvSpPr>
        <xdr:cNvPr id="129" name="フローチャート: 判断 128"/>
        <xdr:cNvSpPr/>
      </xdr:nvSpPr>
      <xdr:spPr>
        <a:xfrm>
          <a:off x="1968500" y="997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120090</xdr:rowOff>
    </xdr:from>
    <xdr:ext cx="534377" cy="259045"/>
    <xdr:sp macro="" textlink="">
      <xdr:nvSpPr>
        <xdr:cNvPr id="130" name="テキスト ボックス 129"/>
        <xdr:cNvSpPr txBox="1"/>
      </xdr:nvSpPr>
      <xdr:spPr>
        <a:xfrm>
          <a:off x="1752111" y="1006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144798</xdr:rowOff>
    </xdr:from>
    <xdr:to>
      <xdr:col>6</xdr:col>
      <xdr:colOff>38100</xdr:colOff>
      <xdr:row>58</xdr:row>
      <xdr:rowOff>74948</xdr:rowOff>
    </xdr:to>
    <xdr:sp macro="" textlink="">
      <xdr:nvSpPr>
        <xdr:cNvPr id="131" name="フローチャート: 判断 130"/>
        <xdr:cNvSpPr/>
      </xdr:nvSpPr>
      <xdr:spPr>
        <a:xfrm>
          <a:off x="1079500" y="991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66075</xdr:rowOff>
    </xdr:from>
    <xdr:ext cx="534377" cy="259045"/>
    <xdr:sp macro="" textlink="">
      <xdr:nvSpPr>
        <xdr:cNvPr id="132" name="テキスト ボックス 131"/>
        <xdr:cNvSpPr txBox="1"/>
      </xdr:nvSpPr>
      <xdr:spPr>
        <a:xfrm>
          <a:off x="863111" y="10010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132443</xdr:rowOff>
    </xdr:from>
    <xdr:to>
      <xdr:col>24</xdr:col>
      <xdr:colOff>114300</xdr:colOff>
      <xdr:row>57</xdr:row>
      <xdr:rowOff>62593</xdr:rowOff>
    </xdr:to>
    <xdr:sp macro="" textlink="">
      <xdr:nvSpPr>
        <xdr:cNvPr id="138" name="楕円 137"/>
        <xdr:cNvSpPr/>
      </xdr:nvSpPr>
      <xdr:spPr>
        <a:xfrm>
          <a:off x="4584700" y="973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155320</xdr:rowOff>
    </xdr:from>
    <xdr:ext cx="534377" cy="259045"/>
    <xdr:sp macro="" textlink="">
      <xdr:nvSpPr>
        <xdr:cNvPr id="139" name="総務費該当値テキスト"/>
        <xdr:cNvSpPr txBox="1"/>
      </xdr:nvSpPr>
      <xdr:spPr>
        <a:xfrm>
          <a:off x="4686300" y="9585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85721</xdr:rowOff>
    </xdr:from>
    <xdr:to>
      <xdr:col>20</xdr:col>
      <xdr:colOff>38100</xdr:colOff>
      <xdr:row>55</xdr:row>
      <xdr:rowOff>15871</xdr:rowOff>
    </xdr:to>
    <xdr:sp macro="" textlink="">
      <xdr:nvSpPr>
        <xdr:cNvPr id="140" name="楕円 139"/>
        <xdr:cNvSpPr/>
      </xdr:nvSpPr>
      <xdr:spPr>
        <a:xfrm>
          <a:off x="3746500" y="9344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32398</xdr:rowOff>
    </xdr:from>
    <xdr:ext cx="599010" cy="259045"/>
    <xdr:sp macro="" textlink="">
      <xdr:nvSpPr>
        <xdr:cNvPr id="141" name="テキスト ボックス 140"/>
        <xdr:cNvSpPr txBox="1"/>
      </xdr:nvSpPr>
      <xdr:spPr>
        <a:xfrm>
          <a:off x="3497795" y="9119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152277</xdr:rowOff>
    </xdr:from>
    <xdr:to>
      <xdr:col>15</xdr:col>
      <xdr:colOff>101600</xdr:colOff>
      <xdr:row>55</xdr:row>
      <xdr:rowOff>82427</xdr:rowOff>
    </xdr:to>
    <xdr:sp macro="" textlink="">
      <xdr:nvSpPr>
        <xdr:cNvPr id="142" name="楕円 141"/>
        <xdr:cNvSpPr/>
      </xdr:nvSpPr>
      <xdr:spPr>
        <a:xfrm>
          <a:off x="2857500" y="9410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98954</xdr:rowOff>
    </xdr:from>
    <xdr:ext cx="534377" cy="259045"/>
    <xdr:sp macro="" textlink="">
      <xdr:nvSpPr>
        <xdr:cNvPr id="143" name="テキスト ボックス 142"/>
        <xdr:cNvSpPr txBox="1"/>
      </xdr:nvSpPr>
      <xdr:spPr>
        <a:xfrm>
          <a:off x="2641111" y="918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133041</xdr:rowOff>
    </xdr:from>
    <xdr:to>
      <xdr:col>10</xdr:col>
      <xdr:colOff>165100</xdr:colOff>
      <xdr:row>55</xdr:row>
      <xdr:rowOff>63191</xdr:rowOff>
    </xdr:to>
    <xdr:sp macro="" textlink="">
      <xdr:nvSpPr>
        <xdr:cNvPr id="144" name="楕円 143"/>
        <xdr:cNvSpPr/>
      </xdr:nvSpPr>
      <xdr:spPr>
        <a:xfrm>
          <a:off x="1968500" y="939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79718</xdr:rowOff>
    </xdr:from>
    <xdr:ext cx="599010" cy="259045"/>
    <xdr:sp macro="" textlink="">
      <xdr:nvSpPr>
        <xdr:cNvPr id="145" name="テキスト ボックス 144"/>
        <xdr:cNvSpPr txBox="1"/>
      </xdr:nvSpPr>
      <xdr:spPr>
        <a:xfrm>
          <a:off x="1719795" y="916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50</xdr:row>
      <xdr:rowOff>130734</xdr:rowOff>
    </xdr:from>
    <xdr:to>
      <xdr:col>6</xdr:col>
      <xdr:colOff>38100</xdr:colOff>
      <xdr:row>51</xdr:row>
      <xdr:rowOff>60884</xdr:rowOff>
    </xdr:to>
    <xdr:sp macro="" textlink="">
      <xdr:nvSpPr>
        <xdr:cNvPr id="146" name="楕円 145"/>
        <xdr:cNvSpPr/>
      </xdr:nvSpPr>
      <xdr:spPr>
        <a:xfrm>
          <a:off x="1079500" y="870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49</xdr:row>
      <xdr:rowOff>77411</xdr:rowOff>
    </xdr:from>
    <xdr:ext cx="599010" cy="259045"/>
    <xdr:sp macro="" textlink="">
      <xdr:nvSpPr>
        <xdr:cNvPr id="147" name="テキスト ボックス 146"/>
        <xdr:cNvSpPr txBox="1"/>
      </xdr:nvSpPr>
      <xdr:spPr>
        <a:xfrm>
          <a:off x="830795" y="8478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58275</xdr:rowOff>
    </xdr:from>
    <xdr:to>
      <xdr:col>24</xdr:col>
      <xdr:colOff>62865</xdr:colOff>
      <xdr:row>78</xdr:row>
      <xdr:rowOff>128172</xdr:rowOff>
    </xdr:to>
    <xdr:cxnSp macro="">
      <xdr:nvCxnSpPr>
        <xdr:cNvPr id="174" name="直線コネクタ 173"/>
        <xdr:cNvCxnSpPr/>
      </xdr:nvCxnSpPr>
      <xdr:spPr>
        <a:xfrm flipV="1">
          <a:off x="4633595" y="12231225"/>
          <a:ext cx="1270" cy="1270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131999</xdr:rowOff>
    </xdr:from>
    <xdr:ext cx="599010" cy="259045"/>
    <xdr:sp macro="" textlink="">
      <xdr:nvSpPr>
        <xdr:cNvPr id="175" name="民生費最小値テキスト"/>
        <xdr:cNvSpPr txBox="1"/>
      </xdr:nvSpPr>
      <xdr:spPr>
        <a:xfrm>
          <a:off x="4686300" y="1350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128172</xdr:rowOff>
    </xdr:from>
    <xdr:to>
      <xdr:col>24</xdr:col>
      <xdr:colOff>152400</xdr:colOff>
      <xdr:row>78</xdr:row>
      <xdr:rowOff>128172</xdr:rowOff>
    </xdr:to>
    <xdr:cxnSp macro="">
      <xdr:nvCxnSpPr>
        <xdr:cNvPr id="176" name="直線コネクタ 175"/>
        <xdr:cNvCxnSpPr/>
      </xdr:nvCxnSpPr>
      <xdr:spPr>
        <a:xfrm>
          <a:off x="4546600" y="1350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4952</xdr:rowOff>
    </xdr:from>
    <xdr:ext cx="599010" cy="259045"/>
    <xdr:sp macro="" textlink="">
      <xdr:nvSpPr>
        <xdr:cNvPr id="177" name="民生費最大値テキスト"/>
        <xdr:cNvSpPr txBox="1"/>
      </xdr:nvSpPr>
      <xdr:spPr>
        <a:xfrm>
          <a:off x="4686300" y="12006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219,730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58275</xdr:rowOff>
    </xdr:from>
    <xdr:to>
      <xdr:col>24</xdr:col>
      <xdr:colOff>152400</xdr:colOff>
      <xdr:row>71</xdr:row>
      <xdr:rowOff>58275</xdr:rowOff>
    </xdr:to>
    <xdr:cxnSp macro="">
      <xdr:nvCxnSpPr>
        <xdr:cNvPr id="178" name="直線コネクタ 177"/>
        <xdr:cNvCxnSpPr/>
      </xdr:nvCxnSpPr>
      <xdr:spPr>
        <a:xfrm>
          <a:off x="4546600" y="1223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32148</xdr:rowOff>
    </xdr:from>
    <xdr:to>
      <xdr:col>24</xdr:col>
      <xdr:colOff>63500</xdr:colOff>
      <xdr:row>76</xdr:row>
      <xdr:rowOff>35458</xdr:rowOff>
    </xdr:to>
    <xdr:cxnSp macro="">
      <xdr:nvCxnSpPr>
        <xdr:cNvPr id="179" name="直線コネクタ 178"/>
        <xdr:cNvCxnSpPr/>
      </xdr:nvCxnSpPr>
      <xdr:spPr>
        <a:xfrm flipV="1">
          <a:off x="3797300" y="13062348"/>
          <a:ext cx="838200" cy="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70792</xdr:rowOff>
    </xdr:from>
    <xdr:ext cx="599010" cy="259045"/>
    <xdr:sp macro="" textlink="">
      <xdr:nvSpPr>
        <xdr:cNvPr id="180" name="民生費平均値テキスト"/>
        <xdr:cNvSpPr txBox="1"/>
      </xdr:nvSpPr>
      <xdr:spPr>
        <a:xfrm>
          <a:off x="4686300" y="127580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47915</xdr:rowOff>
    </xdr:from>
    <xdr:to>
      <xdr:col>24</xdr:col>
      <xdr:colOff>114300</xdr:colOff>
      <xdr:row>75</xdr:row>
      <xdr:rowOff>149515</xdr:rowOff>
    </xdr:to>
    <xdr:sp macro="" textlink="">
      <xdr:nvSpPr>
        <xdr:cNvPr id="181" name="フローチャート: 判断 180"/>
        <xdr:cNvSpPr/>
      </xdr:nvSpPr>
      <xdr:spPr>
        <a:xfrm>
          <a:off x="4584700" y="129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35458</xdr:rowOff>
    </xdr:from>
    <xdr:to>
      <xdr:col>19</xdr:col>
      <xdr:colOff>177800</xdr:colOff>
      <xdr:row>76</xdr:row>
      <xdr:rowOff>59941</xdr:rowOff>
    </xdr:to>
    <xdr:cxnSp macro="">
      <xdr:nvCxnSpPr>
        <xdr:cNvPr id="182" name="直線コネクタ 181"/>
        <xdr:cNvCxnSpPr/>
      </xdr:nvCxnSpPr>
      <xdr:spPr>
        <a:xfrm flipV="1">
          <a:off x="2908300" y="13065658"/>
          <a:ext cx="889000" cy="2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110258</xdr:rowOff>
    </xdr:from>
    <xdr:to>
      <xdr:col>20</xdr:col>
      <xdr:colOff>38100</xdr:colOff>
      <xdr:row>76</xdr:row>
      <xdr:rowOff>40407</xdr:rowOff>
    </xdr:to>
    <xdr:sp macro="" textlink="">
      <xdr:nvSpPr>
        <xdr:cNvPr id="183" name="フローチャート: 判断 182"/>
        <xdr:cNvSpPr/>
      </xdr:nvSpPr>
      <xdr:spPr>
        <a:xfrm>
          <a:off x="37465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56935</xdr:rowOff>
    </xdr:from>
    <xdr:ext cx="599010" cy="259045"/>
    <xdr:sp macro="" textlink="">
      <xdr:nvSpPr>
        <xdr:cNvPr id="184" name="テキスト ボックス 183"/>
        <xdr:cNvSpPr txBox="1"/>
      </xdr:nvSpPr>
      <xdr:spPr>
        <a:xfrm>
          <a:off x="3497795" y="1274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59941</xdr:rowOff>
    </xdr:from>
    <xdr:to>
      <xdr:col>15</xdr:col>
      <xdr:colOff>50800</xdr:colOff>
      <xdr:row>76</xdr:row>
      <xdr:rowOff>67311</xdr:rowOff>
    </xdr:to>
    <xdr:cxnSp macro="">
      <xdr:nvCxnSpPr>
        <xdr:cNvPr id="185" name="直線コネクタ 184"/>
        <xdr:cNvCxnSpPr/>
      </xdr:nvCxnSpPr>
      <xdr:spPr>
        <a:xfrm flipV="1">
          <a:off x="2019300" y="13090141"/>
          <a:ext cx="889000" cy="7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114840</xdr:rowOff>
    </xdr:from>
    <xdr:to>
      <xdr:col>15</xdr:col>
      <xdr:colOff>101600</xdr:colOff>
      <xdr:row>76</xdr:row>
      <xdr:rowOff>44990</xdr:rowOff>
    </xdr:to>
    <xdr:sp macro="" textlink="">
      <xdr:nvSpPr>
        <xdr:cNvPr id="186" name="フローチャート: 判断 185"/>
        <xdr:cNvSpPr/>
      </xdr:nvSpPr>
      <xdr:spPr>
        <a:xfrm>
          <a:off x="2857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61517</xdr:rowOff>
    </xdr:from>
    <xdr:ext cx="599010" cy="259045"/>
    <xdr:sp macro="" textlink="">
      <xdr:nvSpPr>
        <xdr:cNvPr id="187" name="テキスト ボックス 186"/>
        <xdr:cNvSpPr txBox="1"/>
      </xdr:nvSpPr>
      <xdr:spPr>
        <a:xfrm>
          <a:off x="2608795" y="12748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8615</xdr:rowOff>
    </xdr:from>
    <xdr:to>
      <xdr:col>10</xdr:col>
      <xdr:colOff>114300</xdr:colOff>
      <xdr:row>76</xdr:row>
      <xdr:rowOff>67311</xdr:rowOff>
    </xdr:to>
    <xdr:cxnSp macro="">
      <xdr:nvCxnSpPr>
        <xdr:cNvPr id="188" name="直線コネクタ 187"/>
        <xdr:cNvCxnSpPr/>
      </xdr:nvCxnSpPr>
      <xdr:spPr>
        <a:xfrm>
          <a:off x="1130300" y="13038815"/>
          <a:ext cx="889000" cy="58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149163</xdr:rowOff>
    </xdr:from>
    <xdr:to>
      <xdr:col>10</xdr:col>
      <xdr:colOff>165100</xdr:colOff>
      <xdr:row>76</xdr:row>
      <xdr:rowOff>79313</xdr:rowOff>
    </xdr:to>
    <xdr:sp macro="" textlink="">
      <xdr:nvSpPr>
        <xdr:cNvPr id="189" name="フローチャート: 判断 188"/>
        <xdr:cNvSpPr/>
      </xdr:nvSpPr>
      <xdr:spPr>
        <a:xfrm>
          <a:off x="1968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95840</xdr:rowOff>
    </xdr:from>
    <xdr:ext cx="599010" cy="259045"/>
    <xdr:sp macro="" textlink="">
      <xdr:nvSpPr>
        <xdr:cNvPr id="190" name="テキスト ボックス 189"/>
        <xdr:cNvSpPr txBox="1"/>
      </xdr:nvSpPr>
      <xdr:spPr>
        <a:xfrm>
          <a:off x="1719795" y="12783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6429</xdr:rowOff>
    </xdr:from>
    <xdr:to>
      <xdr:col>6</xdr:col>
      <xdr:colOff>38100</xdr:colOff>
      <xdr:row>76</xdr:row>
      <xdr:rowOff>108029</xdr:rowOff>
    </xdr:to>
    <xdr:sp macro="" textlink="">
      <xdr:nvSpPr>
        <xdr:cNvPr id="191" name="フローチャート: 判断 190"/>
        <xdr:cNvSpPr/>
      </xdr:nvSpPr>
      <xdr:spPr>
        <a:xfrm>
          <a:off x="1079500" y="130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99156</xdr:rowOff>
    </xdr:from>
    <xdr:ext cx="599010" cy="259045"/>
    <xdr:sp macro="" textlink="">
      <xdr:nvSpPr>
        <xdr:cNvPr id="192" name="テキスト ボックス 191"/>
        <xdr:cNvSpPr txBox="1"/>
      </xdr:nvSpPr>
      <xdr:spPr>
        <a:xfrm>
          <a:off x="830795" y="13129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152798</xdr:rowOff>
    </xdr:from>
    <xdr:to>
      <xdr:col>24</xdr:col>
      <xdr:colOff>114300</xdr:colOff>
      <xdr:row>76</xdr:row>
      <xdr:rowOff>82948</xdr:rowOff>
    </xdr:to>
    <xdr:sp macro="" textlink="">
      <xdr:nvSpPr>
        <xdr:cNvPr id="198" name="楕円 197"/>
        <xdr:cNvSpPr/>
      </xdr:nvSpPr>
      <xdr:spPr>
        <a:xfrm>
          <a:off x="4584700" y="1301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131225</xdr:rowOff>
    </xdr:from>
    <xdr:ext cx="599010" cy="259045"/>
    <xdr:sp macro="" textlink="">
      <xdr:nvSpPr>
        <xdr:cNvPr id="199" name="民生費該当値テキスト"/>
        <xdr:cNvSpPr txBox="1"/>
      </xdr:nvSpPr>
      <xdr:spPr>
        <a:xfrm>
          <a:off x="4686300" y="12989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156108</xdr:rowOff>
    </xdr:from>
    <xdr:to>
      <xdr:col>20</xdr:col>
      <xdr:colOff>38100</xdr:colOff>
      <xdr:row>76</xdr:row>
      <xdr:rowOff>86258</xdr:rowOff>
    </xdr:to>
    <xdr:sp macro="" textlink="">
      <xdr:nvSpPr>
        <xdr:cNvPr id="200" name="楕円 199"/>
        <xdr:cNvSpPr/>
      </xdr:nvSpPr>
      <xdr:spPr>
        <a:xfrm>
          <a:off x="3746500" y="1301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77385</xdr:rowOff>
    </xdr:from>
    <xdr:ext cx="599010" cy="259045"/>
    <xdr:sp macro="" textlink="">
      <xdr:nvSpPr>
        <xdr:cNvPr id="201" name="テキスト ボックス 200"/>
        <xdr:cNvSpPr txBox="1"/>
      </xdr:nvSpPr>
      <xdr:spPr>
        <a:xfrm>
          <a:off x="3497795" y="13107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9141</xdr:rowOff>
    </xdr:from>
    <xdr:to>
      <xdr:col>15</xdr:col>
      <xdr:colOff>101600</xdr:colOff>
      <xdr:row>76</xdr:row>
      <xdr:rowOff>110741</xdr:rowOff>
    </xdr:to>
    <xdr:sp macro="" textlink="">
      <xdr:nvSpPr>
        <xdr:cNvPr id="202" name="楕円 201"/>
        <xdr:cNvSpPr/>
      </xdr:nvSpPr>
      <xdr:spPr>
        <a:xfrm>
          <a:off x="2857500" y="1303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101868</xdr:rowOff>
    </xdr:from>
    <xdr:ext cx="599010" cy="259045"/>
    <xdr:sp macro="" textlink="">
      <xdr:nvSpPr>
        <xdr:cNvPr id="203" name="テキスト ボックス 202"/>
        <xdr:cNvSpPr txBox="1"/>
      </xdr:nvSpPr>
      <xdr:spPr>
        <a:xfrm>
          <a:off x="2608795" y="13132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16511</xdr:rowOff>
    </xdr:from>
    <xdr:to>
      <xdr:col>10</xdr:col>
      <xdr:colOff>165100</xdr:colOff>
      <xdr:row>76</xdr:row>
      <xdr:rowOff>118111</xdr:rowOff>
    </xdr:to>
    <xdr:sp macro="" textlink="">
      <xdr:nvSpPr>
        <xdr:cNvPr id="204" name="楕円 203"/>
        <xdr:cNvSpPr/>
      </xdr:nvSpPr>
      <xdr:spPr>
        <a:xfrm>
          <a:off x="1968500" y="1304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109238</xdr:rowOff>
    </xdr:from>
    <xdr:ext cx="599010" cy="259045"/>
    <xdr:sp macro="" textlink="">
      <xdr:nvSpPr>
        <xdr:cNvPr id="205" name="テキスト ボックス 204"/>
        <xdr:cNvSpPr txBox="1"/>
      </xdr:nvSpPr>
      <xdr:spPr>
        <a:xfrm>
          <a:off x="1719795" y="13139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129264</xdr:rowOff>
    </xdr:from>
    <xdr:to>
      <xdr:col>6</xdr:col>
      <xdr:colOff>38100</xdr:colOff>
      <xdr:row>76</xdr:row>
      <xdr:rowOff>59413</xdr:rowOff>
    </xdr:to>
    <xdr:sp macro="" textlink="">
      <xdr:nvSpPr>
        <xdr:cNvPr id="206" name="楕円 205"/>
        <xdr:cNvSpPr/>
      </xdr:nvSpPr>
      <xdr:spPr>
        <a:xfrm>
          <a:off x="1079500" y="1298801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75941</xdr:rowOff>
    </xdr:from>
    <xdr:ext cx="599010" cy="259045"/>
    <xdr:sp macro="" textlink="">
      <xdr:nvSpPr>
        <xdr:cNvPr id="207" name="テキスト ボックス 206"/>
        <xdr:cNvSpPr txBox="1"/>
      </xdr:nvSpPr>
      <xdr:spPr>
        <a:xfrm>
          <a:off x="830795" y="12763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164716</xdr:rowOff>
    </xdr:from>
    <xdr:to>
      <xdr:col>24</xdr:col>
      <xdr:colOff>62865</xdr:colOff>
      <xdr:row>99</xdr:row>
      <xdr:rowOff>124940</xdr:rowOff>
    </xdr:to>
    <xdr:cxnSp macro="">
      <xdr:nvCxnSpPr>
        <xdr:cNvPr id="234" name="直線コネクタ 233"/>
        <xdr:cNvCxnSpPr/>
      </xdr:nvCxnSpPr>
      <xdr:spPr>
        <a:xfrm flipV="1">
          <a:off x="4633595" y="15595216"/>
          <a:ext cx="1270" cy="1503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128767</xdr:rowOff>
    </xdr:from>
    <xdr:ext cx="534377" cy="259045"/>
    <xdr:sp macro="" textlink="">
      <xdr:nvSpPr>
        <xdr:cNvPr id="235" name="衛生費最小値テキスト"/>
        <xdr:cNvSpPr txBox="1"/>
      </xdr:nvSpPr>
      <xdr:spPr>
        <a:xfrm>
          <a:off x="4686300" y="1710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124940</xdr:rowOff>
    </xdr:from>
    <xdr:to>
      <xdr:col>24</xdr:col>
      <xdr:colOff>152400</xdr:colOff>
      <xdr:row>99</xdr:row>
      <xdr:rowOff>124940</xdr:rowOff>
    </xdr:to>
    <xdr:cxnSp macro="">
      <xdr:nvCxnSpPr>
        <xdr:cNvPr id="236" name="直線コネクタ 235"/>
        <xdr:cNvCxnSpPr/>
      </xdr:nvCxnSpPr>
      <xdr:spPr>
        <a:xfrm>
          <a:off x="4546600" y="1709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111393</xdr:rowOff>
    </xdr:from>
    <xdr:ext cx="599010" cy="259045"/>
    <xdr:sp macro="" textlink="">
      <xdr:nvSpPr>
        <xdr:cNvPr id="237" name="衛生費最大値テキスト"/>
        <xdr:cNvSpPr txBox="1"/>
      </xdr:nvSpPr>
      <xdr:spPr>
        <a:xfrm>
          <a:off x="4686300" y="1537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110,468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164716</xdr:rowOff>
    </xdr:from>
    <xdr:to>
      <xdr:col>24</xdr:col>
      <xdr:colOff>152400</xdr:colOff>
      <xdr:row>90</xdr:row>
      <xdr:rowOff>164716</xdr:rowOff>
    </xdr:to>
    <xdr:cxnSp macro="">
      <xdr:nvCxnSpPr>
        <xdr:cNvPr id="238" name="直線コネクタ 237"/>
        <xdr:cNvCxnSpPr/>
      </xdr:nvCxnSpPr>
      <xdr:spPr>
        <a:xfrm>
          <a:off x="4546600" y="1559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164748</xdr:rowOff>
    </xdr:from>
    <xdr:to>
      <xdr:col>24</xdr:col>
      <xdr:colOff>63500</xdr:colOff>
      <xdr:row>99</xdr:row>
      <xdr:rowOff>116367</xdr:rowOff>
    </xdr:to>
    <xdr:cxnSp macro="">
      <xdr:nvCxnSpPr>
        <xdr:cNvPr id="239" name="直線コネクタ 238"/>
        <xdr:cNvCxnSpPr/>
      </xdr:nvCxnSpPr>
      <xdr:spPr>
        <a:xfrm flipV="1">
          <a:off x="3797300" y="16966848"/>
          <a:ext cx="838200" cy="123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39442</xdr:rowOff>
    </xdr:from>
    <xdr:ext cx="534377" cy="259045"/>
    <xdr:sp macro="" textlink="">
      <xdr:nvSpPr>
        <xdr:cNvPr id="240" name="衛生費平均値テキスト"/>
        <xdr:cNvSpPr txBox="1"/>
      </xdr:nvSpPr>
      <xdr:spPr>
        <a:xfrm>
          <a:off x="4686300" y="16670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16565</xdr:rowOff>
    </xdr:from>
    <xdr:to>
      <xdr:col>24</xdr:col>
      <xdr:colOff>114300</xdr:colOff>
      <xdr:row>98</xdr:row>
      <xdr:rowOff>118165</xdr:rowOff>
    </xdr:to>
    <xdr:sp macro="" textlink="">
      <xdr:nvSpPr>
        <xdr:cNvPr id="241" name="フローチャート: 判断 240"/>
        <xdr:cNvSpPr/>
      </xdr:nvSpPr>
      <xdr:spPr>
        <a:xfrm>
          <a:off x="4584700" y="1681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100757</xdr:rowOff>
    </xdr:from>
    <xdr:to>
      <xdr:col>19</xdr:col>
      <xdr:colOff>177800</xdr:colOff>
      <xdr:row>99</xdr:row>
      <xdr:rowOff>116367</xdr:rowOff>
    </xdr:to>
    <xdr:cxnSp macro="">
      <xdr:nvCxnSpPr>
        <xdr:cNvPr id="242" name="直線コネクタ 241"/>
        <xdr:cNvCxnSpPr/>
      </xdr:nvCxnSpPr>
      <xdr:spPr>
        <a:xfrm>
          <a:off x="2908300" y="17074307"/>
          <a:ext cx="889000" cy="15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34592</xdr:rowOff>
    </xdr:from>
    <xdr:to>
      <xdr:col>20</xdr:col>
      <xdr:colOff>38100</xdr:colOff>
      <xdr:row>98</xdr:row>
      <xdr:rowOff>136192</xdr:rowOff>
    </xdr:to>
    <xdr:sp macro="" textlink="">
      <xdr:nvSpPr>
        <xdr:cNvPr id="243" name="フローチャート: 判断 242"/>
        <xdr:cNvSpPr/>
      </xdr:nvSpPr>
      <xdr:spPr>
        <a:xfrm>
          <a:off x="3746500" y="1683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152719</xdr:rowOff>
    </xdr:from>
    <xdr:ext cx="534377" cy="259045"/>
    <xdr:sp macro="" textlink="">
      <xdr:nvSpPr>
        <xdr:cNvPr id="244" name="テキスト ボックス 243"/>
        <xdr:cNvSpPr txBox="1"/>
      </xdr:nvSpPr>
      <xdr:spPr>
        <a:xfrm>
          <a:off x="3530111" y="1661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100757</xdr:rowOff>
    </xdr:from>
    <xdr:to>
      <xdr:col>15</xdr:col>
      <xdr:colOff>50800</xdr:colOff>
      <xdr:row>99</xdr:row>
      <xdr:rowOff>106356</xdr:rowOff>
    </xdr:to>
    <xdr:cxnSp macro="">
      <xdr:nvCxnSpPr>
        <xdr:cNvPr id="245" name="直線コネクタ 244"/>
        <xdr:cNvCxnSpPr/>
      </xdr:nvCxnSpPr>
      <xdr:spPr>
        <a:xfrm flipV="1">
          <a:off x="2019300" y="17074307"/>
          <a:ext cx="889000" cy="5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1265</xdr:rowOff>
    </xdr:from>
    <xdr:to>
      <xdr:col>15</xdr:col>
      <xdr:colOff>101600</xdr:colOff>
      <xdr:row>98</xdr:row>
      <xdr:rowOff>102865</xdr:rowOff>
    </xdr:to>
    <xdr:sp macro="" textlink="">
      <xdr:nvSpPr>
        <xdr:cNvPr id="246" name="フローチャート: 判断 245"/>
        <xdr:cNvSpPr/>
      </xdr:nvSpPr>
      <xdr:spPr>
        <a:xfrm>
          <a:off x="2857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119392</xdr:rowOff>
    </xdr:from>
    <xdr:ext cx="534377" cy="259045"/>
    <xdr:sp macro="" textlink="">
      <xdr:nvSpPr>
        <xdr:cNvPr id="247" name="テキスト ボックス 246"/>
        <xdr:cNvSpPr txBox="1"/>
      </xdr:nvSpPr>
      <xdr:spPr>
        <a:xfrm>
          <a:off x="2641111" y="165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93833</xdr:rowOff>
    </xdr:from>
    <xdr:to>
      <xdr:col>10</xdr:col>
      <xdr:colOff>114300</xdr:colOff>
      <xdr:row>99</xdr:row>
      <xdr:rowOff>106356</xdr:rowOff>
    </xdr:to>
    <xdr:cxnSp macro="">
      <xdr:nvCxnSpPr>
        <xdr:cNvPr id="248" name="直線コネクタ 247"/>
        <xdr:cNvCxnSpPr/>
      </xdr:nvCxnSpPr>
      <xdr:spPr>
        <a:xfrm>
          <a:off x="1130300" y="17067383"/>
          <a:ext cx="889000" cy="12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170968</xdr:rowOff>
    </xdr:from>
    <xdr:to>
      <xdr:col>10</xdr:col>
      <xdr:colOff>165100</xdr:colOff>
      <xdr:row>98</xdr:row>
      <xdr:rowOff>101118</xdr:rowOff>
    </xdr:to>
    <xdr:sp macro="" textlink="">
      <xdr:nvSpPr>
        <xdr:cNvPr id="249" name="フローチャート: 判断 248"/>
        <xdr:cNvSpPr/>
      </xdr:nvSpPr>
      <xdr:spPr>
        <a:xfrm>
          <a:off x="1968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117645</xdr:rowOff>
    </xdr:from>
    <xdr:ext cx="534377" cy="259045"/>
    <xdr:sp macro="" textlink="">
      <xdr:nvSpPr>
        <xdr:cNvPr id="250" name="テキスト ボックス 249"/>
        <xdr:cNvSpPr txBox="1"/>
      </xdr:nvSpPr>
      <xdr:spPr>
        <a:xfrm>
          <a:off x="1752111" y="1657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31228</xdr:rowOff>
    </xdr:from>
    <xdr:to>
      <xdr:col>6</xdr:col>
      <xdr:colOff>38100</xdr:colOff>
      <xdr:row>98</xdr:row>
      <xdr:rowOff>132828</xdr:rowOff>
    </xdr:to>
    <xdr:sp macro="" textlink="">
      <xdr:nvSpPr>
        <xdr:cNvPr id="251" name="フローチャート: 判断 250"/>
        <xdr:cNvSpPr/>
      </xdr:nvSpPr>
      <xdr:spPr>
        <a:xfrm>
          <a:off x="1079500" y="1683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149355</xdr:rowOff>
    </xdr:from>
    <xdr:ext cx="534377" cy="259045"/>
    <xdr:sp macro="" textlink="">
      <xdr:nvSpPr>
        <xdr:cNvPr id="252" name="テキスト ボックス 251"/>
        <xdr:cNvSpPr txBox="1"/>
      </xdr:nvSpPr>
      <xdr:spPr>
        <a:xfrm>
          <a:off x="863111" y="1660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113948</xdr:rowOff>
    </xdr:from>
    <xdr:to>
      <xdr:col>24</xdr:col>
      <xdr:colOff>114300</xdr:colOff>
      <xdr:row>99</xdr:row>
      <xdr:rowOff>44098</xdr:rowOff>
    </xdr:to>
    <xdr:sp macro="" textlink="">
      <xdr:nvSpPr>
        <xdr:cNvPr id="258" name="楕円 257"/>
        <xdr:cNvSpPr/>
      </xdr:nvSpPr>
      <xdr:spPr>
        <a:xfrm>
          <a:off x="4584700" y="1691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92375</xdr:rowOff>
    </xdr:from>
    <xdr:ext cx="534377" cy="259045"/>
    <xdr:sp macro="" textlink="">
      <xdr:nvSpPr>
        <xdr:cNvPr id="259" name="衛生費該当値テキスト"/>
        <xdr:cNvSpPr txBox="1"/>
      </xdr:nvSpPr>
      <xdr:spPr>
        <a:xfrm>
          <a:off x="4686300" y="1689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65567</xdr:rowOff>
    </xdr:from>
    <xdr:to>
      <xdr:col>20</xdr:col>
      <xdr:colOff>38100</xdr:colOff>
      <xdr:row>99</xdr:row>
      <xdr:rowOff>167167</xdr:rowOff>
    </xdr:to>
    <xdr:sp macro="" textlink="">
      <xdr:nvSpPr>
        <xdr:cNvPr id="260" name="楕円 259"/>
        <xdr:cNvSpPr/>
      </xdr:nvSpPr>
      <xdr:spPr>
        <a:xfrm>
          <a:off x="3746500" y="1703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158294</xdr:rowOff>
    </xdr:from>
    <xdr:ext cx="534377" cy="259045"/>
    <xdr:sp macro="" textlink="">
      <xdr:nvSpPr>
        <xdr:cNvPr id="261" name="テキスト ボックス 260"/>
        <xdr:cNvSpPr txBox="1"/>
      </xdr:nvSpPr>
      <xdr:spPr>
        <a:xfrm>
          <a:off x="3530111" y="1713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49957</xdr:rowOff>
    </xdr:from>
    <xdr:to>
      <xdr:col>15</xdr:col>
      <xdr:colOff>101600</xdr:colOff>
      <xdr:row>99</xdr:row>
      <xdr:rowOff>151557</xdr:rowOff>
    </xdr:to>
    <xdr:sp macro="" textlink="">
      <xdr:nvSpPr>
        <xdr:cNvPr id="262" name="楕円 261"/>
        <xdr:cNvSpPr/>
      </xdr:nvSpPr>
      <xdr:spPr>
        <a:xfrm>
          <a:off x="2857500" y="1702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142684</xdr:rowOff>
    </xdr:from>
    <xdr:ext cx="534377" cy="259045"/>
    <xdr:sp macro="" textlink="">
      <xdr:nvSpPr>
        <xdr:cNvPr id="263" name="テキスト ボックス 262"/>
        <xdr:cNvSpPr txBox="1"/>
      </xdr:nvSpPr>
      <xdr:spPr>
        <a:xfrm>
          <a:off x="2641111" y="1711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55556</xdr:rowOff>
    </xdr:from>
    <xdr:to>
      <xdr:col>10</xdr:col>
      <xdr:colOff>165100</xdr:colOff>
      <xdr:row>99</xdr:row>
      <xdr:rowOff>157156</xdr:rowOff>
    </xdr:to>
    <xdr:sp macro="" textlink="">
      <xdr:nvSpPr>
        <xdr:cNvPr id="264" name="楕円 263"/>
        <xdr:cNvSpPr/>
      </xdr:nvSpPr>
      <xdr:spPr>
        <a:xfrm>
          <a:off x="1968500" y="1702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148283</xdr:rowOff>
    </xdr:from>
    <xdr:ext cx="534377" cy="259045"/>
    <xdr:sp macro="" textlink="">
      <xdr:nvSpPr>
        <xdr:cNvPr id="265" name="テキスト ボックス 264"/>
        <xdr:cNvSpPr txBox="1"/>
      </xdr:nvSpPr>
      <xdr:spPr>
        <a:xfrm>
          <a:off x="1752111" y="1712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43033</xdr:rowOff>
    </xdr:from>
    <xdr:to>
      <xdr:col>6</xdr:col>
      <xdr:colOff>38100</xdr:colOff>
      <xdr:row>99</xdr:row>
      <xdr:rowOff>144633</xdr:rowOff>
    </xdr:to>
    <xdr:sp macro="" textlink="">
      <xdr:nvSpPr>
        <xdr:cNvPr id="266" name="楕円 265"/>
        <xdr:cNvSpPr/>
      </xdr:nvSpPr>
      <xdr:spPr>
        <a:xfrm>
          <a:off x="1079500" y="1701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135760</xdr:rowOff>
    </xdr:from>
    <xdr:ext cx="534377" cy="259045"/>
    <xdr:sp macro="" textlink="">
      <xdr:nvSpPr>
        <xdr:cNvPr id="267" name="テキスト ボックス 266"/>
        <xdr:cNvSpPr txBox="1"/>
      </xdr:nvSpPr>
      <xdr:spPr>
        <a:xfrm>
          <a:off x="863111" y="17109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1" name="テキスト ボックス 28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3" name="テキスト ボックス 28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5" name="テキスト ボックス 28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7" name="テキスト ボックス 28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85979</xdr:rowOff>
    </xdr:from>
    <xdr:to>
      <xdr:col>54</xdr:col>
      <xdr:colOff>189865</xdr:colOff>
      <xdr:row>39</xdr:row>
      <xdr:rowOff>44450</xdr:rowOff>
    </xdr:to>
    <xdr:cxnSp macro="">
      <xdr:nvCxnSpPr>
        <xdr:cNvPr id="291" name="直線コネクタ 290"/>
        <xdr:cNvCxnSpPr/>
      </xdr:nvCxnSpPr>
      <xdr:spPr>
        <a:xfrm flipV="1">
          <a:off x="10475595" y="5229479"/>
          <a:ext cx="1270" cy="1501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3" name="直線コネクタ 29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32656</xdr:rowOff>
    </xdr:from>
    <xdr:ext cx="469744" cy="259045"/>
    <xdr:sp macro="" textlink="">
      <xdr:nvSpPr>
        <xdr:cNvPr id="294" name="労働費最大値テキスト"/>
        <xdr:cNvSpPr txBox="1"/>
      </xdr:nvSpPr>
      <xdr:spPr>
        <a:xfrm>
          <a:off x="10528300" y="5004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85979</xdr:rowOff>
    </xdr:from>
    <xdr:to>
      <xdr:col>55</xdr:col>
      <xdr:colOff>88900</xdr:colOff>
      <xdr:row>30</xdr:row>
      <xdr:rowOff>85979</xdr:rowOff>
    </xdr:to>
    <xdr:cxnSp macro="">
      <xdr:nvCxnSpPr>
        <xdr:cNvPr id="295" name="直線コネクタ 294"/>
        <xdr:cNvCxnSpPr/>
      </xdr:nvCxnSpPr>
      <xdr:spPr>
        <a:xfrm>
          <a:off x="10388600" y="5229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139700</xdr:rowOff>
    </xdr:from>
    <xdr:to>
      <xdr:col>55</xdr:col>
      <xdr:colOff>0</xdr:colOff>
      <xdr:row>37</xdr:row>
      <xdr:rowOff>3683</xdr:rowOff>
    </xdr:to>
    <xdr:cxnSp macro="">
      <xdr:nvCxnSpPr>
        <xdr:cNvPr id="296" name="直線コネクタ 295"/>
        <xdr:cNvCxnSpPr/>
      </xdr:nvCxnSpPr>
      <xdr:spPr>
        <a:xfrm>
          <a:off x="9639300" y="6311900"/>
          <a:ext cx="8382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77995</xdr:rowOff>
    </xdr:from>
    <xdr:ext cx="378565" cy="259045"/>
    <xdr:sp macro="" textlink="">
      <xdr:nvSpPr>
        <xdr:cNvPr id="297" name="労働費平均値テキスト"/>
        <xdr:cNvSpPr txBox="1"/>
      </xdr:nvSpPr>
      <xdr:spPr>
        <a:xfrm>
          <a:off x="10528300" y="64216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298" name="フローチャート: 判断 297"/>
        <xdr:cNvSpPr/>
      </xdr:nvSpPr>
      <xdr:spPr>
        <a:xfrm>
          <a:off x="10426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100076</xdr:rowOff>
    </xdr:from>
    <xdr:to>
      <xdr:col>50</xdr:col>
      <xdr:colOff>114300</xdr:colOff>
      <xdr:row>36</xdr:row>
      <xdr:rowOff>139700</xdr:rowOff>
    </xdr:to>
    <xdr:cxnSp macro="">
      <xdr:nvCxnSpPr>
        <xdr:cNvPr id="299" name="直線コネクタ 298"/>
        <xdr:cNvCxnSpPr/>
      </xdr:nvCxnSpPr>
      <xdr:spPr>
        <a:xfrm>
          <a:off x="8750300" y="6272276"/>
          <a:ext cx="8890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96901</xdr:rowOff>
    </xdr:from>
    <xdr:to>
      <xdr:col>50</xdr:col>
      <xdr:colOff>165100</xdr:colOff>
      <xdr:row>38</xdr:row>
      <xdr:rowOff>27051</xdr:rowOff>
    </xdr:to>
    <xdr:sp macro="" textlink="">
      <xdr:nvSpPr>
        <xdr:cNvPr id="300" name="フローチャート: 判断 299"/>
        <xdr:cNvSpPr/>
      </xdr:nvSpPr>
      <xdr:spPr>
        <a:xfrm>
          <a:off x="9588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18178</xdr:rowOff>
    </xdr:from>
    <xdr:ext cx="378565" cy="259045"/>
    <xdr:sp macro="" textlink="">
      <xdr:nvSpPr>
        <xdr:cNvPr id="301" name="テキスト ボックス 300"/>
        <xdr:cNvSpPr txBox="1"/>
      </xdr:nvSpPr>
      <xdr:spPr>
        <a:xfrm>
          <a:off x="9450017" y="65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48641</xdr:rowOff>
    </xdr:from>
    <xdr:to>
      <xdr:col>45</xdr:col>
      <xdr:colOff>177800</xdr:colOff>
      <xdr:row>36</xdr:row>
      <xdr:rowOff>100076</xdr:rowOff>
    </xdr:to>
    <xdr:cxnSp macro="">
      <xdr:nvCxnSpPr>
        <xdr:cNvPr id="302" name="直線コネクタ 301"/>
        <xdr:cNvCxnSpPr/>
      </xdr:nvCxnSpPr>
      <xdr:spPr>
        <a:xfrm>
          <a:off x="7861300" y="6220841"/>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58801</xdr:rowOff>
    </xdr:from>
    <xdr:to>
      <xdr:col>46</xdr:col>
      <xdr:colOff>38100</xdr:colOff>
      <xdr:row>37</xdr:row>
      <xdr:rowOff>160401</xdr:rowOff>
    </xdr:to>
    <xdr:sp macro="" textlink="">
      <xdr:nvSpPr>
        <xdr:cNvPr id="303" name="フローチャート: 判断 302"/>
        <xdr:cNvSpPr/>
      </xdr:nvSpPr>
      <xdr:spPr>
        <a:xfrm>
          <a:off x="8699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151528</xdr:rowOff>
    </xdr:from>
    <xdr:ext cx="378565" cy="259045"/>
    <xdr:sp macro="" textlink="">
      <xdr:nvSpPr>
        <xdr:cNvPr id="304" name="テキスト ボックス 303"/>
        <xdr:cNvSpPr txBox="1"/>
      </xdr:nvSpPr>
      <xdr:spPr>
        <a:xfrm>
          <a:off x="8561017" y="6495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89408</xdr:rowOff>
    </xdr:from>
    <xdr:to>
      <xdr:col>41</xdr:col>
      <xdr:colOff>50800</xdr:colOff>
      <xdr:row>36</xdr:row>
      <xdr:rowOff>48641</xdr:rowOff>
    </xdr:to>
    <xdr:cxnSp macro="">
      <xdr:nvCxnSpPr>
        <xdr:cNvPr id="305" name="直線コネクタ 304"/>
        <xdr:cNvCxnSpPr/>
      </xdr:nvCxnSpPr>
      <xdr:spPr>
        <a:xfrm>
          <a:off x="6972300" y="6090158"/>
          <a:ext cx="889000" cy="13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72517</xdr:rowOff>
    </xdr:from>
    <xdr:to>
      <xdr:col>41</xdr:col>
      <xdr:colOff>101600</xdr:colOff>
      <xdr:row>38</xdr:row>
      <xdr:rowOff>2667</xdr:rowOff>
    </xdr:to>
    <xdr:sp macro="" textlink="">
      <xdr:nvSpPr>
        <xdr:cNvPr id="306" name="フローチャート: 判断 305"/>
        <xdr:cNvSpPr/>
      </xdr:nvSpPr>
      <xdr:spPr>
        <a:xfrm>
          <a:off x="7810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165244</xdr:rowOff>
    </xdr:from>
    <xdr:ext cx="378565" cy="259045"/>
    <xdr:sp macro="" textlink="">
      <xdr:nvSpPr>
        <xdr:cNvPr id="307" name="テキスト ボックス 306"/>
        <xdr:cNvSpPr txBox="1"/>
      </xdr:nvSpPr>
      <xdr:spPr>
        <a:xfrm>
          <a:off x="7672017" y="6508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67945</xdr:rowOff>
    </xdr:from>
    <xdr:to>
      <xdr:col>36</xdr:col>
      <xdr:colOff>165100</xdr:colOff>
      <xdr:row>37</xdr:row>
      <xdr:rowOff>169545</xdr:rowOff>
    </xdr:to>
    <xdr:sp macro="" textlink="">
      <xdr:nvSpPr>
        <xdr:cNvPr id="308" name="フローチャート: 判断 307"/>
        <xdr:cNvSpPr/>
      </xdr:nvSpPr>
      <xdr:spPr>
        <a:xfrm>
          <a:off x="6921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160672</xdr:rowOff>
    </xdr:from>
    <xdr:ext cx="378565" cy="259045"/>
    <xdr:sp macro="" textlink="">
      <xdr:nvSpPr>
        <xdr:cNvPr id="309" name="テキスト ボックス 308"/>
        <xdr:cNvSpPr txBox="1"/>
      </xdr:nvSpPr>
      <xdr:spPr>
        <a:xfrm>
          <a:off x="6783017" y="6504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124333</xdr:rowOff>
    </xdr:from>
    <xdr:to>
      <xdr:col>55</xdr:col>
      <xdr:colOff>50800</xdr:colOff>
      <xdr:row>37</xdr:row>
      <xdr:rowOff>54483</xdr:rowOff>
    </xdr:to>
    <xdr:sp macro="" textlink="">
      <xdr:nvSpPr>
        <xdr:cNvPr id="315" name="楕円 314"/>
        <xdr:cNvSpPr/>
      </xdr:nvSpPr>
      <xdr:spPr>
        <a:xfrm>
          <a:off x="10426700" y="6296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147210</xdr:rowOff>
    </xdr:from>
    <xdr:ext cx="469744" cy="259045"/>
    <xdr:sp macro="" textlink="">
      <xdr:nvSpPr>
        <xdr:cNvPr id="316" name="労働費該当値テキスト"/>
        <xdr:cNvSpPr txBox="1"/>
      </xdr:nvSpPr>
      <xdr:spPr>
        <a:xfrm>
          <a:off x="10528300" y="6147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88900</xdr:rowOff>
    </xdr:from>
    <xdr:to>
      <xdr:col>50</xdr:col>
      <xdr:colOff>165100</xdr:colOff>
      <xdr:row>37</xdr:row>
      <xdr:rowOff>19050</xdr:rowOff>
    </xdr:to>
    <xdr:sp macro="" textlink="">
      <xdr:nvSpPr>
        <xdr:cNvPr id="317" name="楕円 316"/>
        <xdr:cNvSpPr/>
      </xdr:nvSpPr>
      <xdr:spPr>
        <a:xfrm>
          <a:off x="9588500" y="626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35577</xdr:rowOff>
    </xdr:from>
    <xdr:ext cx="469744" cy="259045"/>
    <xdr:sp macro="" textlink="">
      <xdr:nvSpPr>
        <xdr:cNvPr id="318" name="テキスト ボックス 317"/>
        <xdr:cNvSpPr txBox="1"/>
      </xdr:nvSpPr>
      <xdr:spPr>
        <a:xfrm>
          <a:off x="9404428" y="603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49276</xdr:rowOff>
    </xdr:from>
    <xdr:to>
      <xdr:col>46</xdr:col>
      <xdr:colOff>38100</xdr:colOff>
      <xdr:row>36</xdr:row>
      <xdr:rowOff>150876</xdr:rowOff>
    </xdr:to>
    <xdr:sp macro="" textlink="">
      <xdr:nvSpPr>
        <xdr:cNvPr id="319" name="楕円 318"/>
        <xdr:cNvSpPr/>
      </xdr:nvSpPr>
      <xdr:spPr>
        <a:xfrm>
          <a:off x="8699500" y="622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167403</xdr:rowOff>
    </xdr:from>
    <xdr:ext cx="469744" cy="259045"/>
    <xdr:sp macro="" textlink="">
      <xdr:nvSpPr>
        <xdr:cNvPr id="320" name="テキスト ボックス 319"/>
        <xdr:cNvSpPr txBox="1"/>
      </xdr:nvSpPr>
      <xdr:spPr>
        <a:xfrm>
          <a:off x="8515428" y="5996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169291</xdr:rowOff>
    </xdr:from>
    <xdr:to>
      <xdr:col>41</xdr:col>
      <xdr:colOff>101600</xdr:colOff>
      <xdr:row>36</xdr:row>
      <xdr:rowOff>99441</xdr:rowOff>
    </xdr:to>
    <xdr:sp macro="" textlink="">
      <xdr:nvSpPr>
        <xdr:cNvPr id="321" name="楕円 320"/>
        <xdr:cNvSpPr/>
      </xdr:nvSpPr>
      <xdr:spPr>
        <a:xfrm>
          <a:off x="7810500" y="617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115968</xdr:rowOff>
    </xdr:from>
    <xdr:ext cx="469744" cy="259045"/>
    <xdr:sp macro="" textlink="">
      <xdr:nvSpPr>
        <xdr:cNvPr id="322" name="テキスト ボックス 321"/>
        <xdr:cNvSpPr txBox="1"/>
      </xdr:nvSpPr>
      <xdr:spPr>
        <a:xfrm>
          <a:off x="7626428" y="5945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38608</xdr:rowOff>
    </xdr:from>
    <xdr:to>
      <xdr:col>36</xdr:col>
      <xdr:colOff>165100</xdr:colOff>
      <xdr:row>35</xdr:row>
      <xdr:rowOff>140208</xdr:rowOff>
    </xdr:to>
    <xdr:sp macro="" textlink="">
      <xdr:nvSpPr>
        <xdr:cNvPr id="323" name="楕円 322"/>
        <xdr:cNvSpPr/>
      </xdr:nvSpPr>
      <xdr:spPr>
        <a:xfrm>
          <a:off x="6921500" y="603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156735</xdr:rowOff>
    </xdr:from>
    <xdr:ext cx="469744" cy="259045"/>
    <xdr:sp macro="" textlink="">
      <xdr:nvSpPr>
        <xdr:cNvPr id="324" name="テキスト ボックス 323"/>
        <xdr:cNvSpPr txBox="1"/>
      </xdr:nvSpPr>
      <xdr:spPr>
        <a:xfrm>
          <a:off x="6737428" y="5814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2" name="テキスト ボックス 34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4" name="テキスト ボックス 343"/>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70910</xdr:rowOff>
    </xdr:from>
    <xdr:to>
      <xdr:col>54</xdr:col>
      <xdr:colOff>189865</xdr:colOff>
      <xdr:row>59</xdr:row>
      <xdr:rowOff>38564</xdr:rowOff>
    </xdr:to>
    <xdr:cxnSp macro="">
      <xdr:nvCxnSpPr>
        <xdr:cNvPr id="348" name="直線コネクタ 347"/>
        <xdr:cNvCxnSpPr/>
      </xdr:nvCxnSpPr>
      <xdr:spPr>
        <a:xfrm flipV="1">
          <a:off x="10475595" y="8643410"/>
          <a:ext cx="1270" cy="151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42391</xdr:rowOff>
    </xdr:from>
    <xdr:ext cx="378565" cy="259045"/>
    <xdr:sp macro="" textlink="">
      <xdr:nvSpPr>
        <xdr:cNvPr id="349" name="農林水産業費最小値テキスト"/>
        <xdr:cNvSpPr txBox="1"/>
      </xdr:nvSpPr>
      <xdr:spPr>
        <a:xfrm>
          <a:off x="10528300" y="10157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38564</xdr:rowOff>
    </xdr:from>
    <xdr:to>
      <xdr:col>55</xdr:col>
      <xdr:colOff>88900</xdr:colOff>
      <xdr:row>59</xdr:row>
      <xdr:rowOff>38564</xdr:rowOff>
    </xdr:to>
    <xdr:cxnSp macro="">
      <xdr:nvCxnSpPr>
        <xdr:cNvPr id="350" name="直線コネクタ 349"/>
        <xdr:cNvCxnSpPr/>
      </xdr:nvCxnSpPr>
      <xdr:spPr>
        <a:xfrm>
          <a:off x="10388600" y="1015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17587</xdr:rowOff>
    </xdr:from>
    <xdr:ext cx="534377" cy="259045"/>
    <xdr:sp macro="" textlink="">
      <xdr:nvSpPr>
        <xdr:cNvPr id="351" name="農林水産業費最大値テキスト"/>
        <xdr:cNvSpPr txBox="1"/>
      </xdr:nvSpPr>
      <xdr:spPr>
        <a:xfrm>
          <a:off x="10528300" y="841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70910</xdr:rowOff>
    </xdr:from>
    <xdr:to>
      <xdr:col>55</xdr:col>
      <xdr:colOff>88900</xdr:colOff>
      <xdr:row>50</xdr:row>
      <xdr:rowOff>70910</xdr:rowOff>
    </xdr:to>
    <xdr:cxnSp macro="">
      <xdr:nvCxnSpPr>
        <xdr:cNvPr id="352" name="直線コネクタ 351"/>
        <xdr:cNvCxnSpPr/>
      </xdr:nvCxnSpPr>
      <xdr:spPr>
        <a:xfrm>
          <a:off x="10388600" y="8643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83121</xdr:rowOff>
    </xdr:from>
    <xdr:to>
      <xdr:col>55</xdr:col>
      <xdr:colOff>0</xdr:colOff>
      <xdr:row>58</xdr:row>
      <xdr:rowOff>104172</xdr:rowOff>
    </xdr:to>
    <xdr:cxnSp macro="">
      <xdr:nvCxnSpPr>
        <xdr:cNvPr id="353" name="直線コネクタ 352"/>
        <xdr:cNvCxnSpPr/>
      </xdr:nvCxnSpPr>
      <xdr:spPr>
        <a:xfrm>
          <a:off x="9639300" y="10027221"/>
          <a:ext cx="838200" cy="2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72172</xdr:rowOff>
    </xdr:from>
    <xdr:ext cx="469744" cy="259045"/>
    <xdr:sp macro="" textlink="">
      <xdr:nvSpPr>
        <xdr:cNvPr id="354" name="農林水産業費平均値テキスト"/>
        <xdr:cNvSpPr txBox="1"/>
      </xdr:nvSpPr>
      <xdr:spPr>
        <a:xfrm>
          <a:off x="10528300" y="98448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49295</xdr:rowOff>
    </xdr:from>
    <xdr:to>
      <xdr:col>55</xdr:col>
      <xdr:colOff>50800</xdr:colOff>
      <xdr:row>58</xdr:row>
      <xdr:rowOff>150895</xdr:rowOff>
    </xdr:to>
    <xdr:sp macro="" textlink="">
      <xdr:nvSpPr>
        <xdr:cNvPr id="355" name="フローチャート: 判断 354"/>
        <xdr:cNvSpPr/>
      </xdr:nvSpPr>
      <xdr:spPr>
        <a:xfrm>
          <a:off x="104267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46831</xdr:rowOff>
    </xdr:from>
    <xdr:to>
      <xdr:col>50</xdr:col>
      <xdr:colOff>114300</xdr:colOff>
      <xdr:row>58</xdr:row>
      <xdr:rowOff>83121</xdr:rowOff>
    </xdr:to>
    <xdr:cxnSp macro="">
      <xdr:nvCxnSpPr>
        <xdr:cNvPr id="356" name="直線コネクタ 355"/>
        <xdr:cNvCxnSpPr/>
      </xdr:nvCxnSpPr>
      <xdr:spPr>
        <a:xfrm>
          <a:off x="8750300" y="9990931"/>
          <a:ext cx="889000" cy="36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52210</xdr:rowOff>
    </xdr:from>
    <xdr:to>
      <xdr:col>50</xdr:col>
      <xdr:colOff>165100</xdr:colOff>
      <xdr:row>58</xdr:row>
      <xdr:rowOff>153810</xdr:rowOff>
    </xdr:to>
    <xdr:sp macro="" textlink="">
      <xdr:nvSpPr>
        <xdr:cNvPr id="357" name="フローチャート: 判断 356"/>
        <xdr:cNvSpPr/>
      </xdr:nvSpPr>
      <xdr:spPr>
        <a:xfrm>
          <a:off x="9588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144937</xdr:rowOff>
    </xdr:from>
    <xdr:ext cx="469744" cy="259045"/>
    <xdr:sp macro="" textlink="">
      <xdr:nvSpPr>
        <xdr:cNvPr id="358" name="テキスト ボックス 357"/>
        <xdr:cNvSpPr txBox="1"/>
      </xdr:nvSpPr>
      <xdr:spPr>
        <a:xfrm>
          <a:off x="9404428" y="1008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46831</xdr:rowOff>
    </xdr:from>
    <xdr:to>
      <xdr:col>45</xdr:col>
      <xdr:colOff>177800</xdr:colOff>
      <xdr:row>58</xdr:row>
      <xdr:rowOff>81388</xdr:rowOff>
    </xdr:to>
    <xdr:cxnSp macro="">
      <xdr:nvCxnSpPr>
        <xdr:cNvPr id="359" name="直線コネクタ 358"/>
        <xdr:cNvCxnSpPr/>
      </xdr:nvCxnSpPr>
      <xdr:spPr>
        <a:xfrm flipV="1">
          <a:off x="7861300" y="9990931"/>
          <a:ext cx="889000" cy="34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55125</xdr:rowOff>
    </xdr:from>
    <xdr:to>
      <xdr:col>46</xdr:col>
      <xdr:colOff>38100</xdr:colOff>
      <xdr:row>58</xdr:row>
      <xdr:rowOff>156725</xdr:rowOff>
    </xdr:to>
    <xdr:sp macro="" textlink="">
      <xdr:nvSpPr>
        <xdr:cNvPr id="360" name="フローチャート: 判断 359"/>
        <xdr:cNvSpPr/>
      </xdr:nvSpPr>
      <xdr:spPr>
        <a:xfrm>
          <a:off x="8699500" y="99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147852</xdr:rowOff>
    </xdr:from>
    <xdr:ext cx="469744" cy="259045"/>
    <xdr:sp macro="" textlink="">
      <xdr:nvSpPr>
        <xdr:cNvPr id="361" name="テキスト ボックス 360"/>
        <xdr:cNvSpPr txBox="1"/>
      </xdr:nvSpPr>
      <xdr:spPr>
        <a:xfrm>
          <a:off x="8515428" y="10091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81388</xdr:rowOff>
    </xdr:from>
    <xdr:to>
      <xdr:col>41</xdr:col>
      <xdr:colOff>50800</xdr:colOff>
      <xdr:row>58</xdr:row>
      <xdr:rowOff>146006</xdr:rowOff>
    </xdr:to>
    <xdr:cxnSp macro="">
      <xdr:nvCxnSpPr>
        <xdr:cNvPr id="362" name="直線コネクタ 361"/>
        <xdr:cNvCxnSpPr/>
      </xdr:nvCxnSpPr>
      <xdr:spPr>
        <a:xfrm flipV="1">
          <a:off x="6972300" y="10025488"/>
          <a:ext cx="889000" cy="6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55029</xdr:rowOff>
    </xdr:from>
    <xdr:to>
      <xdr:col>41</xdr:col>
      <xdr:colOff>101600</xdr:colOff>
      <xdr:row>58</xdr:row>
      <xdr:rowOff>156629</xdr:rowOff>
    </xdr:to>
    <xdr:sp macro="" textlink="">
      <xdr:nvSpPr>
        <xdr:cNvPr id="363" name="フローチャート: 判断 362"/>
        <xdr:cNvSpPr/>
      </xdr:nvSpPr>
      <xdr:spPr>
        <a:xfrm>
          <a:off x="7810500" y="999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147756</xdr:rowOff>
    </xdr:from>
    <xdr:ext cx="469744" cy="259045"/>
    <xdr:sp macro="" textlink="">
      <xdr:nvSpPr>
        <xdr:cNvPr id="364" name="テキスト ボックス 363"/>
        <xdr:cNvSpPr txBox="1"/>
      </xdr:nvSpPr>
      <xdr:spPr>
        <a:xfrm>
          <a:off x="7626428" y="10091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47219</xdr:rowOff>
    </xdr:from>
    <xdr:to>
      <xdr:col>36</xdr:col>
      <xdr:colOff>165100</xdr:colOff>
      <xdr:row>58</xdr:row>
      <xdr:rowOff>148819</xdr:rowOff>
    </xdr:to>
    <xdr:sp macro="" textlink="">
      <xdr:nvSpPr>
        <xdr:cNvPr id="365" name="フローチャート: 判断 364"/>
        <xdr:cNvSpPr/>
      </xdr:nvSpPr>
      <xdr:spPr>
        <a:xfrm>
          <a:off x="6921500" y="9991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165346</xdr:rowOff>
    </xdr:from>
    <xdr:ext cx="469744" cy="259045"/>
    <xdr:sp macro="" textlink="">
      <xdr:nvSpPr>
        <xdr:cNvPr id="366" name="テキスト ボックス 365"/>
        <xdr:cNvSpPr txBox="1"/>
      </xdr:nvSpPr>
      <xdr:spPr>
        <a:xfrm>
          <a:off x="6737428" y="9766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53372</xdr:rowOff>
    </xdr:from>
    <xdr:to>
      <xdr:col>55</xdr:col>
      <xdr:colOff>50800</xdr:colOff>
      <xdr:row>58</xdr:row>
      <xdr:rowOff>154972</xdr:rowOff>
    </xdr:to>
    <xdr:sp macro="" textlink="">
      <xdr:nvSpPr>
        <xdr:cNvPr id="372" name="楕円 371"/>
        <xdr:cNvSpPr/>
      </xdr:nvSpPr>
      <xdr:spPr>
        <a:xfrm>
          <a:off x="10426700" y="999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27722</xdr:rowOff>
    </xdr:from>
    <xdr:ext cx="469744" cy="259045"/>
    <xdr:sp macro="" textlink="">
      <xdr:nvSpPr>
        <xdr:cNvPr id="373" name="農林水産業費該当値テキスト"/>
        <xdr:cNvSpPr txBox="1"/>
      </xdr:nvSpPr>
      <xdr:spPr>
        <a:xfrm>
          <a:off x="10528300" y="997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32321</xdr:rowOff>
    </xdr:from>
    <xdr:to>
      <xdr:col>50</xdr:col>
      <xdr:colOff>165100</xdr:colOff>
      <xdr:row>58</xdr:row>
      <xdr:rowOff>133921</xdr:rowOff>
    </xdr:to>
    <xdr:sp macro="" textlink="">
      <xdr:nvSpPr>
        <xdr:cNvPr id="374" name="楕円 373"/>
        <xdr:cNvSpPr/>
      </xdr:nvSpPr>
      <xdr:spPr>
        <a:xfrm>
          <a:off x="9588500" y="997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150448</xdr:rowOff>
    </xdr:from>
    <xdr:ext cx="469744" cy="259045"/>
    <xdr:sp macro="" textlink="">
      <xdr:nvSpPr>
        <xdr:cNvPr id="375" name="テキスト ボックス 374"/>
        <xdr:cNvSpPr txBox="1"/>
      </xdr:nvSpPr>
      <xdr:spPr>
        <a:xfrm>
          <a:off x="9404428" y="9751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167481</xdr:rowOff>
    </xdr:from>
    <xdr:to>
      <xdr:col>46</xdr:col>
      <xdr:colOff>38100</xdr:colOff>
      <xdr:row>58</xdr:row>
      <xdr:rowOff>97631</xdr:rowOff>
    </xdr:to>
    <xdr:sp macro="" textlink="">
      <xdr:nvSpPr>
        <xdr:cNvPr id="376" name="楕円 375"/>
        <xdr:cNvSpPr/>
      </xdr:nvSpPr>
      <xdr:spPr>
        <a:xfrm>
          <a:off x="8699500" y="994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114158</xdr:rowOff>
    </xdr:from>
    <xdr:ext cx="469744" cy="259045"/>
    <xdr:sp macro="" textlink="">
      <xdr:nvSpPr>
        <xdr:cNvPr id="377" name="テキスト ボックス 376"/>
        <xdr:cNvSpPr txBox="1"/>
      </xdr:nvSpPr>
      <xdr:spPr>
        <a:xfrm>
          <a:off x="8515428" y="9715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30588</xdr:rowOff>
    </xdr:from>
    <xdr:to>
      <xdr:col>41</xdr:col>
      <xdr:colOff>101600</xdr:colOff>
      <xdr:row>58</xdr:row>
      <xdr:rowOff>132188</xdr:rowOff>
    </xdr:to>
    <xdr:sp macro="" textlink="">
      <xdr:nvSpPr>
        <xdr:cNvPr id="378" name="楕円 377"/>
        <xdr:cNvSpPr/>
      </xdr:nvSpPr>
      <xdr:spPr>
        <a:xfrm>
          <a:off x="7810500" y="997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148715</xdr:rowOff>
    </xdr:from>
    <xdr:ext cx="469744" cy="259045"/>
    <xdr:sp macro="" textlink="">
      <xdr:nvSpPr>
        <xdr:cNvPr id="379" name="テキスト ボックス 378"/>
        <xdr:cNvSpPr txBox="1"/>
      </xdr:nvSpPr>
      <xdr:spPr>
        <a:xfrm>
          <a:off x="7626428" y="974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95206</xdr:rowOff>
    </xdr:from>
    <xdr:to>
      <xdr:col>36</xdr:col>
      <xdr:colOff>165100</xdr:colOff>
      <xdr:row>59</xdr:row>
      <xdr:rowOff>25356</xdr:rowOff>
    </xdr:to>
    <xdr:sp macro="" textlink="">
      <xdr:nvSpPr>
        <xdr:cNvPr id="380" name="楕円 379"/>
        <xdr:cNvSpPr/>
      </xdr:nvSpPr>
      <xdr:spPr>
        <a:xfrm>
          <a:off x="6921500" y="1003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16483</xdr:rowOff>
    </xdr:from>
    <xdr:ext cx="469744" cy="259045"/>
    <xdr:sp macro="" textlink="">
      <xdr:nvSpPr>
        <xdr:cNvPr id="381" name="テキスト ボックス 380"/>
        <xdr:cNvSpPr txBox="1"/>
      </xdr:nvSpPr>
      <xdr:spPr>
        <a:xfrm>
          <a:off x="6737428" y="10132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1" name="テキスト ボックス 40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20447</xdr:rowOff>
    </xdr:from>
    <xdr:to>
      <xdr:col>54</xdr:col>
      <xdr:colOff>189865</xdr:colOff>
      <xdr:row>79</xdr:row>
      <xdr:rowOff>15190</xdr:rowOff>
    </xdr:to>
    <xdr:cxnSp macro="">
      <xdr:nvCxnSpPr>
        <xdr:cNvPr id="405" name="直線コネクタ 404"/>
        <xdr:cNvCxnSpPr/>
      </xdr:nvCxnSpPr>
      <xdr:spPr>
        <a:xfrm flipV="1">
          <a:off x="10475595" y="12193397"/>
          <a:ext cx="1270" cy="1366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19017</xdr:rowOff>
    </xdr:from>
    <xdr:ext cx="378565" cy="259045"/>
    <xdr:sp macro="" textlink="">
      <xdr:nvSpPr>
        <xdr:cNvPr id="406" name="商工費最小値テキスト"/>
        <xdr:cNvSpPr txBox="1"/>
      </xdr:nvSpPr>
      <xdr:spPr>
        <a:xfrm>
          <a:off x="10528300" y="13563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15190</xdr:rowOff>
    </xdr:from>
    <xdr:to>
      <xdr:col>55</xdr:col>
      <xdr:colOff>88900</xdr:colOff>
      <xdr:row>79</xdr:row>
      <xdr:rowOff>15190</xdr:rowOff>
    </xdr:to>
    <xdr:cxnSp macro="">
      <xdr:nvCxnSpPr>
        <xdr:cNvPr id="407" name="直線コネクタ 406"/>
        <xdr:cNvCxnSpPr/>
      </xdr:nvCxnSpPr>
      <xdr:spPr>
        <a:xfrm>
          <a:off x="10388600" y="1355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138574</xdr:rowOff>
    </xdr:from>
    <xdr:ext cx="534377" cy="259045"/>
    <xdr:sp macro="" textlink="">
      <xdr:nvSpPr>
        <xdr:cNvPr id="408" name="商工費最大値テキスト"/>
        <xdr:cNvSpPr txBox="1"/>
      </xdr:nvSpPr>
      <xdr:spPr>
        <a:xfrm>
          <a:off x="10528300" y="11968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20447</xdr:rowOff>
    </xdr:from>
    <xdr:to>
      <xdr:col>55</xdr:col>
      <xdr:colOff>88900</xdr:colOff>
      <xdr:row>71</xdr:row>
      <xdr:rowOff>20447</xdr:rowOff>
    </xdr:to>
    <xdr:cxnSp macro="">
      <xdr:nvCxnSpPr>
        <xdr:cNvPr id="409" name="直線コネクタ 408"/>
        <xdr:cNvCxnSpPr/>
      </xdr:nvCxnSpPr>
      <xdr:spPr>
        <a:xfrm>
          <a:off x="10388600" y="121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3340</xdr:rowOff>
    </xdr:from>
    <xdr:to>
      <xdr:col>55</xdr:col>
      <xdr:colOff>0</xdr:colOff>
      <xdr:row>77</xdr:row>
      <xdr:rowOff>160007</xdr:rowOff>
    </xdr:to>
    <xdr:cxnSp macro="">
      <xdr:nvCxnSpPr>
        <xdr:cNvPr id="410" name="直線コネクタ 409"/>
        <xdr:cNvCxnSpPr/>
      </xdr:nvCxnSpPr>
      <xdr:spPr>
        <a:xfrm>
          <a:off x="9639300" y="12690640"/>
          <a:ext cx="838200" cy="671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91584</xdr:rowOff>
    </xdr:from>
    <xdr:ext cx="469744" cy="259045"/>
    <xdr:sp macro="" textlink="">
      <xdr:nvSpPr>
        <xdr:cNvPr id="411" name="商工費平均値テキスト"/>
        <xdr:cNvSpPr txBox="1"/>
      </xdr:nvSpPr>
      <xdr:spPr>
        <a:xfrm>
          <a:off x="10528300" y="13121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68707</xdr:rowOff>
    </xdr:from>
    <xdr:to>
      <xdr:col>55</xdr:col>
      <xdr:colOff>50800</xdr:colOff>
      <xdr:row>77</xdr:row>
      <xdr:rowOff>170307</xdr:rowOff>
    </xdr:to>
    <xdr:sp macro="" textlink="">
      <xdr:nvSpPr>
        <xdr:cNvPr id="412" name="フローチャート: 判断 411"/>
        <xdr:cNvSpPr/>
      </xdr:nvSpPr>
      <xdr:spPr>
        <a:xfrm>
          <a:off x="104267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3340</xdr:rowOff>
    </xdr:from>
    <xdr:to>
      <xdr:col>50</xdr:col>
      <xdr:colOff>114300</xdr:colOff>
      <xdr:row>74</xdr:row>
      <xdr:rowOff>144120</xdr:rowOff>
    </xdr:to>
    <xdr:cxnSp macro="">
      <xdr:nvCxnSpPr>
        <xdr:cNvPr id="413" name="直線コネクタ 412"/>
        <xdr:cNvCxnSpPr/>
      </xdr:nvCxnSpPr>
      <xdr:spPr>
        <a:xfrm flipV="1">
          <a:off x="8750300" y="12690640"/>
          <a:ext cx="889000" cy="140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101664</xdr:rowOff>
    </xdr:from>
    <xdr:to>
      <xdr:col>50</xdr:col>
      <xdr:colOff>165100</xdr:colOff>
      <xdr:row>78</xdr:row>
      <xdr:rowOff>31814</xdr:rowOff>
    </xdr:to>
    <xdr:sp macro="" textlink="">
      <xdr:nvSpPr>
        <xdr:cNvPr id="414" name="フローチャート: 判断 413"/>
        <xdr:cNvSpPr/>
      </xdr:nvSpPr>
      <xdr:spPr>
        <a:xfrm>
          <a:off x="9588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22941</xdr:rowOff>
    </xdr:from>
    <xdr:ext cx="469744" cy="259045"/>
    <xdr:sp macro="" textlink="">
      <xdr:nvSpPr>
        <xdr:cNvPr id="415" name="テキスト ボックス 414"/>
        <xdr:cNvSpPr txBox="1"/>
      </xdr:nvSpPr>
      <xdr:spPr>
        <a:xfrm>
          <a:off x="9404428" y="1339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144120</xdr:rowOff>
    </xdr:from>
    <xdr:to>
      <xdr:col>45</xdr:col>
      <xdr:colOff>177800</xdr:colOff>
      <xdr:row>77</xdr:row>
      <xdr:rowOff>164312</xdr:rowOff>
    </xdr:to>
    <xdr:cxnSp macro="">
      <xdr:nvCxnSpPr>
        <xdr:cNvPr id="416" name="直線コネクタ 415"/>
        <xdr:cNvCxnSpPr/>
      </xdr:nvCxnSpPr>
      <xdr:spPr>
        <a:xfrm flipV="1">
          <a:off x="7861300" y="12831420"/>
          <a:ext cx="889000" cy="534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102312</xdr:rowOff>
    </xdr:from>
    <xdr:to>
      <xdr:col>46</xdr:col>
      <xdr:colOff>38100</xdr:colOff>
      <xdr:row>78</xdr:row>
      <xdr:rowOff>32462</xdr:rowOff>
    </xdr:to>
    <xdr:sp macro="" textlink="">
      <xdr:nvSpPr>
        <xdr:cNvPr id="417" name="フローチャート: 判断 416"/>
        <xdr:cNvSpPr/>
      </xdr:nvSpPr>
      <xdr:spPr>
        <a:xfrm>
          <a:off x="8699500" y="133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23589</xdr:rowOff>
    </xdr:from>
    <xdr:ext cx="469744" cy="259045"/>
    <xdr:sp macro="" textlink="">
      <xdr:nvSpPr>
        <xdr:cNvPr id="418" name="テキスト ボックス 417"/>
        <xdr:cNvSpPr txBox="1"/>
      </xdr:nvSpPr>
      <xdr:spPr>
        <a:xfrm>
          <a:off x="8515428" y="13396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107277</xdr:rowOff>
    </xdr:from>
    <xdr:to>
      <xdr:col>41</xdr:col>
      <xdr:colOff>50800</xdr:colOff>
      <xdr:row>77</xdr:row>
      <xdr:rowOff>164312</xdr:rowOff>
    </xdr:to>
    <xdr:cxnSp macro="">
      <xdr:nvCxnSpPr>
        <xdr:cNvPr id="419" name="直線コネクタ 418"/>
        <xdr:cNvCxnSpPr/>
      </xdr:nvCxnSpPr>
      <xdr:spPr>
        <a:xfrm>
          <a:off x="6972300" y="13308927"/>
          <a:ext cx="889000" cy="57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98997</xdr:rowOff>
    </xdr:from>
    <xdr:to>
      <xdr:col>41</xdr:col>
      <xdr:colOff>101600</xdr:colOff>
      <xdr:row>78</xdr:row>
      <xdr:rowOff>29147</xdr:rowOff>
    </xdr:to>
    <xdr:sp macro="" textlink="">
      <xdr:nvSpPr>
        <xdr:cNvPr id="420" name="フローチャート: 判断 419"/>
        <xdr:cNvSpPr/>
      </xdr:nvSpPr>
      <xdr:spPr>
        <a:xfrm>
          <a:off x="78105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45674</xdr:rowOff>
    </xdr:from>
    <xdr:ext cx="469744" cy="259045"/>
    <xdr:sp macro="" textlink="">
      <xdr:nvSpPr>
        <xdr:cNvPr id="421" name="テキスト ボックス 420"/>
        <xdr:cNvSpPr txBox="1"/>
      </xdr:nvSpPr>
      <xdr:spPr>
        <a:xfrm>
          <a:off x="7626428" y="1307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99910</xdr:rowOff>
    </xdr:from>
    <xdr:to>
      <xdr:col>36</xdr:col>
      <xdr:colOff>165100</xdr:colOff>
      <xdr:row>78</xdr:row>
      <xdr:rowOff>30060</xdr:rowOff>
    </xdr:to>
    <xdr:sp macro="" textlink="">
      <xdr:nvSpPr>
        <xdr:cNvPr id="422" name="フローチャート: 判断 421"/>
        <xdr:cNvSpPr/>
      </xdr:nvSpPr>
      <xdr:spPr>
        <a:xfrm>
          <a:off x="6921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21187</xdr:rowOff>
    </xdr:from>
    <xdr:ext cx="469744" cy="259045"/>
    <xdr:sp macro="" textlink="">
      <xdr:nvSpPr>
        <xdr:cNvPr id="423" name="テキスト ボックス 422"/>
        <xdr:cNvSpPr txBox="1"/>
      </xdr:nvSpPr>
      <xdr:spPr>
        <a:xfrm>
          <a:off x="6737428" y="1339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109207</xdr:rowOff>
    </xdr:from>
    <xdr:to>
      <xdr:col>55</xdr:col>
      <xdr:colOff>50800</xdr:colOff>
      <xdr:row>78</xdr:row>
      <xdr:rowOff>39357</xdr:rowOff>
    </xdr:to>
    <xdr:sp macro="" textlink="">
      <xdr:nvSpPr>
        <xdr:cNvPr id="429" name="楕円 428"/>
        <xdr:cNvSpPr/>
      </xdr:nvSpPr>
      <xdr:spPr>
        <a:xfrm>
          <a:off x="10426700" y="1331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87634</xdr:rowOff>
    </xdr:from>
    <xdr:ext cx="469744" cy="259045"/>
    <xdr:sp macro="" textlink="">
      <xdr:nvSpPr>
        <xdr:cNvPr id="430" name="商工費該当値テキスト"/>
        <xdr:cNvSpPr txBox="1"/>
      </xdr:nvSpPr>
      <xdr:spPr>
        <a:xfrm>
          <a:off x="10528300" y="1328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123990</xdr:rowOff>
    </xdr:from>
    <xdr:to>
      <xdr:col>50</xdr:col>
      <xdr:colOff>165100</xdr:colOff>
      <xdr:row>74</xdr:row>
      <xdr:rowOff>54140</xdr:rowOff>
    </xdr:to>
    <xdr:sp macro="" textlink="">
      <xdr:nvSpPr>
        <xdr:cNvPr id="431" name="楕円 430"/>
        <xdr:cNvSpPr/>
      </xdr:nvSpPr>
      <xdr:spPr>
        <a:xfrm>
          <a:off x="9588500" y="126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70667</xdr:rowOff>
    </xdr:from>
    <xdr:ext cx="534377" cy="259045"/>
    <xdr:sp macro="" textlink="">
      <xdr:nvSpPr>
        <xdr:cNvPr id="432" name="テキスト ボックス 431"/>
        <xdr:cNvSpPr txBox="1"/>
      </xdr:nvSpPr>
      <xdr:spPr>
        <a:xfrm>
          <a:off x="9372111" y="1241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93320</xdr:rowOff>
    </xdr:from>
    <xdr:to>
      <xdr:col>46</xdr:col>
      <xdr:colOff>38100</xdr:colOff>
      <xdr:row>75</xdr:row>
      <xdr:rowOff>23470</xdr:rowOff>
    </xdr:to>
    <xdr:sp macro="" textlink="">
      <xdr:nvSpPr>
        <xdr:cNvPr id="433" name="楕円 432"/>
        <xdr:cNvSpPr/>
      </xdr:nvSpPr>
      <xdr:spPr>
        <a:xfrm>
          <a:off x="8699500" y="127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39997</xdr:rowOff>
    </xdr:from>
    <xdr:ext cx="534377" cy="259045"/>
    <xdr:sp macro="" textlink="">
      <xdr:nvSpPr>
        <xdr:cNvPr id="434" name="テキスト ボックス 433"/>
        <xdr:cNvSpPr txBox="1"/>
      </xdr:nvSpPr>
      <xdr:spPr>
        <a:xfrm>
          <a:off x="8483111" y="12555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113512</xdr:rowOff>
    </xdr:from>
    <xdr:to>
      <xdr:col>41</xdr:col>
      <xdr:colOff>101600</xdr:colOff>
      <xdr:row>78</xdr:row>
      <xdr:rowOff>43662</xdr:rowOff>
    </xdr:to>
    <xdr:sp macro="" textlink="">
      <xdr:nvSpPr>
        <xdr:cNvPr id="435" name="楕円 434"/>
        <xdr:cNvSpPr/>
      </xdr:nvSpPr>
      <xdr:spPr>
        <a:xfrm>
          <a:off x="7810500" y="1331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34789</xdr:rowOff>
    </xdr:from>
    <xdr:ext cx="469744" cy="259045"/>
    <xdr:sp macro="" textlink="">
      <xdr:nvSpPr>
        <xdr:cNvPr id="436" name="テキスト ボックス 435"/>
        <xdr:cNvSpPr txBox="1"/>
      </xdr:nvSpPr>
      <xdr:spPr>
        <a:xfrm>
          <a:off x="7626428" y="13407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56477</xdr:rowOff>
    </xdr:from>
    <xdr:to>
      <xdr:col>36</xdr:col>
      <xdr:colOff>165100</xdr:colOff>
      <xdr:row>77</xdr:row>
      <xdr:rowOff>158077</xdr:rowOff>
    </xdr:to>
    <xdr:sp macro="" textlink="">
      <xdr:nvSpPr>
        <xdr:cNvPr id="437" name="楕円 436"/>
        <xdr:cNvSpPr/>
      </xdr:nvSpPr>
      <xdr:spPr>
        <a:xfrm>
          <a:off x="6921500" y="1325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3154</xdr:rowOff>
    </xdr:from>
    <xdr:ext cx="469744" cy="259045"/>
    <xdr:sp macro="" textlink="">
      <xdr:nvSpPr>
        <xdr:cNvPr id="438" name="テキスト ボックス 437"/>
        <xdr:cNvSpPr txBox="1"/>
      </xdr:nvSpPr>
      <xdr:spPr>
        <a:xfrm>
          <a:off x="6737428" y="13033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9" name="直線コネクタ 44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0" name="テキスト ボックス 44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1" name="直線コネクタ 45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2" name="テキスト ボックス 451"/>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3" name="直線コネクタ 45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4" name="テキスト ボックス 453"/>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5" name="直線コネクタ 45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6" name="テキスト ボックス 455"/>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93</xdr:row>
      <xdr:rowOff>103119</xdr:rowOff>
    </xdr:from>
    <xdr:to>
      <xdr:col>54</xdr:col>
      <xdr:colOff>189865</xdr:colOff>
      <xdr:row>98</xdr:row>
      <xdr:rowOff>64610</xdr:rowOff>
    </xdr:to>
    <xdr:cxnSp macro="">
      <xdr:nvCxnSpPr>
        <xdr:cNvPr id="460" name="直線コネクタ 459"/>
        <xdr:cNvCxnSpPr/>
      </xdr:nvCxnSpPr>
      <xdr:spPr>
        <a:xfrm flipV="1">
          <a:off x="10475595" y="16047969"/>
          <a:ext cx="1270" cy="81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68437</xdr:rowOff>
    </xdr:from>
    <xdr:ext cx="534377" cy="259045"/>
    <xdr:sp macro="" textlink="">
      <xdr:nvSpPr>
        <xdr:cNvPr id="461" name="土木費最小値テキスト"/>
        <xdr:cNvSpPr txBox="1"/>
      </xdr:nvSpPr>
      <xdr:spPr>
        <a:xfrm>
          <a:off x="10528300" y="1687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64610</xdr:rowOff>
    </xdr:from>
    <xdr:to>
      <xdr:col>55</xdr:col>
      <xdr:colOff>88900</xdr:colOff>
      <xdr:row>98</xdr:row>
      <xdr:rowOff>64610</xdr:rowOff>
    </xdr:to>
    <xdr:cxnSp macro="">
      <xdr:nvCxnSpPr>
        <xdr:cNvPr id="462" name="直線コネクタ 461"/>
        <xdr:cNvCxnSpPr/>
      </xdr:nvCxnSpPr>
      <xdr:spPr>
        <a:xfrm>
          <a:off x="10388600" y="1686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49796</xdr:rowOff>
    </xdr:from>
    <xdr:ext cx="599010" cy="259045"/>
    <xdr:sp macro="" textlink="">
      <xdr:nvSpPr>
        <xdr:cNvPr id="463" name="土木費最大値テキスト"/>
        <xdr:cNvSpPr txBox="1"/>
      </xdr:nvSpPr>
      <xdr:spPr>
        <a:xfrm>
          <a:off x="10528300" y="1582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93</xdr:row>
      <xdr:rowOff>103119</xdr:rowOff>
    </xdr:from>
    <xdr:to>
      <xdr:col>55</xdr:col>
      <xdr:colOff>88900</xdr:colOff>
      <xdr:row>93</xdr:row>
      <xdr:rowOff>103119</xdr:rowOff>
    </xdr:to>
    <xdr:cxnSp macro="">
      <xdr:nvCxnSpPr>
        <xdr:cNvPr id="464" name="直線コネクタ 463"/>
        <xdr:cNvCxnSpPr/>
      </xdr:nvCxnSpPr>
      <xdr:spPr>
        <a:xfrm>
          <a:off x="10388600" y="16047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80575</xdr:rowOff>
    </xdr:from>
    <xdr:to>
      <xdr:col>55</xdr:col>
      <xdr:colOff>0</xdr:colOff>
      <xdr:row>96</xdr:row>
      <xdr:rowOff>101812</xdr:rowOff>
    </xdr:to>
    <xdr:cxnSp macro="">
      <xdr:nvCxnSpPr>
        <xdr:cNvPr id="465" name="直線コネクタ 464"/>
        <xdr:cNvCxnSpPr/>
      </xdr:nvCxnSpPr>
      <xdr:spPr>
        <a:xfrm>
          <a:off x="9639300" y="16539775"/>
          <a:ext cx="838200" cy="2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64140</xdr:rowOff>
    </xdr:from>
    <xdr:ext cx="534377" cy="259045"/>
    <xdr:sp macro="" textlink="">
      <xdr:nvSpPr>
        <xdr:cNvPr id="466" name="土木費平均値テキスト"/>
        <xdr:cNvSpPr txBox="1"/>
      </xdr:nvSpPr>
      <xdr:spPr>
        <a:xfrm>
          <a:off x="10528300" y="16694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85713</xdr:rowOff>
    </xdr:from>
    <xdr:to>
      <xdr:col>55</xdr:col>
      <xdr:colOff>50800</xdr:colOff>
      <xdr:row>98</xdr:row>
      <xdr:rowOff>15863</xdr:rowOff>
    </xdr:to>
    <xdr:sp macro="" textlink="">
      <xdr:nvSpPr>
        <xdr:cNvPr id="467" name="フローチャート: 判断 466"/>
        <xdr:cNvSpPr/>
      </xdr:nvSpPr>
      <xdr:spPr>
        <a:xfrm>
          <a:off x="10426700" y="1671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36007</xdr:rowOff>
    </xdr:from>
    <xdr:to>
      <xdr:col>50</xdr:col>
      <xdr:colOff>114300</xdr:colOff>
      <xdr:row>96</xdr:row>
      <xdr:rowOff>80575</xdr:rowOff>
    </xdr:to>
    <xdr:cxnSp macro="">
      <xdr:nvCxnSpPr>
        <xdr:cNvPr id="468" name="直線コネクタ 467"/>
        <xdr:cNvCxnSpPr/>
      </xdr:nvCxnSpPr>
      <xdr:spPr>
        <a:xfrm>
          <a:off x="8750300" y="16323757"/>
          <a:ext cx="889000" cy="216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87044</xdr:rowOff>
    </xdr:from>
    <xdr:to>
      <xdr:col>50</xdr:col>
      <xdr:colOff>165100</xdr:colOff>
      <xdr:row>98</xdr:row>
      <xdr:rowOff>17194</xdr:rowOff>
    </xdr:to>
    <xdr:sp macro="" textlink="">
      <xdr:nvSpPr>
        <xdr:cNvPr id="469" name="フローチャート: 判断 468"/>
        <xdr:cNvSpPr/>
      </xdr:nvSpPr>
      <xdr:spPr>
        <a:xfrm>
          <a:off x="9588500" y="16717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8321</xdr:rowOff>
    </xdr:from>
    <xdr:ext cx="534377" cy="259045"/>
    <xdr:sp macro="" textlink="">
      <xdr:nvSpPr>
        <xdr:cNvPr id="470" name="テキスト ボックス 469"/>
        <xdr:cNvSpPr txBox="1"/>
      </xdr:nvSpPr>
      <xdr:spPr>
        <a:xfrm>
          <a:off x="9372111" y="1681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36007</xdr:rowOff>
    </xdr:from>
    <xdr:to>
      <xdr:col>45</xdr:col>
      <xdr:colOff>177800</xdr:colOff>
      <xdr:row>95</xdr:row>
      <xdr:rowOff>115934</xdr:rowOff>
    </xdr:to>
    <xdr:cxnSp macro="">
      <xdr:nvCxnSpPr>
        <xdr:cNvPr id="471" name="直線コネクタ 470"/>
        <xdr:cNvCxnSpPr/>
      </xdr:nvCxnSpPr>
      <xdr:spPr>
        <a:xfrm flipV="1">
          <a:off x="7861300" y="16323757"/>
          <a:ext cx="889000" cy="79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79949</xdr:rowOff>
    </xdr:from>
    <xdr:to>
      <xdr:col>46</xdr:col>
      <xdr:colOff>38100</xdr:colOff>
      <xdr:row>98</xdr:row>
      <xdr:rowOff>10099</xdr:rowOff>
    </xdr:to>
    <xdr:sp macro="" textlink="">
      <xdr:nvSpPr>
        <xdr:cNvPr id="472" name="フローチャート: 判断 471"/>
        <xdr:cNvSpPr/>
      </xdr:nvSpPr>
      <xdr:spPr>
        <a:xfrm>
          <a:off x="8699500" y="1671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1226</xdr:rowOff>
    </xdr:from>
    <xdr:ext cx="534377" cy="259045"/>
    <xdr:sp macro="" textlink="">
      <xdr:nvSpPr>
        <xdr:cNvPr id="473" name="テキスト ボックス 472"/>
        <xdr:cNvSpPr txBox="1"/>
      </xdr:nvSpPr>
      <xdr:spPr>
        <a:xfrm>
          <a:off x="8483111" y="16803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39994</xdr:rowOff>
    </xdr:from>
    <xdr:to>
      <xdr:col>41</xdr:col>
      <xdr:colOff>50800</xdr:colOff>
      <xdr:row>95</xdr:row>
      <xdr:rowOff>115934</xdr:rowOff>
    </xdr:to>
    <xdr:cxnSp macro="">
      <xdr:nvCxnSpPr>
        <xdr:cNvPr id="474" name="直線コネクタ 473"/>
        <xdr:cNvCxnSpPr/>
      </xdr:nvCxnSpPr>
      <xdr:spPr>
        <a:xfrm>
          <a:off x="6972300" y="15470494"/>
          <a:ext cx="889000" cy="933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85375</xdr:rowOff>
    </xdr:from>
    <xdr:to>
      <xdr:col>41</xdr:col>
      <xdr:colOff>101600</xdr:colOff>
      <xdr:row>98</xdr:row>
      <xdr:rowOff>15525</xdr:rowOff>
    </xdr:to>
    <xdr:sp macro="" textlink="">
      <xdr:nvSpPr>
        <xdr:cNvPr id="475" name="フローチャート: 判断 474"/>
        <xdr:cNvSpPr/>
      </xdr:nvSpPr>
      <xdr:spPr>
        <a:xfrm>
          <a:off x="78105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6652</xdr:rowOff>
    </xdr:from>
    <xdr:ext cx="534377" cy="259045"/>
    <xdr:sp macro="" textlink="">
      <xdr:nvSpPr>
        <xdr:cNvPr id="476" name="テキスト ボックス 475"/>
        <xdr:cNvSpPr txBox="1"/>
      </xdr:nvSpPr>
      <xdr:spPr>
        <a:xfrm>
          <a:off x="7594111" y="1680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71952</xdr:rowOff>
    </xdr:from>
    <xdr:to>
      <xdr:col>36</xdr:col>
      <xdr:colOff>165100</xdr:colOff>
      <xdr:row>98</xdr:row>
      <xdr:rowOff>2102</xdr:rowOff>
    </xdr:to>
    <xdr:sp macro="" textlink="">
      <xdr:nvSpPr>
        <xdr:cNvPr id="477" name="フローチャート: 判断 476"/>
        <xdr:cNvSpPr/>
      </xdr:nvSpPr>
      <xdr:spPr>
        <a:xfrm>
          <a:off x="6921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164679</xdr:rowOff>
    </xdr:from>
    <xdr:ext cx="534377" cy="259045"/>
    <xdr:sp macro="" textlink="">
      <xdr:nvSpPr>
        <xdr:cNvPr id="478" name="テキスト ボックス 477"/>
        <xdr:cNvSpPr txBox="1"/>
      </xdr:nvSpPr>
      <xdr:spPr>
        <a:xfrm>
          <a:off x="6705111" y="1679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51012</xdr:rowOff>
    </xdr:from>
    <xdr:to>
      <xdr:col>55</xdr:col>
      <xdr:colOff>50800</xdr:colOff>
      <xdr:row>96</xdr:row>
      <xdr:rowOff>152612</xdr:rowOff>
    </xdr:to>
    <xdr:sp macro="" textlink="">
      <xdr:nvSpPr>
        <xdr:cNvPr id="484" name="楕円 483"/>
        <xdr:cNvSpPr/>
      </xdr:nvSpPr>
      <xdr:spPr>
        <a:xfrm>
          <a:off x="10426700" y="1651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73889</xdr:rowOff>
    </xdr:from>
    <xdr:ext cx="534377" cy="259045"/>
    <xdr:sp macro="" textlink="">
      <xdr:nvSpPr>
        <xdr:cNvPr id="485" name="土木費該当値テキスト"/>
        <xdr:cNvSpPr txBox="1"/>
      </xdr:nvSpPr>
      <xdr:spPr>
        <a:xfrm>
          <a:off x="10528300" y="1636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29775</xdr:rowOff>
    </xdr:from>
    <xdr:to>
      <xdr:col>50</xdr:col>
      <xdr:colOff>165100</xdr:colOff>
      <xdr:row>96</xdr:row>
      <xdr:rowOff>131375</xdr:rowOff>
    </xdr:to>
    <xdr:sp macro="" textlink="">
      <xdr:nvSpPr>
        <xdr:cNvPr id="486" name="楕円 485"/>
        <xdr:cNvSpPr/>
      </xdr:nvSpPr>
      <xdr:spPr>
        <a:xfrm>
          <a:off x="9588500" y="1648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147902</xdr:rowOff>
    </xdr:from>
    <xdr:ext cx="534377" cy="259045"/>
    <xdr:sp macro="" textlink="">
      <xdr:nvSpPr>
        <xdr:cNvPr id="487" name="テキスト ボックス 486"/>
        <xdr:cNvSpPr txBox="1"/>
      </xdr:nvSpPr>
      <xdr:spPr>
        <a:xfrm>
          <a:off x="9372111" y="1626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156657</xdr:rowOff>
    </xdr:from>
    <xdr:to>
      <xdr:col>46</xdr:col>
      <xdr:colOff>38100</xdr:colOff>
      <xdr:row>95</xdr:row>
      <xdr:rowOff>86807</xdr:rowOff>
    </xdr:to>
    <xdr:sp macro="" textlink="">
      <xdr:nvSpPr>
        <xdr:cNvPr id="488" name="楕円 487"/>
        <xdr:cNvSpPr/>
      </xdr:nvSpPr>
      <xdr:spPr>
        <a:xfrm>
          <a:off x="8699500" y="1627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103334</xdr:rowOff>
    </xdr:from>
    <xdr:ext cx="599010" cy="259045"/>
    <xdr:sp macro="" textlink="">
      <xdr:nvSpPr>
        <xdr:cNvPr id="489" name="テキスト ボックス 488"/>
        <xdr:cNvSpPr txBox="1"/>
      </xdr:nvSpPr>
      <xdr:spPr>
        <a:xfrm>
          <a:off x="8450795" y="16048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65134</xdr:rowOff>
    </xdr:from>
    <xdr:to>
      <xdr:col>41</xdr:col>
      <xdr:colOff>101600</xdr:colOff>
      <xdr:row>95</xdr:row>
      <xdr:rowOff>166734</xdr:rowOff>
    </xdr:to>
    <xdr:sp macro="" textlink="">
      <xdr:nvSpPr>
        <xdr:cNvPr id="490" name="楕円 489"/>
        <xdr:cNvSpPr/>
      </xdr:nvSpPr>
      <xdr:spPr>
        <a:xfrm>
          <a:off x="7810500" y="1635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11811</xdr:rowOff>
    </xdr:from>
    <xdr:ext cx="599010" cy="259045"/>
    <xdr:sp macro="" textlink="">
      <xdr:nvSpPr>
        <xdr:cNvPr id="491" name="テキスト ボックス 490"/>
        <xdr:cNvSpPr txBox="1"/>
      </xdr:nvSpPr>
      <xdr:spPr>
        <a:xfrm>
          <a:off x="7561795" y="16128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89</xdr:row>
      <xdr:rowOff>160644</xdr:rowOff>
    </xdr:from>
    <xdr:to>
      <xdr:col>36</xdr:col>
      <xdr:colOff>165100</xdr:colOff>
      <xdr:row>90</xdr:row>
      <xdr:rowOff>90794</xdr:rowOff>
    </xdr:to>
    <xdr:sp macro="" textlink="">
      <xdr:nvSpPr>
        <xdr:cNvPr id="492" name="楕円 491"/>
        <xdr:cNvSpPr/>
      </xdr:nvSpPr>
      <xdr:spPr>
        <a:xfrm>
          <a:off x="6921500" y="1541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88</xdr:row>
      <xdr:rowOff>107321</xdr:rowOff>
    </xdr:from>
    <xdr:ext cx="599010" cy="259045"/>
    <xdr:sp macro="" textlink="">
      <xdr:nvSpPr>
        <xdr:cNvPr id="493" name="テキスト ボックス 492"/>
        <xdr:cNvSpPr txBox="1"/>
      </xdr:nvSpPr>
      <xdr:spPr>
        <a:xfrm>
          <a:off x="6672795" y="15194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15570</xdr:rowOff>
    </xdr:from>
    <xdr:to>
      <xdr:col>85</xdr:col>
      <xdr:colOff>126364</xdr:colOff>
      <xdr:row>39</xdr:row>
      <xdr:rowOff>2540</xdr:rowOff>
    </xdr:to>
    <xdr:cxnSp macro="">
      <xdr:nvCxnSpPr>
        <xdr:cNvPr id="516" name="直線コネクタ 515"/>
        <xdr:cNvCxnSpPr/>
      </xdr:nvCxnSpPr>
      <xdr:spPr>
        <a:xfrm flipV="1">
          <a:off x="16317595" y="5330520"/>
          <a:ext cx="1269" cy="1358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6367</xdr:rowOff>
    </xdr:from>
    <xdr:ext cx="469744" cy="259045"/>
    <xdr:sp macro="" textlink="">
      <xdr:nvSpPr>
        <xdr:cNvPr id="517" name="消防費最小値テキスト"/>
        <xdr:cNvSpPr txBox="1"/>
      </xdr:nvSpPr>
      <xdr:spPr>
        <a:xfrm>
          <a:off x="16370300" y="669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2540</xdr:rowOff>
    </xdr:from>
    <xdr:to>
      <xdr:col>86</xdr:col>
      <xdr:colOff>25400</xdr:colOff>
      <xdr:row>39</xdr:row>
      <xdr:rowOff>2540</xdr:rowOff>
    </xdr:to>
    <xdr:cxnSp macro="">
      <xdr:nvCxnSpPr>
        <xdr:cNvPr id="518" name="直線コネクタ 517"/>
        <xdr:cNvCxnSpPr/>
      </xdr:nvCxnSpPr>
      <xdr:spPr>
        <a:xfrm>
          <a:off x="16230600" y="668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133697</xdr:rowOff>
    </xdr:from>
    <xdr:ext cx="534377" cy="259045"/>
    <xdr:sp macro="" textlink="">
      <xdr:nvSpPr>
        <xdr:cNvPr id="519" name="消防費最大値テキスト"/>
        <xdr:cNvSpPr txBox="1"/>
      </xdr:nvSpPr>
      <xdr:spPr>
        <a:xfrm>
          <a:off x="16370300" y="510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15570</xdr:rowOff>
    </xdr:from>
    <xdr:to>
      <xdr:col>86</xdr:col>
      <xdr:colOff>25400</xdr:colOff>
      <xdr:row>31</xdr:row>
      <xdr:rowOff>15570</xdr:rowOff>
    </xdr:to>
    <xdr:cxnSp macro="">
      <xdr:nvCxnSpPr>
        <xdr:cNvPr id="520" name="直線コネクタ 519"/>
        <xdr:cNvCxnSpPr/>
      </xdr:nvCxnSpPr>
      <xdr:spPr>
        <a:xfrm>
          <a:off x="16230600" y="533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65451</xdr:rowOff>
    </xdr:from>
    <xdr:to>
      <xdr:col>85</xdr:col>
      <xdr:colOff>127000</xdr:colOff>
      <xdr:row>38</xdr:row>
      <xdr:rowOff>78618</xdr:rowOff>
    </xdr:to>
    <xdr:cxnSp macro="">
      <xdr:nvCxnSpPr>
        <xdr:cNvPr id="521" name="直線コネクタ 520"/>
        <xdr:cNvCxnSpPr/>
      </xdr:nvCxnSpPr>
      <xdr:spPr>
        <a:xfrm flipV="1">
          <a:off x="15481300" y="6580551"/>
          <a:ext cx="838200" cy="1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58788</xdr:rowOff>
    </xdr:from>
    <xdr:ext cx="534377" cy="259045"/>
    <xdr:sp macro="" textlink="">
      <xdr:nvSpPr>
        <xdr:cNvPr id="522" name="消防費平均値テキスト"/>
        <xdr:cNvSpPr txBox="1"/>
      </xdr:nvSpPr>
      <xdr:spPr>
        <a:xfrm>
          <a:off x="16370300" y="6230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35911</xdr:rowOff>
    </xdr:from>
    <xdr:to>
      <xdr:col>85</xdr:col>
      <xdr:colOff>177800</xdr:colOff>
      <xdr:row>37</xdr:row>
      <xdr:rowOff>137511</xdr:rowOff>
    </xdr:to>
    <xdr:sp macro="" textlink="">
      <xdr:nvSpPr>
        <xdr:cNvPr id="523" name="フローチャート: 判断 522"/>
        <xdr:cNvSpPr/>
      </xdr:nvSpPr>
      <xdr:spPr>
        <a:xfrm>
          <a:off x="162687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78618</xdr:rowOff>
    </xdr:from>
    <xdr:to>
      <xdr:col>81</xdr:col>
      <xdr:colOff>50800</xdr:colOff>
      <xdr:row>38</xdr:row>
      <xdr:rowOff>86527</xdr:rowOff>
    </xdr:to>
    <xdr:cxnSp macro="">
      <xdr:nvCxnSpPr>
        <xdr:cNvPr id="524" name="直線コネクタ 523"/>
        <xdr:cNvCxnSpPr/>
      </xdr:nvCxnSpPr>
      <xdr:spPr>
        <a:xfrm flipV="1">
          <a:off x="14592300" y="6593718"/>
          <a:ext cx="889000" cy="7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62382</xdr:rowOff>
    </xdr:from>
    <xdr:to>
      <xdr:col>81</xdr:col>
      <xdr:colOff>101600</xdr:colOff>
      <xdr:row>37</xdr:row>
      <xdr:rowOff>163982</xdr:rowOff>
    </xdr:to>
    <xdr:sp macro="" textlink="">
      <xdr:nvSpPr>
        <xdr:cNvPr id="525" name="フローチャート: 判断 524"/>
        <xdr:cNvSpPr/>
      </xdr:nvSpPr>
      <xdr:spPr>
        <a:xfrm>
          <a:off x="15430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9059</xdr:rowOff>
    </xdr:from>
    <xdr:ext cx="534377" cy="259045"/>
    <xdr:sp macro="" textlink="">
      <xdr:nvSpPr>
        <xdr:cNvPr id="526" name="テキスト ボックス 525"/>
        <xdr:cNvSpPr txBox="1"/>
      </xdr:nvSpPr>
      <xdr:spPr>
        <a:xfrm>
          <a:off x="15214111" y="618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85705</xdr:rowOff>
    </xdr:from>
    <xdr:to>
      <xdr:col>76</xdr:col>
      <xdr:colOff>114300</xdr:colOff>
      <xdr:row>38</xdr:row>
      <xdr:rowOff>86527</xdr:rowOff>
    </xdr:to>
    <xdr:cxnSp macro="">
      <xdr:nvCxnSpPr>
        <xdr:cNvPr id="527" name="直線コネクタ 526"/>
        <xdr:cNvCxnSpPr/>
      </xdr:nvCxnSpPr>
      <xdr:spPr>
        <a:xfrm>
          <a:off x="13703300" y="6600805"/>
          <a:ext cx="889000" cy="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43546</xdr:rowOff>
    </xdr:from>
    <xdr:to>
      <xdr:col>76</xdr:col>
      <xdr:colOff>165100</xdr:colOff>
      <xdr:row>37</xdr:row>
      <xdr:rowOff>145146</xdr:rowOff>
    </xdr:to>
    <xdr:sp macro="" textlink="">
      <xdr:nvSpPr>
        <xdr:cNvPr id="528" name="フローチャート: 判断 527"/>
        <xdr:cNvSpPr/>
      </xdr:nvSpPr>
      <xdr:spPr>
        <a:xfrm>
          <a:off x="14541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161673</xdr:rowOff>
    </xdr:from>
    <xdr:ext cx="534377" cy="259045"/>
    <xdr:sp macro="" textlink="">
      <xdr:nvSpPr>
        <xdr:cNvPr id="529" name="テキスト ボックス 528"/>
        <xdr:cNvSpPr txBox="1"/>
      </xdr:nvSpPr>
      <xdr:spPr>
        <a:xfrm>
          <a:off x="14325111" y="616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85705</xdr:rowOff>
    </xdr:from>
    <xdr:to>
      <xdr:col>71</xdr:col>
      <xdr:colOff>177800</xdr:colOff>
      <xdr:row>38</xdr:row>
      <xdr:rowOff>89819</xdr:rowOff>
    </xdr:to>
    <xdr:cxnSp macro="">
      <xdr:nvCxnSpPr>
        <xdr:cNvPr id="530" name="直線コネクタ 529"/>
        <xdr:cNvCxnSpPr/>
      </xdr:nvCxnSpPr>
      <xdr:spPr>
        <a:xfrm flipV="1">
          <a:off x="12814300" y="6600805"/>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55525</xdr:rowOff>
    </xdr:from>
    <xdr:to>
      <xdr:col>72</xdr:col>
      <xdr:colOff>38100</xdr:colOff>
      <xdr:row>37</xdr:row>
      <xdr:rowOff>157125</xdr:rowOff>
    </xdr:to>
    <xdr:sp macro="" textlink="">
      <xdr:nvSpPr>
        <xdr:cNvPr id="531" name="フローチャート: 判断 530"/>
        <xdr:cNvSpPr/>
      </xdr:nvSpPr>
      <xdr:spPr>
        <a:xfrm>
          <a:off x="13652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2202</xdr:rowOff>
    </xdr:from>
    <xdr:ext cx="534377" cy="259045"/>
    <xdr:sp macro="" textlink="">
      <xdr:nvSpPr>
        <xdr:cNvPr id="532" name="テキスト ボックス 531"/>
        <xdr:cNvSpPr txBox="1"/>
      </xdr:nvSpPr>
      <xdr:spPr>
        <a:xfrm>
          <a:off x="13436111" y="617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80487</xdr:rowOff>
    </xdr:from>
    <xdr:to>
      <xdr:col>67</xdr:col>
      <xdr:colOff>101600</xdr:colOff>
      <xdr:row>38</xdr:row>
      <xdr:rowOff>10637</xdr:rowOff>
    </xdr:to>
    <xdr:sp macro="" textlink="">
      <xdr:nvSpPr>
        <xdr:cNvPr id="533" name="フローチャート: 判断 532"/>
        <xdr:cNvSpPr/>
      </xdr:nvSpPr>
      <xdr:spPr>
        <a:xfrm>
          <a:off x="12763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27164</xdr:rowOff>
    </xdr:from>
    <xdr:ext cx="534377" cy="259045"/>
    <xdr:sp macro="" textlink="">
      <xdr:nvSpPr>
        <xdr:cNvPr id="534" name="テキスト ボックス 533"/>
        <xdr:cNvSpPr txBox="1"/>
      </xdr:nvSpPr>
      <xdr:spPr>
        <a:xfrm>
          <a:off x="12547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14651</xdr:rowOff>
    </xdr:from>
    <xdr:to>
      <xdr:col>85</xdr:col>
      <xdr:colOff>177800</xdr:colOff>
      <xdr:row>38</xdr:row>
      <xdr:rowOff>116251</xdr:rowOff>
    </xdr:to>
    <xdr:sp macro="" textlink="">
      <xdr:nvSpPr>
        <xdr:cNvPr id="540" name="楕円 539"/>
        <xdr:cNvSpPr/>
      </xdr:nvSpPr>
      <xdr:spPr>
        <a:xfrm>
          <a:off x="16268700" y="652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101028</xdr:rowOff>
    </xdr:from>
    <xdr:ext cx="534377" cy="259045"/>
    <xdr:sp macro="" textlink="">
      <xdr:nvSpPr>
        <xdr:cNvPr id="541" name="消防費該当値テキスト"/>
        <xdr:cNvSpPr txBox="1"/>
      </xdr:nvSpPr>
      <xdr:spPr>
        <a:xfrm>
          <a:off x="16370300" y="6444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27818</xdr:rowOff>
    </xdr:from>
    <xdr:to>
      <xdr:col>81</xdr:col>
      <xdr:colOff>101600</xdr:colOff>
      <xdr:row>38</xdr:row>
      <xdr:rowOff>129418</xdr:rowOff>
    </xdr:to>
    <xdr:sp macro="" textlink="">
      <xdr:nvSpPr>
        <xdr:cNvPr id="542" name="楕円 541"/>
        <xdr:cNvSpPr/>
      </xdr:nvSpPr>
      <xdr:spPr>
        <a:xfrm>
          <a:off x="15430500" y="654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120545</xdr:rowOff>
    </xdr:from>
    <xdr:ext cx="534377" cy="259045"/>
    <xdr:sp macro="" textlink="">
      <xdr:nvSpPr>
        <xdr:cNvPr id="543" name="テキスト ボックス 542"/>
        <xdr:cNvSpPr txBox="1"/>
      </xdr:nvSpPr>
      <xdr:spPr>
        <a:xfrm>
          <a:off x="15214111" y="663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35727</xdr:rowOff>
    </xdr:from>
    <xdr:to>
      <xdr:col>76</xdr:col>
      <xdr:colOff>165100</xdr:colOff>
      <xdr:row>38</xdr:row>
      <xdr:rowOff>137327</xdr:rowOff>
    </xdr:to>
    <xdr:sp macro="" textlink="">
      <xdr:nvSpPr>
        <xdr:cNvPr id="544" name="楕円 543"/>
        <xdr:cNvSpPr/>
      </xdr:nvSpPr>
      <xdr:spPr>
        <a:xfrm>
          <a:off x="14541500" y="655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128454</xdr:rowOff>
    </xdr:from>
    <xdr:ext cx="534377" cy="259045"/>
    <xdr:sp macro="" textlink="">
      <xdr:nvSpPr>
        <xdr:cNvPr id="545" name="テキスト ボックス 544"/>
        <xdr:cNvSpPr txBox="1"/>
      </xdr:nvSpPr>
      <xdr:spPr>
        <a:xfrm>
          <a:off x="14325111" y="6643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34905</xdr:rowOff>
    </xdr:from>
    <xdr:to>
      <xdr:col>72</xdr:col>
      <xdr:colOff>38100</xdr:colOff>
      <xdr:row>38</xdr:row>
      <xdr:rowOff>136505</xdr:rowOff>
    </xdr:to>
    <xdr:sp macro="" textlink="">
      <xdr:nvSpPr>
        <xdr:cNvPr id="546" name="楕円 545"/>
        <xdr:cNvSpPr/>
      </xdr:nvSpPr>
      <xdr:spPr>
        <a:xfrm>
          <a:off x="13652500" y="655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127632</xdr:rowOff>
    </xdr:from>
    <xdr:ext cx="534377" cy="259045"/>
    <xdr:sp macro="" textlink="">
      <xdr:nvSpPr>
        <xdr:cNvPr id="547" name="テキスト ボックス 546"/>
        <xdr:cNvSpPr txBox="1"/>
      </xdr:nvSpPr>
      <xdr:spPr>
        <a:xfrm>
          <a:off x="13436111" y="664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39019</xdr:rowOff>
    </xdr:from>
    <xdr:to>
      <xdr:col>67</xdr:col>
      <xdr:colOff>101600</xdr:colOff>
      <xdr:row>38</xdr:row>
      <xdr:rowOff>140619</xdr:rowOff>
    </xdr:to>
    <xdr:sp macro="" textlink="">
      <xdr:nvSpPr>
        <xdr:cNvPr id="548" name="楕円 547"/>
        <xdr:cNvSpPr/>
      </xdr:nvSpPr>
      <xdr:spPr>
        <a:xfrm>
          <a:off x="12763500" y="655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131746</xdr:rowOff>
    </xdr:from>
    <xdr:ext cx="534377" cy="259045"/>
    <xdr:sp macro="" textlink="">
      <xdr:nvSpPr>
        <xdr:cNvPr id="549" name="テキスト ボックス 548"/>
        <xdr:cNvSpPr txBox="1"/>
      </xdr:nvSpPr>
      <xdr:spPr>
        <a:xfrm>
          <a:off x="12547111" y="664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50736</xdr:rowOff>
    </xdr:from>
    <xdr:to>
      <xdr:col>85</xdr:col>
      <xdr:colOff>126364</xdr:colOff>
      <xdr:row>58</xdr:row>
      <xdr:rowOff>126974</xdr:rowOff>
    </xdr:to>
    <xdr:cxnSp macro="">
      <xdr:nvCxnSpPr>
        <xdr:cNvPr id="574" name="直線コネクタ 573"/>
        <xdr:cNvCxnSpPr/>
      </xdr:nvCxnSpPr>
      <xdr:spPr>
        <a:xfrm flipV="1">
          <a:off x="16317595" y="8623236"/>
          <a:ext cx="1269" cy="1447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130801</xdr:rowOff>
    </xdr:from>
    <xdr:ext cx="534377" cy="259045"/>
    <xdr:sp macro="" textlink="">
      <xdr:nvSpPr>
        <xdr:cNvPr id="575" name="教育費最小値テキスト"/>
        <xdr:cNvSpPr txBox="1"/>
      </xdr:nvSpPr>
      <xdr:spPr>
        <a:xfrm>
          <a:off x="16370300" y="1007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126974</xdr:rowOff>
    </xdr:from>
    <xdr:to>
      <xdr:col>86</xdr:col>
      <xdr:colOff>25400</xdr:colOff>
      <xdr:row>58</xdr:row>
      <xdr:rowOff>126974</xdr:rowOff>
    </xdr:to>
    <xdr:cxnSp macro="">
      <xdr:nvCxnSpPr>
        <xdr:cNvPr id="576" name="直線コネクタ 575"/>
        <xdr:cNvCxnSpPr/>
      </xdr:nvCxnSpPr>
      <xdr:spPr>
        <a:xfrm>
          <a:off x="16230600" y="1007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168863</xdr:rowOff>
    </xdr:from>
    <xdr:ext cx="599010" cy="259045"/>
    <xdr:sp macro="" textlink="">
      <xdr:nvSpPr>
        <xdr:cNvPr id="577" name="教育費最大値テキスト"/>
        <xdr:cNvSpPr txBox="1"/>
      </xdr:nvSpPr>
      <xdr:spPr>
        <a:xfrm>
          <a:off x="16370300" y="839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100,670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50736</xdr:rowOff>
    </xdr:from>
    <xdr:to>
      <xdr:col>86</xdr:col>
      <xdr:colOff>25400</xdr:colOff>
      <xdr:row>50</xdr:row>
      <xdr:rowOff>50736</xdr:rowOff>
    </xdr:to>
    <xdr:cxnSp macro="">
      <xdr:nvCxnSpPr>
        <xdr:cNvPr id="578" name="直線コネクタ 577"/>
        <xdr:cNvCxnSpPr/>
      </xdr:nvCxnSpPr>
      <xdr:spPr>
        <a:xfrm>
          <a:off x="16230600" y="8623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102724</xdr:rowOff>
    </xdr:from>
    <xdr:to>
      <xdr:col>85</xdr:col>
      <xdr:colOff>127000</xdr:colOff>
      <xdr:row>56</xdr:row>
      <xdr:rowOff>115488</xdr:rowOff>
    </xdr:to>
    <xdr:cxnSp macro="">
      <xdr:nvCxnSpPr>
        <xdr:cNvPr id="579" name="直線コネクタ 578"/>
        <xdr:cNvCxnSpPr/>
      </xdr:nvCxnSpPr>
      <xdr:spPr>
        <a:xfrm flipV="1">
          <a:off x="15481300" y="9532474"/>
          <a:ext cx="838200" cy="184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151661</xdr:rowOff>
    </xdr:from>
    <xdr:ext cx="534377" cy="259045"/>
    <xdr:sp macro="" textlink="">
      <xdr:nvSpPr>
        <xdr:cNvPr id="580" name="教育費平均値テキスト"/>
        <xdr:cNvSpPr txBox="1"/>
      </xdr:nvSpPr>
      <xdr:spPr>
        <a:xfrm>
          <a:off x="16370300" y="9581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1784</xdr:rowOff>
    </xdr:from>
    <xdr:to>
      <xdr:col>85</xdr:col>
      <xdr:colOff>177800</xdr:colOff>
      <xdr:row>56</xdr:row>
      <xdr:rowOff>103384</xdr:rowOff>
    </xdr:to>
    <xdr:sp macro="" textlink="">
      <xdr:nvSpPr>
        <xdr:cNvPr id="581" name="フローチャート: 判断 580"/>
        <xdr:cNvSpPr/>
      </xdr:nvSpPr>
      <xdr:spPr>
        <a:xfrm>
          <a:off x="162687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115488</xdr:rowOff>
    </xdr:from>
    <xdr:to>
      <xdr:col>81</xdr:col>
      <xdr:colOff>50800</xdr:colOff>
      <xdr:row>56</xdr:row>
      <xdr:rowOff>166980</xdr:rowOff>
    </xdr:to>
    <xdr:cxnSp macro="">
      <xdr:nvCxnSpPr>
        <xdr:cNvPr id="582" name="直線コネクタ 581"/>
        <xdr:cNvCxnSpPr/>
      </xdr:nvCxnSpPr>
      <xdr:spPr>
        <a:xfrm flipV="1">
          <a:off x="14592300" y="9716688"/>
          <a:ext cx="889000" cy="51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59677</xdr:rowOff>
    </xdr:from>
    <xdr:to>
      <xdr:col>81</xdr:col>
      <xdr:colOff>101600</xdr:colOff>
      <xdr:row>56</xdr:row>
      <xdr:rowOff>161277</xdr:rowOff>
    </xdr:to>
    <xdr:sp macro="" textlink="">
      <xdr:nvSpPr>
        <xdr:cNvPr id="583" name="フローチャート: 判断 582"/>
        <xdr:cNvSpPr/>
      </xdr:nvSpPr>
      <xdr:spPr>
        <a:xfrm>
          <a:off x="15430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6354</xdr:rowOff>
    </xdr:from>
    <xdr:ext cx="534377" cy="259045"/>
    <xdr:sp macro="" textlink="">
      <xdr:nvSpPr>
        <xdr:cNvPr id="584" name="テキスト ボックス 583"/>
        <xdr:cNvSpPr txBox="1"/>
      </xdr:nvSpPr>
      <xdr:spPr>
        <a:xfrm>
          <a:off x="15214111" y="943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62223</xdr:rowOff>
    </xdr:from>
    <xdr:to>
      <xdr:col>76</xdr:col>
      <xdr:colOff>114300</xdr:colOff>
      <xdr:row>56</xdr:row>
      <xdr:rowOff>166980</xdr:rowOff>
    </xdr:to>
    <xdr:cxnSp macro="">
      <xdr:nvCxnSpPr>
        <xdr:cNvPr id="585" name="直線コネクタ 584"/>
        <xdr:cNvCxnSpPr/>
      </xdr:nvCxnSpPr>
      <xdr:spPr>
        <a:xfrm>
          <a:off x="13703300" y="9663423"/>
          <a:ext cx="889000" cy="104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79890</xdr:rowOff>
    </xdr:from>
    <xdr:to>
      <xdr:col>76</xdr:col>
      <xdr:colOff>165100</xdr:colOff>
      <xdr:row>57</xdr:row>
      <xdr:rowOff>10040</xdr:rowOff>
    </xdr:to>
    <xdr:sp macro="" textlink="">
      <xdr:nvSpPr>
        <xdr:cNvPr id="586" name="フローチャート: 判断 585"/>
        <xdr:cNvSpPr/>
      </xdr:nvSpPr>
      <xdr:spPr>
        <a:xfrm>
          <a:off x="14541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26567</xdr:rowOff>
    </xdr:from>
    <xdr:ext cx="534377" cy="259045"/>
    <xdr:sp macro="" textlink="">
      <xdr:nvSpPr>
        <xdr:cNvPr id="587" name="テキスト ボックス 586"/>
        <xdr:cNvSpPr txBox="1"/>
      </xdr:nvSpPr>
      <xdr:spPr>
        <a:xfrm>
          <a:off x="14325111" y="945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120193</xdr:rowOff>
    </xdr:from>
    <xdr:to>
      <xdr:col>71</xdr:col>
      <xdr:colOff>177800</xdr:colOff>
      <xdr:row>56</xdr:row>
      <xdr:rowOff>62223</xdr:rowOff>
    </xdr:to>
    <xdr:cxnSp macro="">
      <xdr:nvCxnSpPr>
        <xdr:cNvPr id="588" name="直線コネクタ 587"/>
        <xdr:cNvCxnSpPr/>
      </xdr:nvCxnSpPr>
      <xdr:spPr>
        <a:xfrm>
          <a:off x="12814300" y="8864143"/>
          <a:ext cx="889000" cy="799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109703</xdr:rowOff>
    </xdr:from>
    <xdr:to>
      <xdr:col>72</xdr:col>
      <xdr:colOff>38100</xdr:colOff>
      <xdr:row>57</xdr:row>
      <xdr:rowOff>39853</xdr:rowOff>
    </xdr:to>
    <xdr:sp macro="" textlink="">
      <xdr:nvSpPr>
        <xdr:cNvPr id="589" name="フローチャート: 判断 588"/>
        <xdr:cNvSpPr/>
      </xdr:nvSpPr>
      <xdr:spPr>
        <a:xfrm>
          <a:off x="13652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30980</xdr:rowOff>
    </xdr:from>
    <xdr:ext cx="534377" cy="259045"/>
    <xdr:sp macro="" textlink="">
      <xdr:nvSpPr>
        <xdr:cNvPr id="590" name="テキスト ボックス 589"/>
        <xdr:cNvSpPr txBox="1"/>
      </xdr:nvSpPr>
      <xdr:spPr>
        <a:xfrm>
          <a:off x="13436111" y="980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90748</xdr:rowOff>
    </xdr:from>
    <xdr:to>
      <xdr:col>67</xdr:col>
      <xdr:colOff>101600</xdr:colOff>
      <xdr:row>57</xdr:row>
      <xdr:rowOff>20898</xdr:rowOff>
    </xdr:to>
    <xdr:sp macro="" textlink="">
      <xdr:nvSpPr>
        <xdr:cNvPr id="591" name="フローチャート: 判断 590"/>
        <xdr:cNvSpPr/>
      </xdr:nvSpPr>
      <xdr:spPr>
        <a:xfrm>
          <a:off x="127635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12025</xdr:rowOff>
    </xdr:from>
    <xdr:ext cx="534377" cy="259045"/>
    <xdr:sp macro="" textlink="">
      <xdr:nvSpPr>
        <xdr:cNvPr id="592" name="テキスト ボックス 591"/>
        <xdr:cNvSpPr txBox="1"/>
      </xdr:nvSpPr>
      <xdr:spPr>
        <a:xfrm>
          <a:off x="12547111" y="978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51924</xdr:rowOff>
    </xdr:from>
    <xdr:to>
      <xdr:col>85</xdr:col>
      <xdr:colOff>177800</xdr:colOff>
      <xdr:row>55</xdr:row>
      <xdr:rowOff>153524</xdr:rowOff>
    </xdr:to>
    <xdr:sp macro="" textlink="">
      <xdr:nvSpPr>
        <xdr:cNvPr id="598" name="楕円 597"/>
        <xdr:cNvSpPr/>
      </xdr:nvSpPr>
      <xdr:spPr>
        <a:xfrm>
          <a:off x="16268700" y="948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74801</xdr:rowOff>
    </xdr:from>
    <xdr:ext cx="534377" cy="259045"/>
    <xdr:sp macro="" textlink="">
      <xdr:nvSpPr>
        <xdr:cNvPr id="599" name="教育費該当値テキスト"/>
        <xdr:cNvSpPr txBox="1"/>
      </xdr:nvSpPr>
      <xdr:spPr>
        <a:xfrm>
          <a:off x="16370300" y="933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64688</xdr:rowOff>
    </xdr:from>
    <xdr:to>
      <xdr:col>81</xdr:col>
      <xdr:colOff>101600</xdr:colOff>
      <xdr:row>56</xdr:row>
      <xdr:rowOff>166288</xdr:rowOff>
    </xdr:to>
    <xdr:sp macro="" textlink="">
      <xdr:nvSpPr>
        <xdr:cNvPr id="600" name="楕円 599"/>
        <xdr:cNvSpPr/>
      </xdr:nvSpPr>
      <xdr:spPr>
        <a:xfrm>
          <a:off x="15430500" y="966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157415</xdr:rowOff>
    </xdr:from>
    <xdr:ext cx="534377" cy="259045"/>
    <xdr:sp macro="" textlink="">
      <xdr:nvSpPr>
        <xdr:cNvPr id="601" name="テキスト ボックス 600"/>
        <xdr:cNvSpPr txBox="1"/>
      </xdr:nvSpPr>
      <xdr:spPr>
        <a:xfrm>
          <a:off x="15214111" y="975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116180</xdr:rowOff>
    </xdr:from>
    <xdr:to>
      <xdr:col>76</xdr:col>
      <xdr:colOff>165100</xdr:colOff>
      <xdr:row>57</xdr:row>
      <xdr:rowOff>46330</xdr:rowOff>
    </xdr:to>
    <xdr:sp macro="" textlink="">
      <xdr:nvSpPr>
        <xdr:cNvPr id="602" name="楕円 601"/>
        <xdr:cNvSpPr/>
      </xdr:nvSpPr>
      <xdr:spPr>
        <a:xfrm>
          <a:off x="14541500" y="97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37457</xdr:rowOff>
    </xdr:from>
    <xdr:ext cx="534377" cy="259045"/>
    <xdr:sp macro="" textlink="">
      <xdr:nvSpPr>
        <xdr:cNvPr id="603" name="テキスト ボックス 602"/>
        <xdr:cNvSpPr txBox="1"/>
      </xdr:nvSpPr>
      <xdr:spPr>
        <a:xfrm>
          <a:off x="14325111" y="981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11423</xdr:rowOff>
    </xdr:from>
    <xdr:to>
      <xdr:col>72</xdr:col>
      <xdr:colOff>38100</xdr:colOff>
      <xdr:row>56</xdr:row>
      <xdr:rowOff>113023</xdr:rowOff>
    </xdr:to>
    <xdr:sp macro="" textlink="">
      <xdr:nvSpPr>
        <xdr:cNvPr id="604" name="楕円 603"/>
        <xdr:cNvSpPr/>
      </xdr:nvSpPr>
      <xdr:spPr>
        <a:xfrm>
          <a:off x="13652500" y="961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129550</xdr:rowOff>
    </xdr:from>
    <xdr:ext cx="534377" cy="259045"/>
    <xdr:sp macro="" textlink="">
      <xdr:nvSpPr>
        <xdr:cNvPr id="605" name="テキスト ボックス 604"/>
        <xdr:cNvSpPr txBox="1"/>
      </xdr:nvSpPr>
      <xdr:spPr>
        <a:xfrm>
          <a:off x="13436111" y="938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69393</xdr:rowOff>
    </xdr:from>
    <xdr:to>
      <xdr:col>67</xdr:col>
      <xdr:colOff>101600</xdr:colOff>
      <xdr:row>51</xdr:row>
      <xdr:rowOff>170993</xdr:rowOff>
    </xdr:to>
    <xdr:sp macro="" textlink="">
      <xdr:nvSpPr>
        <xdr:cNvPr id="606" name="楕円 605"/>
        <xdr:cNvSpPr/>
      </xdr:nvSpPr>
      <xdr:spPr>
        <a:xfrm>
          <a:off x="12763500" y="881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50</xdr:row>
      <xdr:rowOff>16070</xdr:rowOff>
    </xdr:from>
    <xdr:ext cx="534377" cy="259045"/>
    <xdr:sp macro="" textlink="">
      <xdr:nvSpPr>
        <xdr:cNvPr id="607" name="テキスト ボックス 606"/>
        <xdr:cNvSpPr txBox="1"/>
      </xdr:nvSpPr>
      <xdr:spPr>
        <a:xfrm>
          <a:off x="12547111" y="8588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1" name="テキスト ボックス 620"/>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126136</xdr:rowOff>
    </xdr:from>
    <xdr:to>
      <xdr:col>85</xdr:col>
      <xdr:colOff>126364</xdr:colOff>
      <xdr:row>79</xdr:row>
      <xdr:rowOff>44450</xdr:rowOff>
    </xdr:to>
    <xdr:cxnSp macro="">
      <xdr:nvCxnSpPr>
        <xdr:cNvPr id="631" name="直線コネクタ 630"/>
        <xdr:cNvCxnSpPr/>
      </xdr:nvCxnSpPr>
      <xdr:spPr>
        <a:xfrm flipV="1">
          <a:off x="16317595" y="12299086"/>
          <a:ext cx="1269" cy="128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72813</xdr:rowOff>
    </xdr:from>
    <xdr:ext cx="534377" cy="259045"/>
    <xdr:sp macro="" textlink="">
      <xdr:nvSpPr>
        <xdr:cNvPr id="634" name="災害復旧費最大値テキスト"/>
        <xdr:cNvSpPr txBox="1"/>
      </xdr:nvSpPr>
      <xdr:spPr>
        <a:xfrm>
          <a:off x="16370300" y="1207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126136</xdr:rowOff>
    </xdr:from>
    <xdr:to>
      <xdr:col>86</xdr:col>
      <xdr:colOff>25400</xdr:colOff>
      <xdr:row>71</xdr:row>
      <xdr:rowOff>126136</xdr:rowOff>
    </xdr:to>
    <xdr:cxnSp macro="">
      <xdr:nvCxnSpPr>
        <xdr:cNvPr id="635" name="直線コネクタ 634"/>
        <xdr:cNvCxnSpPr/>
      </xdr:nvCxnSpPr>
      <xdr:spPr>
        <a:xfrm>
          <a:off x="16230600" y="1229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157987</xdr:rowOff>
    </xdr:from>
    <xdr:to>
      <xdr:col>85</xdr:col>
      <xdr:colOff>127000</xdr:colOff>
      <xdr:row>79</xdr:row>
      <xdr:rowOff>44450</xdr:rowOff>
    </xdr:to>
    <xdr:cxnSp macro="">
      <xdr:nvCxnSpPr>
        <xdr:cNvPr id="636" name="直線コネクタ 635"/>
        <xdr:cNvCxnSpPr/>
      </xdr:nvCxnSpPr>
      <xdr:spPr>
        <a:xfrm flipV="1">
          <a:off x="15481300" y="13359637"/>
          <a:ext cx="838200" cy="229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45000</xdr:rowOff>
    </xdr:from>
    <xdr:ext cx="469744" cy="259045"/>
    <xdr:sp macro="" textlink="">
      <xdr:nvSpPr>
        <xdr:cNvPr id="637" name="災害復旧費平均値テキスト"/>
        <xdr:cNvSpPr txBox="1"/>
      </xdr:nvSpPr>
      <xdr:spPr>
        <a:xfrm>
          <a:off x="16370300" y="134181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66573</xdr:rowOff>
    </xdr:from>
    <xdr:to>
      <xdr:col>85</xdr:col>
      <xdr:colOff>177800</xdr:colOff>
      <xdr:row>78</xdr:row>
      <xdr:rowOff>168173</xdr:rowOff>
    </xdr:to>
    <xdr:sp macro="" textlink="">
      <xdr:nvSpPr>
        <xdr:cNvPr id="638" name="フローチャート: 判断 637"/>
        <xdr:cNvSpPr/>
      </xdr:nvSpPr>
      <xdr:spPr>
        <a:xfrm>
          <a:off x="16268700" y="1343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9" name="直線コネクタ 638"/>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38303</xdr:rowOff>
    </xdr:from>
    <xdr:to>
      <xdr:col>81</xdr:col>
      <xdr:colOff>101600</xdr:colOff>
      <xdr:row>78</xdr:row>
      <xdr:rowOff>139903</xdr:rowOff>
    </xdr:to>
    <xdr:sp macro="" textlink="">
      <xdr:nvSpPr>
        <xdr:cNvPr id="640" name="フローチャート: 判断 639"/>
        <xdr:cNvSpPr/>
      </xdr:nvSpPr>
      <xdr:spPr>
        <a:xfrm>
          <a:off x="15430500" y="1341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156430</xdr:rowOff>
    </xdr:from>
    <xdr:ext cx="469744" cy="259045"/>
    <xdr:sp macro="" textlink="">
      <xdr:nvSpPr>
        <xdr:cNvPr id="641" name="テキスト ボックス 640"/>
        <xdr:cNvSpPr txBox="1"/>
      </xdr:nvSpPr>
      <xdr:spPr>
        <a:xfrm>
          <a:off x="15246428" y="1318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2" name="直線コネクタ 641"/>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118618</xdr:rowOff>
    </xdr:from>
    <xdr:to>
      <xdr:col>76</xdr:col>
      <xdr:colOff>165100</xdr:colOff>
      <xdr:row>79</xdr:row>
      <xdr:rowOff>48768</xdr:rowOff>
    </xdr:to>
    <xdr:sp macro="" textlink="">
      <xdr:nvSpPr>
        <xdr:cNvPr id="643" name="フローチャート: 判断 642"/>
        <xdr:cNvSpPr/>
      </xdr:nvSpPr>
      <xdr:spPr>
        <a:xfrm>
          <a:off x="14541500" y="1349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65295</xdr:rowOff>
    </xdr:from>
    <xdr:ext cx="378565" cy="259045"/>
    <xdr:sp macro="" textlink="">
      <xdr:nvSpPr>
        <xdr:cNvPr id="644" name="テキスト ボックス 643"/>
        <xdr:cNvSpPr txBox="1"/>
      </xdr:nvSpPr>
      <xdr:spPr>
        <a:xfrm>
          <a:off x="14403017" y="13266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5" name="直線コネクタ 644"/>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132714</xdr:rowOff>
    </xdr:from>
    <xdr:to>
      <xdr:col>72</xdr:col>
      <xdr:colOff>38100</xdr:colOff>
      <xdr:row>79</xdr:row>
      <xdr:rowOff>62864</xdr:rowOff>
    </xdr:to>
    <xdr:sp macro="" textlink="">
      <xdr:nvSpPr>
        <xdr:cNvPr id="646" name="フローチャート: 判断 645"/>
        <xdr:cNvSpPr/>
      </xdr:nvSpPr>
      <xdr:spPr>
        <a:xfrm>
          <a:off x="13652500" y="1350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79391</xdr:rowOff>
    </xdr:from>
    <xdr:ext cx="378565" cy="259045"/>
    <xdr:sp macro="" textlink="">
      <xdr:nvSpPr>
        <xdr:cNvPr id="647" name="テキスト ボックス 646"/>
        <xdr:cNvSpPr txBox="1"/>
      </xdr:nvSpPr>
      <xdr:spPr>
        <a:xfrm>
          <a:off x="13514017" y="13281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130429</xdr:rowOff>
    </xdr:from>
    <xdr:to>
      <xdr:col>67</xdr:col>
      <xdr:colOff>101600</xdr:colOff>
      <xdr:row>79</xdr:row>
      <xdr:rowOff>60579</xdr:rowOff>
    </xdr:to>
    <xdr:sp macro="" textlink="">
      <xdr:nvSpPr>
        <xdr:cNvPr id="648" name="フローチャート: 判断 647"/>
        <xdr:cNvSpPr/>
      </xdr:nvSpPr>
      <xdr:spPr>
        <a:xfrm>
          <a:off x="12763500" y="1350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77106</xdr:rowOff>
    </xdr:from>
    <xdr:ext cx="378565" cy="259045"/>
    <xdr:sp macro="" textlink="">
      <xdr:nvSpPr>
        <xdr:cNvPr id="649" name="テキスト ボックス 648"/>
        <xdr:cNvSpPr txBox="1"/>
      </xdr:nvSpPr>
      <xdr:spPr>
        <a:xfrm>
          <a:off x="12625017" y="13278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107187</xdr:rowOff>
    </xdr:from>
    <xdr:to>
      <xdr:col>85</xdr:col>
      <xdr:colOff>177800</xdr:colOff>
      <xdr:row>78</xdr:row>
      <xdr:rowOff>37337</xdr:rowOff>
    </xdr:to>
    <xdr:sp macro="" textlink="">
      <xdr:nvSpPr>
        <xdr:cNvPr id="655" name="楕円 654"/>
        <xdr:cNvSpPr/>
      </xdr:nvSpPr>
      <xdr:spPr>
        <a:xfrm>
          <a:off x="16268700" y="1330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130064</xdr:rowOff>
    </xdr:from>
    <xdr:ext cx="469744" cy="259045"/>
    <xdr:sp macro="" textlink="">
      <xdr:nvSpPr>
        <xdr:cNvPr id="656" name="災害復旧費該当値テキスト"/>
        <xdr:cNvSpPr txBox="1"/>
      </xdr:nvSpPr>
      <xdr:spPr>
        <a:xfrm>
          <a:off x="16370300" y="13160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7" name="楕円 656"/>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8" name="テキスト ボックス 657"/>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9" name="楕円 658"/>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0" name="テキスト ボックス 659"/>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1" name="楕円 660"/>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2" name="テキスト ボックス 661"/>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3" name="楕円 662"/>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4" name="テキスト ボックス 663"/>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145492</xdr:rowOff>
    </xdr:from>
    <xdr:to>
      <xdr:col>85</xdr:col>
      <xdr:colOff>126364</xdr:colOff>
      <xdr:row>98</xdr:row>
      <xdr:rowOff>60122</xdr:rowOff>
    </xdr:to>
    <xdr:cxnSp macro="">
      <xdr:nvCxnSpPr>
        <xdr:cNvPr id="688" name="直線コネクタ 687"/>
        <xdr:cNvCxnSpPr/>
      </xdr:nvCxnSpPr>
      <xdr:spPr>
        <a:xfrm flipV="1">
          <a:off x="16317595" y="15575992"/>
          <a:ext cx="1269" cy="1286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63949</xdr:rowOff>
    </xdr:from>
    <xdr:ext cx="534377" cy="259045"/>
    <xdr:sp macro="" textlink="">
      <xdr:nvSpPr>
        <xdr:cNvPr id="689" name="公債費最小値テキスト"/>
        <xdr:cNvSpPr txBox="1"/>
      </xdr:nvSpPr>
      <xdr:spPr>
        <a:xfrm>
          <a:off x="16370300" y="1686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60122</xdr:rowOff>
    </xdr:from>
    <xdr:to>
      <xdr:col>86</xdr:col>
      <xdr:colOff>25400</xdr:colOff>
      <xdr:row>98</xdr:row>
      <xdr:rowOff>60122</xdr:rowOff>
    </xdr:to>
    <xdr:cxnSp macro="">
      <xdr:nvCxnSpPr>
        <xdr:cNvPr id="690" name="直線コネクタ 689"/>
        <xdr:cNvCxnSpPr/>
      </xdr:nvCxnSpPr>
      <xdr:spPr>
        <a:xfrm>
          <a:off x="16230600" y="1686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92169</xdr:rowOff>
    </xdr:from>
    <xdr:ext cx="599010" cy="259045"/>
    <xdr:sp macro="" textlink="">
      <xdr:nvSpPr>
        <xdr:cNvPr id="691" name="公債費最大値テキスト"/>
        <xdr:cNvSpPr txBox="1"/>
      </xdr:nvSpPr>
      <xdr:spPr>
        <a:xfrm>
          <a:off x="16370300" y="15351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113,544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145492</xdr:rowOff>
    </xdr:from>
    <xdr:to>
      <xdr:col>86</xdr:col>
      <xdr:colOff>25400</xdr:colOff>
      <xdr:row>90</xdr:row>
      <xdr:rowOff>145492</xdr:rowOff>
    </xdr:to>
    <xdr:cxnSp macro="">
      <xdr:nvCxnSpPr>
        <xdr:cNvPr id="692" name="直線コネクタ 691"/>
        <xdr:cNvCxnSpPr/>
      </xdr:nvCxnSpPr>
      <xdr:spPr>
        <a:xfrm>
          <a:off x="16230600" y="1557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44552</xdr:rowOff>
    </xdr:from>
    <xdr:to>
      <xdr:col>85</xdr:col>
      <xdr:colOff>127000</xdr:colOff>
      <xdr:row>96</xdr:row>
      <xdr:rowOff>138392</xdr:rowOff>
    </xdr:to>
    <xdr:cxnSp macro="">
      <xdr:nvCxnSpPr>
        <xdr:cNvPr id="693" name="直線コネクタ 692"/>
        <xdr:cNvCxnSpPr/>
      </xdr:nvCxnSpPr>
      <xdr:spPr>
        <a:xfrm flipV="1">
          <a:off x="15481300" y="16332302"/>
          <a:ext cx="838200" cy="265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37267</xdr:rowOff>
    </xdr:from>
    <xdr:ext cx="534377" cy="259045"/>
    <xdr:sp macro="" textlink="">
      <xdr:nvSpPr>
        <xdr:cNvPr id="694" name="公債費平均値テキスト"/>
        <xdr:cNvSpPr txBox="1"/>
      </xdr:nvSpPr>
      <xdr:spPr>
        <a:xfrm>
          <a:off x="16370300" y="16496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58840</xdr:rowOff>
    </xdr:from>
    <xdr:to>
      <xdr:col>85</xdr:col>
      <xdr:colOff>177800</xdr:colOff>
      <xdr:row>96</xdr:row>
      <xdr:rowOff>160440</xdr:rowOff>
    </xdr:to>
    <xdr:sp macro="" textlink="">
      <xdr:nvSpPr>
        <xdr:cNvPr id="695" name="フローチャート: 判断 694"/>
        <xdr:cNvSpPr/>
      </xdr:nvSpPr>
      <xdr:spPr>
        <a:xfrm>
          <a:off x="162687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130797</xdr:rowOff>
    </xdr:from>
    <xdr:to>
      <xdr:col>81</xdr:col>
      <xdr:colOff>50800</xdr:colOff>
      <xdr:row>96</xdr:row>
      <xdr:rowOff>138392</xdr:rowOff>
    </xdr:to>
    <xdr:cxnSp macro="">
      <xdr:nvCxnSpPr>
        <xdr:cNvPr id="696" name="直線コネクタ 695"/>
        <xdr:cNvCxnSpPr/>
      </xdr:nvCxnSpPr>
      <xdr:spPr>
        <a:xfrm>
          <a:off x="14592300" y="16589997"/>
          <a:ext cx="889000" cy="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64427</xdr:rowOff>
    </xdr:from>
    <xdr:to>
      <xdr:col>81</xdr:col>
      <xdr:colOff>101600</xdr:colOff>
      <xdr:row>96</xdr:row>
      <xdr:rowOff>166027</xdr:rowOff>
    </xdr:to>
    <xdr:sp macro="" textlink="">
      <xdr:nvSpPr>
        <xdr:cNvPr id="697" name="フローチャート: 判断 696"/>
        <xdr:cNvSpPr/>
      </xdr:nvSpPr>
      <xdr:spPr>
        <a:xfrm>
          <a:off x="15430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11104</xdr:rowOff>
    </xdr:from>
    <xdr:ext cx="534377" cy="259045"/>
    <xdr:sp macro="" textlink="">
      <xdr:nvSpPr>
        <xdr:cNvPr id="698" name="テキスト ボックス 697"/>
        <xdr:cNvSpPr txBox="1"/>
      </xdr:nvSpPr>
      <xdr:spPr>
        <a:xfrm>
          <a:off x="15214111" y="1629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110286</xdr:rowOff>
    </xdr:from>
    <xdr:to>
      <xdr:col>76</xdr:col>
      <xdr:colOff>114300</xdr:colOff>
      <xdr:row>96</xdr:row>
      <xdr:rowOff>130797</xdr:rowOff>
    </xdr:to>
    <xdr:cxnSp macro="">
      <xdr:nvCxnSpPr>
        <xdr:cNvPr id="699" name="直線コネクタ 698"/>
        <xdr:cNvCxnSpPr/>
      </xdr:nvCxnSpPr>
      <xdr:spPr>
        <a:xfrm>
          <a:off x="13703300" y="16569486"/>
          <a:ext cx="889000" cy="20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47574</xdr:rowOff>
    </xdr:from>
    <xdr:to>
      <xdr:col>76</xdr:col>
      <xdr:colOff>165100</xdr:colOff>
      <xdr:row>96</xdr:row>
      <xdr:rowOff>149174</xdr:rowOff>
    </xdr:to>
    <xdr:sp macro="" textlink="">
      <xdr:nvSpPr>
        <xdr:cNvPr id="700" name="フローチャート: 判断 699"/>
        <xdr:cNvSpPr/>
      </xdr:nvSpPr>
      <xdr:spPr>
        <a:xfrm>
          <a:off x="14541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165701</xdr:rowOff>
    </xdr:from>
    <xdr:ext cx="534377" cy="259045"/>
    <xdr:sp macro="" textlink="">
      <xdr:nvSpPr>
        <xdr:cNvPr id="701" name="テキスト ボックス 700"/>
        <xdr:cNvSpPr txBox="1"/>
      </xdr:nvSpPr>
      <xdr:spPr>
        <a:xfrm>
          <a:off x="14325111" y="1628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110286</xdr:rowOff>
    </xdr:from>
    <xdr:to>
      <xdr:col>71</xdr:col>
      <xdr:colOff>177800</xdr:colOff>
      <xdr:row>96</xdr:row>
      <xdr:rowOff>130277</xdr:rowOff>
    </xdr:to>
    <xdr:cxnSp macro="">
      <xdr:nvCxnSpPr>
        <xdr:cNvPr id="702" name="直線コネクタ 701"/>
        <xdr:cNvCxnSpPr/>
      </xdr:nvCxnSpPr>
      <xdr:spPr>
        <a:xfrm flipV="1">
          <a:off x="12814300" y="16569486"/>
          <a:ext cx="889000" cy="19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37491</xdr:rowOff>
    </xdr:from>
    <xdr:to>
      <xdr:col>72</xdr:col>
      <xdr:colOff>38100</xdr:colOff>
      <xdr:row>96</xdr:row>
      <xdr:rowOff>139091</xdr:rowOff>
    </xdr:to>
    <xdr:sp macro="" textlink="">
      <xdr:nvSpPr>
        <xdr:cNvPr id="703" name="フローチャート: 判断 702"/>
        <xdr:cNvSpPr/>
      </xdr:nvSpPr>
      <xdr:spPr>
        <a:xfrm>
          <a:off x="13652500" y="1649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155618</xdr:rowOff>
    </xdr:from>
    <xdr:ext cx="534377" cy="259045"/>
    <xdr:sp macro="" textlink="">
      <xdr:nvSpPr>
        <xdr:cNvPr id="704" name="テキスト ボックス 703"/>
        <xdr:cNvSpPr txBox="1"/>
      </xdr:nvSpPr>
      <xdr:spPr>
        <a:xfrm>
          <a:off x="13436111" y="1627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63615</xdr:rowOff>
    </xdr:from>
    <xdr:to>
      <xdr:col>67</xdr:col>
      <xdr:colOff>101600</xdr:colOff>
      <xdr:row>96</xdr:row>
      <xdr:rowOff>165215</xdr:rowOff>
    </xdr:to>
    <xdr:sp macro="" textlink="">
      <xdr:nvSpPr>
        <xdr:cNvPr id="705" name="フローチャート: 判断 704"/>
        <xdr:cNvSpPr/>
      </xdr:nvSpPr>
      <xdr:spPr>
        <a:xfrm>
          <a:off x="12763500" y="165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10292</xdr:rowOff>
    </xdr:from>
    <xdr:ext cx="534377" cy="259045"/>
    <xdr:sp macro="" textlink="">
      <xdr:nvSpPr>
        <xdr:cNvPr id="706" name="テキスト ボックス 705"/>
        <xdr:cNvSpPr txBox="1"/>
      </xdr:nvSpPr>
      <xdr:spPr>
        <a:xfrm>
          <a:off x="12547111" y="1629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165202</xdr:rowOff>
    </xdr:from>
    <xdr:to>
      <xdr:col>85</xdr:col>
      <xdr:colOff>177800</xdr:colOff>
      <xdr:row>95</xdr:row>
      <xdr:rowOff>95352</xdr:rowOff>
    </xdr:to>
    <xdr:sp macro="" textlink="">
      <xdr:nvSpPr>
        <xdr:cNvPr id="712" name="楕円 711"/>
        <xdr:cNvSpPr/>
      </xdr:nvSpPr>
      <xdr:spPr>
        <a:xfrm>
          <a:off x="16268700" y="1628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16629</xdr:rowOff>
    </xdr:from>
    <xdr:ext cx="534377" cy="259045"/>
    <xdr:sp macro="" textlink="">
      <xdr:nvSpPr>
        <xdr:cNvPr id="713" name="公債費該当値テキスト"/>
        <xdr:cNvSpPr txBox="1"/>
      </xdr:nvSpPr>
      <xdr:spPr>
        <a:xfrm>
          <a:off x="16370300" y="1613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87592</xdr:rowOff>
    </xdr:from>
    <xdr:to>
      <xdr:col>81</xdr:col>
      <xdr:colOff>101600</xdr:colOff>
      <xdr:row>97</xdr:row>
      <xdr:rowOff>17742</xdr:rowOff>
    </xdr:to>
    <xdr:sp macro="" textlink="">
      <xdr:nvSpPr>
        <xdr:cNvPr id="714" name="楕円 713"/>
        <xdr:cNvSpPr/>
      </xdr:nvSpPr>
      <xdr:spPr>
        <a:xfrm>
          <a:off x="15430500" y="1654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8869</xdr:rowOff>
    </xdr:from>
    <xdr:ext cx="534377" cy="259045"/>
    <xdr:sp macro="" textlink="">
      <xdr:nvSpPr>
        <xdr:cNvPr id="715" name="テキスト ボックス 714"/>
        <xdr:cNvSpPr txBox="1"/>
      </xdr:nvSpPr>
      <xdr:spPr>
        <a:xfrm>
          <a:off x="15214111" y="1663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79997</xdr:rowOff>
    </xdr:from>
    <xdr:to>
      <xdr:col>76</xdr:col>
      <xdr:colOff>165100</xdr:colOff>
      <xdr:row>97</xdr:row>
      <xdr:rowOff>10147</xdr:rowOff>
    </xdr:to>
    <xdr:sp macro="" textlink="">
      <xdr:nvSpPr>
        <xdr:cNvPr id="716" name="楕円 715"/>
        <xdr:cNvSpPr/>
      </xdr:nvSpPr>
      <xdr:spPr>
        <a:xfrm>
          <a:off x="14541500" y="1653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1274</xdr:rowOff>
    </xdr:from>
    <xdr:ext cx="534377" cy="259045"/>
    <xdr:sp macro="" textlink="">
      <xdr:nvSpPr>
        <xdr:cNvPr id="717" name="テキスト ボックス 716"/>
        <xdr:cNvSpPr txBox="1"/>
      </xdr:nvSpPr>
      <xdr:spPr>
        <a:xfrm>
          <a:off x="14325111" y="1663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59486</xdr:rowOff>
    </xdr:from>
    <xdr:to>
      <xdr:col>72</xdr:col>
      <xdr:colOff>38100</xdr:colOff>
      <xdr:row>96</xdr:row>
      <xdr:rowOff>161086</xdr:rowOff>
    </xdr:to>
    <xdr:sp macro="" textlink="">
      <xdr:nvSpPr>
        <xdr:cNvPr id="718" name="楕円 717"/>
        <xdr:cNvSpPr/>
      </xdr:nvSpPr>
      <xdr:spPr>
        <a:xfrm>
          <a:off x="13652500" y="16518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152213</xdr:rowOff>
    </xdr:from>
    <xdr:ext cx="534377" cy="259045"/>
    <xdr:sp macro="" textlink="">
      <xdr:nvSpPr>
        <xdr:cNvPr id="719" name="テキスト ボックス 718"/>
        <xdr:cNvSpPr txBox="1"/>
      </xdr:nvSpPr>
      <xdr:spPr>
        <a:xfrm>
          <a:off x="13436111" y="16611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79477</xdr:rowOff>
    </xdr:from>
    <xdr:to>
      <xdr:col>67</xdr:col>
      <xdr:colOff>101600</xdr:colOff>
      <xdr:row>97</xdr:row>
      <xdr:rowOff>9627</xdr:rowOff>
    </xdr:to>
    <xdr:sp macro="" textlink="">
      <xdr:nvSpPr>
        <xdr:cNvPr id="720" name="楕円 719"/>
        <xdr:cNvSpPr/>
      </xdr:nvSpPr>
      <xdr:spPr>
        <a:xfrm>
          <a:off x="12763500" y="1653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754</xdr:rowOff>
    </xdr:from>
    <xdr:ext cx="534377" cy="259045"/>
    <xdr:sp macro="" textlink="">
      <xdr:nvSpPr>
        <xdr:cNvPr id="721" name="テキスト ボックス 720"/>
        <xdr:cNvSpPr txBox="1"/>
      </xdr:nvSpPr>
      <xdr:spPr>
        <a:xfrm>
          <a:off x="12547111" y="16631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5" name="テキスト ボックス 73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7" name="テキスト ボックス 73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9" name="テキスト ボックス 73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18999</xdr:rowOff>
    </xdr:from>
    <xdr:to>
      <xdr:col>116</xdr:col>
      <xdr:colOff>62864</xdr:colOff>
      <xdr:row>38</xdr:row>
      <xdr:rowOff>139700</xdr:rowOff>
    </xdr:to>
    <xdr:cxnSp macro="">
      <xdr:nvCxnSpPr>
        <xdr:cNvPr id="743" name="直線コネクタ 742"/>
        <xdr:cNvCxnSpPr/>
      </xdr:nvCxnSpPr>
      <xdr:spPr>
        <a:xfrm flipV="1">
          <a:off x="22159595" y="5505399"/>
          <a:ext cx="1269" cy="1149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145407</xdr:rowOff>
    </xdr:from>
    <xdr:ext cx="249299" cy="259045"/>
    <xdr:sp macro="" textlink="">
      <xdr:nvSpPr>
        <xdr:cNvPr id="744" name="諸支出金最小値テキスト"/>
        <xdr:cNvSpPr txBox="1"/>
      </xdr:nvSpPr>
      <xdr:spPr>
        <a:xfrm>
          <a:off x="22212300" y="6660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137126</xdr:rowOff>
    </xdr:from>
    <xdr:ext cx="469744" cy="259045"/>
    <xdr:sp macro="" textlink="">
      <xdr:nvSpPr>
        <xdr:cNvPr id="746" name="諸支出金最大値テキスト"/>
        <xdr:cNvSpPr txBox="1"/>
      </xdr:nvSpPr>
      <xdr:spPr>
        <a:xfrm>
          <a:off x="22212300" y="528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18999</xdr:rowOff>
    </xdr:from>
    <xdr:to>
      <xdr:col>116</xdr:col>
      <xdr:colOff>152400</xdr:colOff>
      <xdr:row>32</xdr:row>
      <xdr:rowOff>18999</xdr:rowOff>
    </xdr:to>
    <xdr:cxnSp macro="">
      <xdr:nvCxnSpPr>
        <xdr:cNvPr id="747" name="直線コネクタ 746"/>
        <xdr:cNvCxnSpPr/>
      </xdr:nvCxnSpPr>
      <xdr:spPr>
        <a:xfrm>
          <a:off x="22072600" y="550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62857</xdr:rowOff>
    </xdr:from>
    <xdr:ext cx="378565" cy="259045"/>
    <xdr:sp macro="" textlink="">
      <xdr:nvSpPr>
        <xdr:cNvPr id="749" name="諸支出金平均値テキスト"/>
        <xdr:cNvSpPr txBox="1"/>
      </xdr:nvSpPr>
      <xdr:spPr>
        <a:xfrm>
          <a:off x="22212300" y="64065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39980</xdr:rowOff>
    </xdr:from>
    <xdr:to>
      <xdr:col>116</xdr:col>
      <xdr:colOff>114300</xdr:colOff>
      <xdr:row>38</xdr:row>
      <xdr:rowOff>141580</xdr:rowOff>
    </xdr:to>
    <xdr:sp macro="" textlink="">
      <xdr:nvSpPr>
        <xdr:cNvPr id="750" name="フローチャート: 判断 749"/>
        <xdr:cNvSpPr/>
      </xdr:nvSpPr>
      <xdr:spPr>
        <a:xfrm>
          <a:off x="22110700" y="65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9347</xdr:rowOff>
    </xdr:from>
    <xdr:to>
      <xdr:col>112</xdr:col>
      <xdr:colOff>38100</xdr:colOff>
      <xdr:row>38</xdr:row>
      <xdr:rowOff>110947</xdr:rowOff>
    </xdr:to>
    <xdr:sp macro="" textlink="">
      <xdr:nvSpPr>
        <xdr:cNvPr id="752" name="フローチャート: 判断 751"/>
        <xdr:cNvSpPr/>
      </xdr:nvSpPr>
      <xdr:spPr>
        <a:xfrm>
          <a:off x="212725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127474</xdr:rowOff>
    </xdr:from>
    <xdr:ext cx="378565" cy="259045"/>
    <xdr:sp macro="" textlink="">
      <xdr:nvSpPr>
        <xdr:cNvPr id="753" name="テキスト ボックス 752"/>
        <xdr:cNvSpPr txBox="1"/>
      </xdr:nvSpPr>
      <xdr:spPr>
        <a:xfrm>
          <a:off x="21134017" y="629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51867</xdr:rowOff>
    </xdr:from>
    <xdr:to>
      <xdr:col>107</xdr:col>
      <xdr:colOff>101600</xdr:colOff>
      <xdr:row>38</xdr:row>
      <xdr:rowOff>153467</xdr:rowOff>
    </xdr:to>
    <xdr:sp macro="" textlink="">
      <xdr:nvSpPr>
        <xdr:cNvPr id="755" name="フローチャート: 判断 754"/>
        <xdr:cNvSpPr/>
      </xdr:nvSpPr>
      <xdr:spPr>
        <a:xfrm>
          <a:off x="203835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169994</xdr:rowOff>
    </xdr:from>
    <xdr:ext cx="313932" cy="259045"/>
    <xdr:sp macro="" textlink="">
      <xdr:nvSpPr>
        <xdr:cNvPr id="756" name="テキスト ボックス 755"/>
        <xdr:cNvSpPr txBox="1"/>
      </xdr:nvSpPr>
      <xdr:spPr>
        <a:xfrm>
          <a:off x="20277333" y="63421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26264</xdr:rowOff>
    </xdr:from>
    <xdr:to>
      <xdr:col>102</xdr:col>
      <xdr:colOff>165100</xdr:colOff>
      <xdr:row>38</xdr:row>
      <xdr:rowOff>127864</xdr:rowOff>
    </xdr:to>
    <xdr:sp macro="" textlink="">
      <xdr:nvSpPr>
        <xdr:cNvPr id="758" name="フローチャート: 判断 757"/>
        <xdr:cNvSpPr/>
      </xdr:nvSpPr>
      <xdr:spPr>
        <a:xfrm>
          <a:off x="19494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144391</xdr:rowOff>
    </xdr:from>
    <xdr:ext cx="378565" cy="259045"/>
    <xdr:sp macro="" textlink="">
      <xdr:nvSpPr>
        <xdr:cNvPr id="759" name="テキスト ボックス 758"/>
        <xdr:cNvSpPr txBox="1"/>
      </xdr:nvSpPr>
      <xdr:spPr>
        <a:xfrm>
          <a:off x="19356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46380</xdr:rowOff>
    </xdr:from>
    <xdr:to>
      <xdr:col>98</xdr:col>
      <xdr:colOff>38100</xdr:colOff>
      <xdr:row>38</xdr:row>
      <xdr:rowOff>147980</xdr:rowOff>
    </xdr:to>
    <xdr:sp macro="" textlink="">
      <xdr:nvSpPr>
        <xdr:cNvPr id="760" name="フローチャート: 判断 759"/>
        <xdr:cNvSpPr/>
      </xdr:nvSpPr>
      <xdr:spPr>
        <a:xfrm>
          <a:off x="186055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164508</xdr:rowOff>
    </xdr:from>
    <xdr:ext cx="313932" cy="259045"/>
    <xdr:sp macro="" textlink="">
      <xdr:nvSpPr>
        <xdr:cNvPr id="761" name="テキスト ボックス 760"/>
        <xdr:cNvSpPr txBox="1"/>
      </xdr:nvSpPr>
      <xdr:spPr>
        <a:xfrm>
          <a:off x="18499333" y="63367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18407</xdr:rowOff>
    </xdr:from>
    <xdr:ext cx="249299" cy="259045"/>
    <xdr:sp macro="" textlink="">
      <xdr:nvSpPr>
        <xdr:cNvPr id="768" name="諸支出金該当値テキスト"/>
        <xdr:cNvSpPr txBox="1"/>
      </xdr:nvSpPr>
      <xdr:spPr>
        <a:xfrm>
          <a:off x="22212300" y="6533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については、前年度決算と比較すると約３４％の減となっている。この要因としては、復興関連事業の進捗による減額及び、ふるさと・多賀城応援寄附額の大幅な減額によるふるさと・多賀城応援基金、東日本大震災復興基金への積立金の減額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が前年度決算から約６３％の増となっている。これは、後年度負担を減らすため、地方財政措置のない市債約１２億円分の繰上償還を行ったことによるものであり、一時的な増額のため、令和２年度は例年通りの金額に戻る見込みである。この繰上償還は、公債費比率や健全化指標等の改善につなが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災害復旧費が皆増となっているのは、令和元年台風第１９号により発生した災害廃棄物の処理等を行ったことによるものである。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については、住民一人当たりのコストが１万円程度の増額となっている。これは、幼児教育・保育の無償化に伴う施設等利用費の増額や、小中学校へのエアコン設置工事及び多賀城南門等復元工事が本格化したことによる大幅な増額などが挙げ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宮城県多賀城市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財政調整基金については、繰越事業で執行残が発生したことにより決算剰余金が発生したことによるものである。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実質単年度収支については３．５１ポイントの上昇となっている。これは、市債約１２億円分の繰上償還を行ったことによるもので、前年度に引き続き黒字を確保している。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今後も、事務事業の見直し等による歳出削減を図り、健全な財政運営に努めていく。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宮城県多賀城市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全会計において赤字は発生しておらず、健全化判断比率上では健全な状態を保っている。</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一般会計において黒字が減少している要因としては、ふるさと・多賀城応援寄附額が減少したことが挙げられる。</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今後の安定的な財政運営に際しては、事務事業の見直し及び市税等の経常的な収入の確保に努めていく。</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6" customWidth="1"/>
    <col min="12" max="12" width="2.25" style="186" customWidth="1"/>
    <col min="13" max="17" width="2.375" style="186" customWidth="1"/>
    <col min="18" max="119" width="2.125" style="186" customWidth="1"/>
    <col min="120" max="16384" width="0" style="186" hidden="1"/>
  </cols>
  <sheetData>
    <row r="1" spans="1:119" ht="33" customHeight="1" x14ac:dyDescent="0.15">
      <c r="A1" s="184"/>
      <c r="B1" s="650" t="s">
        <v>79</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5"/>
      <c r="DK1" s="185"/>
      <c r="DL1" s="185"/>
      <c r="DM1" s="185"/>
      <c r="DN1" s="185"/>
      <c r="DO1" s="185"/>
    </row>
    <row r="2" spans="1:119" ht="24.75" thickBot="1" x14ac:dyDescent="0.2">
      <c r="A2" s="184"/>
      <c r="B2" s="187" t="s">
        <v>80</v>
      </c>
      <c r="C2" s="187"/>
      <c r="D2" s="188"/>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184"/>
      <c r="AZ2" s="184"/>
      <c r="BA2" s="184"/>
      <c r="BB2" s="184"/>
      <c r="BC2" s="184"/>
      <c r="BD2" s="184"/>
      <c r="BE2" s="184"/>
      <c r="BF2" s="184"/>
      <c r="BG2" s="184"/>
      <c r="BH2" s="184"/>
      <c r="BI2" s="184"/>
      <c r="BJ2" s="184"/>
      <c r="BK2" s="184"/>
      <c r="BL2" s="184"/>
      <c r="BM2" s="184"/>
      <c r="BN2" s="184"/>
      <c r="BO2" s="184"/>
      <c r="BP2" s="184"/>
      <c r="BQ2" s="184"/>
      <c r="BR2" s="184"/>
      <c r="BS2" s="184"/>
      <c r="BT2" s="184"/>
      <c r="BU2" s="184"/>
      <c r="BV2" s="184"/>
      <c r="BW2" s="184"/>
      <c r="BX2" s="184"/>
      <c r="BY2" s="184"/>
      <c r="BZ2" s="184"/>
      <c r="CA2" s="184"/>
      <c r="CB2" s="184"/>
      <c r="CC2" s="184"/>
      <c r="CD2" s="184"/>
      <c r="CE2" s="184"/>
      <c r="CF2" s="184"/>
      <c r="CG2" s="184"/>
      <c r="CH2" s="184"/>
      <c r="CI2" s="184"/>
      <c r="CJ2" s="184"/>
      <c r="CK2" s="184"/>
      <c r="CL2" s="184"/>
      <c r="CM2" s="184"/>
      <c r="CN2" s="184"/>
      <c r="CO2" s="184"/>
      <c r="CP2" s="184"/>
      <c r="CQ2" s="184"/>
      <c r="CR2" s="184"/>
      <c r="CS2" s="184"/>
      <c r="CT2" s="184"/>
      <c r="CU2" s="184"/>
      <c r="CV2" s="184"/>
      <c r="CW2" s="184"/>
      <c r="CX2" s="184"/>
      <c r="CY2" s="184"/>
      <c r="CZ2" s="184"/>
      <c r="DA2" s="184"/>
      <c r="DB2" s="184"/>
      <c r="DC2" s="184"/>
      <c r="DD2" s="184"/>
      <c r="DE2" s="184"/>
      <c r="DF2" s="184"/>
      <c r="DG2" s="184"/>
      <c r="DH2" s="184"/>
      <c r="DI2" s="184"/>
      <c r="DJ2" s="184"/>
      <c r="DK2" s="184"/>
      <c r="DL2" s="184"/>
      <c r="DM2" s="184"/>
      <c r="DN2" s="184"/>
      <c r="DO2" s="184"/>
    </row>
    <row r="3" spans="1:119" ht="18.75" customHeight="1" thickBot="1" x14ac:dyDescent="0.2">
      <c r="A3" s="185"/>
      <c r="B3" s="651" t="s">
        <v>81</v>
      </c>
      <c r="C3" s="652"/>
      <c r="D3" s="652"/>
      <c r="E3" s="653"/>
      <c r="F3" s="653"/>
      <c r="G3" s="653"/>
      <c r="H3" s="653"/>
      <c r="I3" s="653"/>
      <c r="J3" s="653"/>
      <c r="K3" s="653"/>
      <c r="L3" s="653" t="s">
        <v>82</v>
      </c>
      <c r="M3" s="653"/>
      <c r="N3" s="653"/>
      <c r="O3" s="653"/>
      <c r="P3" s="653"/>
      <c r="Q3" s="653"/>
      <c r="R3" s="656"/>
      <c r="S3" s="656"/>
      <c r="T3" s="656"/>
      <c r="U3" s="656"/>
      <c r="V3" s="657"/>
      <c r="W3" s="547" t="s">
        <v>83</v>
      </c>
      <c r="X3" s="548"/>
      <c r="Y3" s="548"/>
      <c r="Z3" s="548"/>
      <c r="AA3" s="548"/>
      <c r="AB3" s="652"/>
      <c r="AC3" s="656" t="s">
        <v>84</v>
      </c>
      <c r="AD3" s="548"/>
      <c r="AE3" s="548"/>
      <c r="AF3" s="548"/>
      <c r="AG3" s="548"/>
      <c r="AH3" s="548"/>
      <c r="AI3" s="548"/>
      <c r="AJ3" s="548"/>
      <c r="AK3" s="548"/>
      <c r="AL3" s="618"/>
      <c r="AM3" s="547" t="s">
        <v>85</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86</v>
      </c>
      <c r="BO3" s="548"/>
      <c r="BP3" s="548"/>
      <c r="BQ3" s="548"/>
      <c r="BR3" s="548"/>
      <c r="BS3" s="548"/>
      <c r="BT3" s="548"/>
      <c r="BU3" s="618"/>
      <c r="BV3" s="547" t="s">
        <v>87</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88</v>
      </c>
      <c r="CU3" s="548"/>
      <c r="CV3" s="548"/>
      <c r="CW3" s="548"/>
      <c r="CX3" s="548"/>
      <c r="CY3" s="548"/>
      <c r="CZ3" s="548"/>
      <c r="DA3" s="618"/>
      <c r="DB3" s="547" t="s">
        <v>89</v>
      </c>
      <c r="DC3" s="548"/>
      <c r="DD3" s="548"/>
      <c r="DE3" s="548"/>
      <c r="DF3" s="548"/>
      <c r="DG3" s="548"/>
      <c r="DH3" s="548"/>
      <c r="DI3" s="618"/>
      <c r="DJ3" s="184"/>
      <c r="DK3" s="184"/>
      <c r="DL3" s="184"/>
      <c r="DM3" s="184"/>
      <c r="DN3" s="184"/>
      <c r="DO3" s="184"/>
    </row>
    <row r="4" spans="1:119" ht="18.75" customHeight="1" x14ac:dyDescent="0.15">
      <c r="A4" s="185"/>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90</v>
      </c>
      <c r="AZ4" s="461"/>
      <c r="BA4" s="461"/>
      <c r="BB4" s="461"/>
      <c r="BC4" s="461"/>
      <c r="BD4" s="461"/>
      <c r="BE4" s="461"/>
      <c r="BF4" s="461"/>
      <c r="BG4" s="461"/>
      <c r="BH4" s="461"/>
      <c r="BI4" s="461"/>
      <c r="BJ4" s="461"/>
      <c r="BK4" s="461"/>
      <c r="BL4" s="461"/>
      <c r="BM4" s="462"/>
      <c r="BN4" s="463">
        <v>30767228</v>
      </c>
      <c r="BO4" s="464"/>
      <c r="BP4" s="464"/>
      <c r="BQ4" s="464"/>
      <c r="BR4" s="464"/>
      <c r="BS4" s="464"/>
      <c r="BT4" s="464"/>
      <c r="BU4" s="465"/>
      <c r="BV4" s="463">
        <v>32893199</v>
      </c>
      <c r="BW4" s="464"/>
      <c r="BX4" s="464"/>
      <c r="BY4" s="464"/>
      <c r="BZ4" s="464"/>
      <c r="CA4" s="464"/>
      <c r="CB4" s="464"/>
      <c r="CC4" s="465"/>
      <c r="CD4" s="644" t="s">
        <v>91</v>
      </c>
      <c r="CE4" s="645"/>
      <c r="CF4" s="645"/>
      <c r="CG4" s="645"/>
      <c r="CH4" s="645"/>
      <c r="CI4" s="645"/>
      <c r="CJ4" s="645"/>
      <c r="CK4" s="645"/>
      <c r="CL4" s="645"/>
      <c r="CM4" s="645"/>
      <c r="CN4" s="645"/>
      <c r="CO4" s="645"/>
      <c r="CP4" s="645"/>
      <c r="CQ4" s="645"/>
      <c r="CR4" s="645"/>
      <c r="CS4" s="646"/>
      <c r="CT4" s="647">
        <v>3.7</v>
      </c>
      <c r="CU4" s="648"/>
      <c r="CV4" s="648"/>
      <c r="CW4" s="648"/>
      <c r="CX4" s="648"/>
      <c r="CY4" s="648"/>
      <c r="CZ4" s="648"/>
      <c r="DA4" s="649"/>
      <c r="DB4" s="647">
        <v>5.2</v>
      </c>
      <c r="DC4" s="648"/>
      <c r="DD4" s="648"/>
      <c r="DE4" s="648"/>
      <c r="DF4" s="648"/>
      <c r="DG4" s="648"/>
      <c r="DH4" s="648"/>
      <c r="DI4" s="649"/>
      <c r="DJ4" s="184"/>
      <c r="DK4" s="184"/>
      <c r="DL4" s="184"/>
      <c r="DM4" s="184"/>
      <c r="DN4" s="184"/>
      <c r="DO4" s="184"/>
    </row>
    <row r="5" spans="1:119" ht="18.75" customHeight="1" x14ac:dyDescent="0.15">
      <c r="A5" s="185"/>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92</v>
      </c>
      <c r="AN5" s="442"/>
      <c r="AO5" s="442"/>
      <c r="AP5" s="442"/>
      <c r="AQ5" s="442"/>
      <c r="AR5" s="442"/>
      <c r="AS5" s="442"/>
      <c r="AT5" s="443"/>
      <c r="AU5" s="525" t="s">
        <v>93</v>
      </c>
      <c r="AV5" s="526"/>
      <c r="AW5" s="526"/>
      <c r="AX5" s="526"/>
      <c r="AY5" s="448" t="s">
        <v>94</v>
      </c>
      <c r="AZ5" s="449"/>
      <c r="BA5" s="449"/>
      <c r="BB5" s="449"/>
      <c r="BC5" s="449"/>
      <c r="BD5" s="449"/>
      <c r="BE5" s="449"/>
      <c r="BF5" s="449"/>
      <c r="BG5" s="449"/>
      <c r="BH5" s="449"/>
      <c r="BI5" s="449"/>
      <c r="BJ5" s="449"/>
      <c r="BK5" s="449"/>
      <c r="BL5" s="449"/>
      <c r="BM5" s="450"/>
      <c r="BN5" s="468">
        <v>28741291</v>
      </c>
      <c r="BO5" s="469"/>
      <c r="BP5" s="469"/>
      <c r="BQ5" s="469"/>
      <c r="BR5" s="469"/>
      <c r="BS5" s="469"/>
      <c r="BT5" s="469"/>
      <c r="BU5" s="470"/>
      <c r="BV5" s="468">
        <v>29870020</v>
      </c>
      <c r="BW5" s="469"/>
      <c r="BX5" s="469"/>
      <c r="BY5" s="469"/>
      <c r="BZ5" s="469"/>
      <c r="CA5" s="469"/>
      <c r="CB5" s="469"/>
      <c r="CC5" s="470"/>
      <c r="CD5" s="477" t="s">
        <v>95</v>
      </c>
      <c r="CE5" s="478"/>
      <c r="CF5" s="478"/>
      <c r="CG5" s="478"/>
      <c r="CH5" s="478"/>
      <c r="CI5" s="478"/>
      <c r="CJ5" s="478"/>
      <c r="CK5" s="478"/>
      <c r="CL5" s="478"/>
      <c r="CM5" s="478"/>
      <c r="CN5" s="478"/>
      <c r="CO5" s="478"/>
      <c r="CP5" s="478"/>
      <c r="CQ5" s="478"/>
      <c r="CR5" s="478"/>
      <c r="CS5" s="479"/>
      <c r="CT5" s="438">
        <v>101.9</v>
      </c>
      <c r="CU5" s="439"/>
      <c r="CV5" s="439"/>
      <c r="CW5" s="439"/>
      <c r="CX5" s="439"/>
      <c r="CY5" s="439"/>
      <c r="CZ5" s="439"/>
      <c r="DA5" s="440"/>
      <c r="DB5" s="438">
        <v>101.9</v>
      </c>
      <c r="DC5" s="439"/>
      <c r="DD5" s="439"/>
      <c r="DE5" s="439"/>
      <c r="DF5" s="439"/>
      <c r="DG5" s="439"/>
      <c r="DH5" s="439"/>
      <c r="DI5" s="440"/>
      <c r="DJ5" s="184"/>
      <c r="DK5" s="184"/>
      <c r="DL5" s="184"/>
      <c r="DM5" s="184"/>
      <c r="DN5" s="184"/>
      <c r="DO5" s="184"/>
    </row>
    <row r="6" spans="1:119" ht="18.75" customHeight="1" x14ac:dyDescent="0.15">
      <c r="A6" s="185"/>
      <c r="B6" s="624" t="s">
        <v>96</v>
      </c>
      <c r="C6" s="482"/>
      <c r="D6" s="482"/>
      <c r="E6" s="625"/>
      <c r="F6" s="625"/>
      <c r="G6" s="625"/>
      <c r="H6" s="625"/>
      <c r="I6" s="625"/>
      <c r="J6" s="625"/>
      <c r="K6" s="625"/>
      <c r="L6" s="625" t="s">
        <v>97</v>
      </c>
      <c r="M6" s="625"/>
      <c r="N6" s="625"/>
      <c r="O6" s="625"/>
      <c r="P6" s="625"/>
      <c r="Q6" s="625"/>
      <c r="R6" s="506"/>
      <c r="S6" s="506"/>
      <c r="T6" s="506"/>
      <c r="U6" s="506"/>
      <c r="V6" s="631"/>
      <c r="W6" s="559" t="s">
        <v>98</v>
      </c>
      <c r="X6" s="481"/>
      <c r="Y6" s="481"/>
      <c r="Z6" s="481"/>
      <c r="AA6" s="481"/>
      <c r="AB6" s="482"/>
      <c r="AC6" s="636" t="s">
        <v>99</v>
      </c>
      <c r="AD6" s="637"/>
      <c r="AE6" s="637"/>
      <c r="AF6" s="637"/>
      <c r="AG6" s="637"/>
      <c r="AH6" s="637"/>
      <c r="AI6" s="637"/>
      <c r="AJ6" s="637"/>
      <c r="AK6" s="637"/>
      <c r="AL6" s="638"/>
      <c r="AM6" s="537" t="s">
        <v>100</v>
      </c>
      <c r="AN6" s="442"/>
      <c r="AO6" s="442"/>
      <c r="AP6" s="442"/>
      <c r="AQ6" s="442"/>
      <c r="AR6" s="442"/>
      <c r="AS6" s="442"/>
      <c r="AT6" s="443"/>
      <c r="AU6" s="525" t="s">
        <v>101</v>
      </c>
      <c r="AV6" s="526"/>
      <c r="AW6" s="526"/>
      <c r="AX6" s="526"/>
      <c r="AY6" s="448" t="s">
        <v>102</v>
      </c>
      <c r="AZ6" s="449"/>
      <c r="BA6" s="449"/>
      <c r="BB6" s="449"/>
      <c r="BC6" s="449"/>
      <c r="BD6" s="449"/>
      <c r="BE6" s="449"/>
      <c r="BF6" s="449"/>
      <c r="BG6" s="449"/>
      <c r="BH6" s="449"/>
      <c r="BI6" s="449"/>
      <c r="BJ6" s="449"/>
      <c r="BK6" s="449"/>
      <c r="BL6" s="449"/>
      <c r="BM6" s="450"/>
      <c r="BN6" s="468">
        <v>2025937</v>
      </c>
      <c r="BO6" s="469"/>
      <c r="BP6" s="469"/>
      <c r="BQ6" s="469"/>
      <c r="BR6" s="469"/>
      <c r="BS6" s="469"/>
      <c r="BT6" s="469"/>
      <c r="BU6" s="470"/>
      <c r="BV6" s="468">
        <v>3023179</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108</v>
      </c>
      <c r="CU6" s="622"/>
      <c r="CV6" s="622"/>
      <c r="CW6" s="622"/>
      <c r="CX6" s="622"/>
      <c r="CY6" s="622"/>
      <c r="CZ6" s="622"/>
      <c r="DA6" s="623"/>
      <c r="DB6" s="621">
        <v>109.3</v>
      </c>
      <c r="DC6" s="622"/>
      <c r="DD6" s="622"/>
      <c r="DE6" s="622"/>
      <c r="DF6" s="622"/>
      <c r="DG6" s="622"/>
      <c r="DH6" s="622"/>
      <c r="DI6" s="623"/>
      <c r="DJ6" s="184"/>
      <c r="DK6" s="184"/>
      <c r="DL6" s="184"/>
      <c r="DM6" s="184"/>
      <c r="DN6" s="184"/>
      <c r="DO6" s="184"/>
    </row>
    <row r="7" spans="1:119" ht="18.75" customHeight="1" x14ac:dyDescent="0.15">
      <c r="A7" s="185"/>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105</v>
      </c>
      <c r="AV7" s="526"/>
      <c r="AW7" s="526"/>
      <c r="AX7" s="526"/>
      <c r="AY7" s="448" t="s">
        <v>106</v>
      </c>
      <c r="AZ7" s="449"/>
      <c r="BA7" s="449"/>
      <c r="BB7" s="449"/>
      <c r="BC7" s="449"/>
      <c r="BD7" s="449"/>
      <c r="BE7" s="449"/>
      <c r="BF7" s="449"/>
      <c r="BG7" s="449"/>
      <c r="BH7" s="449"/>
      <c r="BI7" s="449"/>
      <c r="BJ7" s="449"/>
      <c r="BK7" s="449"/>
      <c r="BL7" s="449"/>
      <c r="BM7" s="450"/>
      <c r="BN7" s="468">
        <v>1566680</v>
      </c>
      <c r="BO7" s="469"/>
      <c r="BP7" s="469"/>
      <c r="BQ7" s="469"/>
      <c r="BR7" s="469"/>
      <c r="BS7" s="469"/>
      <c r="BT7" s="469"/>
      <c r="BU7" s="470"/>
      <c r="BV7" s="468">
        <v>2378351</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12404022</v>
      </c>
      <c r="CU7" s="469"/>
      <c r="CV7" s="469"/>
      <c r="CW7" s="469"/>
      <c r="CX7" s="469"/>
      <c r="CY7" s="469"/>
      <c r="CZ7" s="469"/>
      <c r="DA7" s="470"/>
      <c r="DB7" s="468">
        <v>12443051</v>
      </c>
      <c r="DC7" s="469"/>
      <c r="DD7" s="469"/>
      <c r="DE7" s="469"/>
      <c r="DF7" s="469"/>
      <c r="DG7" s="469"/>
      <c r="DH7" s="469"/>
      <c r="DI7" s="470"/>
      <c r="DJ7" s="184"/>
      <c r="DK7" s="184"/>
      <c r="DL7" s="184"/>
      <c r="DM7" s="184"/>
      <c r="DN7" s="184"/>
      <c r="DO7" s="184"/>
    </row>
    <row r="8" spans="1:119" ht="18.75" customHeight="1" thickBot="1" x14ac:dyDescent="0.2">
      <c r="A8" s="185"/>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109</v>
      </c>
      <c r="AV8" s="526"/>
      <c r="AW8" s="526"/>
      <c r="AX8" s="526"/>
      <c r="AY8" s="448" t="s">
        <v>110</v>
      </c>
      <c r="AZ8" s="449"/>
      <c r="BA8" s="449"/>
      <c r="BB8" s="449"/>
      <c r="BC8" s="449"/>
      <c r="BD8" s="449"/>
      <c r="BE8" s="449"/>
      <c r="BF8" s="449"/>
      <c r="BG8" s="449"/>
      <c r="BH8" s="449"/>
      <c r="BI8" s="449"/>
      <c r="BJ8" s="449"/>
      <c r="BK8" s="449"/>
      <c r="BL8" s="449"/>
      <c r="BM8" s="450"/>
      <c r="BN8" s="468">
        <v>459257</v>
      </c>
      <c r="BO8" s="469"/>
      <c r="BP8" s="469"/>
      <c r="BQ8" s="469"/>
      <c r="BR8" s="469"/>
      <c r="BS8" s="469"/>
      <c r="BT8" s="469"/>
      <c r="BU8" s="470"/>
      <c r="BV8" s="468">
        <v>644828</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0.7</v>
      </c>
      <c r="CU8" s="582"/>
      <c r="CV8" s="582"/>
      <c r="CW8" s="582"/>
      <c r="CX8" s="582"/>
      <c r="CY8" s="582"/>
      <c r="CZ8" s="582"/>
      <c r="DA8" s="583"/>
      <c r="DB8" s="581">
        <v>0.69</v>
      </c>
      <c r="DC8" s="582"/>
      <c r="DD8" s="582"/>
      <c r="DE8" s="582"/>
      <c r="DF8" s="582"/>
      <c r="DG8" s="582"/>
      <c r="DH8" s="582"/>
      <c r="DI8" s="583"/>
      <c r="DJ8" s="184"/>
      <c r="DK8" s="184"/>
      <c r="DL8" s="184"/>
      <c r="DM8" s="184"/>
      <c r="DN8" s="184"/>
      <c r="DO8" s="184"/>
    </row>
    <row r="9" spans="1:119" ht="18.75" customHeight="1" thickBot="1" x14ac:dyDescent="0.2">
      <c r="A9" s="185"/>
      <c r="B9" s="610" t="s">
        <v>112</v>
      </c>
      <c r="C9" s="611"/>
      <c r="D9" s="611"/>
      <c r="E9" s="611"/>
      <c r="F9" s="611"/>
      <c r="G9" s="611"/>
      <c r="H9" s="611"/>
      <c r="I9" s="611"/>
      <c r="J9" s="611"/>
      <c r="K9" s="531"/>
      <c r="L9" s="612" t="s">
        <v>113</v>
      </c>
      <c r="M9" s="613"/>
      <c r="N9" s="613"/>
      <c r="O9" s="613"/>
      <c r="P9" s="613"/>
      <c r="Q9" s="614"/>
      <c r="R9" s="615">
        <v>62096</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101</v>
      </c>
      <c r="AV9" s="526"/>
      <c r="AW9" s="526"/>
      <c r="AX9" s="526"/>
      <c r="AY9" s="448" t="s">
        <v>116</v>
      </c>
      <c r="AZ9" s="449"/>
      <c r="BA9" s="449"/>
      <c r="BB9" s="449"/>
      <c r="BC9" s="449"/>
      <c r="BD9" s="449"/>
      <c r="BE9" s="449"/>
      <c r="BF9" s="449"/>
      <c r="BG9" s="449"/>
      <c r="BH9" s="449"/>
      <c r="BI9" s="449"/>
      <c r="BJ9" s="449"/>
      <c r="BK9" s="449"/>
      <c r="BL9" s="449"/>
      <c r="BM9" s="450"/>
      <c r="BN9" s="468">
        <v>-185571</v>
      </c>
      <c r="BO9" s="469"/>
      <c r="BP9" s="469"/>
      <c r="BQ9" s="469"/>
      <c r="BR9" s="469"/>
      <c r="BS9" s="469"/>
      <c r="BT9" s="469"/>
      <c r="BU9" s="470"/>
      <c r="BV9" s="468">
        <v>494176</v>
      </c>
      <c r="BW9" s="469"/>
      <c r="BX9" s="469"/>
      <c r="BY9" s="469"/>
      <c r="BZ9" s="469"/>
      <c r="CA9" s="469"/>
      <c r="CB9" s="469"/>
      <c r="CC9" s="470"/>
      <c r="CD9" s="477" t="s">
        <v>117</v>
      </c>
      <c r="CE9" s="478"/>
      <c r="CF9" s="478"/>
      <c r="CG9" s="478"/>
      <c r="CH9" s="478"/>
      <c r="CI9" s="478"/>
      <c r="CJ9" s="478"/>
      <c r="CK9" s="478"/>
      <c r="CL9" s="478"/>
      <c r="CM9" s="478"/>
      <c r="CN9" s="478"/>
      <c r="CO9" s="478"/>
      <c r="CP9" s="478"/>
      <c r="CQ9" s="478"/>
      <c r="CR9" s="478"/>
      <c r="CS9" s="479"/>
      <c r="CT9" s="438">
        <v>17</v>
      </c>
      <c r="CU9" s="439"/>
      <c r="CV9" s="439"/>
      <c r="CW9" s="439"/>
      <c r="CX9" s="439"/>
      <c r="CY9" s="439"/>
      <c r="CZ9" s="439"/>
      <c r="DA9" s="440"/>
      <c r="DB9" s="438">
        <v>10.6</v>
      </c>
      <c r="DC9" s="439"/>
      <c r="DD9" s="439"/>
      <c r="DE9" s="439"/>
      <c r="DF9" s="439"/>
      <c r="DG9" s="439"/>
      <c r="DH9" s="439"/>
      <c r="DI9" s="440"/>
      <c r="DJ9" s="184"/>
      <c r="DK9" s="184"/>
      <c r="DL9" s="184"/>
      <c r="DM9" s="184"/>
      <c r="DN9" s="184"/>
      <c r="DO9" s="184"/>
    </row>
    <row r="10" spans="1:119" ht="18.75" customHeight="1" thickBot="1" x14ac:dyDescent="0.2">
      <c r="A10" s="185"/>
      <c r="B10" s="610"/>
      <c r="C10" s="611"/>
      <c r="D10" s="611"/>
      <c r="E10" s="611"/>
      <c r="F10" s="611"/>
      <c r="G10" s="611"/>
      <c r="H10" s="611"/>
      <c r="I10" s="611"/>
      <c r="J10" s="611"/>
      <c r="K10" s="531"/>
      <c r="L10" s="441" t="s">
        <v>118</v>
      </c>
      <c r="M10" s="442"/>
      <c r="N10" s="442"/>
      <c r="O10" s="442"/>
      <c r="P10" s="442"/>
      <c r="Q10" s="443"/>
      <c r="R10" s="444">
        <v>63060</v>
      </c>
      <c r="S10" s="445"/>
      <c r="T10" s="445"/>
      <c r="U10" s="445"/>
      <c r="V10" s="447"/>
      <c r="W10" s="619"/>
      <c r="X10" s="430"/>
      <c r="Y10" s="430"/>
      <c r="Z10" s="430"/>
      <c r="AA10" s="430"/>
      <c r="AB10" s="430"/>
      <c r="AC10" s="430"/>
      <c r="AD10" s="430"/>
      <c r="AE10" s="430"/>
      <c r="AF10" s="430"/>
      <c r="AG10" s="430"/>
      <c r="AH10" s="430"/>
      <c r="AI10" s="430"/>
      <c r="AJ10" s="430"/>
      <c r="AK10" s="430"/>
      <c r="AL10" s="620"/>
      <c r="AM10" s="537" t="s">
        <v>119</v>
      </c>
      <c r="AN10" s="442"/>
      <c r="AO10" s="442"/>
      <c r="AP10" s="442"/>
      <c r="AQ10" s="442"/>
      <c r="AR10" s="442"/>
      <c r="AS10" s="442"/>
      <c r="AT10" s="443"/>
      <c r="AU10" s="525" t="s">
        <v>101</v>
      </c>
      <c r="AV10" s="526"/>
      <c r="AW10" s="526"/>
      <c r="AX10" s="526"/>
      <c r="AY10" s="448" t="s">
        <v>120</v>
      </c>
      <c r="AZ10" s="449"/>
      <c r="BA10" s="449"/>
      <c r="BB10" s="449"/>
      <c r="BC10" s="449"/>
      <c r="BD10" s="449"/>
      <c r="BE10" s="449"/>
      <c r="BF10" s="449"/>
      <c r="BG10" s="449"/>
      <c r="BH10" s="449"/>
      <c r="BI10" s="449"/>
      <c r="BJ10" s="449"/>
      <c r="BK10" s="449"/>
      <c r="BL10" s="449"/>
      <c r="BM10" s="450"/>
      <c r="BN10" s="468">
        <v>48498</v>
      </c>
      <c r="BO10" s="469"/>
      <c r="BP10" s="469"/>
      <c r="BQ10" s="469"/>
      <c r="BR10" s="469"/>
      <c r="BS10" s="469"/>
      <c r="BT10" s="469"/>
      <c r="BU10" s="470"/>
      <c r="BV10" s="468">
        <v>73464</v>
      </c>
      <c r="BW10" s="469"/>
      <c r="BX10" s="469"/>
      <c r="BY10" s="469"/>
      <c r="BZ10" s="469"/>
      <c r="CA10" s="469"/>
      <c r="CB10" s="469"/>
      <c r="CC10" s="470"/>
      <c r="CD10" s="189" t="s">
        <v>121</v>
      </c>
      <c r="CE10" s="190"/>
      <c r="CF10" s="190"/>
      <c r="CG10" s="190"/>
      <c r="CH10" s="190"/>
      <c r="CI10" s="190"/>
      <c r="CJ10" s="190"/>
      <c r="CK10" s="190"/>
      <c r="CL10" s="190"/>
      <c r="CM10" s="190"/>
      <c r="CN10" s="190"/>
      <c r="CO10" s="190"/>
      <c r="CP10" s="190"/>
      <c r="CQ10" s="190"/>
      <c r="CR10" s="190"/>
      <c r="CS10" s="191"/>
      <c r="CT10" s="192"/>
      <c r="CU10" s="193"/>
      <c r="CV10" s="193"/>
      <c r="CW10" s="193"/>
      <c r="CX10" s="193"/>
      <c r="CY10" s="193"/>
      <c r="CZ10" s="193"/>
      <c r="DA10" s="194"/>
      <c r="DB10" s="192"/>
      <c r="DC10" s="193"/>
      <c r="DD10" s="193"/>
      <c r="DE10" s="193"/>
      <c r="DF10" s="193"/>
      <c r="DG10" s="193"/>
      <c r="DH10" s="193"/>
      <c r="DI10" s="194"/>
      <c r="DJ10" s="184"/>
      <c r="DK10" s="184"/>
      <c r="DL10" s="184"/>
      <c r="DM10" s="184"/>
      <c r="DN10" s="184"/>
      <c r="DO10" s="184"/>
    </row>
    <row r="11" spans="1:119" ht="18.75" customHeight="1" thickBot="1" x14ac:dyDescent="0.2">
      <c r="A11" s="185"/>
      <c r="B11" s="610"/>
      <c r="C11" s="611"/>
      <c r="D11" s="611"/>
      <c r="E11" s="611"/>
      <c r="F11" s="611"/>
      <c r="G11" s="611"/>
      <c r="H11" s="611"/>
      <c r="I11" s="611"/>
      <c r="J11" s="611"/>
      <c r="K11" s="531"/>
      <c r="L11" s="514" t="s">
        <v>122</v>
      </c>
      <c r="M11" s="515"/>
      <c r="N11" s="515"/>
      <c r="O11" s="515"/>
      <c r="P11" s="515"/>
      <c r="Q11" s="516"/>
      <c r="R11" s="607" t="s">
        <v>123</v>
      </c>
      <c r="S11" s="608"/>
      <c r="T11" s="608"/>
      <c r="U11" s="608"/>
      <c r="V11" s="609"/>
      <c r="W11" s="619"/>
      <c r="X11" s="430"/>
      <c r="Y11" s="430"/>
      <c r="Z11" s="430"/>
      <c r="AA11" s="430"/>
      <c r="AB11" s="430"/>
      <c r="AC11" s="430"/>
      <c r="AD11" s="430"/>
      <c r="AE11" s="430"/>
      <c r="AF11" s="430"/>
      <c r="AG11" s="430"/>
      <c r="AH11" s="430"/>
      <c r="AI11" s="430"/>
      <c r="AJ11" s="430"/>
      <c r="AK11" s="430"/>
      <c r="AL11" s="620"/>
      <c r="AM11" s="537" t="s">
        <v>124</v>
      </c>
      <c r="AN11" s="442"/>
      <c r="AO11" s="442"/>
      <c r="AP11" s="442"/>
      <c r="AQ11" s="442"/>
      <c r="AR11" s="442"/>
      <c r="AS11" s="442"/>
      <c r="AT11" s="443"/>
      <c r="AU11" s="525" t="s">
        <v>101</v>
      </c>
      <c r="AV11" s="526"/>
      <c r="AW11" s="526"/>
      <c r="AX11" s="526"/>
      <c r="AY11" s="448" t="s">
        <v>125</v>
      </c>
      <c r="AZ11" s="449"/>
      <c r="BA11" s="449"/>
      <c r="BB11" s="449"/>
      <c r="BC11" s="449"/>
      <c r="BD11" s="449"/>
      <c r="BE11" s="449"/>
      <c r="BF11" s="449"/>
      <c r="BG11" s="449"/>
      <c r="BH11" s="449"/>
      <c r="BI11" s="449"/>
      <c r="BJ11" s="449"/>
      <c r="BK11" s="449"/>
      <c r="BL11" s="449"/>
      <c r="BM11" s="450"/>
      <c r="BN11" s="468">
        <v>1287928</v>
      </c>
      <c r="BO11" s="469"/>
      <c r="BP11" s="469"/>
      <c r="BQ11" s="469"/>
      <c r="BR11" s="469"/>
      <c r="BS11" s="469"/>
      <c r="BT11" s="469"/>
      <c r="BU11" s="470"/>
      <c r="BV11" s="468">
        <v>0</v>
      </c>
      <c r="BW11" s="469"/>
      <c r="BX11" s="469"/>
      <c r="BY11" s="469"/>
      <c r="BZ11" s="469"/>
      <c r="CA11" s="469"/>
      <c r="CB11" s="469"/>
      <c r="CC11" s="470"/>
      <c r="CD11" s="477" t="s">
        <v>126</v>
      </c>
      <c r="CE11" s="478"/>
      <c r="CF11" s="478"/>
      <c r="CG11" s="478"/>
      <c r="CH11" s="478"/>
      <c r="CI11" s="478"/>
      <c r="CJ11" s="478"/>
      <c r="CK11" s="478"/>
      <c r="CL11" s="478"/>
      <c r="CM11" s="478"/>
      <c r="CN11" s="478"/>
      <c r="CO11" s="478"/>
      <c r="CP11" s="478"/>
      <c r="CQ11" s="478"/>
      <c r="CR11" s="478"/>
      <c r="CS11" s="479"/>
      <c r="CT11" s="581" t="s">
        <v>127</v>
      </c>
      <c r="CU11" s="582"/>
      <c r="CV11" s="582"/>
      <c r="CW11" s="582"/>
      <c r="CX11" s="582"/>
      <c r="CY11" s="582"/>
      <c r="CZ11" s="582"/>
      <c r="DA11" s="583"/>
      <c r="DB11" s="581" t="s">
        <v>127</v>
      </c>
      <c r="DC11" s="582"/>
      <c r="DD11" s="582"/>
      <c r="DE11" s="582"/>
      <c r="DF11" s="582"/>
      <c r="DG11" s="582"/>
      <c r="DH11" s="582"/>
      <c r="DI11" s="583"/>
      <c r="DJ11" s="184"/>
      <c r="DK11" s="184"/>
      <c r="DL11" s="184"/>
      <c r="DM11" s="184"/>
      <c r="DN11" s="184"/>
      <c r="DO11" s="184"/>
    </row>
    <row r="12" spans="1:119" ht="18.75" customHeight="1" x14ac:dyDescent="0.15">
      <c r="A12" s="185"/>
      <c r="B12" s="584" t="s">
        <v>128</v>
      </c>
      <c r="C12" s="585"/>
      <c r="D12" s="585"/>
      <c r="E12" s="585"/>
      <c r="F12" s="585"/>
      <c r="G12" s="585"/>
      <c r="H12" s="585"/>
      <c r="I12" s="585"/>
      <c r="J12" s="585"/>
      <c r="K12" s="586"/>
      <c r="L12" s="593" t="s">
        <v>129</v>
      </c>
      <c r="M12" s="594"/>
      <c r="N12" s="594"/>
      <c r="O12" s="594"/>
      <c r="P12" s="594"/>
      <c r="Q12" s="595"/>
      <c r="R12" s="596">
        <v>62416</v>
      </c>
      <c r="S12" s="597"/>
      <c r="T12" s="597"/>
      <c r="U12" s="597"/>
      <c r="V12" s="598"/>
      <c r="W12" s="599" t="s">
        <v>1</v>
      </c>
      <c r="X12" s="526"/>
      <c r="Y12" s="526"/>
      <c r="Z12" s="526"/>
      <c r="AA12" s="526"/>
      <c r="AB12" s="600"/>
      <c r="AC12" s="601" t="s">
        <v>130</v>
      </c>
      <c r="AD12" s="602"/>
      <c r="AE12" s="602"/>
      <c r="AF12" s="602"/>
      <c r="AG12" s="603"/>
      <c r="AH12" s="601" t="s">
        <v>131</v>
      </c>
      <c r="AI12" s="602"/>
      <c r="AJ12" s="602"/>
      <c r="AK12" s="602"/>
      <c r="AL12" s="604"/>
      <c r="AM12" s="537" t="s">
        <v>132</v>
      </c>
      <c r="AN12" s="442"/>
      <c r="AO12" s="442"/>
      <c r="AP12" s="442"/>
      <c r="AQ12" s="442"/>
      <c r="AR12" s="442"/>
      <c r="AS12" s="442"/>
      <c r="AT12" s="443"/>
      <c r="AU12" s="525" t="s">
        <v>133</v>
      </c>
      <c r="AV12" s="526"/>
      <c r="AW12" s="526"/>
      <c r="AX12" s="526"/>
      <c r="AY12" s="448" t="s">
        <v>134</v>
      </c>
      <c r="AZ12" s="449"/>
      <c r="BA12" s="449"/>
      <c r="BB12" s="449"/>
      <c r="BC12" s="449"/>
      <c r="BD12" s="449"/>
      <c r="BE12" s="449"/>
      <c r="BF12" s="449"/>
      <c r="BG12" s="449"/>
      <c r="BH12" s="449"/>
      <c r="BI12" s="449"/>
      <c r="BJ12" s="449"/>
      <c r="BK12" s="449"/>
      <c r="BL12" s="449"/>
      <c r="BM12" s="450"/>
      <c r="BN12" s="468">
        <v>150000</v>
      </c>
      <c r="BO12" s="469"/>
      <c r="BP12" s="469"/>
      <c r="BQ12" s="469"/>
      <c r="BR12" s="469"/>
      <c r="BS12" s="469"/>
      <c r="BT12" s="469"/>
      <c r="BU12" s="470"/>
      <c r="BV12" s="468">
        <v>0</v>
      </c>
      <c r="BW12" s="469"/>
      <c r="BX12" s="469"/>
      <c r="BY12" s="469"/>
      <c r="BZ12" s="469"/>
      <c r="CA12" s="469"/>
      <c r="CB12" s="469"/>
      <c r="CC12" s="470"/>
      <c r="CD12" s="477" t="s">
        <v>135</v>
      </c>
      <c r="CE12" s="478"/>
      <c r="CF12" s="478"/>
      <c r="CG12" s="478"/>
      <c r="CH12" s="478"/>
      <c r="CI12" s="478"/>
      <c r="CJ12" s="478"/>
      <c r="CK12" s="478"/>
      <c r="CL12" s="478"/>
      <c r="CM12" s="478"/>
      <c r="CN12" s="478"/>
      <c r="CO12" s="478"/>
      <c r="CP12" s="478"/>
      <c r="CQ12" s="478"/>
      <c r="CR12" s="478"/>
      <c r="CS12" s="479"/>
      <c r="CT12" s="581" t="s">
        <v>136</v>
      </c>
      <c r="CU12" s="582"/>
      <c r="CV12" s="582"/>
      <c r="CW12" s="582"/>
      <c r="CX12" s="582"/>
      <c r="CY12" s="582"/>
      <c r="CZ12" s="582"/>
      <c r="DA12" s="583"/>
      <c r="DB12" s="581" t="s">
        <v>137</v>
      </c>
      <c r="DC12" s="582"/>
      <c r="DD12" s="582"/>
      <c r="DE12" s="582"/>
      <c r="DF12" s="582"/>
      <c r="DG12" s="582"/>
      <c r="DH12" s="582"/>
      <c r="DI12" s="583"/>
      <c r="DJ12" s="184"/>
      <c r="DK12" s="184"/>
      <c r="DL12" s="184"/>
      <c r="DM12" s="184"/>
      <c r="DN12" s="184"/>
      <c r="DO12" s="184"/>
    </row>
    <row r="13" spans="1:119" ht="18.75" customHeight="1" x14ac:dyDescent="0.15">
      <c r="A13" s="185"/>
      <c r="B13" s="587"/>
      <c r="C13" s="588"/>
      <c r="D13" s="588"/>
      <c r="E13" s="588"/>
      <c r="F13" s="588"/>
      <c r="G13" s="588"/>
      <c r="H13" s="588"/>
      <c r="I13" s="588"/>
      <c r="J13" s="588"/>
      <c r="K13" s="589"/>
      <c r="L13" s="195"/>
      <c r="M13" s="568" t="s">
        <v>138</v>
      </c>
      <c r="N13" s="569"/>
      <c r="O13" s="569"/>
      <c r="P13" s="569"/>
      <c r="Q13" s="570"/>
      <c r="R13" s="571">
        <v>61895</v>
      </c>
      <c r="S13" s="572"/>
      <c r="T13" s="572"/>
      <c r="U13" s="572"/>
      <c r="V13" s="573"/>
      <c r="W13" s="559" t="s">
        <v>139</v>
      </c>
      <c r="X13" s="481"/>
      <c r="Y13" s="481"/>
      <c r="Z13" s="481"/>
      <c r="AA13" s="481"/>
      <c r="AB13" s="482"/>
      <c r="AC13" s="444">
        <v>328</v>
      </c>
      <c r="AD13" s="445"/>
      <c r="AE13" s="445"/>
      <c r="AF13" s="445"/>
      <c r="AG13" s="446"/>
      <c r="AH13" s="444">
        <v>326</v>
      </c>
      <c r="AI13" s="445"/>
      <c r="AJ13" s="445"/>
      <c r="AK13" s="445"/>
      <c r="AL13" s="447"/>
      <c r="AM13" s="537" t="s">
        <v>140</v>
      </c>
      <c r="AN13" s="442"/>
      <c r="AO13" s="442"/>
      <c r="AP13" s="442"/>
      <c r="AQ13" s="442"/>
      <c r="AR13" s="442"/>
      <c r="AS13" s="442"/>
      <c r="AT13" s="443"/>
      <c r="AU13" s="525" t="s">
        <v>141</v>
      </c>
      <c r="AV13" s="526"/>
      <c r="AW13" s="526"/>
      <c r="AX13" s="526"/>
      <c r="AY13" s="448" t="s">
        <v>142</v>
      </c>
      <c r="AZ13" s="449"/>
      <c r="BA13" s="449"/>
      <c r="BB13" s="449"/>
      <c r="BC13" s="449"/>
      <c r="BD13" s="449"/>
      <c r="BE13" s="449"/>
      <c r="BF13" s="449"/>
      <c r="BG13" s="449"/>
      <c r="BH13" s="449"/>
      <c r="BI13" s="449"/>
      <c r="BJ13" s="449"/>
      <c r="BK13" s="449"/>
      <c r="BL13" s="449"/>
      <c r="BM13" s="450"/>
      <c r="BN13" s="468">
        <v>1000855</v>
      </c>
      <c r="BO13" s="469"/>
      <c r="BP13" s="469"/>
      <c r="BQ13" s="469"/>
      <c r="BR13" s="469"/>
      <c r="BS13" s="469"/>
      <c r="BT13" s="469"/>
      <c r="BU13" s="470"/>
      <c r="BV13" s="468">
        <v>567640</v>
      </c>
      <c r="BW13" s="469"/>
      <c r="BX13" s="469"/>
      <c r="BY13" s="469"/>
      <c r="BZ13" s="469"/>
      <c r="CA13" s="469"/>
      <c r="CB13" s="469"/>
      <c r="CC13" s="470"/>
      <c r="CD13" s="477" t="s">
        <v>143</v>
      </c>
      <c r="CE13" s="478"/>
      <c r="CF13" s="478"/>
      <c r="CG13" s="478"/>
      <c r="CH13" s="478"/>
      <c r="CI13" s="478"/>
      <c r="CJ13" s="478"/>
      <c r="CK13" s="478"/>
      <c r="CL13" s="478"/>
      <c r="CM13" s="478"/>
      <c r="CN13" s="478"/>
      <c r="CO13" s="478"/>
      <c r="CP13" s="478"/>
      <c r="CQ13" s="478"/>
      <c r="CR13" s="478"/>
      <c r="CS13" s="479"/>
      <c r="CT13" s="438">
        <v>6.7</v>
      </c>
      <c r="CU13" s="439"/>
      <c r="CV13" s="439"/>
      <c r="CW13" s="439"/>
      <c r="CX13" s="439"/>
      <c r="CY13" s="439"/>
      <c r="CZ13" s="439"/>
      <c r="DA13" s="440"/>
      <c r="DB13" s="438">
        <v>8.1</v>
      </c>
      <c r="DC13" s="439"/>
      <c r="DD13" s="439"/>
      <c r="DE13" s="439"/>
      <c r="DF13" s="439"/>
      <c r="DG13" s="439"/>
      <c r="DH13" s="439"/>
      <c r="DI13" s="440"/>
      <c r="DJ13" s="184"/>
      <c r="DK13" s="184"/>
      <c r="DL13" s="184"/>
      <c r="DM13" s="184"/>
      <c r="DN13" s="184"/>
      <c r="DO13" s="184"/>
    </row>
    <row r="14" spans="1:119" ht="18.75" customHeight="1" thickBot="1" x14ac:dyDescent="0.2">
      <c r="A14" s="185"/>
      <c r="B14" s="587"/>
      <c r="C14" s="588"/>
      <c r="D14" s="588"/>
      <c r="E14" s="588"/>
      <c r="F14" s="588"/>
      <c r="G14" s="588"/>
      <c r="H14" s="588"/>
      <c r="I14" s="588"/>
      <c r="J14" s="588"/>
      <c r="K14" s="589"/>
      <c r="L14" s="561" t="s">
        <v>144</v>
      </c>
      <c r="M14" s="605"/>
      <c r="N14" s="605"/>
      <c r="O14" s="605"/>
      <c r="P14" s="605"/>
      <c r="Q14" s="606"/>
      <c r="R14" s="571">
        <v>62485</v>
      </c>
      <c r="S14" s="572"/>
      <c r="T14" s="572"/>
      <c r="U14" s="572"/>
      <c r="V14" s="573"/>
      <c r="W14" s="574"/>
      <c r="X14" s="484"/>
      <c r="Y14" s="484"/>
      <c r="Z14" s="484"/>
      <c r="AA14" s="484"/>
      <c r="AB14" s="485"/>
      <c r="AC14" s="564">
        <v>1.2</v>
      </c>
      <c r="AD14" s="565"/>
      <c r="AE14" s="565"/>
      <c r="AF14" s="565"/>
      <c r="AG14" s="566"/>
      <c r="AH14" s="564">
        <v>1.1000000000000001</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145</v>
      </c>
      <c r="CE14" s="475"/>
      <c r="CF14" s="475"/>
      <c r="CG14" s="475"/>
      <c r="CH14" s="475"/>
      <c r="CI14" s="475"/>
      <c r="CJ14" s="475"/>
      <c r="CK14" s="475"/>
      <c r="CL14" s="475"/>
      <c r="CM14" s="475"/>
      <c r="CN14" s="475"/>
      <c r="CO14" s="475"/>
      <c r="CP14" s="475"/>
      <c r="CQ14" s="475"/>
      <c r="CR14" s="475"/>
      <c r="CS14" s="476"/>
      <c r="CT14" s="575" t="s">
        <v>137</v>
      </c>
      <c r="CU14" s="576"/>
      <c r="CV14" s="576"/>
      <c r="CW14" s="576"/>
      <c r="CX14" s="576"/>
      <c r="CY14" s="576"/>
      <c r="CZ14" s="576"/>
      <c r="DA14" s="577"/>
      <c r="DB14" s="575" t="s">
        <v>127</v>
      </c>
      <c r="DC14" s="576"/>
      <c r="DD14" s="576"/>
      <c r="DE14" s="576"/>
      <c r="DF14" s="576"/>
      <c r="DG14" s="576"/>
      <c r="DH14" s="576"/>
      <c r="DI14" s="577"/>
      <c r="DJ14" s="184"/>
      <c r="DK14" s="184"/>
      <c r="DL14" s="184"/>
      <c r="DM14" s="184"/>
      <c r="DN14" s="184"/>
      <c r="DO14" s="184"/>
    </row>
    <row r="15" spans="1:119" ht="18.75" customHeight="1" x14ac:dyDescent="0.15">
      <c r="A15" s="185"/>
      <c r="B15" s="587"/>
      <c r="C15" s="588"/>
      <c r="D15" s="588"/>
      <c r="E15" s="588"/>
      <c r="F15" s="588"/>
      <c r="G15" s="588"/>
      <c r="H15" s="588"/>
      <c r="I15" s="588"/>
      <c r="J15" s="588"/>
      <c r="K15" s="589"/>
      <c r="L15" s="195"/>
      <c r="M15" s="568" t="s">
        <v>138</v>
      </c>
      <c r="N15" s="569"/>
      <c r="O15" s="569"/>
      <c r="P15" s="569"/>
      <c r="Q15" s="570"/>
      <c r="R15" s="571">
        <v>62009</v>
      </c>
      <c r="S15" s="572"/>
      <c r="T15" s="572"/>
      <c r="U15" s="572"/>
      <c r="V15" s="573"/>
      <c r="W15" s="559" t="s">
        <v>146</v>
      </c>
      <c r="X15" s="481"/>
      <c r="Y15" s="481"/>
      <c r="Z15" s="481"/>
      <c r="AA15" s="481"/>
      <c r="AB15" s="482"/>
      <c r="AC15" s="444">
        <v>6039</v>
      </c>
      <c r="AD15" s="445"/>
      <c r="AE15" s="445"/>
      <c r="AF15" s="445"/>
      <c r="AG15" s="446"/>
      <c r="AH15" s="444">
        <v>6028</v>
      </c>
      <c r="AI15" s="445"/>
      <c r="AJ15" s="445"/>
      <c r="AK15" s="445"/>
      <c r="AL15" s="447"/>
      <c r="AM15" s="537"/>
      <c r="AN15" s="442"/>
      <c r="AO15" s="442"/>
      <c r="AP15" s="442"/>
      <c r="AQ15" s="442"/>
      <c r="AR15" s="442"/>
      <c r="AS15" s="442"/>
      <c r="AT15" s="443"/>
      <c r="AU15" s="525"/>
      <c r="AV15" s="526"/>
      <c r="AW15" s="526"/>
      <c r="AX15" s="526"/>
      <c r="AY15" s="460" t="s">
        <v>147</v>
      </c>
      <c r="AZ15" s="461"/>
      <c r="BA15" s="461"/>
      <c r="BB15" s="461"/>
      <c r="BC15" s="461"/>
      <c r="BD15" s="461"/>
      <c r="BE15" s="461"/>
      <c r="BF15" s="461"/>
      <c r="BG15" s="461"/>
      <c r="BH15" s="461"/>
      <c r="BI15" s="461"/>
      <c r="BJ15" s="461"/>
      <c r="BK15" s="461"/>
      <c r="BL15" s="461"/>
      <c r="BM15" s="462"/>
      <c r="BN15" s="463">
        <v>6925828</v>
      </c>
      <c r="BO15" s="464"/>
      <c r="BP15" s="464"/>
      <c r="BQ15" s="464"/>
      <c r="BR15" s="464"/>
      <c r="BS15" s="464"/>
      <c r="BT15" s="464"/>
      <c r="BU15" s="465"/>
      <c r="BV15" s="463">
        <v>6894391</v>
      </c>
      <c r="BW15" s="464"/>
      <c r="BX15" s="464"/>
      <c r="BY15" s="464"/>
      <c r="BZ15" s="464"/>
      <c r="CA15" s="464"/>
      <c r="CB15" s="464"/>
      <c r="CC15" s="465"/>
      <c r="CD15" s="578" t="s">
        <v>148</v>
      </c>
      <c r="CE15" s="579"/>
      <c r="CF15" s="579"/>
      <c r="CG15" s="579"/>
      <c r="CH15" s="579"/>
      <c r="CI15" s="579"/>
      <c r="CJ15" s="579"/>
      <c r="CK15" s="579"/>
      <c r="CL15" s="579"/>
      <c r="CM15" s="579"/>
      <c r="CN15" s="579"/>
      <c r="CO15" s="579"/>
      <c r="CP15" s="579"/>
      <c r="CQ15" s="579"/>
      <c r="CR15" s="579"/>
      <c r="CS15" s="580"/>
      <c r="CT15" s="196"/>
      <c r="CU15" s="197"/>
      <c r="CV15" s="197"/>
      <c r="CW15" s="197"/>
      <c r="CX15" s="197"/>
      <c r="CY15" s="197"/>
      <c r="CZ15" s="197"/>
      <c r="DA15" s="198"/>
      <c r="DB15" s="196"/>
      <c r="DC15" s="197"/>
      <c r="DD15" s="197"/>
      <c r="DE15" s="197"/>
      <c r="DF15" s="197"/>
      <c r="DG15" s="197"/>
      <c r="DH15" s="197"/>
      <c r="DI15" s="198"/>
      <c r="DJ15" s="184"/>
      <c r="DK15" s="184"/>
      <c r="DL15" s="184"/>
      <c r="DM15" s="184"/>
      <c r="DN15" s="184"/>
      <c r="DO15" s="184"/>
    </row>
    <row r="16" spans="1:119" ht="18.75" customHeight="1" x14ac:dyDescent="0.15">
      <c r="A16" s="185"/>
      <c r="B16" s="587"/>
      <c r="C16" s="588"/>
      <c r="D16" s="588"/>
      <c r="E16" s="588"/>
      <c r="F16" s="588"/>
      <c r="G16" s="588"/>
      <c r="H16" s="588"/>
      <c r="I16" s="588"/>
      <c r="J16" s="588"/>
      <c r="K16" s="589"/>
      <c r="L16" s="561" t="s">
        <v>149</v>
      </c>
      <c r="M16" s="562"/>
      <c r="N16" s="562"/>
      <c r="O16" s="562"/>
      <c r="P16" s="562"/>
      <c r="Q16" s="563"/>
      <c r="R16" s="556" t="s">
        <v>150</v>
      </c>
      <c r="S16" s="557"/>
      <c r="T16" s="557"/>
      <c r="U16" s="557"/>
      <c r="V16" s="558"/>
      <c r="W16" s="574"/>
      <c r="X16" s="484"/>
      <c r="Y16" s="484"/>
      <c r="Z16" s="484"/>
      <c r="AA16" s="484"/>
      <c r="AB16" s="485"/>
      <c r="AC16" s="564">
        <v>21.3</v>
      </c>
      <c r="AD16" s="565"/>
      <c r="AE16" s="565"/>
      <c r="AF16" s="565"/>
      <c r="AG16" s="566"/>
      <c r="AH16" s="564">
        <v>21.2</v>
      </c>
      <c r="AI16" s="565"/>
      <c r="AJ16" s="565"/>
      <c r="AK16" s="565"/>
      <c r="AL16" s="567"/>
      <c r="AM16" s="537"/>
      <c r="AN16" s="442"/>
      <c r="AO16" s="442"/>
      <c r="AP16" s="442"/>
      <c r="AQ16" s="442"/>
      <c r="AR16" s="442"/>
      <c r="AS16" s="442"/>
      <c r="AT16" s="443"/>
      <c r="AU16" s="525"/>
      <c r="AV16" s="526"/>
      <c r="AW16" s="526"/>
      <c r="AX16" s="526"/>
      <c r="AY16" s="448" t="s">
        <v>151</v>
      </c>
      <c r="AZ16" s="449"/>
      <c r="BA16" s="449"/>
      <c r="BB16" s="449"/>
      <c r="BC16" s="449"/>
      <c r="BD16" s="449"/>
      <c r="BE16" s="449"/>
      <c r="BF16" s="449"/>
      <c r="BG16" s="449"/>
      <c r="BH16" s="449"/>
      <c r="BI16" s="449"/>
      <c r="BJ16" s="449"/>
      <c r="BK16" s="449"/>
      <c r="BL16" s="449"/>
      <c r="BM16" s="450"/>
      <c r="BN16" s="468">
        <v>9814248</v>
      </c>
      <c r="BO16" s="469"/>
      <c r="BP16" s="469"/>
      <c r="BQ16" s="469"/>
      <c r="BR16" s="469"/>
      <c r="BS16" s="469"/>
      <c r="BT16" s="469"/>
      <c r="BU16" s="470"/>
      <c r="BV16" s="468">
        <v>9730892</v>
      </c>
      <c r="BW16" s="469"/>
      <c r="BX16" s="469"/>
      <c r="BY16" s="469"/>
      <c r="BZ16" s="469"/>
      <c r="CA16" s="469"/>
      <c r="CB16" s="469"/>
      <c r="CC16" s="470"/>
      <c r="CD16" s="199"/>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4"/>
      <c r="DK16" s="184"/>
      <c r="DL16" s="184"/>
      <c r="DM16" s="184"/>
      <c r="DN16" s="184"/>
      <c r="DO16" s="184"/>
    </row>
    <row r="17" spans="1:119" ht="18.75" customHeight="1" thickBot="1" x14ac:dyDescent="0.2">
      <c r="A17" s="185"/>
      <c r="B17" s="590"/>
      <c r="C17" s="591"/>
      <c r="D17" s="591"/>
      <c r="E17" s="591"/>
      <c r="F17" s="591"/>
      <c r="G17" s="591"/>
      <c r="H17" s="591"/>
      <c r="I17" s="591"/>
      <c r="J17" s="591"/>
      <c r="K17" s="592"/>
      <c r="L17" s="200"/>
      <c r="M17" s="553" t="s">
        <v>152</v>
      </c>
      <c r="N17" s="554"/>
      <c r="O17" s="554"/>
      <c r="P17" s="554"/>
      <c r="Q17" s="555"/>
      <c r="R17" s="556" t="s">
        <v>153</v>
      </c>
      <c r="S17" s="557"/>
      <c r="T17" s="557"/>
      <c r="U17" s="557"/>
      <c r="V17" s="558"/>
      <c r="W17" s="559" t="s">
        <v>154</v>
      </c>
      <c r="X17" s="481"/>
      <c r="Y17" s="481"/>
      <c r="Z17" s="481"/>
      <c r="AA17" s="481"/>
      <c r="AB17" s="482"/>
      <c r="AC17" s="444">
        <v>22044</v>
      </c>
      <c r="AD17" s="445"/>
      <c r="AE17" s="445"/>
      <c r="AF17" s="445"/>
      <c r="AG17" s="446"/>
      <c r="AH17" s="444">
        <v>22099</v>
      </c>
      <c r="AI17" s="445"/>
      <c r="AJ17" s="445"/>
      <c r="AK17" s="445"/>
      <c r="AL17" s="447"/>
      <c r="AM17" s="537"/>
      <c r="AN17" s="442"/>
      <c r="AO17" s="442"/>
      <c r="AP17" s="442"/>
      <c r="AQ17" s="442"/>
      <c r="AR17" s="442"/>
      <c r="AS17" s="442"/>
      <c r="AT17" s="443"/>
      <c r="AU17" s="525"/>
      <c r="AV17" s="526"/>
      <c r="AW17" s="526"/>
      <c r="AX17" s="526"/>
      <c r="AY17" s="448" t="s">
        <v>155</v>
      </c>
      <c r="AZ17" s="449"/>
      <c r="BA17" s="449"/>
      <c r="BB17" s="449"/>
      <c r="BC17" s="449"/>
      <c r="BD17" s="449"/>
      <c r="BE17" s="449"/>
      <c r="BF17" s="449"/>
      <c r="BG17" s="449"/>
      <c r="BH17" s="449"/>
      <c r="BI17" s="449"/>
      <c r="BJ17" s="449"/>
      <c r="BK17" s="449"/>
      <c r="BL17" s="449"/>
      <c r="BM17" s="450"/>
      <c r="BN17" s="468">
        <v>8811665</v>
      </c>
      <c r="BO17" s="469"/>
      <c r="BP17" s="469"/>
      <c r="BQ17" s="469"/>
      <c r="BR17" s="469"/>
      <c r="BS17" s="469"/>
      <c r="BT17" s="469"/>
      <c r="BU17" s="470"/>
      <c r="BV17" s="468">
        <v>8765775</v>
      </c>
      <c r="BW17" s="469"/>
      <c r="BX17" s="469"/>
      <c r="BY17" s="469"/>
      <c r="BZ17" s="469"/>
      <c r="CA17" s="469"/>
      <c r="CB17" s="469"/>
      <c r="CC17" s="470"/>
      <c r="CD17" s="199"/>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4"/>
      <c r="DK17" s="184"/>
      <c r="DL17" s="184"/>
      <c r="DM17" s="184"/>
      <c r="DN17" s="184"/>
      <c r="DO17" s="184"/>
    </row>
    <row r="18" spans="1:119" ht="18.75" customHeight="1" thickBot="1" x14ac:dyDescent="0.2">
      <c r="A18" s="185"/>
      <c r="B18" s="530" t="s">
        <v>156</v>
      </c>
      <c r="C18" s="531"/>
      <c r="D18" s="531"/>
      <c r="E18" s="532"/>
      <c r="F18" s="532"/>
      <c r="G18" s="532"/>
      <c r="H18" s="532"/>
      <c r="I18" s="532"/>
      <c r="J18" s="532"/>
      <c r="K18" s="532"/>
      <c r="L18" s="533">
        <v>19.690000000000001</v>
      </c>
      <c r="M18" s="533"/>
      <c r="N18" s="533"/>
      <c r="O18" s="533"/>
      <c r="P18" s="533"/>
      <c r="Q18" s="533"/>
      <c r="R18" s="534"/>
      <c r="S18" s="534"/>
      <c r="T18" s="534"/>
      <c r="U18" s="534"/>
      <c r="V18" s="535"/>
      <c r="W18" s="549"/>
      <c r="X18" s="550"/>
      <c r="Y18" s="550"/>
      <c r="Z18" s="550"/>
      <c r="AA18" s="550"/>
      <c r="AB18" s="560"/>
      <c r="AC18" s="432">
        <v>77.599999999999994</v>
      </c>
      <c r="AD18" s="433"/>
      <c r="AE18" s="433"/>
      <c r="AF18" s="433"/>
      <c r="AG18" s="536"/>
      <c r="AH18" s="432">
        <v>77.7</v>
      </c>
      <c r="AI18" s="433"/>
      <c r="AJ18" s="433"/>
      <c r="AK18" s="433"/>
      <c r="AL18" s="434"/>
      <c r="AM18" s="537"/>
      <c r="AN18" s="442"/>
      <c r="AO18" s="442"/>
      <c r="AP18" s="442"/>
      <c r="AQ18" s="442"/>
      <c r="AR18" s="442"/>
      <c r="AS18" s="442"/>
      <c r="AT18" s="443"/>
      <c r="AU18" s="525"/>
      <c r="AV18" s="526"/>
      <c r="AW18" s="526"/>
      <c r="AX18" s="526"/>
      <c r="AY18" s="448" t="s">
        <v>157</v>
      </c>
      <c r="AZ18" s="449"/>
      <c r="BA18" s="449"/>
      <c r="BB18" s="449"/>
      <c r="BC18" s="449"/>
      <c r="BD18" s="449"/>
      <c r="BE18" s="449"/>
      <c r="BF18" s="449"/>
      <c r="BG18" s="449"/>
      <c r="BH18" s="449"/>
      <c r="BI18" s="449"/>
      <c r="BJ18" s="449"/>
      <c r="BK18" s="449"/>
      <c r="BL18" s="449"/>
      <c r="BM18" s="450"/>
      <c r="BN18" s="468">
        <v>12850874</v>
      </c>
      <c r="BO18" s="469"/>
      <c r="BP18" s="469"/>
      <c r="BQ18" s="469"/>
      <c r="BR18" s="469"/>
      <c r="BS18" s="469"/>
      <c r="BT18" s="469"/>
      <c r="BU18" s="470"/>
      <c r="BV18" s="468">
        <v>12796102</v>
      </c>
      <c r="BW18" s="469"/>
      <c r="BX18" s="469"/>
      <c r="BY18" s="469"/>
      <c r="BZ18" s="469"/>
      <c r="CA18" s="469"/>
      <c r="CB18" s="469"/>
      <c r="CC18" s="470"/>
      <c r="CD18" s="199"/>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4"/>
      <c r="DK18" s="184"/>
      <c r="DL18" s="184"/>
      <c r="DM18" s="184"/>
      <c r="DN18" s="184"/>
      <c r="DO18" s="184"/>
    </row>
    <row r="19" spans="1:119" ht="18.75" customHeight="1" thickBot="1" x14ac:dyDescent="0.2">
      <c r="A19" s="185"/>
      <c r="B19" s="530" t="s">
        <v>158</v>
      </c>
      <c r="C19" s="531"/>
      <c r="D19" s="531"/>
      <c r="E19" s="532"/>
      <c r="F19" s="532"/>
      <c r="G19" s="532"/>
      <c r="H19" s="532"/>
      <c r="I19" s="532"/>
      <c r="J19" s="532"/>
      <c r="K19" s="532"/>
      <c r="L19" s="538">
        <v>3154</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159</v>
      </c>
      <c r="AZ19" s="449"/>
      <c r="BA19" s="449"/>
      <c r="BB19" s="449"/>
      <c r="BC19" s="449"/>
      <c r="BD19" s="449"/>
      <c r="BE19" s="449"/>
      <c r="BF19" s="449"/>
      <c r="BG19" s="449"/>
      <c r="BH19" s="449"/>
      <c r="BI19" s="449"/>
      <c r="BJ19" s="449"/>
      <c r="BK19" s="449"/>
      <c r="BL19" s="449"/>
      <c r="BM19" s="450"/>
      <c r="BN19" s="468">
        <v>18273012</v>
      </c>
      <c r="BO19" s="469"/>
      <c r="BP19" s="469"/>
      <c r="BQ19" s="469"/>
      <c r="BR19" s="469"/>
      <c r="BS19" s="469"/>
      <c r="BT19" s="469"/>
      <c r="BU19" s="470"/>
      <c r="BV19" s="468">
        <v>17535779</v>
      </c>
      <c r="BW19" s="469"/>
      <c r="BX19" s="469"/>
      <c r="BY19" s="469"/>
      <c r="BZ19" s="469"/>
      <c r="CA19" s="469"/>
      <c r="CB19" s="469"/>
      <c r="CC19" s="470"/>
      <c r="CD19" s="199"/>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4"/>
      <c r="DK19" s="184"/>
      <c r="DL19" s="184"/>
      <c r="DM19" s="184"/>
      <c r="DN19" s="184"/>
      <c r="DO19" s="184"/>
    </row>
    <row r="20" spans="1:119" ht="18.75" customHeight="1" thickBot="1" x14ac:dyDescent="0.2">
      <c r="A20" s="185"/>
      <c r="B20" s="530" t="s">
        <v>160</v>
      </c>
      <c r="C20" s="531"/>
      <c r="D20" s="531"/>
      <c r="E20" s="532"/>
      <c r="F20" s="532"/>
      <c r="G20" s="532"/>
      <c r="H20" s="532"/>
      <c r="I20" s="532"/>
      <c r="J20" s="532"/>
      <c r="K20" s="532"/>
      <c r="L20" s="538">
        <v>24097</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199"/>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4"/>
      <c r="DK20" s="184"/>
      <c r="DL20" s="184"/>
      <c r="DM20" s="184"/>
      <c r="DN20" s="184"/>
      <c r="DO20" s="184"/>
    </row>
    <row r="21" spans="1:119" ht="18.75" customHeight="1" x14ac:dyDescent="0.15">
      <c r="A21" s="185"/>
      <c r="B21" s="527" t="s">
        <v>161</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199"/>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4"/>
      <c r="DK21" s="184"/>
      <c r="DL21" s="184"/>
      <c r="DM21" s="184"/>
      <c r="DN21" s="184"/>
      <c r="DO21" s="184"/>
    </row>
    <row r="22" spans="1:119" ht="18.75" customHeight="1" thickBot="1" x14ac:dyDescent="0.2">
      <c r="A22" s="185"/>
      <c r="B22" s="497" t="s">
        <v>162</v>
      </c>
      <c r="C22" s="498"/>
      <c r="D22" s="499"/>
      <c r="E22" s="506" t="s">
        <v>1</v>
      </c>
      <c r="F22" s="481"/>
      <c r="G22" s="481"/>
      <c r="H22" s="481"/>
      <c r="I22" s="481"/>
      <c r="J22" s="481"/>
      <c r="K22" s="482"/>
      <c r="L22" s="506" t="s">
        <v>163</v>
      </c>
      <c r="M22" s="481"/>
      <c r="N22" s="481"/>
      <c r="O22" s="481"/>
      <c r="P22" s="482"/>
      <c r="Q22" s="491" t="s">
        <v>164</v>
      </c>
      <c r="R22" s="492"/>
      <c r="S22" s="492"/>
      <c r="T22" s="492"/>
      <c r="U22" s="492"/>
      <c r="V22" s="507"/>
      <c r="W22" s="509" t="s">
        <v>165</v>
      </c>
      <c r="X22" s="498"/>
      <c r="Y22" s="499"/>
      <c r="Z22" s="506" t="s">
        <v>1</v>
      </c>
      <c r="AA22" s="481"/>
      <c r="AB22" s="481"/>
      <c r="AC22" s="481"/>
      <c r="AD22" s="481"/>
      <c r="AE22" s="481"/>
      <c r="AF22" s="481"/>
      <c r="AG22" s="482"/>
      <c r="AH22" s="480" t="s">
        <v>166</v>
      </c>
      <c r="AI22" s="481"/>
      <c r="AJ22" s="481"/>
      <c r="AK22" s="481"/>
      <c r="AL22" s="482"/>
      <c r="AM22" s="480" t="s">
        <v>167</v>
      </c>
      <c r="AN22" s="486"/>
      <c r="AO22" s="486"/>
      <c r="AP22" s="486"/>
      <c r="AQ22" s="486"/>
      <c r="AR22" s="487"/>
      <c r="AS22" s="491" t="s">
        <v>164</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199"/>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4"/>
      <c r="DK22" s="184"/>
      <c r="DL22" s="184"/>
      <c r="DM22" s="184"/>
      <c r="DN22" s="184"/>
      <c r="DO22" s="184"/>
    </row>
    <row r="23" spans="1:119" ht="18.75" customHeight="1" x14ac:dyDescent="0.15">
      <c r="A23" s="185"/>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168</v>
      </c>
      <c r="AZ23" s="461"/>
      <c r="BA23" s="461"/>
      <c r="BB23" s="461"/>
      <c r="BC23" s="461"/>
      <c r="BD23" s="461"/>
      <c r="BE23" s="461"/>
      <c r="BF23" s="461"/>
      <c r="BG23" s="461"/>
      <c r="BH23" s="461"/>
      <c r="BI23" s="461"/>
      <c r="BJ23" s="461"/>
      <c r="BK23" s="461"/>
      <c r="BL23" s="461"/>
      <c r="BM23" s="462"/>
      <c r="BN23" s="468">
        <v>22675113</v>
      </c>
      <c r="BO23" s="469"/>
      <c r="BP23" s="469"/>
      <c r="BQ23" s="469"/>
      <c r="BR23" s="469"/>
      <c r="BS23" s="469"/>
      <c r="BT23" s="469"/>
      <c r="BU23" s="470"/>
      <c r="BV23" s="468">
        <v>24697181</v>
      </c>
      <c r="BW23" s="469"/>
      <c r="BX23" s="469"/>
      <c r="BY23" s="469"/>
      <c r="BZ23" s="469"/>
      <c r="CA23" s="469"/>
      <c r="CB23" s="469"/>
      <c r="CC23" s="470"/>
      <c r="CD23" s="199"/>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4"/>
      <c r="DK23" s="184"/>
      <c r="DL23" s="184"/>
      <c r="DM23" s="184"/>
      <c r="DN23" s="184"/>
      <c r="DO23" s="184"/>
    </row>
    <row r="24" spans="1:119" ht="18.75" customHeight="1" thickBot="1" x14ac:dyDescent="0.2">
      <c r="A24" s="185"/>
      <c r="B24" s="500"/>
      <c r="C24" s="501"/>
      <c r="D24" s="502"/>
      <c r="E24" s="441" t="s">
        <v>169</v>
      </c>
      <c r="F24" s="442"/>
      <c r="G24" s="442"/>
      <c r="H24" s="442"/>
      <c r="I24" s="442"/>
      <c r="J24" s="442"/>
      <c r="K24" s="443"/>
      <c r="L24" s="444">
        <v>1</v>
      </c>
      <c r="M24" s="445"/>
      <c r="N24" s="445"/>
      <c r="O24" s="445"/>
      <c r="P24" s="446"/>
      <c r="Q24" s="444">
        <v>9640</v>
      </c>
      <c r="R24" s="445"/>
      <c r="S24" s="445"/>
      <c r="T24" s="445"/>
      <c r="U24" s="445"/>
      <c r="V24" s="446"/>
      <c r="W24" s="510"/>
      <c r="X24" s="501"/>
      <c r="Y24" s="502"/>
      <c r="Z24" s="441" t="s">
        <v>170</v>
      </c>
      <c r="AA24" s="442"/>
      <c r="AB24" s="442"/>
      <c r="AC24" s="442"/>
      <c r="AD24" s="442"/>
      <c r="AE24" s="442"/>
      <c r="AF24" s="442"/>
      <c r="AG24" s="443"/>
      <c r="AH24" s="444">
        <v>379</v>
      </c>
      <c r="AI24" s="445"/>
      <c r="AJ24" s="445"/>
      <c r="AK24" s="445"/>
      <c r="AL24" s="446"/>
      <c r="AM24" s="444">
        <v>1089625</v>
      </c>
      <c r="AN24" s="445"/>
      <c r="AO24" s="445"/>
      <c r="AP24" s="445"/>
      <c r="AQ24" s="445"/>
      <c r="AR24" s="446"/>
      <c r="AS24" s="444">
        <v>2875</v>
      </c>
      <c r="AT24" s="445"/>
      <c r="AU24" s="445"/>
      <c r="AV24" s="445"/>
      <c r="AW24" s="445"/>
      <c r="AX24" s="447"/>
      <c r="AY24" s="435" t="s">
        <v>171</v>
      </c>
      <c r="AZ24" s="436"/>
      <c r="BA24" s="436"/>
      <c r="BB24" s="436"/>
      <c r="BC24" s="436"/>
      <c r="BD24" s="436"/>
      <c r="BE24" s="436"/>
      <c r="BF24" s="436"/>
      <c r="BG24" s="436"/>
      <c r="BH24" s="436"/>
      <c r="BI24" s="436"/>
      <c r="BJ24" s="436"/>
      <c r="BK24" s="436"/>
      <c r="BL24" s="436"/>
      <c r="BM24" s="437"/>
      <c r="BN24" s="468">
        <v>16192351</v>
      </c>
      <c r="BO24" s="469"/>
      <c r="BP24" s="469"/>
      <c r="BQ24" s="469"/>
      <c r="BR24" s="469"/>
      <c r="BS24" s="469"/>
      <c r="BT24" s="469"/>
      <c r="BU24" s="470"/>
      <c r="BV24" s="468">
        <v>16843754</v>
      </c>
      <c r="BW24" s="469"/>
      <c r="BX24" s="469"/>
      <c r="BY24" s="469"/>
      <c r="BZ24" s="469"/>
      <c r="CA24" s="469"/>
      <c r="CB24" s="469"/>
      <c r="CC24" s="470"/>
      <c r="CD24" s="199"/>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4"/>
      <c r="DK24" s="184"/>
      <c r="DL24" s="184"/>
      <c r="DM24" s="184"/>
      <c r="DN24" s="184"/>
      <c r="DO24" s="184"/>
    </row>
    <row r="25" spans="1:119" s="184" customFormat="1" ht="18.75" customHeight="1" x14ac:dyDescent="0.15">
      <c r="A25" s="185"/>
      <c r="B25" s="500"/>
      <c r="C25" s="501"/>
      <c r="D25" s="502"/>
      <c r="E25" s="441" t="s">
        <v>172</v>
      </c>
      <c r="F25" s="442"/>
      <c r="G25" s="442"/>
      <c r="H25" s="442"/>
      <c r="I25" s="442"/>
      <c r="J25" s="442"/>
      <c r="K25" s="443"/>
      <c r="L25" s="444">
        <v>1</v>
      </c>
      <c r="M25" s="445"/>
      <c r="N25" s="445"/>
      <c r="O25" s="445"/>
      <c r="P25" s="446"/>
      <c r="Q25" s="444">
        <v>7800</v>
      </c>
      <c r="R25" s="445"/>
      <c r="S25" s="445"/>
      <c r="T25" s="445"/>
      <c r="U25" s="445"/>
      <c r="V25" s="446"/>
      <c r="W25" s="510"/>
      <c r="X25" s="501"/>
      <c r="Y25" s="502"/>
      <c r="Z25" s="441" t="s">
        <v>173</v>
      </c>
      <c r="AA25" s="442"/>
      <c r="AB25" s="442"/>
      <c r="AC25" s="442"/>
      <c r="AD25" s="442"/>
      <c r="AE25" s="442"/>
      <c r="AF25" s="442"/>
      <c r="AG25" s="443"/>
      <c r="AH25" s="444" t="s">
        <v>127</v>
      </c>
      <c r="AI25" s="445"/>
      <c r="AJ25" s="445"/>
      <c r="AK25" s="445"/>
      <c r="AL25" s="446"/>
      <c r="AM25" s="444" t="s">
        <v>136</v>
      </c>
      <c r="AN25" s="445"/>
      <c r="AO25" s="445"/>
      <c r="AP25" s="445"/>
      <c r="AQ25" s="445"/>
      <c r="AR25" s="446"/>
      <c r="AS25" s="444" t="s">
        <v>137</v>
      </c>
      <c r="AT25" s="445"/>
      <c r="AU25" s="445"/>
      <c r="AV25" s="445"/>
      <c r="AW25" s="445"/>
      <c r="AX25" s="447"/>
      <c r="AY25" s="460" t="s">
        <v>174</v>
      </c>
      <c r="AZ25" s="461"/>
      <c r="BA25" s="461"/>
      <c r="BB25" s="461"/>
      <c r="BC25" s="461"/>
      <c r="BD25" s="461"/>
      <c r="BE25" s="461"/>
      <c r="BF25" s="461"/>
      <c r="BG25" s="461"/>
      <c r="BH25" s="461"/>
      <c r="BI25" s="461"/>
      <c r="BJ25" s="461"/>
      <c r="BK25" s="461"/>
      <c r="BL25" s="461"/>
      <c r="BM25" s="462"/>
      <c r="BN25" s="463">
        <v>6202218</v>
      </c>
      <c r="BO25" s="464"/>
      <c r="BP25" s="464"/>
      <c r="BQ25" s="464"/>
      <c r="BR25" s="464"/>
      <c r="BS25" s="464"/>
      <c r="BT25" s="464"/>
      <c r="BU25" s="465"/>
      <c r="BV25" s="463">
        <v>5366683</v>
      </c>
      <c r="BW25" s="464"/>
      <c r="BX25" s="464"/>
      <c r="BY25" s="464"/>
      <c r="BZ25" s="464"/>
      <c r="CA25" s="464"/>
      <c r="CB25" s="464"/>
      <c r="CC25" s="465"/>
      <c r="CD25" s="199"/>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4" customFormat="1" ht="18.75" customHeight="1" x14ac:dyDescent="0.15">
      <c r="A26" s="185"/>
      <c r="B26" s="500"/>
      <c r="C26" s="501"/>
      <c r="D26" s="502"/>
      <c r="E26" s="441" t="s">
        <v>175</v>
      </c>
      <c r="F26" s="442"/>
      <c r="G26" s="442"/>
      <c r="H26" s="442"/>
      <c r="I26" s="442"/>
      <c r="J26" s="442"/>
      <c r="K26" s="443"/>
      <c r="L26" s="444">
        <v>1</v>
      </c>
      <c r="M26" s="445"/>
      <c r="N26" s="445"/>
      <c r="O26" s="445"/>
      <c r="P26" s="446"/>
      <c r="Q26" s="444">
        <v>6570</v>
      </c>
      <c r="R26" s="445"/>
      <c r="S26" s="445"/>
      <c r="T26" s="445"/>
      <c r="U26" s="445"/>
      <c r="V26" s="446"/>
      <c r="W26" s="510"/>
      <c r="X26" s="501"/>
      <c r="Y26" s="502"/>
      <c r="Z26" s="441" t="s">
        <v>176</v>
      </c>
      <c r="AA26" s="523"/>
      <c r="AB26" s="523"/>
      <c r="AC26" s="523"/>
      <c r="AD26" s="523"/>
      <c r="AE26" s="523"/>
      <c r="AF26" s="523"/>
      <c r="AG26" s="524"/>
      <c r="AH26" s="444">
        <v>4</v>
      </c>
      <c r="AI26" s="445"/>
      <c r="AJ26" s="445"/>
      <c r="AK26" s="445"/>
      <c r="AL26" s="446"/>
      <c r="AM26" s="444">
        <v>12048</v>
      </c>
      <c r="AN26" s="445"/>
      <c r="AO26" s="445"/>
      <c r="AP26" s="445"/>
      <c r="AQ26" s="445"/>
      <c r="AR26" s="446"/>
      <c r="AS26" s="444">
        <v>3012</v>
      </c>
      <c r="AT26" s="445"/>
      <c r="AU26" s="445"/>
      <c r="AV26" s="445"/>
      <c r="AW26" s="445"/>
      <c r="AX26" s="447"/>
      <c r="AY26" s="477" t="s">
        <v>177</v>
      </c>
      <c r="AZ26" s="478"/>
      <c r="BA26" s="478"/>
      <c r="BB26" s="478"/>
      <c r="BC26" s="478"/>
      <c r="BD26" s="478"/>
      <c r="BE26" s="478"/>
      <c r="BF26" s="478"/>
      <c r="BG26" s="478"/>
      <c r="BH26" s="478"/>
      <c r="BI26" s="478"/>
      <c r="BJ26" s="478"/>
      <c r="BK26" s="478"/>
      <c r="BL26" s="478"/>
      <c r="BM26" s="479"/>
      <c r="BN26" s="468" t="s">
        <v>136</v>
      </c>
      <c r="BO26" s="469"/>
      <c r="BP26" s="469"/>
      <c r="BQ26" s="469"/>
      <c r="BR26" s="469"/>
      <c r="BS26" s="469"/>
      <c r="BT26" s="469"/>
      <c r="BU26" s="470"/>
      <c r="BV26" s="468" t="s">
        <v>137</v>
      </c>
      <c r="BW26" s="469"/>
      <c r="BX26" s="469"/>
      <c r="BY26" s="469"/>
      <c r="BZ26" s="469"/>
      <c r="CA26" s="469"/>
      <c r="CB26" s="469"/>
      <c r="CC26" s="470"/>
      <c r="CD26" s="199"/>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5"/>
      <c r="B27" s="500"/>
      <c r="C27" s="501"/>
      <c r="D27" s="502"/>
      <c r="E27" s="441" t="s">
        <v>178</v>
      </c>
      <c r="F27" s="442"/>
      <c r="G27" s="442"/>
      <c r="H27" s="442"/>
      <c r="I27" s="442"/>
      <c r="J27" s="442"/>
      <c r="K27" s="443"/>
      <c r="L27" s="444">
        <v>1</v>
      </c>
      <c r="M27" s="445"/>
      <c r="N27" s="445"/>
      <c r="O27" s="445"/>
      <c r="P27" s="446"/>
      <c r="Q27" s="444">
        <v>4960</v>
      </c>
      <c r="R27" s="445"/>
      <c r="S27" s="445"/>
      <c r="T27" s="445"/>
      <c r="U27" s="445"/>
      <c r="V27" s="446"/>
      <c r="W27" s="510"/>
      <c r="X27" s="501"/>
      <c r="Y27" s="502"/>
      <c r="Z27" s="441" t="s">
        <v>179</v>
      </c>
      <c r="AA27" s="442"/>
      <c r="AB27" s="442"/>
      <c r="AC27" s="442"/>
      <c r="AD27" s="442"/>
      <c r="AE27" s="442"/>
      <c r="AF27" s="442"/>
      <c r="AG27" s="443"/>
      <c r="AH27" s="444">
        <v>3</v>
      </c>
      <c r="AI27" s="445"/>
      <c r="AJ27" s="445"/>
      <c r="AK27" s="445"/>
      <c r="AL27" s="446"/>
      <c r="AM27" s="444">
        <v>10443</v>
      </c>
      <c r="AN27" s="445"/>
      <c r="AO27" s="445"/>
      <c r="AP27" s="445"/>
      <c r="AQ27" s="445"/>
      <c r="AR27" s="446"/>
      <c r="AS27" s="444">
        <v>3481</v>
      </c>
      <c r="AT27" s="445"/>
      <c r="AU27" s="445"/>
      <c r="AV27" s="445"/>
      <c r="AW27" s="445"/>
      <c r="AX27" s="447"/>
      <c r="AY27" s="474" t="s">
        <v>180</v>
      </c>
      <c r="AZ27" s="475"/>
      <c r="BA27" s="475"/>
      <c r="BB27" s="475"/>
      <c r="BC27" s="475"/>
      <c r="BD27" s="475"/>
      <c r="BE27" s="475"/>
      <c r="BF27" s="475"/>
      <c r="BG27" s="475"/>
      <c r="BH27" s="475"/>
      <c r="BI27" s="475"/>
      <c r="BJ27" s="475"/>
      <c r="BK27" s="475"/>
      <c r="BL27" s="475"/>
      <c r="BM27" s="476"/>
      <c r="BN27" s="471">
        <v>1001161</v>
      </c>
      <c r="BO27" s="472"/>
      <c r="BP27" s="472"/>
      <c r="BQ27" s="472"/>
      <c r="BR27" s="472"/>
      <c r="BS27" s="472"/>
      <c r="BT27" s="472"/>
      <c r="BU27" s="473"/>
      <c r="BV27" s="471">
        <v>1000650</v>
      </c>
      <c r="BW27" s="472"/>
      <c r="BX27" s="472"/>
      <c r="BY27" s="472"/>
      <c r="BZ27" s="472"/>
      <c r="CA27" s="472"/>
      <c r="CB27" s="472"/>
      <c r="CC27" s="473"/>
      <c r="CD27" s="201"/>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4"/>
      <c r="DK27" s="184"/>
      <c r="DL27" s="184"/>
      <c r="DM27" s="184"/>
      <c r="DN27" s="184"/>
      <c r="DO27" s="184"/>
    </row>
    <row r="28" spans="1:119" ht="18.75" customHeight="1" x14ac:dyDescent="0.15">
      <c r="A28" s="185"/>
      <c r="B28" s="500"/>
      <c r="C28" s="501"/>
      <c r="D28" s="502"/>
      <c r="E28" s="441" t="s">
        <v>181</v>
      </c>
      <c r="F28" s="442"/>
      <c r="G28" s="442"/>
      <c r="H28" s="442"/>
      <c r="I28" s="442"/>
      <c r="J28" s="442"/>
      <c r="K28" s="443"/>
      <c r="L28" s="444">
        <v>1</v>
      </c>
      <c r="M28" s="445"/>
      <c r="N28" s="445"/>
      <c r="O28" s="445"/>
      <c r="P28" s="446"/>
      <c r="Q28" s="444">
        <v>4250</v>
      </c>
      <c r="R28" s="445"/>
      <c r="S28" s="445"/>
      <c r="T28" s="445"/>
      <c r="U28" s="445"/>
      <c r="V28" s="446"/>
      <c r="W28" s="510"/>
      <c r="X28" s="501"/>
      <c r="Y28" s="502"/>
      <c r="Z28" s="441" t="s">
        <v>182</v>
      </c>
      <c r="AA28" s="442"/>
      <c r="AB28" s="442"/>
      <c r="AC28" s="442"/>
      <c r="AD28" s="442"/>
      <c r="AE28" s="442"/>
      <c r="AF28" s="442"/>
      <c r="AG28" s="443"/>
      <c r="AH28" s="444" t="s">
        <v>127</v>
      </c>
      <c r="AI28" s="445"/>
      <c r="AJ28" s="445"/>
      <c r="AK28" s="445"/>
      <c r="AL28" s="446"/>
      <c r="AM28" s="444" t="s">
        <v>136</v>
      </c>
      <c r="AN28" s="445"/>
      <c r="AO28" s="445"/>
      <c r="AP28" s="445"/>
      <c r="AQ28" s="445"/>
      <c r="AR28" s="446"/>
      <c r="AS28" s="444" t="s">
        <v>127</v>
      </c>
      <c r="AT28" s="445"/>
      <c r="AU28" s="445"/>
      <c r="AV28" s="445"/>
      <c r="AW28" s="445"/>
      <c r="AX28" s="447"/>
      <c r="AY28" s="451" t="s">
        <v>183</v>
      </c>
      <c r="AZ28" s="452"/>
      <c r="BA28" s="452"/>
      <c r="BB28" s="453"/>
      <c r="BC28" s="460" t="s">
        <v>47</v>
      </c>
      <c r="BD28" s="461"/>
      <c r="BE28" s="461"/>
      <c r="BF28" s="461"/>
      <c r="BG28" s="461"/>
      <c r="BH28" s="461"/>
      <c r="BI28" s="461"/>
      <c r="BJ28" s="461"/>
      <c r="BK28" s="461"/>
      <c r="BL28" s="461"/>
      <c r="BM28" s="462"/>
      <c r="BN28" s="463">
        <v>2394518</v>
      </c>
      <c r="BO28" s="464"/>
      <c r="BP28" s="464"/>
      <c r="BQ28" s="464"/>
      <c r="BR28" s="464"/>
      <c r="BS28" s="464"/>
      <c r="BT28" s="464"/>
      <c r="BU28" s="465"/>
      <c r="BV28" s="463">
        <v>2156020</v>
      </c>
      <c r="BW28" s="464"/>
      <c r="BX28" s="464"/>
      <c r="BY28" s="464"/>
      <c r="BZ28" s="464"/>
      <c r="CA28" s="464"/>
      <c r="CB28" s="464"/>
      <c r="CC28" s="465"/>
      <c r="CD28" s="199"/>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4"/>
      <c r="DK28" s="184"/>
      <c r="DL28" s="184"/>
      <c r="DM28" s="184"/>
      <c r="DN28" s="184"/>
      <c r="DO28" s="184"/>
    </row>
    <row r="29" spans="1:119" ht="18.75" customHeight="1" x14ac:dyDescent="0.15">
      <c r="A29" s="185"/>
      <c r="B29" s="500"/>
      <c r="C29" s="501"/>
      <c r="D29" s="502"/>
      <c r="E29" s="441" t="s">
        <v>184</v>
      </c>
      <c r="F29" s="442"/>
      <c r="G29" s="442"/>
      <c r="H29" s="442"/>
      <c r="I29" s="442"/>
      <c r="J29" s="442"/>
      <c r="K29" s="443"/>
      <c r="L29" s="444">
        <v>16</v>
      </c>
      <c r="M29" s="445"/>
      <c r="N29" s="445"/>
      <c r="O29" s="445"/>
      <c r="P29" s="446"/>
      <c r="Q29" s="444">
        <v>3940</v>
      </c>
      <c r="R29" s="445"/>
      <c r="S29" s="445"/>
      <c r="T29" s="445"/>
      <c r="U29" s="445"/>
      <c r="V29" s="446"/>
      <c r="W29" s="511"/>
      <c r="X29" s="512"/>
      <c r="Y29" s="513"/>
      <c r="Z29" s="441" t="s">
        <v>185</v>
      </c>
      <c r="AA29" s="442"/>
      <c r="AB29" s="442"/>
      <c r="AC29" s="442"/>
      <c r="AD29" s="442"/>
      <c r="AE29" s="442"/>
      <c r="AF29" s="442"/>
      <c r="AG29" s="443"/>
      <c r="AH29" s="444">
        <v>382</v>
      </c>
      <c r="AI29" s="445"/>
      <c r="AJ29" s="445"/>
      <c r="AK29" s="445"/>
      <c r="AL29" s="446"/>
      <c r="AM29" s="444">
        <v>1100068</v>
      </c>
      <c r="AN29" s="445"/>
      <c r="AO29" s="445"/>
      <c r="AP29" s="445"/>
      <c r="AQ29" s="445"/>
      <c r="AR29" s="446"/>
      <c r="AS29" s="444">
        <v>2880</v>
      </c>
      <c r="AT29" s="445"/>
      <c r="AU29" s="445"/>
      <c r="AV29" s="445"/>
      <c r="AW29" s="445"/>
      <c r="AX29" s="447"/>
      <c r="AY29" s="454"/>
      <c r="AZ29" s="455"/>
      <c r="BA29" s="455"/>
      <c r="BB29" s="456"/>
      <c r="BC29" s="448" t="s">
        <v>186</v>
      </c>
      <c r="BD29" s="449"/>
      <c r="BE29" s="449"/>
      <c r="BF29" s="449"/>
      <c r="BG29" s="449"/>
      <c r="BH29" s="449"/>
      <c r="BI29" s="449"/>
      <c r="BJ29" s="449"/>
      <c r="BK29" s="449"/>
      <c r="BL29" s="449"/>
      <c r="BM29" s="450"/>
      <c r="BN29" s="468">
        <v>405209</v>
      </c>
      <c r="BO29" s="469"/>
      <c r="BP29" s="469"/>
      <c r="BQ29" s="469"/>
      <c r="BR29" s="469"/>
      <c r="BS29" s="469"/>
      <c r="BT29" s="469"/>
      <c r="BU29" s="470"/>
      <c r="BV29" s="468">
        <v>1320753</v>
      </c>
      <c r="BW29" s="469"/>
      <c r="BX29" s="469"/>
      <c r="BY29" s="469"/>
      <c r="BZ29" s="469"/>
      <c r="CA29" s="469"/>
      <c r="CB29" s="469"/>
      <c r="CC29" s="470"/>
      <c r="CD29" s="201"/>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4"/>
      <c r="DK29" s="184"/>
      <c r="DL29" s="184"/>
      <c r="DM29" s="184"/>
      <c r="DN29" s="184"/>
      <c r="DO29" s="184"/>
    </row>
    <row r="30" spans="1:119" ht="18.75" customHeight="1" thickBot="1" x14ac:dyDescent="0.2">
      <c r="A30" s="185"/>
      <c r="B30" s="503"/>
      <c r="C30" s="504"/>
      <c r="D30" s="505"/>
      <c r="E30" s="514"/>
      <c r="F30" s="515"/>
      <c r="G30" s="515"/>
      <c r="H30" s="515"/>
      <c r="I30" s="515"/>
      <c r="J30" s="515"/>
      <c r="K30" s="516"/>
      <c r="L30" s="517"/>
      <c r="M30" s="518"/>
      <c r="N30" s="518"/>
      <c r="O30" s="518"/>
      <c r="P30" s="519"/>
      <c r="Q30" s="517"/>
      <c r="R30" s="518"/>
      <c r="S30" s="518"/>
      <c r="T30" s="518"/>
      <c r="U30" s="518"/>
      <c r="V30" s="519"/>
      <c r="W30" s="520" t="s">
        <v>187</v>
      </c>
      <c r="X30" s="521"/>
      <c r="Y30" s="521"/>
      <c r="Z30" s="521"/>
      <c r="AA30" s="521"/>
      <c r="AB30" s="521"/>
      <c r="AC30" s="521"/>
      <c r="AD30" s="521"/>
      <c r="AE30" s="521"/>
      <c r="AF30" s="521"/>
      <c r="AG30" s="522"/>
      <c r="AH30" s="432">
        <v>93.1</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49</v>
      </c>
      <c r="BD30" s="436"/>
      <c r="BE30" s="436"/>
      <c r="BF30" s="436"/>
      <c r="BG30" s="436"/>
      <c r="BH30" s="436"/>
      <c r="BI30" s="436"/>
      <c r="BJ30" s="436"/>
      <c r="BK30" s="436"/>
      <c r="BL30" s="436"/>
      <c r="BM30" s="437"/>
      <c r="BN30" s="471">
        <v>5187354</v>
      </c>
      <c r="BO30" s="472"/>
      <c r="BP30" s="472"/>
      <c r="BQ30" s="472"/>
      <c r="BR30" s="472"/>
      <c r="BS30" s="472"/>
      <c r="BT30" s="472"/>
      <c r="BU30" s="473"/>
      <c r="BV30" s="471">
        <v>6710073</v>
      </c>
      <c r="BW30" s="472"/>
      <c r="BX30" s="472"/>
      <c r="BY30" s="472"/>
      <c r="BZ30" s="472"/>
      <c r="CA30" s="472"/>
      <c r="CB30" s="472"/>
      <c r="CC30" s="473"/>
      <c r="CD30" s="202"/>
      <c r="CE30" s="203"/>
      <c r="CF30" s="203"/>
      <c r="CG30" s="203"/>
      <c r="CH30" s="203"/>
      <c r="CI30" s="203"/>
      <c r="CJ30" s="203"/>
      <c r="CK30" s="203"/>
      <c r="CL30" s="203"/>
      <c r="CM30" s="203"/>
      <c r="CN30" s="203"/>
      <c r="CO30" s="203"/>
      <c r="CP30" s="203"/>
      <c r="CQ30" s="203"/>
      <c r="CR30" s="203"/>
      <c r="CS30" s="204"/>
      <c r="CT30" s="205"/>
      <c r="CU30" s="206"/>
      <c r="CV30" s="206"/>
      <c r="CW30" s="206"/>
      <c r="CX30" s="206"/>
      <c r="CY30" s="206"/>
      <c r="CZ30" s="206"/>
      <c r="DA30" s="207"/>
      <c r="DB30" s="205"/>
      <c r="DC30" s="206"/>
      <c r="DD30" s="206"/>
      <c r="DE30" s="206"/>
      <c r="DF30" s="206"/>
      <c r="DG30" s="206"/>
      <c r="DH30" s="206"/>
      <c r="DI30" s="207"/>
      <c r="DJ30" s="184"/>
      <c r="DK30" s="184"/>
      <c r="DL30" s="184"/>
      <c r="DM30" s="184"/>
      <c r="DN30" s="184"/>
      <c r="DO30" s="184"/>
    </row>
    <row r="31" spans="1:119" ht="13.5" customHeight="1" x14ac:dyDescent="0.15">
      <c r="A31" s="185"/>
      <c r="B31" s="208"/>
      <c r="C31" s="209"/>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c r="BI31" s="209"/>
      <c r="BJ31" s="209"/>
      <c r="BK31" s="209"/>
      <c r="BL31" s="209"/>
      <c r="BM31" s="209"/>
      <c r="BN31" s="209"/>
      <c r="BO31" s="209"/>
      <c r="BP31" s="209"/>
      <c r="BQ31" s="209"/>
      <c r="BR31" s="209"/>
      <c r="BS31" s="209"/>
      <c r="BT31" s="209"/>
      <c r="BU31" s="209"/>
      <c r="BV31" s="209"/>
      <c r="BW31" s="209"/>
      <c r="BX31" s="209"/>
      <c r="BY31" s="209"/>
      <c r="BZ31" s="209"/>
      <c r="CA31" s="209"/>
      <c r="CB31" s="209"/>
      <c r="CC31" s="209"/>
      <c r="CD31" s="209"/>
      <c r="CE31" s="209"/>
      <c r="CF31" s="209"/>
      <c r="CG31" s="209"/>
      <c r="CH31" s="209"/>
      <c r="CI31" s="209"/>
      <c r="CJ31" s="209"/>
      <c r="CK31" s="209"/>
      <c r="CL31" s="209"/>
      <c r="CM31" s="209"/>
      <c r="CN31" s="209"/>
      <c r="CO31" s="209"/>
      <c r="CP31" s="209"/>
      <c r="CQ31" s="209"/>
      <c r="CR31" s="209"/>
      <c r="CS31" s="209"/>
      <c r="CT31" s="209"/>
      <c r="CU31" s="209"/>
      <c r="CV31" s="209"/>
      <c r="CW31" s="209"/>
      <c r="CX31" s="209"/>
      <c r="CY31" s="209"/>
      <c r="CZ31" s="209"/>
      <c r="DA31" s="209"/>
      <c r="DB31" s="209"/>
      <c r="DC31" s="209"/>
      <c r="DD31" s="209"/>
      <c r="DE31" s="209"/>
      <c r="DF31" s="209"/>
      <c r="DG31" s="209"/>
      <c r="DH31" s="209"/>
      <c r="DI31" s="210"/>
      <c r="DJ31" s="184"/>
      <c r="DK31" s="184"/>
      <c r="DL31" s="184"/>
      <c r="DM31" s="184"/>
      <c r="DN31" s="184"/>
      <c r="DO31" s="184"/>
    </row>
    <row r="32" spans="1:119" ht="13.5" customHeight="1" x14ac:dyDescent="0.15">
      <c r="A32" s="185"/>
      <c r="B32" s="211"/>
      <c r="C32" s="212" t="s">
        <v>188</v>
      </c>
      <c r="D32" s="212"/>
      <c r="E32" s="212"/>
      <c r="F32" s="209"/>
      <c r="G32" s="209"/>
      <c r="H32" s="209"/>
      <c r="I32" s="209"/>
      <c r="J32" s="209"/>
      <c r="K32" s="209"/>
      <c r="L32" s="209"/>
      <c r="M32" s="209"/>
      <c r="N32" s="209"/>
      <c r="O32" s="209"/>
      <c r="P32" s="209"/>
      <c r="Q32" s="209"/>
      <c r="R32" s="209"/>
      <c r="S32" s="209"/>
      <c r="T32" s="209"/>
      <c r="U32" s="209" t="s">
        <v>189</v>
      </c>
      <c r="V32" s="209"/>
      <c r="W32" s="209"/>
      <c r="X32" s="209"/>
      <c r="Y32" s="209"/>
      <c r="Z32" s="209"/>
      <c r="AA32" s="209"/>
      <c r="AB32" s="209"/>
      <c r="AC32" s="209"/>
      <c r="AD32" s="209"/>
      <c r="AE32" s="209"/>
      <c r="AF32" s="209"/>
      <c r="AG32" s="209"/>
      <c r="AH32" s="209"/>
      <c r="AI32" s="209"/>
      <c r="AJ32" s="209"/>
      <c r="AK32" s="209"/>
      <c r="AL32" s="209"/>
      <c r="AM32" s="213" t="s">
        <v>190</v>
      </c>
      <c r="AN32" s="209"/>
      <c r="AO32" s="209"/>
      <c r="AP32" s="209"/>
      <c r="AQ32" s="209"/>
      <c r="AR32" s="209"/>
      <c r="AS32" s="213"/>
      <c r="AT32" s="213"/>
      <c r="AU32" s="213"/>
      <c r="AV32" s="213"/>
      <c r="AW32" s="213"/>
      <c r="AX32" s="213"/>
      <c r="AY32" s="213"/>
      <c r="AZ32" s="213"/>
      <c r="BA32" s="213"/>
      <c r="BB32" s="209"/>
      <c r="BC32" s="213"/>
      <c r="BD32" s="209"/>
      <c r="BE32" s="213" t="s">
        <v>191</v>
      </c>
      <c r="BF32" s="209"/>
      <c r="BG32" s="209"/>
      <c r="BH32" s="209"/>
      <c r="BI32" s="209"/>
      <c r="BJ32" s="213"/>
      <c r="BK32" s="213"/>
      <c r="BL32" s="213"/>
      <c r="BM32" s="213"/>
      <c r="BN32" s="213"/>
      <c r="BO32" s="213"/>
      <c r="BP32" s="213"/>
      <c r="BQ32" s="213"/>
      <c r="BR32" s="209"/>
      <c r="BS32" s="209"/>
      <c r="BT32" s="209"/>
      <c r="BU32" s="209"/>
      <c r="BV32" s="209"/>
      <c r="BW32" s="209" t="s">
        <v>192</v>
      </c>
      <c r="BX32" s="209"/>
      <c r="BY32" s="209"/>
      <c r="BZ32" s="209"/>
      <c r="CA32" s="209"/>
      <c r="CB32" s="213"/>
      <c r="CC32" s="213"/>
      <c r="CD32" s="213"/>
      <c r="CE32" s="213"/>
      <c r="CF32" s="213"/>
      <c r="CG32" s="213"/>
      <c r="CH32" s="213"/>
      <c r="CI32" s="213"/>
      <c r="CJ32" s="213"/>
      <c r="CK32" s="213"/>
      <c r="CL32" s="213"/>
      <c r="CM32" s="213"/>
      <c r="CN32" s="213"/>
      <c r="CO32" s="213" t="s">
        <v>193</v>
      </c>
      <c r="CP32" s="213"/>
      <c r="CQ32" s="213"/>
      <c r="CR32" s="213"/>
      <c r="CS32" s="213"/>
      <c r="CT32" s="213"/>
      <c r="CU32" s="213"/>
      <c r="CV32" s="213"/>
      <c r="CW32" s="213"/>
      <c r="CX32" s="213"/>
      <c r="CY32" s="213"/>
      <c r="CZ32" s="213"/>
      <c r="DA32" s="213"/>
      <c r="DB32" s="213"/>
      <c r="DC32" s="213"/>
      <c r="DD32" s="213"/>
      <c r="DE32" s="213"/>
      <c r="DF32" s="213"/>
      <c r="DG32" s="213"/>
      <c r="DH32" s="213"/>
      <c r="DI32" s="210"/>
      <c r="DJ32" s="184"/>
      <c r="DK32" s="184"/>
      <c r="DL32" s="184"/>
      <c r="DM32" s="184"/>
      <c r="DN32" s="184"/>
      <c r="DO32" s="184"/>
    </row>
    <row r="33" spans="1:119" ht="13.5" customHeight="1" x14ac:dyDescent="0.15">
      <c r="A33" s="185"/>
      <c r="B33" s="211"/>
      <c r="C33" s="431" t="s">
        <v>194</v>
      </c>
      <c r="D33" s="431"/>
      <c r="E33" s="430" t="s">
        <v>195</v>
      </c>
      <c r="F33" s="430"/>
      <c r="G33" s="430"/>
      <c r="H33" s="430"/>
      <c r="I33" s="430"/>
      <c r="J33" s="430"/>
      <c r="K33" s="430"/>
      <c r="L33" s="430"/>
      <c r="M33" s="430"/>
      <c r="N33" s="430"/>
      <c r="O33" s="430"/>
      <c r="P33" s="430"/>
      <c r="Q33" s="430"/>
      <c r="R33" s="430"/>
      <c r="S33" s="430"/>
      <c r="T33" s="214"/>
      <c r="U33" s="431" t="s">
        <v>196</v>
      </c>
      <c r="V33" s="431"/>
      <c r="W33" s="430" t="s">
        <v>197</v>
      </c>
      <c r="X33" s="430"/>
      <c r="Y33" s="430"/>
      <c r="Z33" s="430"/>
      <c r="AA33" s="430"/>
      <c r="AB33" s="430"/>
      <c r="AC33" s="430"/>
      <c r="AD33" s="430"/>
      <c r="AE33" s="430"/>
      <c r="AF33" s="430"/>
      <c r="AG33" s="430"/>
      <c r="AH33" s="430"/>
      <c r="AI33" s="430"/>
      <c r="AJ33" s="430"/>
      <c r="AK33" s="430"/>
      <c r="AL33" s="214"/>
      <c r="AM33" s="431" t="s">
        <v>198</v>
      </c>
      <c r="AN33" s="431"/>
      <c r="AO33" s="430" t="s">
        <v>197</v>
      </c>
      <c r="AP33" s="430"/>
      <c r="AQ33" s="430"/>
      <c r="AR33" s="430"/>
      <c r="AS33" s="430"/>
      <c r="AT33" s="430"/>
      <c r="AU33" s="430"/>
      <c r="AV33" s="430"/>
      <c r="AW33" s="430"/>
      <c r="AX33" s="430"/>
      <c r="AY33" s="430"/>
      <c r="AZ33" s="430"/>
      <c r="BA33" s="430"/>
      <c r="BB33" s="430"/>
      <c r="BC33" s="430"/>
      <c r="BD33" s="215"/>
      <c r="BE33" s="430" t="s">
        <v>199</v>
      </c>
      <c r="BF33" s="430"/>
      <c r="BG33" s="430" t="s">
        <v>200</v>
      </c>
      <c r="BH33" s="430"/>
      <c r="BI33" s="430"/>
      <c r="BJ33" s="430"/>
      <c r="BK33" s="430"/>
      <c r="BL33" s="430"/>
      <c r="BM33" s="430"/>
      <c r="BN33" s="430"/>
      <c r="BO33" s="430"/>
      <c r="BP33" s="430"/>
      <c r="BQ33" s="430"/>
      <c r="BR33" s="430"/>
      <c r="BS33" s="430"/>
      <c r="BT33" s="430"/>
      <c r="BU33" s="430"/>
      <c r="BV33" s="215"/>
      <c r="BW33" s="431" t="s">
        <v>199</v>
      </c>
      <c r="BX33" s="431"/>
      <c r="BY33" s="430" t="s">
        <v>201</v>
      </c>
      <c r="BZ33" s="430"/>
      <c r="CA33" s="430"/>
      <c r="CB33" s="430"/>
      <c r="CC33" s="430"/>
      <c r="CD33" s="430"/>
      <c r="CE33" s="430"/>
      <c r="CF33" s="430"/>
      <c r="CG33" s="430"/>
      <c r="CH33" s="430"/>
      <c r="CI33" s="430"/>
      <c r="CJ33" s="430"/>
      <c r="CK33" s="430"/>
      <c r="CL33" s="430"/>
      <c r="CM33" s="430"/>
      <c r="CN33" s="214"/>
      <c r="CO33" s="431" t="s">
        <v>198</v>
      </c>
      <c r="CP33" s="431"/>
      <c r="CQ33" s="430" t="s">
        <v>202</v>
      </c>
      <c r="CR33" s="430"/>
      <c r="CS33" s="430"/>
      <c r="CT33" s="430"/>
      <c r="CU33" s="430"/>
      <c r="CV33" s="430"/>
      <c r="CW33" s="430"/>
      <c r="CX33" s="430"/>
      <c r="CY33" s="430"/>
      <c r="CZ33" s="430"/>
      <c r="DA33" s="430"/>
      <c r="DB33" s="430"/>
      <c r="DC33" s="430"/>
      <c r="DD33" s="430"/>
      <c r="DE33" s="430"/>
      <c r="DF33" s="214"/>
      <c r="DG33" s="429" t="s">
        <v>203</v>
      </c>
      <c r="DH33" s="429"/>
      <c r="DI33" s="216"/>
      <c r="DJ33" s="184"/>
      <c r="DK33" s="184"/>
      <c r="DL33" s="184"/>
      <c r="DM33" s="184"/>
      <c r="DN33" s="184"/>
      <c r="DO33" s="184"/>
    </row>
    <row r="34" spans="1:119" ht="32.25" customHeight="1" x14ac:dyDescent="0.15">
      <c r="A34" s="185"/>
      <c r="B34" s="211"/>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2"/>
      <c r="U34" s="427">
        <f>IF(W34="","",MAX(C34:D43)+1)</f>
        <v>2</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2"/>
      <c r="AM34" s="427">
        <f>IF(AO34="","",MAX(C34:D43,U34:V43)+1)</f>
        <v>5</v>
      </c>
      <c r="AN34" s="427"/>
      <c r="AO34" s="426" t="str">
        <f>IF('各会計、関係団体の財政状況及び健全化判断比率'!B31="","",'各会計、関係団体の財政状況及び健全化判断比率'!B31)</f>
        <v>水道事業会計</v>
      </c>
      <c r="AP34" s="426"/>
      <c r="AQ34" s="426"/>
      <c r="AR34" s="426"/>
      <c r="AS34" s="426"/>
      <c r="AT34" s="426"/>
      <c r="AU34" s="426"/>
      <c r="AV34" s="426"/>
      <c r="AW34" s="426"/>
      <c r="AX34" s="426"/>
      <c r="AY34" s="426"/>
      <c r="AZ34" s="426"/>
      <c r="BA34" s="426"/>
      <c r="BB34" s="426"/>
      <c r="BC34" s="426"/>
      <c r="BD34" s="212"/>
      <c r="BE34" s="427">
        <f>IF(BG34="","",MAX(C34:D43,U34:V43,AM34:AN43)+1)</f>
        <v>6</v>
      </c>
      <c r="BF34" s="427"/>
      <c r="BG34" s="426" t="str">
        <f>IF('各会計、関係団体の財政状況及び健全化判断比率'!B32="","",'各会計、関係団体の財政状況及び健全化判断比率'!B32)</f>
        <v>下水道事業特別会計</v>
      </c>
      <c r="BH34" s="426"/>
      <c r="BI34" s="426"/>
      <c r="BJ34" s="426"/>
      <c r="BK34" s="426"/>
      <c r="BL34" s="426"/>
      <c r="BM34" s="426"/>
      <c r="BN34" s="426"/>
      <c r="BO34" s="426"/>
      <c r="BP34" s="426"/>
      <c r="BQ34" s="426"/>
      <c r="BR34" s="426"/>
      <c r="BS34" s="426"/>
      <c r="BT34" s="426"/>
      <c r="BU34" s="426"/>
      <c r="BV34" s="212"/>
      <c r="BW34" s="427">
        <f>IF(BY34="","",MAX(C34:D43,U34:V43,AM34:AN43,BE34:BF43)+1)</f>
        <v>7</v>
      </c>
      <c r="BX34" s="427"/>
      <c r="BY34" s="426" t="str">
        <f>IF('各会計、関係団体の財政状況及び健全化判断比率'!B68="","",'各会計、関係団体の財政状況及び健全化判断比率'!B68)</f>
        <v>宮城東部衛生処理組合</v>
      </c>
      <c r="BZ34" s="426"/>
      <c r="CA34" s="426"/>
      <c r="CB34" s="426"/>
      <c r="CC34" s="426"/>
      <c r="CD34" s="426"/>
      <c r="CE34" s="426"/>
      <c r="CF34" s="426"/>
      <c r="CG34" s="426"/>
      <c r="CH34" s="426"/>
      <c r="CI34" s="426"/>
      <c r="CJ34" s="426"/>
      <c r="CK34" s="426"/>
      <c r="CL34" s="426"/>
      <c r="CM34" s="426"/>
      <c r="CN34" s="212"/>
      <c r="CO34" s="427">
        <f>IF(CQ34="","",MAX(C34:D43,U34:V43,AM34:AN43,BE34:BF43,BW34:BX43)+1)</f>
        <v>14</v>
      </c>
      <c r="CP34" s="427"/>
      <c r="CQ34" s="426" t="str">
        <f>IF('各会計、関係団体の財政状況及び健全化判断比率'!BS7="","",'各会計、関係団体の財政状況及び健全化判断比率'!BS7)</f>
        <v>多賀城市土地開発公社</v>
      </c>
      <c r="CR34" s="426"/>
      <c r="CS34" s="426"/>
      <c r="CT34" s="426"/>
      <c r="CU34" s="426"/>
      <c r="CV34" s="426"/>
      <c r="CW34" s="426"/>
      <c r="CX34" s="426"/>
      <c r="CY34" s="426"/>
      <c r="CZ34" s="426"/>
      <c r="DA34" s="426"/>
      <c r="DB34" s="426"/>
      <c r="DC34" s="426"/>
      <c r="DD34" s="426"/>
      <c r="DE34" s="426"/>
      <c r="DF34" s="209"/>
      <c r="DG34" s="428" t="str">
        <f>IF('各会計、関係団体の財政状況及び健全化判断比率'!BR7="","",'各会計、関係団体の財政状況及び健全化判断比率'!BR7)</f>
        <v/>
      </c>
      <c r="DH34" s="428"/>
      <c r="DI34" s="216"/>
      <c r="DJ34" s="184"/>
      <c r="DK34" s="184"/>
      <c r="DL34" s="184"/>
      <c r="DM34" s="184"/>
      <c r="DN34" s="184"/>
      <c r="DO34" s="184"/>
    </row>
    <row r="35" spans="1:119" ht="32.25" customHeight="1" x14ac:dyDescent="0.15">
      <c r="A35" s="185"/>
      <c r="B35" s="211"/>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2"/>
      <c r="U35" s="427">
        <f>IF(W35="","",U34+1)</f>
        <v>3</v>
      </c>
      <c r="V35" s="427"/>
      <c r="W35" s="426" t="str">
        <f>IF('各会計、関係団体の財政状況及び健全化判断比率'!B29="","",'各会計、関係団体の財政状況及び健全化判断比率'!B29)</f>
        <v>介護保険特別会計</v>
      </c>
      <c r="X35" s="426"/>
      <c r="Y35" s="426"/>
      <c r="Z35" s="426"/>
      <c r="AA35" s="426"/>
      <c r="AB35" s="426"/>
      <c r="AC35" s="426"/>
      <c r="AD35" s="426"/>
      <c r="AE35" s="426"/>
      <c r="AF35" s="426"/>
      <c r="AG35" s="426"/>
      <c r="AH35" s="426"/>
      <c r="AI35" s="426"/>
      <c r="AJ35" s="426"/>
      <c r="AK35" s="426"/>
      <c r="AL35" s="212"/>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2"/>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2"/>
      <c r="BW35" s="427">
        <f t="shared" ref="BW35:BW43" si="2">IF(BY35="","",BW34+1)</f>
        <v>8</v>
      </c>
      <c r="BX35" s="427"/>
      <c r="BY35" s="426" t="str">
        <f>IF('各会計、関係団体の財政状況及び健全化判断比率'!B69="","",'各会計、関係団体の財政状況及び健全化判断比率'!B69)</f>
        <v>宮城県市町村職員退職手当組合</v>
      </c>
      <c r="BZ35" s="426"/>
      <c r="CA35" s="426"/>
      <c r="CB35" s="426"/>
      <c r="CC35" s="426"/>
      <c r="CD35" s="426"/>
      <c r="CE35" s="426"/>
      <c r="CF35" s="426"/>
      <c r="CG35" s="426"/>
      <c r="CH35" s="426"/>
      <c r="CI35" s="426"/>
      <c r="CJ35" s="426"/>
      <c r="CK35" s="426"/>
      <c r="CL35" s="426"/>
      <c r="CM35" s="426"/>
      <c r="CN35" s="212"/>
      <c r="CO35" s="427">
        <f t="shared" ref="CO35:CO43" si="3">IF(CQ35="","",CO34+1)</f>
        <v>15</v>
      </c>
      <c r="CP35" s="427"/>
      <c r="CQ35" s="426" t="str">
        <f>IF('各会計、関係団体の財政状況及び健全化判断比率'!BS8="","",'各会計、関係団体の財政状況及び健全化判断比率'!BS8)</f>
        <v>多賀城駅北開発</v>
      </c>
      <c r="CR35" s="426"/>
      <c r="CS35" s="426"/>
      <c r="CT35" s="426"/>
      <c r="CU35" s="426"/>
      <c r="CV35" s="426"/>
      <c r="CW35" s="426"/>
      <c r="CX35" s="426"/>
      <c r="CY35" s="426"/>
      <c r="CZ35" s="426"/>
      <c r="DA35" s="426"/>
      <c r="DB35" s="426"/>
      <c r="DC35" s="426"/>
      <c r="DD35" s="426"/>
      <c r="DE35" s="426"/>
      <c r="DF35" s="209"/>
      <c r="DG35" s="428" t="str">
        <f>IF('各会計、関係団体の財政状況及び健全化判断比率'!BR8="","",'各会計、関係団体の財政状況及び健全化判断比率'!BR8)</f>
        <v/>
      </c>
      <c r="DH35" s="428"/>
      <c r="DI35" s="216"/>
      <c r="DJ35" s="184"/>
      <c r="DK35" s="184"/>
      <c r="DL35" s="184"/>
      <c r="DM35" s="184"/>
      <c r="DN35" s="184"/>
      <c r="DO35" s="184"/>
    </row>
    <row r="36" spans="1:119" ht="32.25" customHeight="1" x14ac:dyDescent="0.15">
      <c r="A36" s="185"/>
      <c r="B36" s="211"/>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2"/>
      <c r="U36" s="427">
        <f t="shared" ref="U36:U43" si="4">IF(W36="","",U35+1)</f>
        <v>4</v>
      </c>
      <c r="V36" s="427"/>
      <c r="W36" s="426" t="str">
        <f>IF('各会計、関係団体の財政状況及び健全化判断比率'!B30="","",'各会計、関係団体の財政状況及び健全化判断比率'!B30)</f>
        <v>後期高齢者医療特別会計</v>
      </c>
      <c r="X36" s="426"/>
      <c r="Y36" s="426"/>
      <c r="Z36" s="426"/>
      <c r="AA36" s="426"/>
      <c r="AB36" s="426"/>
      <c r="AC36" s="426"/>
      <c r="AD36" s="426"/>
      <c r="AE36" s="426"/>
      <c r="AF36" s="426"/>
      <c r="AG36" s="426"/>
      <c r="AH36" s="426"/>
      <c r="AI36" s="426"/>
      <c r="AJ36" s="426"/>
      <c r="AK36" s="426"/>
      <c r="AL36" s="212"/>
      <c r="AM36" s="427" t="str">
        <f t="shared" si="0"/>
        <v/>
      </c>
      <c r="AN36" s="427"/>
      <c r="AO36" s="426"/>
      <c r="AP36" s="426"/>
      <c r="AQ36" s="426"/>
      <c r="AR36" s="426"/>
      <c r="AS36" s="426"/>
      <c r="AT36" s="426"/>
      <c r="AU36" s="426"/>
      <c r="AV36" s="426"/>
      <c r="AW36" s="426"/>
      <c r="AX36" s="426"/>
      <c r="AY36" s="426"/>
      <c r="AZ36" s="426"/>
      <c r="BA36" s="426"/>
      <c r="BB36" s="426"/>
      <c r="BC36" s="426"/>
      <c r="BD36" s="212"/>
      <c r="BE36" s="427" t="str">
        <f t="shared" si="1"/>
        <v/>
      </c>
      <c r="BF36" s="427"/>
      <c r="BG36" s="426"/>
      <c r="BH36" s="426"/>
      <c r="BI36" s="426"/>
      <c r="BJ36" s="426"/>
      <c r="BK36" s="426"/>
      <c r="BL36" s="426"/>
      <c r="BM36" s="426"/>
      <c r="BN36" s="426"/>
      <c r="BO36" s="426"/>
      <c r="BP36" s="426"/>
      <c r="BQ36" s="426"/>
      <c r="BR36" s="426"/>
      <c r="BS36" s="426"/>
      <c r="BT36" s="426"/>
      <c r="BU36" s="426"/>
      <c r="BV36" s="212"/>
      <c r="BW36" s="427">
        <f t="shared" si="2"/>
        <v>9</v>
      </c>
      <c r="BX36" s="427"/>
      <c r="BY36" s="426" t="str">
        <f>IF('各会計、関係団体の財政状況及び健全化判断比率'!B70="","",'各会計、関係団体の財政状況及び健全化判断比率'!B70)</f>
        <v>宮城県市町村非常勤消防団員補償報償組合</v>
      </c>
      <c r="BZ36" s="426"/>
      <c r="CA36" s="426"/>
      <c r="CB36" s="426"/>
      <c r="CC36" s="426"/>
      <c r="CD36" s="426"/>
      <c r="CE36" s="426"/>
      <c r="CF36" s="426"/>
      <c r="CG36" s="426"/>
      <c r="CH36" s="426"/>
      <c r="CI36" s="426"/>
      <c r="CJ36" s="426"/>
      <c r="CK36" s="426"/>
      <c r="CL36" s="426"/>
      <c r="CM36" s="426"/>
      <c r="CN36" s="212"/>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09"/>
      <c r="DG36" s="428" t="str">
        <f>IF('各会計、関係団体の財政状況及び健全化判断比率'!BR9="","",'各会計、関係団体の財政状況及び健全化判断比率'!BR9)</f>
        <v/>
      </c>
      <c r="DH36" s="428"/>
      <c r="DI36" s="216"/>
      <c r="DJ36" s="184"/>
      <c r="DK36" s="184"/>
      <c r="DL36" s="184"/>
      <c r="DM36" s="184"/>
      <c r="DN36" s="184"/>
      <c r="DO36" s="184"/>
    </row>
    <row r="37" spans="1:119" ht="32.25" customHeight="1" x14ac:dyDescent="0.15">
      <c r="A37" s="185"/>
      <c r="B37" s="211"/>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2"/>
      <c r="U37" s="427" t="str">
        <f t="shared" si="4"/>
        <v/>
      </c>
      <c r="V37" s="427"/>
      <c r="W37" s="426"/>
      <c r="X37" s="426"/>
      <c r="Y37" s="426"/>
      <c r="Z37" s="426"/>
      <c r="AA37" s="426"/>
      <c r="AB37" s="426"/>
      <c r="AC37" s="426"/>
      <c r="AD37" s="426"/>
      <c r="AE37" s="426"/>
      <c r="AF37" s="426"/>
      <c r="AG37" s="426"/>
      <c r="AH37" s="426"/>
      <c r="AI37" s="426"/>
      <c r="AJ37" s="426"/>
      <c r="AK37" s="426"/>
      <c r="AL37" s="212"/>
      <c r="AM37" s="427" t="str">
        <f t="shared" si="0"/>
        <v/>
      </c>
      <c r="AN37" s="427"/>
      <c r="AO37" s="426"/>
      <c r="AP37" s="426"/>
      <c r="AQ37" s="426"/>
      <c r="AR37" s="426"/>
      <c r="AS37" s="426"/>
      <c r="AT37" s="426"/>
      <c r="AU37" s="426"/>
      <c r="AV37" s="426"/>
      <c r="AW37" s="426"/>
      <c r="AX37" s="426"/>
      <c r="AY37" s="426"/>
      <c r="AZ37" s="426"/>
      <c r="BA37" s="426"/>
      <c r="BB37" s="426"/>
      <c r="BC37" s="426"/>
      <c r="BD37" s="212"/>
      <c r="BE37" s="427" t="str">
        <f t="shared" si="1"/>
        <v/>
      </c>
      <c r="BF37" s="427"/>
      <c r="BG37" s="426"/>
      <c r="BH37" s="426"/>
      <c r="BI37" s="426"/>
      <c r="BJ37" s="426"/>
      <c r="BK37" s="426"/>
      <c r="BL37" s="426"/>
      <c r="BM37" s="426"/>
      <c r="BN37" s="426"/>
      <c r="BO37" s="426"/>
      <c r="BP37" s="426"/>
      <c r="BQ37" s="426"/>
      <c r="BR37" s="426"/>
      <c r="BS37" s="426"/>
      <c r="BT37" s="426"/>
      <c r="BU37" s="426"/>
      <c r="BV37" s="212"/>
      <c r="BW37" s="427">
        <f t="shared" si="2"/>
        <v>10</v>
      </c>
      <c r="BX37" s="427"/>
      <c r="BY37" s="426" t="str">
        <f>IF('各会計、関係団体の財政状況及び健全化判断比率'!B71="","",'各会計、関係団体の財政状況及び健全化判断比率'!B71)</f>
        <v>塩釜地区消防事務組合</v>
      </c>
      <c r="BZ37" s="426"/>
      <c r="CA37" s="426"/>
      <c r="CB37" s="426"/>
      <c r="CC37" s="426"/>
      <c r="CD37" s="426"/>
      <c r="CE37" s="426"/>
      <c r="CF37" s="426"/>
      <c r="CG37" s="426"/>
      <c r="CH37" s="426"/>
      <c r="CI37" s="426"/>
      <c r="CJ37" s="426"/>
      <c r="CK37" s="426"/>
      <c r="CL37" s="426"/>
      <c r="CM37" s="426"/>
      <c r="CN37" s="212"/>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09"/>
      <c r="DG37" s="428" t="str">
        <f>IF('各会計、関係団体の財政状況及び健全化判断比率'!BR10="","",'各会計、関係団体の財政状況及び健全化判断比率'!BR10)</f>
        <v/>
      </c>
      <c r="DH37" s="428"/>
      <c r="DI37" s="216"/>
      <c r="DJ37" s="184"/>
      <c r="DK37" s="184"/>
      <c r="DL37" s="184"/>
      <c r="DM37" s="184"/>
      <c r="DN37" s="184"/>
      <c r="DO37" s="184"/>
    </row>
    <row r="38" spans="1:119" ht="32.25" customHeight="1" x14ac:dyDescent="0.15">
      <c r="A38" s="185"/>
      <c r="B38" s="211"/>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2"/>
      <c r="U38" s="427" t="str">
        <f t="shared" si="4"/>
        <v/>
      </c>
      <c r="V38" s="427"/>
      <c r="W38" s="426"/>
      <c r="X38" s="426"/>
      <c r="Y38" s="426"/>
      <c r="Z38" s="426"/>
      <c r="AA38" s="426"/>
      <c r="AB38" s="426"/>
      <c r="AC38" s="426"/>
      <c r="AD38" s="426"/>
      <c r="AE38" s="426"/>
      <c r="AF38" s="426"/>
      <c r="AG38" s="426"/>
      <c r="AH38" s="426"/>
      <c r="AI38" s="426"/>
      <c r="AJ38" s="426"/>
      <c r="AK38" s="426"/>
      <c r="AL38" s="212"/>
      <c r="AM38" s="427" t="str">
        <f t="shared" si="0"/>
        <v/>
      </c>
      <c r="AN38" s="427"/>
      <c r="AO38" s="426"/>
      <c r="AP38" s="426"/>
      <c r="AQ38" s="426"/>
      <c r="AR38" s="426"/>
      <c r="AS38" s="426"/>
      <c r="AT38" s="426"/>
      <c r="AU38" s="426"/>
      <c r="AV38" s="426"/>
      <c r="AW38" s="426"/>
      <c r="AX38" s="426"/>
      <c r="AY38" s="426"/>
      <c r="AZ38" s="426"/>
      <c r="BA38" s="426"/>
      <c r="BB38" s="426"/>
      <c r="BC38" s="426"/>
      <c r="BD38" s="212"/>
      <c r="BE38" s="427" t="str">
        <f t="shared" si="1"/>
        <v/>
      </c>
      <c r="BF38" s="427"/>
      <c r="BG38" s="426"/>
      <c r="BH38" s="426"/>
      <c r="BI38" s="426"/>
      <c r="BJ38" s="426"/>
      <c r="BK38" s="426"/>
      <c r="BL38" s="426"/>
      <c r="BM38" s="426"/>
      <c r="BN38" s="426"/>
      <c r="BO38" s="426"/>
      <c r="BP38" s="426"/>
      <c r="BQ38" s="426"/>
      <c r="BR38" s="426"/>
      <c r="BS38" s="426"/>
      <c r="BT38" s="426"/>
      <c r="BU38" s="426"/>
      <c r="BV38" s="212"/>
      <c r="BW38" s="427">
        <f t="shared" si="2"/>
        <v>11</v>
      </c>
      <c r="BX38" s="427"/>
      <c r="BY38" s="426" t="str">
        <f>IF('各会計、関係団体の財政状況及び健全化判断比率'!B72="","",'各会計、関係団体の財政状況及び健全化判断比率'!B72)</f>
        <v>宮城県市町村自治振興センター</v>
      </c>
      <c r="BZ38" s="426"/>
      <c r="CA38" s="426"/>
      <c r="CB38" s="426"/>
      <c r="CC38" s="426"/>
      <c r="CD38" s="426"/>
      <c r="CE38" s="426"/>
      <c r="CF38" s="426"/>
      <c r="CG38" s="426"/>
      <c r="CH38" s="426"/>
      <c r="CI38" s="426"/>
      <c r="CJ38" s="426"/>
      <c r="CK38" s="426"/>
      <c r="CL38" s="426"/>
      <c r="CM38" s="426"/>
      <c r="CN38" s="212"/>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09"/>
      <c r="DG38" s="428" t="str">
        <f>IF('各会計、関係団体の財政状況及び健全化判断比率'!BR11="","",'各会計、関係団体の財政状況及び健全化判断比率'!BR11)</f>
        <v/>
      </c>
      <c r="DH38" s="428"/>
      <c r="DI38" s="216"/>
      <c r="DJ38" s="184"/>
      <c r="DK38" s="184"/>
      <c r="DL38" s="184"/>
      <c r="DM38" s="184"/>
      <c r="DN38" s="184"/>
      <c r="DO38" s="184"/>
    </row>
    <row r="39" spans="1:119" ht="32.25" customHeight="1" x14ac:dyDescent="0.15">
      <c r="A39" s="185"/>
      <c r="B39" s="211"/>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2"/>
      <c r="U39" s="427" t="str">
        <f t="shared" si="4"/>
        <v/>
      </c>
      <c r="V39" s="427"/>
      <c r="W39" s="426"/>
      <c r="X39" s="426"/>
      <c r="Y39" s="426"/>
      <c r="Z39" s="426"/>
      <c r="AA39" s="426"/>
      <c r="AB39" s="426"/>
      <c r="AC39" s="426"/>
      <c r="AD39" s="426"/>
      <c r="AE39" s="426"/>
      <c r="AF39" s="426"/>
      <c r="AG39" s="426"/>
      <c r="AH39" s="426"/>
      <c r="AI39" s="426"/>
      <c r="AJ39" s="426"/>
      <c r="AK39" s="426"/>
      <c r="AL39" s="212"/>
      <c r="AM39" s="427" t="str">
        <f t="shared" si="0"/>
        <v/>
      </c>
      <c r="AN39" s="427"/>
      <c r="AO39" s="426"/>
      <c r="AP39" s="426"/>
      <c r="AQ39" s="426"/>
      <c r="AR39" s="426"/>
      <c r="AS39" s="426"/>
      <c r="AT39" s="426"/>
      <c r="AU39" s="426"/>
      <c r="AV39" s="426"/>
      <c r="AW39" s="426"/>
      <c r="AX39" s="426"/>
      <c r="AY39" s="426"/>
      <c r="AZ39" s="426"/>
      <c r="BA39" s="426"/>
      <c r="BB39" s="426"/>
      <c r="BC39" s="426"/>
      <c r="BD39" s="212"/>
      <c r="BE39" s="427" t="str">
        <f t="shared" si="1"/>
        <v/>
      </c>
      <c r="BF39" s="427"/>
      <c r="BG39" s="426"/>
      <c r="BH39" s="426"/>
      <c r="BI39" s="426"/>
      <c r="BJ39" s="426"/>
      <c r="BK39" s="426"/>
      <c r="BL39" s="426"/>
      <c r="BM39" s="426"/>
      <c r="BN39" s="426"/>
      <c r="BO39" s="426"/>
      <c r="BP39" s="426"/>
      <c r="BQ39" s="426"/>
      <c r="BR39" s="426"/>
      <c r="BS39" s="426"/>
      <c r="BT39" s="426"/>
      <c r="BU39" s="426"/>
      <c r="BV39" s="212"/>
      <c r="BW39" s="427">
        <f t="shared" si="2"/>
        <v>12</v>
      </c>
      <c r="BX39" s="427"/>
      <c r="BY39" s="426" t="str">
        <f>IF('各会計、関係団体の財政状況及び健全化判断比率'!B73="","",'各会計、関係団体の財政状況及び健全化判断比率'!B73)</f>
        <v>宮城県後期高齢者医療連合組合</v>
      </c>
      <c r="BZ39" s="426"/>
      <c r="CA39" s="426"/>
      <c r="CB39" s="426"/>
      <c r="CC39" s="426"/>
      <c r="CD39" s="426"/>
      <c r="CE39" s="426"/>
      <c r="CF39" s="426"/>
      <c r="CG39" s="426"/>
      <c r="CH39" s="426"/>
      <c r="CI39" s="426"/>
      <c r="CJ39" s="426"/>
      <c r="CK39" s="426"/>
      <c r="CL39" s="426"/>
      <c r="CM39" s="426"/>
      <c r="CN39" s="212"/>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09"/>
      <c r="DG39" s="428" t="str">
        <f>IF('各会計、関係団体の財政状況及び健全化判断比率'!BR12="","",'各会計、関係団体の財政状況及び健全化判断比率'!BR12)</f>
        <v/>
      </c>
      <c r="DH39" s="428"/>
      <c r="DI39" s="216"/>
      <c r="DJ39" s="184"/>
      <c r="DK39" s="184"/>
      <c r="DL39" s="184"/>
      <c r="DM39" s="184"/>
      <c r="DN39" s="184"/>
      <c r="DO39" s="184"/>
    </row>
    <row r="40" spans="1:119" ht="32.25" customHeight="1" x14ac:dyDescent="0.15">
      <c r="A40" s="185"/>
      <c r="B40" s="211"/>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2"/>
      <c r="U40" s="427" t="str">
        <f t="shared" si="4"/>
        <v/>
      </c>
      <c r="V40" s="427"/>
      <c r="W40" s="426"/>
      <c r="X40" s="426"/>
      <c r="Y40" s="426"/>
      <c r="Z40" s="426"/>
      <c r="AA40" s="426"/>
      <c r="AB40" s="426"/>
      <c r="AC40" s="426"/>
      <c r="AD40" s="426"/>
      <c r="AE40" s="426"/>
      <c r="AF40" s="426"/>
      <c r="AG40" s="426"/>
      <c r="AH40" s="426"/>
      <c r="AI40" s="426"/>
      <c r="AJ40" s="426"/>
      <c r="AK40" s="426"/>
      <c r="AL40" s="212"/>
      <c r="AM40" s="427" t="str">
        <f t="shared" si="0"/>
        <v/>
      </c>
      <c r="AN40" s="427"/>
      <c r="AO40" s="426"/>
      <c r="AP40" s="426"/>
      <c r="AQ40" s="426"/>
      <c r="AR40" s="426"/>
      <c r="AS40" s="426"/>
      <c r="AT40" s="426"/>
      <c r="AU40" s="426"/>
      <c r="AV40" s="426"/>
      <c r="AW40" s="426"/>
      <c r="AX40" s="426"/>
      <c r="AY40" s="426"/>
      <c r="AZ40" s="426"/>
      <c r="BA40" s="426"/>
      <c r="BB40" s="426"/>
      <c r="BC40" s="426"/>
      <c r="BD40" s="212"/>
      <c r="BE40" s="427" t="str">
        <f t="shared" si="1"/>
        <v/>
      </c>
      <c r="BF40" s="427"/>
      <c r="BG40" s="426"/>
      <c r="BH40" s="426"/>
      <c r="BI40" s="426"/>
      <c r="BJ40" s="426"/>
      <c r="BK40" s="426"/>
      <c r="BL40" s="426"/>
      <c r="BM40" s="426"/>
      <c r="BN40" s="426"/>
      <c r="BO40" s="426"/>
      <c r="BP40" s="426"/>
      <c r="BQ40" s="426"/>
      <c r="BR40" s="426"/>
      <c r="BS40" s="426"/>
      <c r="BT40" s="426"/>
      <c r="BU40" s="426"/>
      <c r="BV40" s="212"/>
      <c r="BW40" s="427">
        <f t="shared" si="2"/>
        <v>13</v>
      </c>
      <c r="BX40" s="427"/>
      <c r="BY40" s="426" t="str">
        <f>IF('各会計、関係団体の財政状況及び健全化判断比率'!B74="","",'各会計、関係団体の財政状況及び健全化判断比率'!B74)</f>
        <v>宮城県後期高齢者医療事業会計</v>
      </c>
      <c r="BZ40" s="426"/>
      <c r="CA40" s="426"/>
      <c r="CB40" s="426"/>
      <c r="CC40" s="426"/>
      <c r="CD40" s="426"/>
      <c r="CE40" s="426"/>
      <c r="CF40" s="426"/>
      <c r="CG40" s="426"/>
      <c r="CH40" s="426"/>
      <c r="CI40" s="426"/>
      <c r="CJ40" s="426"/>
      <c r="CK40" s="426"/>
      <c r="CL40" s="426"/>
      <c r="CM40" s="426"/>
      <c r="CN40" s="212"/>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09"/>
      <c r="DG40" s="428" t="str">
        <f>IF('各会計、関係団体の財政状況及び健全化判断比率'!BR13="","",'各会計、関係団体の財政状況及び健全化判断比率'!BR13)</f>
        <v/>
      </c>
      <c r="DH40" s="428"/>
      <c r="DI40" s="216"/>
      <c r="DJ40" s="184"/>
      <c r="DK40" s="184"/>
      <c r="DL40" s="184"/>
      <c r="DM40" s="184"/>
      <c r="DN40" s="184"/>
      <c r="DO40" s="184"/>
    </row>
    <row r="41" spans="1:119" ht="32.25" customHeight="1" x14ac:dyDescent="0.15">
      <c r="A41" s="185"/>
      <c r="B41" s="211"/>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2"/>
      <c r="U41" s="427" t="str">
        <f t="shared" si="4"/>
        <v/>
      </c>
      <c r="V41" s="427"/>
      <c r="W41" s="426"/>
      <c r="X41" s="426"/>
      <c r="Y41" s="426"/>
      <c r="Z41" s="426"/>
      <c r="AA41" s="426"/>
      <c r="AB41" s="426"/>
      <c r="AC41" s="426"/>
      <c r="AD41" s="426"/>
      <c r="AE41" s="426"/>
      <c r="AF41" s="426"/>
      <c r="AG41" s="426"/>
      <c r="AH41" s="426"/>
      <c r="AI41" s="426"/>
      <c r="AJ41" s="426"/>
      <c r="AK41" s="426"/>
      <c r="AL41" s="212"/>
      <c r="AM41" s="427" t="str">
        <f t="shared" si="0"/>
        <v/>
      </c>
      <c r="AN41" s="427"/>
      <c r="AO41" s="426"/>
      <c r="AP41" s="426"/>
      <c r="AQ41" s="426"/>
      <c r="AR41" s="426"/>
      <c r="AS41" s="426"/>
      <c r="AT41" s="426"/>
      <c r="AU41" s="426"/>
      <c r="AV41" s="426"/>
      <c r="AW41" s="426"/>
      <c r="AX41" s="426"/>
      <c r="AY41" s="426"/>
      <c r="AZ41" s="426"/>
      <c r="BA41" s="426"/>
      <c r="BB41" s="426"/>
      <c r="BC41" s="426"/>
      <c r="BD41" s="212"/>
      <c r="BE41" s="427" t="str">
        <f t="shared" si="1"/>
        <v/>
      </c>
      <c r="BF41" s="427"/>
      <c r="BG41" s="426"/>
      <c r="BH41" s="426"/>
      <c r="BI41" s="426"/>
      <c r="BJ41" s="426"/>
      <c r="BK41" s="426"/>
      <c r="BL41" s="426"/>
      <c r="BM41" s="426"/>
      <c r="BN41" s="426"/>
      <c r="BO41" s="426"/>
      <c r="BP41" s="426"/>
      <c r="BQ41" s="426"/>
      <c r="BR41" s="426"/>
      <c r="BS41" s="426"/>
      <c r="BT41" s="426"/>
      <c r="BU41" s="426"/>
      <c r="BV41" s="212"/>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2"/>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09"/>
      <c r="DG41" s="428" t="str">
        <f>IF('各会計、関係団体の財政状況及び健全化判断比率'!BR14="","",'各会計、関係団体の財政状況及び健全化判断比率'!BR14)</f>
        <v/>
      </c>
      <c r="DH41" s="428"/>
      <c r="DI41" s="216"/>
      <c r="DJ41" s="184"/>
      <c r="DK41" s="184"/>
      <c r="DL41" s="184"/>
      <c r="DM41" s="184"/>
      <c r="DN41" s="184"/>
      <c r="DO41" s="184"/>
    </row>
    <row r="42" spans="1:119" ht="32.25" customHeight="1" x14ac:dyDescent="0.15">
      <c r="A42" s="184"/>
      <c r="B42" s="211"/>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2"/>
      <c r="U42" s="427" t="str">
        <f t="shared" si="4"/>
        <v/>
      </c>
      <c r="V42" s="427"/>
      <c r="W42" s="426"/>
      <c r="X42" s="426"/>
      <c r="Y42" s="426"/>
      <c r="Z42" s="426"/>
      <c r="AA42" s="426"/>
      <c r="AB42" s="426"/>
      <c r="AC42" s="426"/>
      <c r="AD42" s="426"/>
      <c r="AE42" s="426"/>
      <c r="AF42" s="426"/>
      <c r="AG42" s="426"/>
      <c r="AH42" s="426"/>
      <c r="AI42" s="426"/>
      <c r="AJ42" s="426"/>
      <c r="AK42" s="426"/>
      <c r="AL42" s="212"/>
      <c r="AM42" s="427" t="str">
        <f t="shared" si="0"/>
        <v/>
      </c>
      <c r="AN42" s="427"/>
      <c r="AO42" s="426"/>
      <c r="AP42" s="426"/>
      <c r="AQ42" s="426"/>
      <c r="AR42" s="426"/>
      <c r="AS42" s="426"/>
      <c r="AT42" s="426"/>
      <c r="AU42" s="426"/>
      <c r="AV42" s="426"/>
      <c r="AW42" s="426"/>
      <c r="AX42" s="426"/>
      <c r="AY42" s="426"/>
      <c r="AZ42" s="426"/>
      <c r="BA42" s="426"/>
      <c r="BB42" s="426"/>
      <c r="BC42" s="426"/>
      <c r="BD42" s="212"/>
      <c r="BE42" s="427" t="str">
        <f t="shared" si="1"/>
        <v/>
      </c>
      <c r="BF42" s="427"/>
      <c r="BG42" s="426"/>
      <c r="BH42" s="426"/>
      <c r="BI42" s="426"/>
      <c r="BJ42" s="426"/>
      <c r="BK42" s="426"/>
      <c r="BL42" s="426"/>
      <c r="BM42" s="426"/>
      <c r="BN42" s="426"/>
      <c r="BO42" s="426"/>
      <c r="BP42" s="426"/>
      <c r="BQ42" s="426"/>
      <c r="BR42" s="426"/>
      <c r="BS42" s="426"/>
      <c r="BT42" s="426"/>
      <c r="BU42" s="426"/>
      <c r="BV42" s="212"/>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2"/>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09"/>
      <c r="DG42" s="428" t="str">
        <f>IF('各会計、関係団体の財政状況及び健全化判断比率'!BR15="","",'各会計、関係団体の財政状況及び健全化判断比率'!BR15)</f>
        <v/>
      </c>
      <c r="DH42" s="428"/>
      <c r="DI42" s="216"/>
      <c r="DJ42" s="184"/>
      <c r="DK42" s="184"/>
      <c r="DL42" s="184"/>
      <c r="DM42" s="184"/>
      <c r="DN42" s="184"/>
      <c r="DO42" s="184"/>
    </row>
    <row r="43" spans="1:119" ht="32.25" customHeight="1" x14ac:dyDescent="0.15">
      <c r="A43" s="184"/>
      <c r="B43" s="211"/>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2"/>
      <c r="U43" s="427" t="str">
        <f t="shared" si="4"/>
        <v/>
      </c>
      <c r="V43" s="427"/>
      <c r="W43" s="426"/>
      <c r="X43" s="426"/>
      <c r="Y43" s="426"/>
      <c r="Z43" s="426"/>
      <c r="AA43" s="426"/>
      <c r="AB43" s="426"/>
      <c r="AC43" s="426"/>
      <c r="AD43" s="426"/>
      <c r="AE43" s="426"/>
      <c r="AF43" s="426"/>
      <c r="AG43" s="426"/>
      <c r="AH43" s="426"/>
      <c r="AI43" s="426"/>
      <c r="AJ43" s="426"/>
      <c r="AK43" s="426"/>
      <c r="AL43" s="212"/>
      <c r="AM43" s="427" t="str">
        <f t="shared" si="0"/>
        <v/>
      </c>
      <c r="AN43" s="427"/>
      <c r="AO43" s="426"/>
      <c r="AP43" s="426"/>
      <c r="AQ43" s="426"/>
      <c r="AR43" s="426"/>
      <c r="AS43" s="426"/>
      <c r="AT43" s="426"/>
      <c r="AU43" s="426"/>
      <c r="AV43" s="426"/>
      <c r="AW43" s="426"/>
      <c r="AX43" s="426"/>
      <c r="AY43" s="426"/>
      <c r="AZ43" s="426"/>
      <c r="BA43" s="426"/>
      <c r="BB43" s="426"/>
      <c r="BC43" s="426"/>
      <c r="BD43" s="212"/>
      <c r="BE43" s="427" t="str">
        <f t="shared" si="1"/>
        <v/>
      </c>
      <c r="BF43" s="427"/>
      <c r="BG43" s="426"/>
      <c r="BH43" s="426"/>
      <c r="BI43" s="426"/>
      <c r="BJ43" s="426"/>
      <c r="BK43" s="426"/>
      <c r="BL43" s="426"/>
      <c r="BM43" s="426"/>
      <c r="BN43" s="426"/>
      <c r="BO43" s="426"/>
      <c r="BP43" s="426"/>
      <c r="BQ43" s="426"/>
      <c r="BR43" s="426"/>
      <c r="BS43" s="426"/>
      <c r="BT43" s="426"/>
      <c r="BU43" s="426"/>
      <c r="BV43" s="212"/>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2"/>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09"/>
      <c r="DG43" s="428" t="str">
        <f>IF('各会計、関係団体の財政状況及び健全化判断比率'!BR16="","",'各会計、関係団体の財政状況及び健全化判断比率'!BR16)</f>
        <v/>
      </c>
      <c r="DH43" s="428"/>
      <c r="DI43" s="216"/>
      <c r="DJ43" s="184"/>
      <c r="DK43" s="184"/>
      <c r="DL43" s="184"/>
      <c r="DM43" s="184"/>
      <c r="DN43" s="184"/>
      <c r="DO43" s="184"/>
    </row>
    <row r="44" spans="1:119" ht="13.5" customHeight="1" thickBot="1" x14ac:dyDescent="0.2">
      <c r="A44" s="184"/>
      <c r="B44" s="217"/>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218"/>
      <c r="BK44" s="218"/>
      <c r="BL44" s="218"/>
      <c r="BM44" s="218"/>
      <c r="BN44" s="218"/>
      <c r="BO44" s="218"/>
      <c r="BP44" s="218"/>
      <c r="BQ44" s="218"/>
      <c r="BR44" s="218"/>
      <c r="BS44" s="218"/>
      <c r="BT44" s="218"/>
      <c r="BU44" s="218"/>
      <c r="BV44" s="218"/>
      <c r="BW44" s="218"/>
      <c r="BX44" s="218"/>
      <c r="BY44" s="218"/>
      <c r="BZ44" s="218"/>
      <c r="CA44" s="218"/>
      <c r="CB44" s="218"/>
      <c r="CC44" s="218"/>
      <c r="CD44" s="218"/>
      <c r="CE44" s="218"/>
      <c r="CF44" s="218"/>
      <c r="CG44" s="218"/>
      <c r="CH44" s="218"/>
      <c r="CI44" s="218"/>
      <c r="CJ44" s="218"/>
      <c r="CK44" s="218"/>
      <c r="CL44" s="218"/>
      <c r="CM44" s="218"/>
      <c r="CN44" s="218"/>
      <c r="CO44" s="218"/>
      <c r="CP44" s="218"/>
      <c r="CQ44" s="218"/>
      <c r="CR44" s="218"/>
      <c r="CS44" s="218"/>
      <c r="CT44" s="218"/>
      <c r="CU44" s="218"/>
      <c r="CV44" s="218"/>
      <c r="CW44" s="218"/>
      <c r="CX44" s="218"/>
      <c r="CY44" s="218"/>
      <c r="CZ44" s="218"/>
      <c r="DA44" s="218"/>
      <c r="DB44" s="218"/>
      <c r="DC44" s="218"/>
      <c r="DD44" s="218"/>
      <c r="DE44" s="218"/>
      <c r="DF44" s="218"/>
      <c r="DG44" s="218"/>
      <c r="DH44" s="218"/>
      <c r="DI44" s="219"/>
      <c r="DJ44" s="184"/>
      <c r="DK44" s="184"/>
      <c r="DL44" s="184"/>
      <c r="DM44" s="184"/>
      <c r="DN44" s="184"/>
      <c r="DO44" s="184"/>
    </row>
    <row r="45" spans="1:119" x14ac:dyDescent="0.15">
      <c r="A45" s="184"/>
      <c r="B45" s="184"/>
      <c r="C45" s="184"/>
      <c r="D45" s="184"/>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184"/>
      <c r="AJ45" s="184"/>
      <c r="AK45" s="184"/>
      <c r="AL45" s="184"/>
      <c r="AM45" s="184"/>
      <c r="AN45" s="184"/>
      <c r="AO45" s="184"/>
      <c r="AP45" s="184"/>
      <c r="AQ45" s="184"/>
      <c r="AR45" s="184"/>
      <c r="AS45" s="184"/>
      <c r="AT45" s="184"/>
      <c r="AU45" s="184"/>
      <c r="AV45" s="184"/>
      <c r="AW45" s="184"/>
      <c r="AX45" s="184"/>
      <c r="AY45" s="184"/>
      <c r="AZ45" s="184"/>
      <c r="BA45" s="184"/>
      <c r="BB45" s="184"/>
      <c r="BC45" s="184"/>
      <c r="BD45" s="184"/>
      <c r="BE45" s="184"/>
      <c r="BF45" s="184"/>
      <c r="BG45" s="184"/>
      <c r="BH45" s="184"/>
      <c r="BI45" s="184"/>
      <c r="BJ45" s="184"/>
      <c r="BK45" s="184"/>
      <c r="BL45" s="184"/>
      <c r="BM45" s="184"/>
      <c r="BN45" s="184"/>
      <c r="BO45" s="184"/>
      <c r="BP45" s="184"/>
      <c r="BQ45" s="184"/>
      <c r="BR45" s="184"/>
      <c r="BS45" s="184"/>
      <c r="BT45" s="184"/>
      <c r="BU45" s="184"/>
      <c r="BV45" s="184"/>
      <c r="BW45" s="184"/>
      <c r="BX45" s="184"/>
      <c r="BY45" s="184"/>
      <c r="BZ45" s="184"/>
      <c r="CA45" s="184"/>
      <c r="CB45" s="184"/>
      <c r="CC45" s="184"/>
      <c r="CD45" s="184"/>
      <c r="CE45" s="184"/>
      <c r="CF45" s="184"/>
      <c r="CG45" s="184"/>
      <c r="CH45" s="184"/>
      <c r="CI45" s="184"/>
      <c r="CJ45" s="184"/>
      <c r="CK45" s="184"/>
      <c r="CL45" s="184"/>
      <c r="CM45" s="184"/>
      <c r="CN45" s="184"/>
      <c r="CO45" s="184"/>
      <c r="CP45" s="184"/>
      <c r="CQ45" s="184"/>
      <c r="CR45" s="184"/>
      <c r="CS45" s="184"/>
      <c r="CT45" s="184"/>
      <c r="CU45" s="184"/>
      <c r="CV45" s="184"/>
      <c r="CW45" s="184"/>
      <c r="CX45" s="184"/>
      <c r="CY45" s="184"/>
      <c r="CZ45" s="184"/>
      <c r="DA45" s="184"/>
      <c r="DB45" s="184"/>
      <c r="DC45" s="184"/>
      <c r="DD45" s="184"/>
      <c r="DE45" s="184"/>
      <c r="DF45" s="184"/>
      <c r="DG45" s="184"/>
      <c r="DH45" s="184"/>
      <c r="DI45" s="184"/>
      <c r="DJ45" s="184"/>
      <c r="DK45" s="184"/>
      <c r="DL45" s="184"/>
      <c r="DM45" s="184"/>
      <c r="DN45" s="184"/>
      <c r="DO45" s="184"/>
    </row>
    <row r="46" spans="1:119" x14ac:dyDescent="0.15">
      <c r="B46" s="184" t="s">
        <v>204</v>
      </c>
      <c r="C46" s="184"/>
      <c r="D46" s="184"/>
      <c r="E46" s="184" t="s">
        <v>205</v>
      </c>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c r="AS46" s="184"/>
      <c r="AT46" s="184"/>
      <c r="AU46" s="184"/>
      <c r="AV46" s="184"/>
      <c r="AW46" s="184"/>
      <c r="AX46" s="184"/>
      <c r="AY46" s="184"/>
      <c r="AZ46" s="184"/>
      <c r="BA46" s="184"/>
      <c r="BB46" s="184"/>
      <c r="BC46" s="184"/>
      <c r="BD46" s="184"/>
      <c r="BE46" s="184"/>
      <c r="BF46" s="184"/>
      <c r="BG46" s="184"/>
      <c r="BH46" s="184"/>
      <c r="BI46" s="184"/>
      <c r="BJ46" s="184"/>
      <c r="BK46" s="184"/>
      <c r="BL46" s="184"/>
      <c r="BM46" s="184"/>
      <c r="BN46" s="184"/>
      <c r="BO46" s="184"/>
      <c r="BP46" s="184"/>
      <c r="BQ46" s="184"/>
      <c r="BR46" s="184"/>
      <c r="BS46" s="184"/>
      <c r="BT46" s="184"/>
      <c r="BU46" s="184"/>
      <c r="BV46" s="184"/>
      <c r="BW46" s="184"/>
      <c r="BX46" s="184"/>
      <c r="BY46" s="184"/>
      <c r="BZ46" s="184"/>
      <c r="CA46" s="184"/>
      <c r="CB46" s="184"/>
      <c r="CC46" s="184"/>
      <c r="CD46" s="184"/>
      <c r="CE46" s="184"/>
      <c r="CF46" s="184"/>
      <c r="CG46" s="184"/>
      <c r="CH46" s="184"/>
      <c r="CI46" s="184"/>
      <c r="CJ46" s="184"/>
      <c r="CK46" s="184"/>
      <c r="CL46" s="184"/>
      <c r="CM46" s="184"/>
      <c r="CN46" s="184"/>
      <c r="CO46" s="184"/>
      <c r="CP46" s="184"/>
      <c r="CQ46" s="184"/>
      <c r="CR46" s="184"/>
      <c r="CS46" s="184"/>
      <c r="CT46" s="184"/>
      <c r="CU46" s="184"/>
      <c r="CV46" s="184"/>
      <c r="CW46" s="184"/>
      <c r="CX46" s="184"/>
      <c r="CY46" s="184"/>
      <c r="CZ46" s="184"/>
      <c r="DA46" s="184"/>
      <c r="DB46" s="184"/>
      <c r="DC46" s="184"/>
      <c r="DD46" s="184"/>
      <c r="DE46" s="184"/>
      <c r="DF46" s="184"/>
      <c r="DG46" s="184"/>
      <c r="DH46" s="184"/>
      <c r="DI46" s="184"/>
    </row>
    <row r="47" spans="1:119" x14ac:dyDescent="0.15">
      <c r="B47" s="184"/>
      <c r="C47" s="184"/>
      <c r="D47" s="184"/>
      <c r="E47" s="184" t="s">
        <v>206</v>
      </c>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c r="AK47" s="184"/>
      <c r="AL47" s="184"/>
      <c r="AM47" s="184"/>
      <c r="AN47" s="184"/>
      <c r="AO47" s="184"/>
      <c r="AP47" s="184"/>
      <c r="AQ47" s="184"/>
      <c r="AR47" s="184"/>
      <c r="AS47" s="184"/>
      <c r="AT47" s="184"/>
      <c r="AU47" s="184"/>
      <c r="AV47" s="184"/>
      <c r="AW47" s="184"/>
      <c r="AX47" s="184"/>
      <c r="AY47" s="184"/>
      <c r="AZ47" s="184"/>
      <c r="BA47" s="184"/>
      <c r="BB47" s="184"/>
      <c r="BC47" s="184"/>
      <c r="BD47" s="184"/>
      <c r="BE47" s="184"/>
      <c r="BF47" s="184"/>
      <c r="BG47" s="184"/>
      <c r="BH47" s="184"/>
      <c r="BI47" s="184"/>
      <c r="BJ47" s="184"/>
      <c r="BK47" s="184"/>
      <c r="BL47" s="184"/>
      <c r="BM47" s="184"/>
      <c r="BN47" s="184"/>
      <c r="BO47" s="184"/>
      <c r="BP47" s="184"/>
      <c r="BQ47" s="184"/>
      <c r="BR47" s="184"/>
      <c r="BS47" s="184"/>
      <c r="BT47" s="184"/>
      <c r="BU47" s="184"/>
      <c r="BV47" s="184"/>
      <c r="BW47" s="184"/>
      <c r="BX47" s="184"/>
      <c r="BY47" s="184"/>
      <c r="BZ47" s="184"/>
      <c r="CA47" s="184"/>
      <c r="CB47" s="184"/>
      <c r="CC47" s="184"/>
      <c r="CD47" s="184"/>
      <c r="CE47" s="184"/>
      <c r="CF47" s="184"/>
      <c r="CG47" s="184"/>
      <c r="CH47" s="184"/>
      <c r="CI47" s="184"/>
      <c r="CJ47" s="184"/>
      <c r="CK47" s="184"/>
      <c r="CL47" s="184"/>
      <c r="CM47" s="184"/>
      <c r="CN47" s="184"/>
      <c r="CO47" s="184"/>
      <c r="CP47" s="184"/>
      <c r="CQ47" s="184"/>
      <c r="CR47" s="184"/>
      <c r="CS47" s="184"/>
      <c r="CT47" s="184"/>
      <c r="CU47" s="184"/>
      <c r="CV47" s="184"/>
      <c r="CW47" s="184"/>
      <c r="CX47" s="184"/>
      <c r="CY47" s="184"/>
      <c r="CZ47" s="184"/>
      <c r="DA47" s="184"/>
      <c r="DB47" s="184"/>
      <c r="DC47" s="184"/>
      <c r="DD47" s="184"/>
      <c r="DE47" s="184"/>
      <c r="DF47" s="184"/>
      <c r="DG47" s="184"/>
      <c r="DH47" s="184"/>
      <c r="DI47" s="184"/>
    </row>
    <row r="48" spans="1:119" x14ac:dyDescent="0.15">
      <c r="B48" s="184"/>
      <c r="C48" s="184"/>
      <c r="D48" s="184"/>
      <c r="E48" s="184" t="s">
        <v>207</v>
      </c>
      <c r="F48" s="184"/>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4"/>
      <c r="AH48" s="184"/>
      <c r="AI48" s="184"/>
      <c r="AJ48" s="184"/>
      <c r="AK48" s="184"/>
      <c r="AL48" s="184"/>
      <c r="AM48" s="184"/>
      <c r="AN48" s="184"/>
      <c r="AO48" s="184"/>
      <c r="AP48" s="184"/>
      <c r="AQ48" s="184"/>
      <c r="AR48" s="184"/>
      <c r="AS48" s="184"/>
      <c r="AT48" s="184"/>
      <c r="AU48" s="184"/>
      <c r="AV48" s="184"/>
      <c r="AW48" s="184"/>
      <c r="AX48" s="184"/>
      <c r="AY48" s="184"/>
      <c r="AZ48" s="184"/>
      <c r="BA48" s="184"/>
      <c r="BB48" s="184"/>
      <c r="BC48" s="184"/>
      <c r="BD48" s="184"/>
      <c r="BE48" s="184"/>
      <c r="BF48" s="184"/>
      <c r="BG48" s="184"/>
      <c r="BH48" s="184"/>
      <c r="BI48" s="184"/>
      <c r="BJ48" s="184"/>
      <c r="BK48" s="184"/>
      <c r="BL48" s="184"/>
      <c r="BM48" s="184"/>
      <c r="BN48" s="184"/>
      <c r="BO48" s="184"/>
      <c r="BP48" s="184"/>
      <c r="BQ48" s="184"/>
      <c r="BR48" s="184"/>
      <c r="BS48" s="184"/>
      <c r="BT48" s="184"/>
      <c r="BU48" s="184"/>
      <c r="BV48" s="184"/>
      <c r="BW48" s="184"/>
      <c r="BX48" s="184"/>
      <c r="BY48" s="184"/>
      <c r="BZ48" s="184"/>
      <c r="CA48" s="184"/>
      <c r="CB48" s="184"/>
      <c r="CC48" s="184"/>
      <c r="CD48" s="184"/>
      <c r="CE48" s="184"/>
      <c r="CF48" s="184"/>
      <c r="CG48" s="184"/>
      <c r="CH48" s="184"/>
      <c r="CI48" s="184"/>
      <c r="CJ48" s="184"/>
      <c r="CK48" s="184"/>
      <c r="CL48" s="184"/>
      <c r="CM48" s="184"/>
      <c r="CN48" s="184"/>
      <c r="CO48" s="184"/>
      <c r="CP48" s="184"/>
      <c r="CQ48" s="184"/>
      <c r="CR48" s="184"/>
      <c r="CS48" s="184"/>
      <c r="CT48" s="184"/>
      <c r="CU48" s="184"/>
      <c r="CV48" s="184"/>
      <c r="CW48" s="184"/>
      <c r="CX48" s="184"/>
      <c r="CY48" s="184"/>
      <c r="CZ48" s="184"/>
      <c r="DA48" s="184"/>
      <c r="DB48" s="184"/>
      <c r="DC48" s="184"/>
      <c r="DD48" s="184"/>
      <c r="DE48" s="184"/>
      <c r="DF48" s="184"/>
      <c r="DG48" s="184"/>
      <c r="DH48" s="184"/>
      <c r="DI48" s="184"/>
    </row>
    <row r="49" spans="5:5" x14ac:dyDescent="0.15">
      <c r="E49" s="220" t="s">
        <v>208</v>
      </c>
    </row>
    <row r="50" spans="5:5" x14ac:dyDescent="0.15">
      <c r="E50" s="186" t="s">
        <v>209</v>
      </c>
    </row>
    <row r="51" spans="5:5" x14ac:dyDescent="0.15">
      <c r="E51" s="186" t="s">
        <v>210</v>
      </c>
    </row>
    <row r="52" spans="5:5" x14ac:dyDescent="0.15">
      <c r="E52" s="186" t="s">
        <v>211</v>
      </c>
    </row>
    <row r="53" spans="5:5" x14ac:dyDescent="0.15"/>
    <row r="54" spans="5:5" x14ac:dyDescent="0.15"/>
    <row r="55" spans="5:5" x14ac:dyDescent="0.15"/>
    <row r="56" spans="5:5" x14ac:dyDescent="0.15"/>
  </sheetData>
  <sheetProtection algorithmName="SHA-512" hashValue="nY4YlCxFt/fm7OZYgalTS1ofcGfh78Ae2W+oDgTgRYmvLx5kr+QE9D2Prpm4HYp1xt0Mgo09T//9Hu8CMoFX7w==" saltValue="giTdJPiqmjnSKiTEsqQvX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3"/>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50" t="s">
        <v>565</v>
      </c>
      <c r="D34" s="1250"/>
      <c r="E34" s="1251"/>
      <c r="F34" s="32">
        <v>7.25</v>
      </c>
      <c r="G34" s="33">
        <v>6.67</v>
      </c>
      <c r="H34" s="33">
        <v>6.06</v>
      </c>
      <c r="I34" s="33">
        <v>5.91</v>
      </c>
      <c r="J34" s="34">
        <v>6.09</v>
      </c>
      <c r="K34" s="22"/>
      <c r="L34" s="22"/>
      <c r="M34" s="22"/>
      <c r="N34" s="22"/>
      <c r="O34" s="22"/>
      <c r="P34" s="22"/>
    </row>
    <row r="35" spans="1:16" ht="39" customHeight="1" x14ac:dyDescent="0.15">
      <c r="A35" s="22"/>
      <c r="B35" s="35"/>
      <c r="C35" s="1244" t="s">
        <v>566</v>
      </c>
      <c r="D35" s="1245"/>
      <c r="E35" s="1246"/>
      <c r="F35" s="36">
        <v>1.21</v>
      </c>
      <c r="G35" s="37">
        <v>0.92</v>
      </c>
      <c r="H35" s="37">
        <v>1.21</v>
      </c>
      <c r="I35" s="37">
        <v>5.18</v>
      </c>
      <c r="J35" s="38">
        <v>3.7</v>
      </c>
      <c r="K35" s="22"/>
      <c r="L35" s="22"/>
      <c r="M35" s="22"/>
      <c r="N35" s="22"/>
      <c r="O35" s="22"/>
      <c r="P35" s="22"/>
    </row>
    <row r="36" spans="1:16" ht="39" customHeight="1" x14ac:dyDescent="0.15">
      <c r="A36" s="22"/>
      <c r="B36" s="35"/>
      <c r="C36" s="1244" t="s">
        <v>567</v>
      </c>
      <c r="D36" s="1245"/>
      <c r="E36" s="1246"/>
      <c r="F36" s="36">
        <v>0.8</v>
      </c>
      <c r="G36" s="37">
        <v>1.07</v>
      </c>
      <c r="H36" s="37">
        <v>0.79</v>
      </c>
      <c r="I36" s="37">
        <v>1.2</v>
      </c>
      <c r="J36" s="38">
        <v>0.72</v>
      </c>
      <c r="K36" s="22"/>
      <c r="L36" s="22"/>
      <c r="M36" s="22"/>
      <c r="N36" s="22"/>
      <c r="O36" s="22"/>
      <c r="P36" s="22"/>
    </row>
    <row r="37" spans="1:16" ht="39" customHeight="1" x14ac:dyDescent="0.15">
      <c r="A37" s="22"/>
      <c r="B37" s="35"/>
      <c r="C37" s="1244" t="s">
        <v>568</v>
      </c>
      <c r="D37" s="1245"/>
      <c r="E37" s="1246"/>
      <c r="F37" s="36">
        <v>0</v>
      </c>
      <c r="G37" s="37">
        <v>0</v>
      </c>
      <c r="H37" s="37">
        <v>0</v>
      </c>
      <c r="I37" s="37">
        <v>0.53</v>
      </c>
      <c r="J37" s="38">
        <v>0.6</v>
      </c>
      <c r="K37" s="22"/>
      <c r="L37" s="22"/>
      <c r="M37" s="22"/>
      <c r="N37" s="22"/>
      <c r="O37" s="22"/>
      <c r="P37" s="22"/>
    </row>
    <row r="38" spans="1:16" ht="39" customHeight="1" x14ac:dyDescent="0.15">
      <c r="A38" s="22"/>
      <c r="B38" s="35"/>
      <c r="C38" s="1244" t="s">
        <v>569</v>
      </c>
      <c r="D38" s="1245"/>
      <c r="E38" s="1246"/>
      <c r="F38" s="36">
        <v>1.83</v>
      </c>
      <c r="G38" s="37">
        <v>2.2999999999999998</v>
      </c>
      <c r="H38" s="37">
        <v>2.69</v>
      </c>
      <c r="I38" s="37">
        <v>0.02</v>
      </c>
      <c r="J38" s="38">
        <v>0.03</v>
      </c>
      <c r="K38" s="22"/>
      <c r="L38" s="22"/>
      <c r="M38" s="22"/>
      <c r="N38" s="22"/>
      <c r="O38" s="22"/>
      <c r="P38" s="22"/>
    </row>
    <row r="39" spans="1:16" ht="39" customHeight="1" x14ac:dyDescent="0.15">
      <c r="A39" s="22"/>
      <c r="B39" s="35"/>
      <c r="C39" s="1244" t="s">
        <v>570</v>
      </c>
      <c r="D39" s="1245"/>
      <c r="E39" s="1246"/>
      <c r="F39" s="36">
        <v>0.03</v>
      </c>
      <c r="G39" s="37">
        <v>0.02</v>
      </c>
      <c r="H39" s="37">
        <v>0.04</v>
      </c>
      <c r="I39" s="37">
        <v>0.04</v>
      </c>
      <c r="J39" s="38">
        <v>0.02</v>
      </c>
      <c r="K39" s="22"/>
      <c r="L39" s="22"/>
      <c r="M39" s="22"/>
      <c r="N39" s="22"/>
      <c r="O39" s="22"/>
      <c r="P39" s="22"/>
    </row>
    <row r="40" spans="1:16" ht="39" customHeight="1" x14ac:dyDescent="0.15">
      <c r="A40" s="22"/>
      <c r="B40" s="35"/>
      <c r="C40" s="1244"/>
      <c r="D40" s="1245"/>
      <c r="E40" s="1246"/>
      <c r="F40" s="36"/>
      <c r="G40" s="37"/>
      <c r="H40" s="37"/>
      <c r="I40" s="37"/>
      <c r="J40" s="38"/>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571</v>
      </c>
      <c r="D42" s="1245"/>
      <c r="E42" s="1246"/>
      <c r="F42" s="36" t="s">
        <v>516</v>
      </c>
      <c r="G42" s="37" t="s">
        <v>516</v>
      </c>
      <c r="H42" s="37" t="s">
        <v>516</v>
      </c>
      <c r="I42" s="37" t="s">
        <v>516</v>
      </c>
      <c r="J42" s="38" t="s">
        <v>516</v>
      </c>
      <c r="K42" s="22"/>
      <c r="L42" s="22"/>
      <c r="M42" s="22"/>
      <c r="N42" s="22"/>
      <c r="O42" s="22"/>
      <c r="P42" s="22"/>
    </row>
    <row r="43" spans="1:16" ht="39" customHeight="1" thickBot="1" x14ac:dyDescent="0.2">
      <c r="A43" s="22"/>
      <c r="B43" s="40"/>
      <c r="C43" s="1247" t="s">
        <v>572</v>
      </c>
      <c r="D43" s="1248"/>
      <c r="E43" s="1249"/>
      <c r="F43" s="41">
        <v>0</v>
      </c>
      <c r="G43" s="42">
        <v>0</v>
      </c>
      <c r="H43" s="42" t="s">
        <v>516</v>
      </c>
      <c r="I43" s="42" t="s">
        <v>516</v>
      </c>
      <c r="J43" s="43" t="s">
        <v>516</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gw3iuIGk7zTbuCXn4mBPlRuS2sjGqkh3bme0mQwBBALYCL9lBZH5TEUVzQ8gpgNButmIhPCY614mA++6H7/p5A==" saltValue="uNmmUIF6+l9FaxGG3lsFx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3"/>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70" t="s">
        <v>10</v>
      </c>
      <c r="C45" s="1271"/>
      <c r="D45" s="58"/>
      <c r="E45" s="1276" t="s">
        <v>11</v>
      </c>
      <c r="F45" s="1276"/>
      <c r="G45" s="1276"/>
      <c r="H45" s="1276"/>
      <c r="I45" s="1276"/>
      <c r="J45" s="1277"/>
      <c r="K45" s="59">
        <v>2105</v>
      </c>
      <c r="L45" s="60">
        <v>2208</v>
      </c>
      <c r="M45" s="60">
        <v>2105</v>
      </c>
      <c r="N45" s="60">
        <v>2068</v>
      </c>
      <c r="O45" s="61">
        <v>2078</v>
      </c>
      <c r="P45" s="48"/>
      <c r="Q45" s="48"/>
      <c r="R45" s="48"/>
      <c r="S45" s="48"/>
      <c r="T45" s="48"/>
      <c r="U45" s="48"/>
    </row>
    <row r="46" spans="1:21" ht="30.75" customHeight="1" x14ac:dyDescent="0.15">
      <c r="A46" s="48"/>
      <c r="B46" s="1272"/>
      <c r="C46" s="1273"/>
      <c r="D46" s="62"/>
      <c r="E46" s="1254" t="s">
        <v>12</v>
      </c>
      <c r="F46" s="1254"/>
      <c r="G46" s="1254"/>
      <c r="H46" s="1254"/>
      <c r="I46" s="1254"/>
      <c r="J46" s="1255"/>
      <c r="K46" s="63" t="s">
        <v>516</v>
      </c>
      <c r="L46" s="64" t="s">
        <v>516</v>
      </c>
      <c r="M46" s="64" t="s">
        <v>516</v>
      </c>
      <c r="N46" s="64" t="s">
        <v>516</v>
      </c>
      <c r="O46" s="65" t="s">
        <v>516</v>
      </c>
      <c r="P46" s="48"/>
      <c r="Q46" s="48"/>
      <c r="R46" s="48"/>
      <c r="S46" s="48"/>
      <c r="T46" s="48"/>
      <c r="U46" s="48"/>
    </row>
    <row r="47" spans="1:21" ht="30.75" customHeight="1" x14ac:dyDescent="0.15">
      <c r="A47" s="48"/>
      <c r="B47" s="1272"/>
      <c r="C47" s="1273"/>
      <c r="D47" s="62"/>
      <c r="E47" s="1254" t="s">
        <v>13</v>
      </c>
      <c r="F47" s="1254"/>
      <c r="G47" s="1254"/>
      <c r="H47" s="1254"/>
      <c r="I47" s="1254"/>
      <c r="J47" s="1255"/>
      <c r="K47" s="63" t="s">
        <v>516</v>
      </c>
      <c r="L47" s="64" t="s">
        <v>516</v>
      </c>
      <c r="M47" s="64" t="s">
        <v>516</v>
      </c>
      <c r="N47" s="64" t="s">
        <v>516</v>
      </c>
      <c r="O47" s="65" t="s">
        <v>516</v>
      </c>
      <c r="P47" s="48"/>
      <c r="Q47" s="48"/>
      <c r="R47" s="48"/>
      <c r="S47" s="48"/>
      <c r="T47" s="48"/>
      <c r="U47" s="48"/>
    </row>
    <row r="48" spans="1:21" ht="30.75" customHeight="1" x14ac:dyDescent="0.15">
      <c r="A48" s="48"/>
      <c r="B48" s="1272"/>
      <c r="C48" s="1273"/>
      <c r="D48" s="62"/>
      <c r="E48" s="1254" t="s">
        <v>14</v>
      </c>
      <c r="F48" s="1254"/>
      <c r="G48" s="1254"/>
      <c r="H48" s="1254"/>
      <c r="I48" s="1254"/>
      <c r="J48" s="1255"/>
      <c r="K48" s="63">
        <v>1001</v>
      </c>
      <c r="L48" s="64">
        <v>1154</v>
      </c>
      <c r="M48" s="64">
        <v>1239</v>
      </c>
      <c r="N48" s="64">
        <v>1066</v>
      </c>
      <c r="O48" s="65">
        <v>1050</v>
      </c>
      <c r="P48" s="48"/>
      <c r="Q48" s="48"/>
      <c r="R48" s="48"/>
      <c r="S48" s="48"/>
      <c r="T48" s="48"/>
      <c r="U48" s="48"/>
    </row>
    <row r="49" spans="1:21" ht="30.75" customHeight="1" x14ac:dyDescent="0.15">
      <c r="A49" s="48"/>
      <c r="B49" s="1272"/>
      <c r="C49" s="1273"/>
      <c r="D49" s="62"/>
      <c r="E49" s="1254" t="s">
        <v>15</v>
      </c>
      <c r="F49" s="1254"/>
      <c r="G49" s="1254"/>
      <c r="H49" s="1254"/>
      <c r="I49" s="1254"/>
      <c r="J49" s="1255"/>
      <c r="K49" s="63">
        <v>113</v>
      </c>
      <c r="L49" s="64">
        <v>114</v>
      </c>
      <c r="M49" s="64">
        <v>67</v>
      </c>
      <c r="N49" s="64">
        <v>15</v>
      </c>
      <c r="O49" s="65">
        <v>14</v>
      </c>
      <c r="P49" s="48"/>
      <c r="Q49" s="48"/>
      <c r="R49" s="48"/>
      <c r="S49" s="48"/>
      <c r="T49" s="48"/>
      <c r="U49" s="48"/>
    </row>
    <row r="50" spans="1:21" ht="30.75" customHeight="1" x14ac:dyDescent="0.15">
      <c r="A50" s="48"/>
      <c r="B50" s="1272"/>
      <c r="C50" s="1273"/>
      <c r="D50" s="62"/>
      <c r="E50" s="1254" t="s">
        <v>16</v>
      </c>
      <c r="F50" s="1254"/>
      <c r="G50" s="1254"/>
      <c r="H50" s="1254"/>
      <c r="I50" s="1254"/>
      <c r="J50" s="1255"/>
      <c r="K50" s="63" t="s">
        <v>516</v>
      </c>
      <c r="L50" s="64">
        <v>2</v>
      </c>
      <c r="M50" s="64">
        <v>2</v>
      </c>
      <c r="N50" s="64">
        <v>2</v>
      </c>
      <c r="O50" s="65">
        <v>2</v>
      </c>
      <c r="P50" s="48"/>
      <c r="Q50" s="48"/>
      <c r="R50" s="48"/>
      <c r="S50" s="48"/>
      <c r="T50" s="48"/>
      <c r="U50" s="48"/>
    </row>
    <row r="51" spans="1:21" ht="30.75" customHeight="1" x14ac:dyDescent="0.15">
      <c r="A51" s="48"/>
      <c r="B51" s="1274"/>
      <c r="C51" s="1275"/>
      <c r="D51" s="66"/>
      <c r="E51" s="1254" t="s">
        <v>17</v>
      </c>
      <c r="F51" s="1254"/>
      <c r="G51" s="1254"/>
      <c r="H51" s="1254"/>
      <c r="I51" s="1254"/>
      <c r="J51" s="1255"/>
      <c r="K51" s="63" t="s">
        <v>516</v>
      </c>
      <c r="L51" s="64" t="s">
        <v>516</v>
      </c>
      <c r="M51" s="64" t="s">
        <v>516</v>
      </c>
      <c r="N51" s="64" t="s">
        <v>516</v>
      </c>
      <c r="O51" s="65" t="s">
        <v>516</v>
      </c>
      <c r="P51" s="48"/>
      <c r="Q51" s="48"/>
      <c r="R51" s="48"/>
      <c r="S51" s="48"/>
      <c r="T51" s="48"/>
      <c r="U51" s="48"/>
    </row>
    <row r="52" spans="1:21" ht="30.75" customHeight="1" x14ac:dyDescent="0.15">
      <c r="A52" s="48"/>
      <c r="B52" s="1252" t="s">
        <v>18</v>
      </c>
      <c r="C52" s="1253"/>
      <c r="D52" s="66"/>
      <c r="E52" s="1254" t="s">
        <v>19</v>
      </c>
      <c r="F52" s="1254"/>
      <c r="G52" s="1254"/>
      <c r="H52" s="1254"/>
      <c r="I52" s="1254"/>
      <c r="J52" s="1255"/>
      <c r="K52" s="63">
        <v>2297</v>
      </c>
      <c r="L52" s="64">
        <v>2507</v>
      </c>
      <c r="M52" s="64">
        <v>2470</v>
      </c>
      <c r="N52" s="64">
        <v>2524</v>
      </c>
      <c r="O52" s="65">
        <v>2583</v>
      </c>
      <c r="P52" s="48"/>
      <c r="Q52" s="48"/>
      <c r="R52" s="48"/>
      <c r="S52" s="48"/>
      <c r="T52" s="48"/>
      <c r="U52" s="48"/>
    </row>
    <row r="53" spans="1:21" ht="30.75" customHeight="1" thickBot="1" x14ac:dyDescent="0.2">
      <c r="A53" s="48"/>
      <c r="B53" s="1256" t="s">
        <v>20</v>
      </c>
      <c r="C53" s="1257"/>
      <c r="D53" s="67"/>
      <c r="E53" s="1258" t="s">
        <v>21</v>
      </c>
      <c r="F53" s="1258"/>
      <c r="G53" s="1258"/>
      <c r="H53" s="1258"/>
      <c r="I53" s="1258"/>
      <c r="J53" s="1259"/>
      <c r="K53" s="68">
        <v>922</v>
      </c>
      <c r="L53" s="69">
        <v>971</v>
      </c>
      <c r="M53" s="69">
        <v>943</v>
      </c>
      <c r="N53" s="69">
        <v>627</v>
      </c>
      <c r="O53" s="70">
        <v>561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573</v>
      </c>
      <c r="P55" s="48"/>
      <c r="Q55" s="48"/>
      <c r="R55" s="48"/>
      <c r="S55" s="48"/>
      <c r="T55" s="48"/>
      <c r="U55" s="48"/>
    </row>
    <row r="56" spans="1:21" ht="31.5" customHeight="1" thickBot="1" x14ac:dyDescent="0.2">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x14ac:dyDescent="0.15">
      <c r="B57" s="1260" t="s">
        <v>24</v>
      </c>
      <c r="C57" s="1261"/>
      <c r="D57" s="1264" t="s">
        <v>25</v>
      </c>
      <c r="E57" s="1265"/>
      <c r="F57" s="1265"/>
      <c r="G57" s="1265"/>
      <c r="H57" s="1265"/>
      <c r="I57" s="1265"/>
      <c r="J57" s="1266"/>
      <c r="K57" s="83" t="s">
        <v>603</v>
      </c>
      <c r="L57" s="84" t="s">
        <v>603</v>
      </c>
      <c r="M57" s="84" t="s">
        <v>603</v>
      </c>
      <c r="N57" s="84" t="s">
        <v>603</v>
      </c>
      <c r="O57" s="85" t="s">
        <v>603</v>
      </c>
    </row>
    <row r="58" spans="1:21" ht="31.5" customHeight="1" thickBot="1" x14ac:dyDescent="0.2">
      <c r="B58" s="1262"/>
      <c r="C58" s="1263"/>
      <c r="D58" s="1267" t="s">
        <v>26</v>
      </c>
      <c r="E58" s="1268"/>
      <c r="F58" s="1268"/>
      <c r="G58" s="1268"/>
      <c r="H58" s="1268"/>
      <c r="I58" s="1268"/>
      <c r="J58" s="1269"/>
      <c r="K58" s="86" t="s">
        <v>603</v>
      </c>
      <c r="L58" s="87" t="s">
        <v>603</v>
      </c>
      <c r="M58" s="87" t="s">
        <v>603</v>
      </c>
      <c r="N58" s="87" t="s">
        <v>603</v>
      </c>
      <c r="O58" s="88" t="s">
        <v>603</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9N+U8l0NBO5KCpEzSIJ29B8QCVPUQv24LKNCycZF8tOiz+mPveE61Y83rofUsLGDWzILnh6lMtP2VMl7fraN7g==" saltValue="djcrhut0xnxGcq3NMzzV3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3"/>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557</v>
      </c>
      <c r="J40" s="100" t="s">
        <v>558</v>
      </c>
      <c r="K40" s="100" t="s">
        <v>559</v>
      </c>
      <c r="L40" s="100" t="s">
        <v>560</v>
      </c>
      <c r="M40" s="101" t="s">
        <v>561</v>
      </c>
    </row>
    <row r="41" spans="2:13" ht="27.75" customHeight="1" x14ac:dyDescent="0.15">
      <c r="B41" s="1290" t="s">
        <v>29</v>
      </c>
      <c r="C41" s="1291"/>
      <c r="D41" s="102"/>
      <c r="E41" s="1292" t="s">
        <v>30</v>
      </c>
      <c r="F41" s="1292"/>
      <c r="G41" s="1292"/>
      <c r="H41" s="1293"/>
      <c r="I41" s="103">
        <v>26061</v>
      </c>
      <c r="J41" s="104">
        <v>26176</v>
      </c>
      <c r="K41" s="104">
        <v>25534</v>
      </c>
      <c r="L41" s="104">
        <v>24697</v>
      </c>
      <c r="M41" s="105">
        <v>22675</v>
      </c>
    </row>
    <row r="42" spans="2:13" ht="27.75" customHeight="1" x14ac:dyDescent="0.15">
      <c r="B42" s="1280"/>
      <c r="C42" s="1281"/>
      <c r="D42" s="106"/>
      <c r="E42" s="1284" t="s">
        <v>31</v>
      </c>
      <c r="F42" s="1284"/>
      <c r="G42" s="1284"/>
      <c r="H42" s="1285"/>
      <c r="I42" s="107">
        <v>11</v>
      </c>
      <c r="J42" s="108">
        <v>8</v>
      </c>
      <c r="K42" s="108">
        <v>6</v>
      </c>
      <c r="L42" s="108">
        <v>4</v>
      </c>
      <c r="M42" s="109">
        <v>2</v>
      </c>
    </row>
    <row r="43" spans="2:13" ht="27.75" customHeight="1" x14ac:dyDescent="0.15">
      <c r="B43" s="1280"/>
      <c r="C43" s="1281"/>
      <c r="D43" s="106"/>
      <c r="E43" s="1284" t="s">
        <v>32</v>
      </c>
      <c r="F43" s="1284"/>
      <c r="G43" s="1284"/>
      <c r="H43" s="1285"/>
      <c r="I43" s="107">
        <v>12944</v>
      </c>
      <c r="J43" s="108">
        <v>12639</v>
      </c>
      <c r="K43" s="108">
        <v>12135</v>
      </c>
      <c r="L43" s="108">
        <v>11949</v>
      </c>
      <c r="M43" s="109">
        <v>11621</v>
      </c>
    </row>
    <row r="44" spans="2:13" ht="27.75" customHeight="1" x14ac:dyDescent="0.15">
      <c r="B44" s="1280"/>
      <c r="C44" s="1281"/>
      <c r="D44" s="106"/>
      <c r="E44" s="1284" t="s">
        <v>33</v>
      </c>
      <c r="F44" s="1284"/>
      <c r="G44" s="1284"/>
      <c r="H44" s="1285"/>
      <c r="I44" s="107">
        <v>252</v>
      </c>
      <c r="J44" s="108">
        <v>133</v>
      </c>
      <c r="K44" s="108">
        <v>131</v>
      </c>
      <c r="L44" s="108">
        <v>126</v>
      </c>
      <c r="M44" s="109">
        <v>219</v>
      </c>
    </row>
    <row r="45" spans="2:13" ht="27.75" customHeight="1" x14ac:dyDescent="0.15">
      <c r="B45" s="1280"/>
      <c r="C45" s="1281"/>
      <c r="D45" s="106"/>
      <c r="E45" s="1284" t="s">
        <v>34</v>
      </c>
      <c r="F45" s="1284"/>
      <c r="G45" s="1284"/>
      <c r="H45" s="1285"/>
      <c r="I45" s="107">
        <v>1319</v>
      </c>
      <c r="J45" s="108">
        <v>1306</v>
      </c>
      <c r="K45" s="108">
        <v>1269</v>
      </c>
      <c r="L45" s="108">
        <v>1158</v>
      </c>
      <c r="M45" s="109">
        <v>1157</v>
      </c>
    </row>
    <row r="46" spans="2:13" ht="27.75" customHeight="1" x14ac:dyDescent="0.15">
      <c r="B46" s="1280"/>
      <c r="C46" s="1281"/>
      <c r="D46" s="110"/>
      <c r="E46" s="1284" t="s">
        <v>35</v>
      </c>
      <c r="F46" s="1284"/>
      <c r="G46" s="1284"/>
      <c r="H46" s="1285"/>
      <c r="I46" s="107">
        <v>3</v>
      </c>
      <c r="J46" s="108">
        <v>3</v>
      </c>
      <c r="K46" s="108">
        <v>6</v>
      </c>
      <c r="L46" s="108">
        <v>5</v>
      </c>
      <c r="M46" s="109">
        <v>8</v>
      </c>
    </row>
    <row r="47" spans="2:13" ht="27.75" customHeight="1" x14ac:dyDescent="0.15">
      <c r="B47" s="1280"/>
      <c r="C47" s="1281"/>
      <c r="D47" s="111"/>
      <c r="E47" s="1294" t="s">
        <v>36</v>
      </c>
      <c r="F47" s="1295"/>
      <c r="G47" s="1295"/>
      <c r="H47" s="1296"/>
      <c r="I47" s="107" t="s">
        <v>516</v>
      </c>
      <c r="J47" s="108" t="s">
        <v>516</v>
      </c>
      <c r="K47" s="108" t="s">
        <v>516</v>
      </c>
      <c r="L47" s="108" t="s">
        <v>516</v>
      </c>
      <c r="M47" s="109" t="s">
        <v>516</v>
      </c>
    </row>
    <row r="48" spans="2:13" ht="27.75" customHeight="1" x14ac:dyDescent="0.15">
      <c r="B48" s="1280"/>
      <c r="C48" s="1281"/>
      <c r="D48" s="106"/>
      <c r="E48" s="1284" t="s">
        <v>37</v>
      </c>
      <c r="F48" s="1284"/>
      <c r="G48" s="1284"/>
      <c r="H48" s="1285"/>
      <c r="I48" s="107" t="s">
        <v>516</v>
      </c>
      <c r="J48" s="108" t="s">
        <v>516</v>
      </c>
      <c r="K48" s="108" t="s">
        <v>516</v>
      </c>
      <c r="L48" s="108" t="s">
        <v>516</v>
      </c>
      <c r="M48" s="109" t="s">
        <v>516</v>
      </c>
    </row>
    <row r="49" spans="2:13" ht="27.75" customHeight="1" x14ac:dyDescent="0.15">
      <c r="B49" s="1282"/>
      <c r="C49" s="1283"/>
      <c r="D49" s="106"/>
      <c r="E49" s="1284" t="s">
        <v>38</v>
      </c>
      <c r="F49" s="1284"/>
      <c r="G49" s="1284"/>
      <c r="H49" s="1285"/>
      <c r="I49" s="107" t="s">
        <v>516</v>
      </c>
      <c r="J49" s="108" t="s">
        <v>516</v>
      </c>
      <c r="K49" s="108" t="s">
        <v>516</v>
      </c>
      <c r="L49" s="108" t="s">
        <v>516</v>
      </c>
      <c r="M49" s="109" t="s">
        <v>516</v>
      </c>
    </row>
    <row r="50" spans="2:13" ht="27.75" customHeight="1" x14ac:dyDescent="0.15">
      <c r="B50" s="1278" t="s">
        <v>39</v>
      </c>
      <c r="C50" s="1279"/>
      <c r="D50" s="112"/>
      <c r="E50" s="1284" t="s">
        <v>40</v>
      </c>
      <c r="F50" s="1284"/>
      <c r="G50" s="1284"/>
      <c r="H50" s="1285"/>
      <c r="I50" s="107">
        <v>7893</v>
      </c>
      <c r="J50" s="108">
        <v>7782</v>
      </c>
      <c r="K50" s="108">
        <v>8730</v>
      </c>
      <c r="L50" s="108">
        <v>9595</v>
      </c>
      <c r="M50" s="109">
        <v>8630</v>
      </c>
    </row>
    <row r="51" spans="2:13" ht="27.75" customHeight="1" x14ac:dyDescent="0.15">
      <c r="B51" s="1280"/>
      <c r="C51" s="1281"/>
      <c r="D51" s="106"/>
      <c r="E51" s="1284" t="s">
        <v>41</v>
      </c>
      <c r="F51" s="1284"/>
      <c r="G51" s="1284"/>
      <c r="H51" s="1285"/>
      <c r="I51" s="107">
        <v>5551</v>
      </c>
      <c r="J51" s="108">
        <v>6350</v>
      </c>
      <c r="K51" s="108">
        <v>6220</v>
      </c>
      <c r="L51" s="108">
        <v>6543</v>
      </c>
      <c r="M51" s="109">
        <v>6455</v>
      </c>
    </row>
    <row r="52" spans="2:13" ht="27.75" customHeight="1" x14ac:dyDescent="0.15">
      <c r="B52" s="1282"/>
      <c r="C52" s="1283"/>
      <c r="D52" s="106"/>
      <c r="E52" s="1284" t="s">
        <v>42</v>
      </c>
      <c r="F52" s="1284"/>
      <c r="G52" s="1284"/>
      <c r="H52" s="1285"/>
      <c r="I52" s="107">
        <v>25082</v>
      </c>
      <c r="J52" s="108">
        <v>24108</v>
      </c>
      <c r="K52" s="108">
        <v>23459</v>
      </c>
      <c r="L52" s="108">
        <v>22910</v>
      </c>
      <c r="M52" s="109">
        <v>22180</v>
      </c>
    </row>
    <row r="53" spans="2:13" ht="27.75" customHeight="1" thickBot="1" x14ac:dyDescent="0.2">
      <c r="B53" s="1286" t="s">
        <v>43</v>
      </c>
      <c r="C53" s="1287"/>
      <c r="D53" s="113"/>
      <c r="E53" s="1288" t="s">
        <v>44</v>
      </c>
      <c r="F53" s="1288"/>
      <c r="G53" s="1288"/>
      <c r="H53" s="1289"/>
      <c r="I53" s="114">
        <v>2064</v>
      </c>
      <c r="J53" s="115">
        <v>2025</v>
      </c>
      <c r="K53" s="115">
        <v>674</v>
      </c>
      <c r="L53" s="115">
        <v>-1108</v>
      </c>
      <c r="M53" s="116">
        <v>-1582</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h78qHX5Q7GNVDT0Wea8UF1hC1s0EIz8ggJzCaqg5m4S3lIOLr9Lv84NmQ6YwTAj3iD70C8uRMMHc6sPkcyfLMQ==" saltValue="X4PkXu67WB4E1I5WMgbCz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3"/>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559</v>
      </c>
      <c r="G54" s="125" t="s">
        <v>560</v>
      </c>
      <c r="H54" s="126" t="s">
        <v>561</v>
      </c>
    </row>
    <row r="55" spans="2:8" ht="52.5" customHeight="1" x14ac:dyDescent="0.15">
      <c r="B55" s="127"/>
      <c r="C55" s="1305" t="s">
        <v>47</v>
      </c>
      <c r="D55" s="1305"/>
      <c r="E55" s="1306"/>
      <c r="F55" s="128">
        <v>1973</v>
      </c>
      <c r="G55" s="128">
        <v>2156</v>
      </c>
      <c r="H55" s="129">
        <v>2395</v>
      </c>
    </row>
    <row r="56" spans="2:8" ht="52.5" customHeight="1" x14ac:dyDescent="0.15">
      <c r="B56" s="130"/>
      <c r="C56" s="1307" t="s">
        <v>48</v>
      </c>
      <c r="D56" s="1307"/>
      <c r="E56" s="1308"/>
      <c r="F56" s="131">
        <v>1167</v>
      </c>
      <c r="G56" s="131">
        <v>1321</v>
      </c>
      <c r="H56" s="132">
        <v>405</v>
      </c>
    </row>
    <row r="57" spans="2:8" ht="53.25" customHeight="1" x14ac:dyDescent="0.15">
      <c r="B57" s="130"/>
      <c r="C57" s="1309" t="s">
        <v>49</v>
      </c>
      <c r="D57" s="1309"/>
      <c r="E57" s="1310"/>
      <c r="F57" s="133">
        <v>7779</v>
      </c>
      <c r="G57" s="133">
        <v>6710</v>
      </c>
      <c r="H57" s="134">
        <v>5187</v>
      </c>
    </row>
    <row r="58" spans="2:8" ht="45.75" customHeight="1" x14ac:dyDescent="0.15">
      <c r="B58" s="135"/>
      <c r="C58" s="1297" t="s">
        <v>586</v>
      </c>
      <c r="D58" s="1298"/>
      <c r="E58" s="1299"/>
      <c r="F58" s="136">
        <v>6528</v>
      </c>
      <c r="G58" s="384">
        <v>3053</v>
      </c>
      <c r="H58" s="385">
        <v>1334</v>
      </c>
    </row>
    <row r="59" spans="2:8" ht="45.75" customHeight="1" x14ac:dyDescent="0.15">
      <c r="B59" s="135"/>
      <c r="C59" s="1297" t="s">
        <v>601</v>
      </c>
      <c r="D59" s="1298"/>
      <c r="E59" s="1299"/>
      <c r="F59" s="136">
        <v>563</v>
      </c>
      <c r="G59" s="384">
        <v>1141</v>
      </c>
      <c r="H59" s="385">
        <v>1096</v>
      </c>
    </row>
    <row r="60" spans="2:8" ht="45.75" customHeight="1" x14ac:dyDescent="0.15">
      <c r="B60" s="135"/>
      <c r="C60" s="1297" t="s">
        <v>587</v>
      </c>
      <c r="D60" s="1298"/>
      <c r="E60" s="1299"/>
      <c r="F60" s="136">
        <v>1002</v>
      </c>
      <c r="G60" s="384">
        <v>948</v>
      </c>
      <c r="H60" s="385">
        <v>840</v>
      </c>
    </row>
    <row r="61" spans="2:8" ht="45.75" customHeight="1" x14ac:dyDescent="0.15">
      <c r="B61" s="135"/>
      <c r="C61" s="1297" t="s">
        <v>602</v>
      </c>
      <c r="D61" s="1298"/>
      <c r="E61" s="1299"/>
      <c r="F61" s="136">
        <v>833</v>
      </c>
      <c r="G61" s="384">
        <v>936</v>
      </c>
      <c r="H61" s="385">
        <v>820</v>
      </c>
    </row>
    <row r="62" spans="2:8" ht="45.75" customHeight="1" thickBot="1" x14ac:dyDescent="0.2">
      <c r="B62" s="137"/>
      <c r="C62" s="1300" t="s">
        <v>588</v>
      </c>
      <c r="D62" s="1301"/>
      <c r="E62" s="1302"/>
      <c r="F62" s="138">
        <v>842</v>
      </c>
      <c r="G62" s="386">
        <v>827</v>
      </c>
      <c r="H62" s="387">
        <v>819</v>
      </c>
    </row>
    <row r="63" spans="2:8" ht="52.5" customHeight="1" thickBot="1" x14ac:dyDescent="0.2">
      <c r="B63" s="139"/>
      <c r="C63" s="1303" t="s">
        <v>50</v>
      </c>
      <c r="D63" s="1303"/>
      <c r="E63" s="1304"/>
      <c r="F63" s="140">
        <v>10918</v>
      </c>
      <c r="G63" s="140">
        <v>10187</v>
      </c>
      <c r="H63" s="141">
        <v>7987</v>
      </c>
    </row>
    <row r="64" spans="2:8" ht="15" customHeight="1" x14ac:dyDescent="0.15"/>
  </sheetData>
  <sheetProtection algorithmName="SHA-512" hashValue="XEXiSSMVK0WBpgKT0wX77uOZpQf5YDyMssLJIRrzam0vpuINCp2fZCUDMDLuT5AUKR3kM0s2bvvJ6mMw+1qdHA==" saltValue="7nWxdeUBPHCp9hg3XGci7g==" spinCount="100000" sheet="1" objects="1" scenarios="1"/>
  <mergeCells count="9">
    <mergeCell ref="C61:E61"/>
    <mergeCell ref="C62:E62"/>
    <mergeCell ref="C63:E63"/>
    <mergeCell ref="C55:E55"/>
    <mergeCell ref="C56:E56"/>
    <mergeCell ref="C57:E57"/>
    <mergeCell ref="C58:E58"/>
    <mergeCell ref="C59:E59"/>
    <mergeCell ref="C60:E60"/>
  </mergeCells>
  <phoneticPr fontId="3"/>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election activeCell="CY9" sqref="CY9"/>
    </sheetView>
  </sheetViews>
  <sheetFormatPr defaultColWidth="0" defaultRowHeight="13.5" customHeight="1" zeroHeight="1" x14ac:dyDescent="0.15"/>
  <cols>
    <col min="1" max="1" width="6.375" style="390" customWidth="1"/>
    <col min="2" max="107" width="2.37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89"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0"/>
      <c r="DG4" s="290"/>
      <c r="DH4" s="290"/>
      <c r="DI4" s="290"/>
      <c r="DJ4" s="290"/>
      <c r="DK4" s="290"/>
      <c r="DL4" s="290"/>
      <c r="DM4" s="290"/>
      <c r="DN4" s="290"/>
      <c r="DO4" s="290"/>
      <c r="DP4" s="290"/>
      <c r="DQ4" s="290"/>
      <c r="DR4" s="290"/>
      <c r="DS4" s="290"/>
      <c r="DT4" s="290"/>
      <c r="DU4" s="290"/>
      <c r="DV4" s="290"/>
      <c r="DW4" s="290"/>
    </row>
    <row r="5" spans="1:143" s="289"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0"/>
      <c r="DG5" s="290"/>
      <c r="DH5" s="290"/>
      <c r="DI5" s="290"/>
      <c r="DJ5" s="290"/>
      <c r="DK5" s="290"/>
      <c r="DL5" s="290"/>
      <c r="DM5" s="290"/>
      <c r="DN5" s="290"/>
      <c r="DO5" s="290"/>
      <c r="DP5" s="290"/>
      <c r="DQ5" s="290"/>
      <c r="DR5" s="290"/>
      <c r="DS5" s="290"/>
      <c r="DT5" s="290"/>
      <c r="DU5" s="290"/>
      <c r="DV5" s="290"/>
      <c r="DW5" s="290"/>
    </row>
    <row r="6" spans="1:143" s="289"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0"/>
      <c r="DG6" s="290"/>
      <c r="DH6" s="290"/>
      <c r="DI6" s="290"/>
      <c r="DJ6" s="290"/>
      <c r="DK6" s="290"/>
      <c r="DL6" s="290"/>
      <c r="DM6" s="290"/>
      <c r="DN6" s="290"/>
      <c r="DO6" s="290"/>
      <c r="DP6" s="290"/>
      <c r="DQ6" s="290"/>
      <c r="DR6" s="290"/>
      <c r="DS6" s="290"/>
      <c r="DT6" s="290"/>
      <c r="DU6" s="290"/>
      <c r="DV6" s="290"/>
      <c r="DW6" s="290"/>
    </row>
    <row r="7" spans="1:143" s="289"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0"/>
      <c r="DG7" s="290"/>
      <c r="DH7" s="290"/>
      <c r="DI7" s="290"/>
      <c r="DJ7" s="290"/>
      <c r="DK7" s="290"/>
      <c r="DL7" s="290"/>
      <c r="DM7" s="290"/>
      <c r="DN7" s="290"/>
      <c r="DO7" s="290"/>
      <c r="DP7" s="290"/>
      <c r="DQ7" s="290"/>
      <c r="DR7" s="290"/>
      <c r="DS7" s="290"/>
      <c r="DT7" s="290"/>
      <c r="DU7" s="290"/>
      <c r="DV7" s="290"/>
      <c r="DW7" s="290"/>
    </row>
    <row r="8" spans="1:143" s="289"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0"/>
      <c r="DG8" s="290"/>
      <c r="DH8" s="290"/>
      <c r="DI8" s="290"/>
      <c r="DJ8" s="290"/>
      <c r="DK8" s="290"/>
      <c r="DL8" s="290"/>
      <c r="DM8" s="290"/>
      <c r="DN8" s="290"/>
      <c r="DO8" s="290"/>
      <c r="DP8" s="290"/>
      <c r="DQ8" s="290"/>
      <c r="DR8" s="290"/>
      <c r="DS8" s="290"/>
      <c r="DT8" s="290"/>
      <c r="DU8" s="290"/>
      <c r="DV8" s="290"/>
      <c r="DW8" s="290"/>
    </row>
    <row r="9" spans="1:143" s="289"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0"/>
      <c r="DG9" s="290"/>
      <c r="DH9" s="290"/>
      <c r="DI9" s="290"/>
      <c r="DJ9" s="290"/>
      <c r="DK9" s="290"/>
      <c r="DL9" s="290"/>
      <c r="DM9" s="290"/>
      <c r="DN9" s="290"/>
      <c r="DO9" s="290"/>
      <c r="DP9" s="290"/>
      <c r="DQ9" s="290"/>
      <c r="DR9" s="290"/>
      <c r="DS9" s="290"/>
      <c r="DT9" s="290"/>
      <c r="DU9" s="290"/>
      <c r="DV9" s="290"/>
      <c r="DW9" s="290"/>
    </row>
    <row r="10" spans="1:143" s="289"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0"/>
      <c r="DG10" s="290"/>
      <c r="DH10" s="290"/>
      <c r="DI10" s="290"/>
      <c r="DJ10" s="290"/>
      <c r="DK10" s="290"/>
      <c r="DL10" s="290"/>
      <c r="DM10" s="290"/>
      <c r="DN10" s="290"/>
      <c r="DO10" s="290"/>
      <c r="DP10" s="290"/>
      <c r="DQ10" s="290"/>
      <c r="DR10" s="290"/>
      <c r="DS10" s="290"/>
      <c r="DT10" s="290"/>
      <c r="DU10" s="290"/>
      <c r="DV10" s="290"/>
      <c r="DW10" s="290"/>
      <c r="EM10" s="289" t="s">
        <v>605</v>
      </c>
    </row>
    <row r="11" spans="1:143" s="289"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0"/>
      <c r="DG11" s="290"/>
      <c r="DH11" s="290"/>
      <c r="DI11" s="290"/>
      <c r="DJ11" s="290"/>
      <c r="DK11" s="290"/>
      <c r="DL11" s="290"/>
      <c r="DM11" s="290"/>
      <c r="DN11" s="290"/>
      <c r="DO11" s="290"/>
      <c r="DP11" s="290"/>
      <c r="DQ11" s="290"/>
      <c r="DR11" s="290"/>
      <c r="DS11" s="290"/>
      <c r="DT11" s="290"/>
      <c r="DU11" s="290"/>
      <c r="DV11" s="290"/>
      <c r="DW11" s="290"/>
    </row>
    <row r="12" spans="1:143" s="289"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0"/>
      <c r="DG12" s="290"/>
      <c r="DH12" s="290"/>
      <c r="DI12" s="290"/>
      <c r="DJ12" s="290"/>
      <c r="DK12" s="290"/>
      <c r="DL12" s="290"/>
      <c r="DM12" s="290"/>
      <c r="DN12" s="290"/>
      <c r="DO12" s="290"/>
      <c r="DP12" s="290"/>
      <c r="DQ12" s="290"/>
      <c r="DR12" s="290"/>
      <c r="DS12" s="290"/>
      <c r="DT12" s="290"/>
      <c r="DU12" s="290"/>
      <c r="DV12" s="290"/>
      <c r="DW12" s="290"/>
      <c r="EM12" s="289" t="s">
        <v>605</v>
      </c>
    </row>
    <row r="13" spans="1:143" s="289"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0"/>
      <c r="DG13" s="290"/>
      <c r="DH13" s="290"/>
      <c r="DI13" s="290"/>
      <c r="DJ13" s="290"/>
      <c r="DK13" s="290"/>
      <c r="DL13" s="290"/>
      <c r="DM13" s="290"/>
      <c r="DN13" s="290"/>
      <c r="DO13" s="290"/>
      <c r="DP13" s="290"/>
      <c r="DQ13" s="290"/>
      <c r="DR13" s="290"/>
      <c r="DS13" s="290"/>
      <c r="DT13" s="290"/>
      <c r="DU13" s="290"/>
      <c r="DV13" s="290"/>
      <c r="DW13" s="290"/>
    </row>
    <row r="14" spans="1:143" s="289"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0"/>
      <c r="DG14" s="290"/>
      <c r="DH14" s="290"/>
      <c r="DI14" s="290"/>
      <c r="DJ14" s="290"/>
      <c r="DK14" s="290"/>
      <c r="DL14" s="290"/>
      <c r="DM14" s="290"/>
      <c r="DN14" s="290"/>
      <c r="DO14" s="290"/>
      <c r="DP14" s="290"/>
      <c r="DQ14" s="290"/>
      <c r="DR14" s="290"/>
      <c r="DS14" s="290"/>
      <c r="DT14" s="290"/>
      <c r="DU14" s="290"/>
      <c r="DV14" s="290"/>
      <c r="DW14" s="290"/>
    </row>
    <row r="15" spans="1:143" s="289"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0"/>
      <c r="DG15" s="290"/>
      <c r="DH15" s="290"/>
      <c r="DI15" s="290"/>
      <c r="DJ15" s="290"/>
      <c r="DK15" s="290"/>
      <c r="DL15" s="290"/>
      <c r="DM15" s="290"/>
      <c r="DN15" s="290"/>
      <c r="DO15" s="290"/>
      <c r="DP15" s="290"/>
      <c r="DQ15" s="290"/>
      <c r="DR15" s="290"/>
      <c r="DS15" s="290"/>
      <c r="DT15" s="290"/>
      <c r="DU15" s="290"/>
      <c r="DV15" s="290"/>
      <c r="DW15" s="290"/>
    </row>
    <row r="16" spans="1:143" s="289"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0"/>
      <c r="DG16" s="290"/>
      <c r="DH16" s="290"/>
      <c r="DI16" s="290"/>
      <c r="DJ16" s="290"/>
      <c r="DK16" s="290"/>
      <c r="DL16" s="290"/>
      <c r="DM16" s="290"/>
      <c r="DN16" s="290"/>
      <c r="DO16" s="290"/>
      <c r="DP16" s="290"/>
      <c r="DQ16" s="290"/>
      <c r="DR16" s="290"/>
      <c r="DS16" s="290"/>
      <c r="DT16" s="290"/>
      <c r="DU16" s="290"/>
      <c r="DV16" s="290"/>
      <c r="DW16" s="290"/>
    </row>
    <row r="17" spans="1:351" s="289"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0"/>
      <c r="DG17" s="290"/>
      <c r="DH17" s="290"/>
      <c r="DI17" s="290"/>
      <c r="DJ17" s="290"/>
      <c r="DK17" s="290"/>
      <c r="DL17" s="290"/>
      <c r="DM17" s="290"/>
      <c r="DN17" s="290"/>
      <c r="DO17" s="290"/>
      <c r="DP17" s="290"/>
      <c r="DQ17" s="290"/>
      <c r="DR17" s="290"/>
      <c r="DS17" s="290"/>
      <c r="DT17" s="290"/>
      <c r="DU17" s="290"/>
      <c r="DV17" s="290"/>
      <c r="DW17" s="290"/>
    </row>
    <row r="18" spans="1:351" s="289"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0"/>
      <c r="DG18" s="290"/>
      <c r="DH18" s="290"/>
      <c r="DI18" s="290"/>
      <c r="DJ18" s="290"/>
      <c r="DK18" s="290"/>
      <c r="DL18" s="290"/>
      <c r="DM18" s="290"/>
      <c r="DN18" s="290"/>
      <c r="DO18" s="290"/>
      <c r="DP18" s="290"/>
      <c r="DQ18" s="290"/>
      <c r="DR18" s="290"/>
      <c r="DS18" s="290"/>
      <c r="DT18" s="290"/>
      <c r="DU18" s="290"/>
      <c r="DV18" s="290"/>
      <c r="DW18" s="290"/>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606</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607</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24" t="s">
        <v>608</v>
      </c>
      <c r="AO43" s="1325"/>
      <c r="AP43" s="1325"/>
      <c r="AQ43" s="1325"/>
      <c r="AR43" s="1325"/>
      <c r="AS43" s="1325"/>
      <c r="AT43" s="1325"/>
      <c r="AU43" s="1325"/>
      <c r="AV43" s="1325"/>
      <c r="AW43" s="1325"/>
      <c r="AX43" s="1325"/>
      <c r="AY43" s="1325"/>
      <c r="AZ43" s="1325"/>
      <c r="BA43" s="1325"/>
      <c r="BB43" s="1325"/>
      <c r="BC43" s="1325"/>
      <c r="BD43" s="1325"/>
      <c r="BE43" s="1325"/>
      <c r="BF43" s="1325"/>
      <c r="BG43" s="1325"/>
      <c r="BH43" s="1325"/>
      <c r="BI43" s="1325"/>
      <c r="BJ43" s="1325"/>
      <c r="BK43" s="1325"/>
      <c r="BL43" s="1325"/>
      <c r="BM43" s="1325"/>
      <c r="BN43" s="1325"/>
      <c r="BO43" s="1325"/>
      <c r="BP43" s="1325"/>
      <c r="BQ43" s="1325"/>
      <c r="BR43" s="1325"/>
      <c r="BS43" s="1325"/>
      <c r="BT43" s="1325"/>
      <c r="BU43" s="1325"/>
      <c r="BV43" s="1325"/>
      <c r="BW43" s="1325"/>
      <c r="BX43" s="1325"/>
      <c r="BY43" s="1325"/>
      <c r="BZ43" s="1325"/>
      <c r="CA43" s="1325"/>
      <c r="CB43" s="1325"/>
      <c r="CC43" s="1325"/>
      <c r="CD43" s="1325"/>
      <c r="CE43" s="1325"/>
      <c r="CF43" s="1325"/>
      <c r="CG43" s="1325"/>
      <c r="CH43" s="1325"/>
      <c r="CI43" s="1325"/>
      <c r="CJ43" s="1325"/>
      <c r="CK43" s="1325"/>
      <c r="CL43" s="1325"/>
      <c r="CM43" s="1325"/>
      <c r="CN43" s="1325"/>
      <c r="CO43" s="1325"/>
      <c r="CP43" s="1325"/>
      <c r="CQ43" s="1325"/>
      <c r="CR43" s="1325"/>
      <c r="CS43" s="1325"/>
      <c r="CT43" s="1325"/>
      <c r="CU43" s="1325"/>
      <c r="CV43" s="1325"/>
      <c r="CW43" s="1325"/>
      <c r="CX43" s="1325"/>
      <c r="CY43" s="1325"/>
      <c r="CZ43" s="1325"/>
      <c r="DA43" s="1325"/>
      <c r="DB43" s="1325"/>
      <c r="DC43" s="1326"/>
    </row>
    <row r="44" spans="2:109" x14ac:dyDescent="0.15">
      <c r="B44" s="397"/>
      <c r="AN44" s="1327"/>
      <c r="AO44" s="1328"/>
      <c r="AP44" s="1328"/>
      <c r="AQ44" s="1328"/>
      <c r="AR44" s="1328"/>
      <c r="AS44" s="1328"/>
      <c r="AT44" s="1328"/>
      <c r="AU44" s="1328"/>
      <c r="AV44" s="1328"/>
      <c r="AW44" s="1328"/>
      <c r="AX44" s="1328"/>
      <c r="AY44" s="1328"/>
      <c r="AZ44" s="1328"/>
      <c r="BA44" s="1328"/>
      <c r="BB44" s="1328"/>
      <c r="BC44" s="1328"/>
      <c r="BD44" s="1328"/>
      <c r="BE44" s="1328"/>
      <c r="BF44" s="1328"/>
      <c r="BG44" s="1328"/>
      <c r="BH44" s="1328"/>
      <c r="BI44" s="1328"/>
      <c r="BJ44" s="1328"/>
      <c r="BK44" s="1328"/>
      <c r="BL44" s="1328"/>
      <c r="BM44" s="1328"/>
      <c r="BN44" s="1328"/>
      <c r="BO44" s="1328"/>
      <c r="BP44" s="1328"/>
      <c r="BQ44" s="1328"/>
      <c r="BR44" s="1328"/>
      <c r="BS44" s="1328"/>
      <c r="BT44" s="1328"/>
      <c r="BU44" s="1328"/>
      <c r="BV44" s="1328"/>
      <c r="BW44" s="1328"/>
      <c r="BX44" s="1328"/>
      <c r="BY44" s="1328"/>
      <c r="BZ44" s="1328"/>
      <c r="CA44" s="1328"/>
      <c r="CB44" s="1328"/>
      <c r="CC44" s="1328"/>
      <c r="CD44" s="1328"/>
      <c r="CE44" s="1328"/>
      <c r="CF44" s="1328"/>
      <c r="CG44" s="1328"/>
      <c r="CH44" s="1328"/>
      <c r="CI44" s="1328"/>
      <c r="CJ44" s="1328"/>
      <c r="CK44" s="1328"/>
      <c r="CL44" s="1328"/>
      <c r="CM44" s="1328"/>
      <c r="CN44" s="1328"/>
      <c r="CO44" s="1328"/>
      <c r="CP44" s="1328"/>
      <c r="CQ44" s="1328"/>
      <c r="CR44" s="1328"/>
      <c r="CS44" s="1328"/>
      <c r="CT44" s="1328"/>
      <c r="CU44" s="1328"/>
      <c r="CV44" s="1328"/>
      <c r="CW44" s="1328"/>
      <c r="CX44" s="1328"/>
      <c r="CY44" s="1328"/>
      <c r="CZ44" s="1328"/>
      <c r="DA44" s="1328"/>
      <c r="DB44" s="1328"/>
      <c r="DC44" s="1329"/>
    </row>
    <row r="45" spans="2:109" x14ac:dyDescent="0.15">
      <c r="B45" s="397"/>
      <c r="AN45" s="1327"/>
      <c r="AO45" s="1328"/>
      <c r="AP45" s="1328"/>
      <c r="AQ45" s="1328"/>
      <c r="AR45" s="1328"/>
      <c r="AS45" s="1328"/>
      <c r="AT45" s="1328"/>
      <c r="AU45" s="1328"/>
      <c r="AV45" s="1328"/>
      <c r="AW45" s="1328"/>
      <c r="AX45" s="1328"/>
      <c r="AY45" s="1328"/>
      <c r="AZ45" s="1328"/>
      <c r="BA45" s="1328"/>
      <c r="BB45" s="1328"/>
      <c r="BC45" s="1328"/>
      <c r="BD45" s="1328"/>
      <c r="BE45" s="1328"/>
      <c r="BF45" s="1328"/>
      <c r="BG45" s="1328"/>
      <c r="BH45" s="1328"/>
      <c r="BI45" s="1328"/>
      <c r="BJ45" s="1328"/>
      <c r="BK45" s="1328"/>
      <c r="BL45" s="1328"/>
      <c r="BM45" s="1328"/>
      <c r="BN45" s="1328"/>
      <c r="BO45" s="1328"/>
      <c r="BP45" s="1328"/>
      <c r="BQ45" s="1328"/>
      <c r="BR45" s="1328"/>
      <c r="BS45" s="1328"/>
      <c r="BT45" s="1328"/>
      <c r="BU45" s="1328"/>
      <c r="BV45" s="1328"/>
      <c r="BW45" s="1328"/>
      <c r="BX45" s="1328"/>
      <c r="BY45" s="1328"/>
      <c r="BZ45" s="1328"/>
      <c r="CA45" s="1328"/>
      <c r="CB45" s="1328"/>
      <c r="CC45" s="1328"/>
      <c r="CD45" s="1328"/>
      <c r="CE45" s="1328"/>
      <c r="CF45" s="1328"/>
      <c r="CG45" s="1328"/>
      <c r="CH45" s="1328"/>
      <c r="CI45" s="1328"/>
      <c r="CJ45" s="1328"/>
      <c r="CK45" s="1328"/>
      <c r="CL45" s="1328"/>
      <c r="CM45" s="1328"/>
      <c r="CN45" s="1328"/>
      <c r="CO45" s="1328"/>
      <c r="CP45" s="1328"/>
      <c r="CQ45" s="1328"/>
      <c r="CR45" s="1328"/>
      <c r="CS45" s="1328"/>
      <c r="CT45" s="1328"/>
      <c r="CU45" s="1328"/>
      <c r="CV45" s="1328"/>
      <c r="CW45" s="1328"/>
      <c r="CX45" s="1328"/>
      <c r="CY45" s="1328"/>
      <c r="CZ45" s="1328"/>
      <c r="DA45" s="1328"/>
      <c r="DB45" s="1328"/>
      <c r="DC45" s="1329"/>
    </row>
    <row r="46" spans="2:109" x14ac:dyDescent="0.15">
      <c r="B46" s="397"/>
      <c r="AN46" s="1327"/>
      <c r="AO46" s="1328"/>
      <c r="AP46" s="1328"/>
      <c r="AQ46" s="1328"/>
      <c r="AR46" s="1328"/>
      <c r="AS46" s="1328"/>
      <c r="AT46" s="1328"/>
      <c r="AU46" s="1328"/>
      <c r="AV46" s="1328"/>
      <c r="AW46" s="1328"/>
      <c r="AX46" s="1328"/>
      <c r="AY46" s="1328"/>
      <c r="AZ46" s="1328"/>
      <c r="BA46" s="1328"/>
      <c r="BB46" s="1328"/>
      <c r="BC46" s="1328"/>
      <c r="BD46" s="1328"/>
      <c r="BE46" s="1328"/>
      <c r="BF46" s="1328"/>
      <c r="BG46" s="1328"/>
      <c r="BH46" s="1328"/>
      <c r="BI46" s="1328"/>
      <c r="BJ46" s="1328"/>
      <c r="BK46" s="1328"/>
      <c r="BL46" s="1328"/>
      <c r="BM46" s="1328"/>
      <c r="BN46" s="1328"/>
      <c r="BO46" s="1328"/>
      <c r="BP46" s="1328"/>
      <c r="BQ46" s="1328"/>
      <c r="BR46" s="1328"/>
      <c r="BS46" s="1328"/>
      <c r="BT46" s="1328"/>
      <c r="BU46" s="1328"/>
      <c r="BV46" s="1328"/>
      <c r="BW46" s="1328"/>
      <c r="BX46" s="1328"/>
      <c r="BY46" s="1328"/>
      <c r="BZ46" s="1328"/>
      <c r="CA46" s="1328"/>
      <c r="CB46" s="1328"/>
      <c r="CC46" s="1328"/>
      <c r="CD46" s="1328"/>
      <c r="CE46" s="1328"/>
      <c r="CF46" s="1328"/>
      <c r="CG46" s="1328"/>
      <c r="CH46" s="1328"/>
      <c r="CI46" s="1328"/>
      <c r="CJ46" s="1328"/>
      <c r="CK46" s="1328"/>
      <c r="CL46" s="1328"/>
      <c r="CM46" s="1328"/>
      <c r="CN46" s="1328"/>
      <c r="CO46" s="1328"/>
      <c r="CP46" s="1328"/>
      <c r="CQ46" s="1328"/>
      <c r="CR46" s="1328"/>
      <c r="CS46" s="1328"/>
      <c r="CT46" s="1328"/>
      <c r="CU46" s="1328"/>
      <c r="CV46" s="1328"/>
      <c r="CW46" s="1328"/>
      <c r="CX46" s="1328"/>
      <c r="CY46" s="1328"/>
      <c r="CZ46" s="1328"/>
      <c r="DA46" s="1328"/>
      <c r="DB46" s="1328"/>
      <c r="DC46" s="1329"/>
    </row>
    <row r="47" spans="2:109" x14ac:dyDescent="0.15">
      <c r="B47" s="397"/>
      <c r="AN47" s="1330"/>
      <c r="AO47" s="1331"/>
      <c r="AP47" s="1331"/>
      <c r="AQ47" s="1331"/>
      <c r="AR47" s="1331"/>
      <c r="AS47" s="1331"/>
      <c r="AT47" s="1331"/>
      <c r="AU47" s="1331"/>
      <c r="AV47" s="1331"/>
      <c r="AW47" s="1331"/>
      <c r="AX47" s="1331"/>
      <c r="AY47" s="1331"/>
      <c r="AZ47" s="1331"/>
      <c r="BA47" s="1331"/>
      <c r="BB47" s="1331"/>
      <c r="BC47" s="1331"/>
      <c r="BD47" s="1331"/>
      <c r="BE47" s="1331"/>
      <c r="BF47" s="1331"/>
      <c r="BG47" s="1331"/>
      <c r="BH47" s="1331"/>
      <c r="BI47" s="1331"/>
      <c r="BJ47" s="1331"/>
      <c r="BK47" s="1331"/>
      <c r="BL47" s="1331"/>
      <c r="BM47" s="1331"/>
      <c r="BN47" s="1331"/>
      <c r="BO47" s="1331"/>
      <c r="BP47" s="1331"/>
      <c r="BQ47" s="1331"/>
      <c r="BR47" s="1331"/>
      <c r="BS47" s="1331"/>
      <c r="BT47" s="1331"/>
      <c r="BU47" s="1331"/>
      <c r="BV47" s="1331"/>
      <c r="BW47" s="1331"/>
      <c r="BX47" s="1331"/>
      <c r="BY47" s="1331"/>
      <c r="BZ47" s="1331"/>
      <c r="CA47" s="1331"/>
      <c r="CB47" s="1331"/>
      <c r="CC47" s="1331"/>
      <c r="CD47" s="1331"/>
      <c r="CE47" s="1331"/>
      <c r="CF47" s="1331"/>
      <c r="CG47" s="1331"/>
      <c r="CH47" s="1331"/>
      <c r="CI47" s="1331"/>
      <c r="CJ47" s="1331"/>
      <c r="CK47" s="1331"/>
      <c r="CL47" s="1331"/>
      <c r="CM47" s="1331"/>
      <c r="CN47" s="1331"/>
      <c r="CO47" s="1331"/>
      <c r="CP47" s="1331"/>
      <c r="CQ47" s="1331"/>
      <c r="CR47" s="1331"/>
      <c r="CS47" s="1331"/>
      <c r="CT47" s="1331"/>
      <c r="CU47" s="1331"/>
      <c r="CV47" s="1331"/>
      <c r="CW47" s="1331"/>
      <c r="CX47" s="1331"/>
      <c r="CY47" s="1331"/>
      <c r="CZ47" s="1331"/>
      <c r="DA47" s="1331"/>
      <c r="DB47" s="1331"/>
      <c r="DC47" s="1332"/>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609</v>
      </c>
    </row>
    <row r="50" spans="1:109" x14ac:dyDescent="0.15">
      <c r="B50" s="397"/>
      <c r="G50" s="1317"/>
      <c r="H50" s="1317"/>
      <c r="I50" s="1317"/>
      <c r="J50" s="1317"/>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557</v>
      </c>
      <c r="BQ50" s="1316"/>
      <c r="BR50" s="1316"/>
      <c r="BS50" s="1316"/>
      <c r="BT50" s="1316"/>
      <c r="BU50" s="1316"/>
      <c r="BV50" s="1316"/>
      <c r="BW50" s="1316"/>
      <c r="BX50" s="1316" t="s">
        <v>558</v>
      </c>
      <c r="BY50" s="1316"/>
      <c r="BZ50" s="1316"/>
      <c r="CA50" s="1316"/>
      <c r="CB50" s="1316"/>
      <c r="CC50" s="1316"/>
      <c r="CD50" s="1316"/>
      <c r="CE50" s="1316"/>
      <c r="CF50" s="1316" t="s">
        <v>559</v>
      </c>
      <c r="CG50" s="1316"/>
      <c r="CH50" s="1316"/>
      <c r="CI50" s="1316"/>
      <c r="CJ50" s="1316"/>
      <c r="CK50" s="1316"/>
      <c r="CL50" s="1316"/>
      <c r="CM50" s="1316"/>
      <c r="CN50" s="1316" t="s">
        <v>560</v>
      </c>
      <c r="CO50" s="1316"/>
      <c r="CP50" s="1316"/>
      <c r="CQ50" s="1316"/>
      <c r="CR50" s="1316"/>
      <c r="CS50" s="1316"/>
      <c r="CT50" s="1316"/>
      <c r="CU50" s="1316"/>
      <c r="CV50" s="1316" t="s">
        <v>561</v>
      </c>
      <c r="CW50" s="1316"/>
      <c r="CX50" s="1316"/>
      <c r="CY50" s="1316"/>
      <c r="CZ50" s="1316"/>
      <c r="DA50" s="1316"/>
      <c r="DB50" s="1316"/>
      <c r="DC50" s="1316"/>
    </row>
    <row r="51" spans="1:109" ht="13.5" customHeight="1" x14ac:dyDescent="0.15">
      <c r="B51" s="397"/>
      <c r="G51" s="1319"/>
      <c r="H51" s="1319"/>
      <c r="I51" s="1333"/>
      <c r="J51" s="1333"/>
      <c r="K51" s="1318"/>
      <c r="L51" s="1318"/>
      <c r="M51" s="1318"/>
      <c r="N51" s="1318"/>
      <c r="AM51" s="406"/>
      <c r="AN51" s="1314" t="s">
        <v>610</v>
      </c>
      <c r="AO51" s="1314"/>
      <c r="AP51" s="1314"/>
      <c r="AQ51" s="1314"/>
      <c r="AR51" s="1314"/>
      <c r="AS51" s="1314"/>
      <c r="AT51" s="1314"/>
      <c r="AU51" s="1314"/>
      <c r="AV51" s="1314"/>
      <c r="AW51" s="1314"/>
      <c r="AX51" s="1314"/>
      <c r="AY51" s="1314"/>
      <c r="AZ51" s="1314"/>
      <c r="BA51" s="1314"/>
      <c r="BB51" s="1314" t="s">
        <v>611</v>
      </c>
      <c r="BC51" s="1314"/>
      <c r="BD51" s="1314"/>
      <c r="BE51" s="1314"/>
      <c r="BF51" s="1314"/>
      <c r="BG51" s="1314"/>
      <c r="BH51" s="1314"/>
      <c r="BI51" s="1314"/>
      <c r="BJ51" s="1314"/>
      <c r="BK51" s="1314"/>
      <c r="BL51" s="1314"/>
      <c r="BM51" s="1314"/>
      <c r="BN51" s="1314"/>
      <c r="BO51" s="1314"/>
      <c r="BP51" s="1323"/>
      <c r="BQ51" s="1311"/>
      <c r="BR51" s="1311"/>
      <c r="BS51" s="1311"/>
      <c r="BT51" s="1311"/>
      <c r="BU51" s="1311"/>
      <c r="BV51" s="1311"/>
      <c r="BW51" s="1311"/>
      <c r="BX51" s="1311">
        <v>19.600000000000001</v>
      </c>
      <c r="BY51" s="1311"/>
      <c r="BZ51" s="1311"/>
      <c r="CA51" s="1311"/>
      <c r="CB51" s="1311"/>
      <c r="CC51" s="1311"/>
      <c r="CD51" s="1311"/>
      <c r="CE51" s="1311"/>
      <c r="CF51" s="1311">
        <v>6.4</v>
      </c>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x14ac:dyDescent="0.15">
      <c r="B52" s="397"/>
      <c r="G52" s="1319"/>
      <c r="H52" s="1319"/>
      <c r="I52" s="1333"/>
      <c r="J52" s="1333"/>
      <c r="K52" s="1318"/>
      <c r="L52" s="1318"/>
      <c r="M52" s="1318"/>
      <c r="N52" s="1318"/>
      <c r="AM52" s="40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5"/>
      <c r="B53" s="397"/>
      <c r="G53" s="1319"/>
      <c r="H53" s="1319"/>
      <c r="I53" s="1317"/>
      <c r="J53" s="1317"/>
      <c r="K53" s="1318"/>
      <c r="L53" s="1318"/>
      <c r="M53" s="1318"/>
      <c r="N53" s="1318"/>
      <c r="AM53" s="406"/>
      <c r="AN53" s="1314"/>
      <c r="AO53" s="1314"/>
      <c r="AP53" s="1314"/>
      <c r="AQ53" s="1314"/>
      <c r="AR53" s="1314"/>
      <c r="AS53" s="1314"/>
      <c r="AT53" s="1314"/>
      <c r="AU53" s="1314"/>
      <c r="AV53" s="1314"/>
      <c r="AW53" s="1314"/>
      <c r="AX53" s="1314"/>
      <c r="AY53" s="1314"/>
      <c r="AZ53" s="1314"/>
      <c r="BA53" s="1314"/>
      <c r="BB53" s="1314" t="s">
        <v>612</v>
      </c>
      <c r="BC53" s="1314"/>
      <c r="BD53" s="1314"/>
      <c r="BE53" s="1314"/>
      <c r="BF53" s="1314"/>
      <c r="BG53" s="1314"/>
      <c r="BH53" s="1314"/>
      <c r="BI53" s="1314"/>
      <c r="BJ53" s="1314"/>
      <c r="BK53" s="1314"/>
      <c r="BL53" s="1314"/>
      <c r="BM53" s="1314"/>
      <c r="BN53" s="1314"/>
      <c r="BO53" s="1314"/>
      <c r="BP53" s="1323"/>
      <c r="BQ53" s="1311"/>
      <c r="BR53" s="1311"/>
      <c r="BS53" s="1311"/>
      <c r="BT53" s="1311"/>
      <c r="BU53" s="1311"/>
      <c r="BV53" s="1311"/>
      <c r="BW53" s="1311"/>
      <c r="BX53" s="1311">
        <v>53.7</v>
      </c>
      <c r="BY53" s="1311"/>
      <c r="BZ53" s="1311"/>
      <c r="CA53" s="1311"/>
      <c r="CB53" s="1311"/>
      <c r="CC53" s="1311"/>
      <c r="CD53" s="1311"/>
      <c r="CE53" s="1311"/>
      <c r="CF53" s="1311">
        <v>55.4</v>
      </c>
      <c r="CG53" s="1311"/>
      <c r="CH53" s="1311"/>
      <c r="CI53" s="1311"/>
      <c r="CJ53" s="1311"/>
      <c r="CK53" s="1311"/>
      <c r="CL53" s="1311"/>
      <c r="CM53" s="1311"/>
      <c r="CN53" s="1311">
        <v>57.2</v>
      </c>
      <c r="CO53" s="1311"/>
      <c r="CP53" s="1311"/>
      <c r="CQ53" s="1311"/>
      <c r="CR53" s="1311"/>
      <c r="CS53" s="1311"/>
      <c r="CT53" s="1311"/>
      <c r="CU53" s="1311"/>
      <c r="CV53" s="1311">
        <v>58.6</v>
      </c>
      <c r="CW53" s="1311"/>
      <c r="CX53" s="1311"/>
      <c r="CY53" s="1311"/>
      <c r="CZ53" s="1311"/>
      <c r="DA53" s="1311"/>
      <c r="DB53" s="1311"/>
      <c r="DC53" s="1311"/>
    </row>
    <row r="54" spans="1:109" x14ac:dyDescent="0.15">
      <c r="A54" s="405"/>
      <c r="B54" s="397"/>
      <c r="G54" s="1319"/>
      <c r="H54" s="1319"/>
      <c r="I54" s="1317"/>
      <c r="J54" s="1317"/>
      <c r="K54" s="1318"/>
      <c r="L54" s="1318"/>
      <c r="M54" s="1318"/>
      <c r="N54" s="1318"/>
      <c r="AM54" s="40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5"/>
      <c r="B55" s="397"/>
      <c r="G55" s="1317"/>
      <c r="H55" s="1317"/>
      <c r="I55" s="1317"/>
      <c r="J55" s="1317"/>
      <c r="K55" s="1318"/>
      <c r="L55" s="1318"/>
      <c r="M55" s="1318"/>
      <c r="N55" s="1318"/>
      <c r="AN55" s="1316" t="s">
        <v>613</v>
      </c>
      <c r="AO55" s="1316"/>
      <c r="AP55" s="1316"/>
      <c r="AQ55" s="1316"/>
      <c r="AR55" s="1316"/>
      <c r="AS55" s="1316"/>
      <c r="AT55" s="1316"/>
      <c r="AU55" s="1316"/>
      <c r="AV55" s="1316"/>
      <c r="AW55" s="1316"/>
      <c r="AX55" s="1316"/>
      <c r="AY55" s="1316"/>
      <c r="AZ55" s="1316"/>
      <c r="BA55" s="1316"/>
      <c r="BB55" s="1314" t="s">
        <v>611</v>
      </c>
      <c r="BC55" s="1314"/>
      <c r="BD55" s="1314"/>
      <c r="BE55" s="1314"/>
      <c r="BF55" s="1314"/>
      <c r="BG55" s="1314"/>
      <c r="BH55" s="1314"/>
      <c r="BI55" s="1314"/>
      <c r="BJ55" s="1314"/>
      <c r="BK55" s="1314"/>
      <c r="BL55" s="1314"/>
      <c r="BM55" s="1314"/>
      <c r="BN55" s="1314"/>
      <c r="BO55" s="1314"/>
      <c r="BP55" s="1323"/>
      <c r="BQ55" s="1311"/>
      <c r="BR55" s="1311"/>
      <c r="BS55" s="1311"/>
      <c r="BT55" s="1311"/>
      <c r="BU55" s="1311"/>
      <c r="BV55" s="1311"/>
      <c r="BW55" s="1311"/>
      <c r="BX55" s="1311">
        <v>35.299999999999997</v>
      </c>
      <c r="BY55" s="1311"/>
      <c r="BZ55" s="1311"/>
      <c r="CA55" s="1311"/>
      <c r="CB55" s="1311"/>
      <c r="CC55" s="1311"/>
      <c r="CD55" s="1311"/>
      <c r="CE55" s="1311"/>
      <c r="CF55" s="1311">
        <v>31.9</v>
      </c>
      <c r="CG55" s="1311"/>
      <c r="CH55" s="1311"/>
      <c r="CI55" s="1311"/>
      <c r="CJ55" s="1311"/>
      <c r="CK55" s="1311"/>
      <c r="CL55" s="1311"/>
      <c r="CM55" s="1311"/>
      <c r="CN55" s="1311">
        <v>24.2</v>
      </c>
      <c r="CO55" s="1311"/>
      <c r="CP55" s="1311"/>
      <c r="CQ55" s="1311"/>
      <c r="CR55" s="1311"/>
      <c r="CS55" s="1311"/>
      <c r="CT55" s="1311"/>
      <c r="CU55" s="1311"/>
      <c r="CV55" s="1311">
        <v>22.1</v>
      </c>
      <c r="CW55" s="1311"/>
      <c r="CX55" s="1311"/>
      <c r="CY55" s="1311"/>
      <c r="CZ55" s="1311"/>
      <c r="DA55" s="1311"/>
      <c r="DB55" s="1311"/>
      <c r="DC55" s="1311"/>
    </row>
    <row r="56" spans="1:109" x14ac:dyDescent="0.15">
      <c r="A56" s="405"/>
      <c r="B56" s="397"/>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x14ac:dyDescent="0.15">
      <c r="B57" s="409"/>
      <c r="G57" s="1317"/>
      <c r="H57" s="1317"/>
      <c r="I57" s="1312"/>
      <c r="J57" s="1312"/>
      <c r="K57" s="1318"/>
      <c r="L57" s="1318"/>
      <c r="M57" s="1318"/>
      <c r="N57" s="1318"/>
      <c r="AM57" s="390"/>
      <c r="AN57" s="1316"/>
      <c r="AO57" s="1316"/>
      <c r="AP57" s="1316"/>
      <c r="AQ57" s="1316"/>
      <c r="AR57" s="1316"/>
      <c r="AS57" s="1316"/>
      <c r="AT57" s="1316"/>
      <c r="AU57" s="1316"/>
      <c r="AV57" s="1316"/>
      <c r="AW57" s="1316"/>
      <c r="AX57" s="1316"/>
      <c r="AY57" s="1316"/>
      <c r="AZ57" s="1316"/>
      <c r="BA57" s="1316"/>
      <c r="BB57" s="1314" t="s">
        <v>612</v>
      </c>
      <c r="BC57" s="1314"/>
      <c r="BD57" s="1314"/>
      <c r="BE57" s="1314"/>
      <c r="BF57" s="1314"/>
      <c r="BG57" s="1314"/>
      <c r="BH57" s="1314"/>
      <c r="BI57" s="1314"/>
      <c r="BJ57" s="1314"/>
      <c r="BK57" s="1314"/>
      <c r="BL57" s="1314"/>
      <c r="BM57" s="1314"/>
      <c r="BN57" s="1314"/>
      <c r="BO57" s="1314"/>
      <c r="BP57" s="1323"/>
      <c r="BQ57" s="1311"/>
      <c r="BR57" s="1311"/>
      <c r="BS57" s="1311"/>
      <c r="BT57" s="1311"/>
      <c r="BU57" s="1311"/>
      <c r="BV57" s="1311"/>
      <c r="BW57" s="1311"/>
      <c r="BX57" s="1311">
        <v>60.4</v>
      </c>
      <c r="BY57" s="1311"/>
      <c r="BZ57" s="1311"/>
      <c r="CA57" s="1311"/>
      <c r="CB57" s="1311"/>
      <c r="CC57" s="1311"/>
      <c r="CD57" s="1311"/>
      <c r="CE57" s="1311"/>
      <c r="CF57" s="1311">
        <v>59.3</v>
      </c>
      <c r="CG57" s="1311"/>
      <c r="CH57" s="1311"/>
      <c r="CI57" s="1311"/>
      <c r="CJ57" s="1311"/>
      <c r="CK57" s="1311"/>
      <c r="CL57" s="1311"/>
      <c r="CM57" s="1311"/>
      <c r="CN57" s="1311">
        <v>59.9</v>
      </c>
      <c r="CO57" s="1311"/>
      <c r="CP57" s="1311"/>
      <c r="CQ57" s="1311"/>
      <c r="CR57" s="1311"/>
      <c r="CS57" s="1311"/>
      <c r="CT57" s="1311"/>
      <c r="CU57" s="1311"/>
      <c r="CV57" s="1311">
        <v>61.5</v>
      </c>
      <c r="CW57" s="1311"/>
      <c r="CX57" s="1311"/>
      <c r="CY57" s="1311"/>
      <c r="CZ57" s="1311"/>
      <c r="DA57" s="1311"/>
      <c r="DB57" s="1311"/>
      <c r="DC57" s="1311"/>
      <c r="DD57" s="410"/>
      <c r="DE57" s="409"/>
    </row>
    <row r="58" spans="1:109" s="405" customFormat="1" x14ac:dyDescent="0.15">
      <c r="A58" s="390"/>
      <c r="B58" s="409"/>
      <c r="G58" s="1317"/>
      <c r="H58" s="1317"/>
      <c r="I58" s="1312"/>
      <c r="J58" s="1312"/>
      <c r="K58" s="1318"/>
      <c r="L58" s="1318"/>
      <c r="M58" s="1318"/>
      <c r="N58" s="1318"/>
      <c r="AM58" s="390"/>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614</v>
      </c>
    </row>
    <row r="64" spans="1:109" x14ac:dyDescent="0.15">
      <c r="B64" s="397"/>
      <c r="G64" s="404"/>
      <c r="I64" s="417"/>
      <c r="J64" s="417"/>
      <c r="K64" s="417"/>
      <c r="L64" s="417"/>
      <c r="M64" s="417"/>
      <c r="N64" s="418"/>
      <c r="AM64" s="404"/>
      <c r="AN64" s="404" t="s">
        <v>607</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24" t="s">
        <v>615</v>
      </c>
      <c r="AO65" s="1325"/>
      <c r="AP65" s="1325"/>
      <c r="AQ65" s="1325"/>
      <c r="AR65" s="1325"/>
      <c r="AS65" s="1325"/>
      <c r="AT65" s="1325"/>
      <c r="AU65" s="1325"/>
      <c r="AV65" s="1325"/>
      <c r="AW65" s="1325"/>
      <c r="AX65" s="1325"/>
      <c r="AY65" s="1325"/>
      <c r="AZ65" s="1325"/>
      <c r="BA65" s="1325"/>
      <c r="BB65" s="1325"/>
      <c r="BC65" s="1325"/>
      <c r="BD65" s="1325"/>
      <c r="BE65" s="1325"/>
      <c r="BF65" s="1325"/>
      <c r="BG65" s="1325"/>
      <c r="BH65" s="1325"/>
      <c r="BI65" s="1325"/>
      <c r="BJ65" s="1325"/>
      <c r="BK65" s="1325"/>
      <c r="BL65" s="1325"/>
      <c r="BM65" s="1325"/>
      <c r="BN65" s="1325"/>
      <c r="BO65" s="1325"/>
      <c r="BP65" s="1325"/>
      <c r="BQ65" s="1325"/>
      <c r="BR65" s="1325"/>
      <c r="BS65" s="1325"/>
      <c r="BT65" s="1325"/>
      <c r="BU65" s="1325"/>
      <c r="BV65" s="1325"/>
      <c r="BW65" s="1325"/>
      <c r="BX65" s="1325"/>
      <c r="BY65" s="1325"/>
      <c r="BZ65" s="1325"/>
      <c r="CA65" s="1325"/>
      <c r="CB65" s="1325"/>
      <c r="CC65" s="1325"/>
      <c r="CD65" s="1325"/>
      <c r="CE65" s="1325"/>
      <c r="CF65" s="1325"/>
      <c r="CG65" s="1325"/>
      <c r="CH65" s="1325"/>
      <c r="CI65" s="1325"/>
      <c r="CJ65" s="1325"/>
      <c r="CK65" s="1325"/>
      <c r="CL65" s="1325"/>
      <c r="CM65" s="1325"/>
      <c r="CN65" s="1325"/>
      <c r="CO65" s="1325"/>
      <c r="CP65" s="1325"/>
      <c r="CQ65" s="1325"/>
      <c r="CR65" s="1325"/>
      <c r="CS65" s="1325"/>
      <c r="CT65" s="1325"/>
      <c r="CU65" s="1325"/>
      <c r="CV65" s="1325"/>
      <c r="CW65" s="1325"/>
      <c r="CX65" s="1325"/>
      <c r="CY65" s="1325"/>
      <c r="CZ65" s="1325"/>
      <c r="DA65" s="1325"/>
      <c r="DB65" s="1325"/>
      <c r="DC65" s="1326"/>
    </row>
    <row r="66" spans="2:107" x14ac:dyDescent="0.15">
      <c r="B66" s="397"/>
      <c r="AN66" s="1327"/>
      <c r="AO66" s="1328"/>
      <c r="AP66" s="1328"/>
      <c r="AQ66" s="1328"/>
      <c r="AR66" s="1328"/>
      <c r="AS66" s="1328"/>
      <c r="AT66" s="1328"/>
      <c r="AU66" s="1328"/>
      <c r="AV66" s="1328"/>
      <c r="AW66" s="1328"/>
      <c r="AX66" s="1328"/>
      <c r="AY66" s="1328"/>
      <c r="AZ66" s="1328"/>
      <c r="BA66" s="1328"/>
      <c r="BB66" s="1328"/>
      <c r="BC66" s="1328"/>
      <c r="BD66" s="1328"/>
      <c r="BE66" s="1328"/>
      <c r="BF66" s="1328"/>
      <c r="BG66" s="1328"/>
      <c r="BH66" s="1328"/>
      <c r="BI66" s="1328"/>
      <c r="BJ66" s="1328"/>
      <c r="BK66" s="1328"/>
      <c r="BL66" s="1328"/>
      <c r="BM66" s="1328"/>
      <c r="BN66" s="1328"/>
      <c r="BO66" s="1328"/>
      <c r="BP66" s="1328"/>
      <c r="BQ66" s="1328"/>
      <c r="BR66" s="1328"/>
      <c r="BS66" s="1328"/>
      <c r="BT66" s="1328"/>
      <c r="BU66" s="1328"/>
      <c r="BV66" s="1328"/>
      <c r="BW66" s="1328"/>
      <c r="BX66" s="1328"/>
      <c r="BY66" s="1328"/>
      <c r="BZ66" s="1328"/>
      <c r="CA66" s="1328"/>
      <c r="CB66" s="1328"/>
      <c r="CC66" s="1328"/>
      <c r="CD66" s="1328"/>
      <c r="CE66" s="1328"/>
      <c r="CF66" s="1328"/>
      <c r="CG66" s="1328"/>
      <c r="CH66" s="1328"/>
      <c r="CI66" s="1328"/>
      <c r="CJ66" s="1328"/>
      <c r="CK66" s="1328"/>
      <c r="CL66" s="1328"/>
      <c r="CM66" s="1328"/>
      <c r="CN66" s="1328"/>
      <c r="CO66" s="1328"/>
      <c r="CP66" s="1328"/>
      <c r="CQ66" s="1328"/>
      <c r="CR66" s="1328"/>
      <c r="CS66" s="1328"/>
      <c r="CT66" s="1328"/>
      <c r="CU66" s="1328"/>
      <c r="CV66" s="1328"/>
      <c r="CW66" s="1328"/>
      <c r="CX66" s="1328"/>
      <c r="CY66" s="1328"/>
      <c r="CZ66" s="1328"/>
      <c r="DA66" s="1328"/>
      <c r="DB66" s="1328"/>
      <c r="DC66" s="1329"/>
    </row>
    <row r="67" spans="2:107" x14ac:dyDescent="0.15">
      <c r="B67" s="397"/>
      <c r="AN67" s="1327"/>
      <c r="AO67" s="1328"/>
      <c r="AP67" s="1328"/>
      <c r="AQ67" s="1328"/>
      <c r="AR67" s="1328"/>
      <c r="AS67" s="1328"/>
      <c r="AT67" s="1328"/>
      <c r="AU67" s="1328"/>
      <c r="AV67" s="1328"/>
      <c r="AW67" s="1328"/>
      <c r="AX67" s="1328"/>
      <c r="AY67" s="1328"/>
      <c r="AZ67" s="1328"/>
      <c r="BA67" s="1328"/>
      <c r="BB67" s="1328"/>
      <c r="BC67" s="1328"/>
      <c r="BD67" s="1328"/>
      <c r="BE67" s="1328"/>
      <c r="BF67" s="1328"/>
      <c r="BG67" s="1328"/>
      <c r="BH67" s="1328"/>
      <c r="BI67" s="1328"/>
      <c r="BJ67" s="1328"/>
      <c r="BK67" s="1328"/>
      <c r="BL67" s="1328"/>
      <c r="BM67" s="1328"/>
      <c r="BN67" s="1328"/>
      <c r="BO67" s="1328"/>
      <c r="BP67" s="1328"/>
      <c r="BQ67" s="1328"/>
      <c r="BR67" s="1328"/>
      <c r="BS67" s="1328"/>
      <c r="BT67" s="1328"/>
      <c r="BU67" s="1328"/>
      <c r="BV67" s="1328"/>
      <c r="BW67" s="1328"/>
      <c r="BX67" s="1328"/>
      <c r="BY67" s="1328"/>
      <c r="BZ67" s="1328"/>
      <c r="CA67" s="1328"/>
      <c r="CB67" s="1328"/>
      <c r="CC67" s="1328"/>
      <c r="CD67" s="1328"/>
      <c r="CE67" s="1328"/>
      <c r="CF67" s="1328"/>
      <c r="CG67" s="1328"/>
      <c r="CH67" s="1328"/>
      <c r="CI67" s="1328"/>
      <c r="CJ67" s="1328"/>
      <c r="CK67" s="1328"/>
      <c r="CL67" s="1328"/>
      <c r="CM67" s="1328"/>
      <c r="CN67" s="1328"/>
      <c r="CO67" s="1328"/>
      <c r="CP67" s="1328"/>
      <c r="CQ67" s="1328"/>
      <c r="CR67" s="1328"/>
      <c r="CS67" s="1328"/>
      <c r="CT67" s="1328"/>
      <c r="CU67" s="1328"/>
      <c r="CV67" s="1328"/>
      <c r="CW67" s="1328"/>
      <c r="CX67" s="1328"/>
      <c r="CY67" s="1328"/>
      <c r="CZ67" s="1328"/>
      <c r="DA67" s="1328"/>
      <c r="DB67" s="1328"/>
      <c r="DC67" s="1329"/>
    </row>
    <row r="68" spans="2:107" x14ac:dyDescent="0.15">
      <c r="B68" s="397"/>
      <c r="AN68" s="1327"/>
      <c r="AO68" s="1328"/>
      <c r="AP68" s="1328"/>
      <c r="AQ68" s="1328"/>
      <c r="AR68" s="1328"/>
      <c r="AS68" s="1328"/>
      <c r="AT68" s="1328"/>
      <c r="AU68" s="1328"/>
      <c r="AV68" s="1328"/>
      <c r="AW68" s="1328"/>
      <c r="AX68" s="1328"/>
      <c r="AY68" s="1328"/>
      <c r="AZ68" s="1328"/>
      <c r="BA68" s="1328"/>
      <c r="BB68" s="1328"/>
      <c r="BC68" s="1328"/>
      <c r="BD68" s="1328"/>
      <c r="BE68" s="1328"/>
      <c r="BF68" s="1328"/>
      <c r="BG68" s="1328"/>
      <c r="BH68" s="1328"/>
      <c r="BI68" s="1328"/>
      <c r="BJ68" s="1328"/>
      <c r="BK68" s="1328"/>
      <c r="BL68" s="1328"/>
      <c r="BM68" s="1328"/>
      <c r="BN68" s="1328"/>
      <c r="BO68" s="1328"/>
      <c r="BP68" s="1328"/>
      <c r="BQ68" s="1328"/>
      <c r="BR68" s="1328"/>
      <c r="BS68" s="1328"/>
      <c r="BT68" s="1328"/>
      <c r="BU68" s="1328"/>
      <c r="BV68" s="1328"/>
      <c r="BW68" s="1328"/>
      <c r="BX68" s="1328"/>
      <c r="BY68" s="1328"/>
      <c r="BZ68" s="1328"/>
      <c r="CA68" s="1328"/>
      <c r="CB68" s="1328"/>
      <c r="CC68" s="1328"/>
      <c r="CD68" s="1328"/>
      <c r="CE68" s="1328"/>
      <c r="CF68" s="1328"/>
      <c r="CG68" s="1328"/>
      <c r="CH68" s="1328"/>
      <c r="CI68" s="1328"/>
      <c r="CJ68" s="1328"/>
      <c r="CK68" s="1328"/>
      <c r="CL68" s="1328"/>
      <c r="CM68" s="1328"/>
      <c r="CN68" s="1328"/>
      <c r="CO68" s="1328"/>
      <c r="CP68" s="1328"/>
      <c r="CQ68" s="1328"/>
      <c r="CR68" s="1328"/>
      <c r="CS68" s="1328"/>
      <c r="CT68" s="1328"/>
      <c r="CU68" s="1328"/>
      <c r="CV68" s="1328"/>
      <c r="CW68" s="1328"/>
      <c r="CX68" s="1328"/>
      <c r="CY68" s="1328"/>
      <c r="CZ68" s="1328"/>
      <c r="DA68" s="1328"/>
      <c r="DB68" s="1328"/>
      <c r="DC68" s="1329"/>
    </row>
    <row r="69" spans="2:107" x14ac:dyDescent="0.15">
      <c r="B69" s="397"/>
      <c r="AN69" s="1330"/>
      <c r="AO69" s="1331"/>
      <c r="AP69" s="1331"/>
      <c r="AQ69" s="1331"/>
      <c r="AR69" s="1331"/>
      <c r="AS69" s="1331"/>
      <c r="AT69" s="1331"/>
      <c r="AU69" s="1331"/>
      <c r="AV69" s="1331"/>
      <c r="AW69" s="1331"/>
      <c r="AX69" s="1331"/>
      <c r="AY69" s="1331"/>
      <c r="AZ69" s="1331"/>
      <c r="BA69" s="1331"/>
      <c r="BB69" s="1331"/>
      <c r="BC69" s="1331"/>
      <c r="BD69" s="1331"/>
      <c r="BE69" s="1331"/>
      <c r="BF69" s="1331"/>
      <c r="BG69" s="1331"/>
      <c r="BH69" s="1331"/>
      <c r="BI69" s="1331"/>
      <c r="BJ69" s="1331"/>
      <c r="BK69" s="1331"/>
      <c r="BL69" s="1331"/>
      <c r="BM69" s="1331"/>
      <c r="BN69" s="1331"/>
      <c r="BO69" s="1331"/>
      <c r="BP69" s="1331"/>
      <c r="BQ69" s="1331"/>
      <c r="BR69" s="1331"/>
      <c r="BS69" s="1331"/>
      <c r="BT69" s="1331"/>
      <c r="BU69" s="1331"/>
      <c r="BV69" s="1331"/>
      <c r="BW69" s="1331"/>
      <c r="BX69" s="1331"/>
      <c r="BY69" s="1331"/>
      <c r="BZ69" s="1331"/>
      <c r="CA69" s="1331"/>
      <c r="CB69" s="1331"/>
      <c r="CC69" s="1331"/>
      <c r="CD69" s="1331"/>
      <c r="CE69" s="1331"/>
      <c r="CF69" s="1331"/>
      <c r="CG69" s="1331"/>
      <c r="CH69" s="1331"/>
      <c r="CI69" s="1331"/>
      <c r="CJ69" s="1331"/>
      <c r="CK69" s="1331"/>
      <c r="CL69" s="1331"/>
      <c r="CM69" s="1331"/>
      <c r="CN69" s="1331"/>
      <c r="CO69" s="1331"/>
      <c r="CP69" s="1331"/>
      <c r="CQ69" s="1331"/>
      <c r="CR69" s="1331"/>
      <c r="CS69" s="1331"/>
      <c r="CT69" s="1331"/>
      <c r="CU69" s="1331"/>
      <c r="CV69" s="1331"/>
      <c r="CW69" s="1331"/>
      <c r="CX69" s="1331"/>
      <c r="CY69" s="1331"/>
      <c r="CZ69" s="1331"/>
      <c r="DA69" s="1331"/>
      <c r="DB69" s="1331"/>
      <c r="DC69" s="1332"/>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609</v>
      </c>
    </row>
    <row r="72" spans="2:107" x14ac:dyDescent="0.15">
      <c r="B72" s="397"/>
      <c r="G72" s="1317"/>
      <c r="H72" s="1317"/>
      <c r="I72" s="1317"/>
      <c r="J72" s="1317"/>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557</v>
      </c>
      <c r="BQ72" s="1316"/>
      <c r="BR72" s="1316"/>
      <c r="BS72" s="1316"/>
      <c r="BT72" s="1316"/>
      <c r="BU72" s="1316"/>
      <c r="BV72" s="1316"/>
      <c r="BW72" s="1316"/>
      <c r="BX72" s="1316" t="s">
        <v>558</v>
      </c>
      <c r="BY72" s="1316"/>
      <c r="BZ72" s="1316"/>
      <c r="CA72" s="1316"/>
      <c r="CB72" s="1316"/>
      <c r="CC72" s="1316"/>
      <c r="CD72" s="1316"/>
      <c r="CE72" s="1316"/>
      <c r="CF72" s="1316" t="s">
        <v>559</v>
      </c>
      <c r="CG72" s="1316"/>
      <c r="CH72" s="1316"/>
      <c r="CI72" s="1316"/>
      <c r="CJ72" s="1316"/>
      <c r="CK72" s="1316"/>
      <c r="CL72" s="1316"/>
      <c r="CM72" s="1316"/>
      <c r="CN72" s="1316" t="s">
        <v>560</v>
      </c>
      <c r="CO72" s="1316"/>
      <c r="CP72" s="1316"/>
      <c r="CQ72" s="1316"/>
      <c r="CR72" s="1316"/>
      <c r="CS72" s="1316"/>
      <c r="CT72" s="1316"/>
      <c r="CU72" s="1316"/>
      <c r="CV72" s="1316" t="s">
        <v>561</v>
      </c>
      <c r="CW72" s="1316"/>
      <c r="CX72" s="1316"/>
      <c r="CY72" s="1316"/>
      <c r="CZ72" s="1316"/>
      <c r="DA72" s="1316"/>
      <c r="DB72" s="1316"/>
      <c r="DC72" s="1316"/>
    </row>
    <row r="73" spans="2:107" x14ac:dyDescent="0.15">
      <c r="B73" s="397"/>
      <c r="G73" s="1319"/>
      <c r="H73" s="1319"/>
      <c r="I73" s="1319"/>
      <c r="J73" s="1319"/>
      <c r="K73" s="1315"/>
      <c r="L73" s="1315"/>
      <c r="M73" s="1315"/>
      <c r="N73" s="1315"/>
      <c r="AM73" s="406"/>
      <c r="AN73" s="1314" t="s">
        <v>610</v>
      </c>
      <c r="AO73" s="1314"/>
      <c r="AP73" s="1314"/>
      <c r="AQ73" s="1314"/>
      <c r="AR73" s="1314"/>
      <c r="AS73" s="1314"/>
      <c r="AT73" s="1314"/>
      <c r="AU73" s="1314"/>
      <c r="AV73" s="1314"/>
      <c r="AW73" s="1314"/>
      <c r="AX73" s="1314"/>
      <c r="AY73" s="1314"/>
      <c r="AZ73" s="1314"/>
      <c r="BA73" s="1314"/>
      <c r="BB73" s="1314" t="s">
        <v>611</v>
      </c>
      <c r="BC73" s="1314"/>
      <c r="BD73" s="1314"/>
      <c r="BE73" s="1314"/>
      <c r="BF73" s="1314"/>
      <c r="BG73" s="1314"/>
      <c r="BH73" s="1314"/>
      <c r="BI73" s="1314"/>
      <c r="BJ73" s="1314"/>
      <c r="BK73" s="1314"/>
      <c r="BL73" s="1314"/>
      <c r="BM73" s="1314"/>
      <c r="BN73" s="1314"/>
      <c r="BO73" s="1314"/>
      <c r="BP73" s="1311">
        <v>20.100000000000001</v>
      </c>
      <c r="BQ73" s="1311"/>
      <c r="BR73" s="1311"/>
      <c r="BS73" s="1311"/>
      <c r="BT73" s="1311"/>
      <c r="BU73" s="1311"/>
      <c r="BV73" s="1311"/>
      <c r="BW73" s="1311"/>
      <c r="BX73" s="1311">
        <v>19.600000000000001</v>
      </c>
      <c r="BY73" s="1311"/>
      <c r="BZ73" s="1311"/>
      <c r="CA73" s="1311"/>
      <c r="CB73" s="1311"/>
      <c r="CC73" s="1311"/>
      <c r="CD73" s="1311"/>
      <c r="CE73" s="1311"/>
      <c r="CF73" s="1311">
        <v>6.4</v>
      </c>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x14ac:dyDescent="0.15">
      <c r="B74" s="397"/>
      <c r="G74" s="1319"/>
      <c r="H74" s="1319"/>
      <c r="I74" s="1319"/>
      <c r="J74" s="1319"/>
      <c r="K74" s="1315"/>
      <c r="L74" s="1315"/>
      <c r="M74" s="1315"/>
      <c r="N74" s="1315"/>
      <c r="AM74" s="40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7"/>
      <c r="G75" s="1319"/>
      <c r="H75" s="1319"/>
      <c r="I75" s="1317"/>
      <c r="J75" s="1317"/>
      <c r="K75" s="1318"/>
      <c r="L75" s="1318"/>
      <c r="M75" s="1318"/>
      <c r="N75" s="1318"/>
      <c r="AM75" s="406"/>
      <c r="AN75" s="1314"/>
      <c r="AO75" s="1314"/>
      <c r="AP75" s="1314"/>
      <c r="AQ75" s="1314"/>
      <c r="AR75" s="1314"/>
      <c r="AS75" s="1314"/>
      <c r="AT75" s="1314"/>
      <c r="AU75" s="1314"/>
      <c r="AV75" s="1314"/>
      <c r="AW75" s="1314"/>
      <c r="AX75" s="1314"/>
      <c r="AY75" s="1314"/>
      <c r="AZ75" s="1314"/>
      <c r="BA75" s="1314"/>
      <c r="BB75" s="1314" t="s">
        <v>616</v>
      </c>
      <c r="BC75" s="1314"/>
      <c r="BD75" s="1314"/>
      <c r="BE75" s="1314"/>
      <c r="BF75" s="1314"/>
      <c r="BG75" s="1314"/>
      <c r="BH75" s="1314"/>
      <c r="BI75" s="1314"/>
      <c r="BJ75" s="1314"/>
      <c r="BK75" s="1314"/>
      <c r="BL75" s="1314"/>
      <c r="BM75" s="1314"/>
      <c r="BN75" s="1314"/>
      <c r="BO75" s="1314"/>
      <c r="BP75" s="1311">
        <v>10.6</v>
      </c>
      <c r="BQ75" s="1311"/>
      <c r="BR75" s="1311"/>
      <c r="BS75" s="1311"/>
      <c r="BT75" s="1311"/>
      <c r="BU75" s="1311"/>
      <c r="BV75" s="1311"/>
      <c r="BW75" s="1311"/>
      <c r="BX75" s="1311">
        <v>9.4</v>
      </c>
      <c r="BY75" s="1311"/>
      <c r="BZ75" s="1311"/>
      <c r="CA75" s="1311"/>
      <c r="CB75" s="1311"/>
      <c r="CC75" s="1311"/>
      <c r="CD75" s="1311"/>
      <c r="CE75" s="1311"/>
      <c r="CF75" s="1311">
        <v>9.1</v>
      </c>
      <c r="CG75" s="1311"/>
      <c r="CH75" s="1311"/>
      <c r="CI75" s="1311"/>
      <c r="CJ75" s="1311"/>
      <c r="CK75" s="1311"/>
      <c r="CL75" s="1311"/>
      <c r="CM75" s="1311"/>
      <c r="CN75" s="1311">
        <v>8.1</v>
      </c>
      <c r="CO75" s="1311"/>
      <c r="CP75" s="1311"/>
      <c r="CQ75" s="1311"/>
      <c r="CR75" s="1311"/>
      <c r="CS75" s="1311"/>
      <c r="CT75" s="1311"/>
      <c r="CU75" s="1311"/>
      <c r="CV75" s="1311">
        <v>6.7</v>
      </c>
      <c r="CW75" s="1311"/>
      <c r="CX75" s="1311"/>
      <c r="CY75" s="1311"/>
      <c r="CZ75" s="1311"/>
      <c r="DA75" s="1311"/>
      <c r="DB75" s="1311"/>
      <c r="DC75" s="1311"/>
    </row>
    <row r="76" spans="2:107" x14ac:dyDescent="0.15">
      <c r="B76" s="397"/>
      <c r="G76" s="1319"/>
      <c r="H76" s="1319"/>
      <c r="I76" s="1317"/>
      <c r="J76" s="1317"/>
      <c r="K76" s="1318"/>
      <c r="L76" s="1318"/>
      <c r="M76" s="1318"/>
      <c r="N76" s="1318"/>
      <c r="AM76" s="40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7"/>
      <c r="G77" s="1317"/>
      <c r="H77" s="1317"/>
      <c r="I77" s="1317"/>
      <c r="J77" s="1317"/>
      <c r="K77" s="1315"/>
      <c r="L77" s="1315"/>
      <c r="M77" s="1315"/>
      <c r="N77" s="1315"/>
      <c r="AN77" s="1316" t="s">
        <v>613</v>
      </c>
      <c r="AO77" s="1316"/>
      <c r="AP77" s="1316"/>
      <c r="AQ77" s="1316"/>
      <c r="AR77" s="1316"/>
      <c r="AS77" s="1316"/>
      <c r="AT77" s="1316"/>
      <c r="AU77" s="1316"/>
      <c r="AV77" s="1316"/>
      <c r="AW77" s="1316"/>
      <c r="AX77" s="1316"/>
      <c r="AY77" s="1316"/>
      <c r="AZ77" s="1316"/>
      <c r="BA77" s="1316"/>
      <c r="BB77" s="1314" t="s">
        <v>611</v>
      </c>
      <c r="BC77" s="1314"/>
      <c r="BD77" s="1314"/>
      <c r="BE77" s="1314"/>
      <c r="BF77" s="1314"/>
      <c r="BG77" s="1314"/>
      <c r="BH77" s="1314"/>
      <c r="BI77" s="1314"/>
      <c r="BJ77" s="1314"/>
      <c r="BK77" s="1314"/>
      <c r="BL77" s="1314"/>
      <c r="BM77" s="1314"/>
      <c r="BN77" s="1314"/>
      <c r="BO77" s="1314"/>
      <c r="BP77" s="1311">
        <v>33.6</v>
      </c>
      <c r="BQ77" s="1311"/>
      <c r="BR77" s="1311"/>
      <c r="BS77" s="1311"/>
      <c r="BT77" s="1311"/>
      <c r="BU77" s="1311"/>
      <c r="BV77" s="1311"/>
      <c r="BW77" s="1311"/>
      <c r="BX77" s="1311">
        <v>35.299999999999997</v>
      </c>
      <c r="BY77" s="1311"/>
      <c r="BZ77" s="1311"/>
      <c r="CA77" s="1311"/>
      <c r="CB77" s="1311"/>
      <c r="CC77" s="1311"/>
      <c r="CD77" s="1311"/>
      <c r="CE77" s="1311"/>
      <c r="CF77" s="1311">
        <v>31.9</v>
      </c>
      <c r="CG77" s="1311"/>
      <c r="CH77" s="1311"/>
      <c r="CI77" s="1311"/>
      <c r="CJ77" s="1311"/>
      <c r="CK77" s="1311"/>
      <c r="CL77" s="1311"/>
      <c r="CM77" s="1311"/>
      <c r="CN77" s="1311">
        <v>24.2</v>
      </c>
      <c r="CO77" s="1311"/>
      <c r="CP77" s="1311"/>
      <c r="CQ77" s="1311"/>
      <c r="CR77" s="1311"/>
      <c r="CS77" s="1311"/>
      <c r="CT77" s="1311"/>
      <c r="CU77" s="1311"/>
      <c r="CV77" s="1311">
        <v>22.1</v>
      </c>
      <c r="CW77" s="1311"/>
      <c r="CX77" s="1311"/>
      <c r="CY77" s="1311"/>
      <c r="CZ77" s="1311"/>
      <c r="DA77" s="1311"/>
      <c r="DB77" s="1311"/>
      <c r="DC77" s="1311"/>
    </row>
    <row r="78" spans="2:107" x14ac:dyDescent="0.15">
      <c r="B78" s="397"/>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7"/>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616</v>
      </c>
      <c r="BC79" s="1314"/>
      <c r="BD79" s="1314"/>
      <c r="BE79" s="1314"/>
      <c r="BF79" s="1314"/>
      <c r="BG79" s="1314"/>
      <c r="BH79" s="1314"/>
      <c r="BI79" s="1314"/>
      <c r="BJ79" s="1314"/>
      <c r="BK79" s="1314"/>
      <c r="BL79" s="1314"/>
      <c r="BM79" s="1314"/>
      <c r="BN79" s="1314"/>
      <c r="BO79" s="1314"/>
      <c r="BP79" s="1311">
        <v>7</v>
      </c>
      <c r="BQ79" s="1311"/>
      <c r="BR79" s="1311"/>
      <c r="BS79" s="1311"/>
      <c r="BT79" s="1311"/>
      <c r="BU79" s="1311"/>
      <c r="BV79" s="1311"/>
      <c r="BW79" s="1311"/>
      <c r="BX79" s="1311">
        <v>6.9</v>
      </c>
      <c r="BY79" s="1311"/>
      <c r="BZ79" s="1311"/>
      <c r="CA79" s="1311"/>
      <c r="CB79" s="1311"/>
      <c r="CC79" s="1311"/>
      <c r="CD79" s="1311"/>
      <c r="CE79" s="1311"/>
      <c r="CF79" s="1311">
        <v>6.6</v>
      </c>
      <c r="CG79" s="1311"/>
      <c r="CH79" s="1311"/>
      <c r="CI79" s="1311"/>
      <c r="CJ79" s="1311"/>
      <c r="CK79" s="1311"/>
      <c r="CL79" s="1311"/>
      <c r="CM79" s="1311"/>
      <c r="CN79" s="1311">
        <v>6.4</v>
      </c>
      <c r="CO79" s="1311"/>
      <c r="CP79" s="1311"/>
      <c r="CQ79" s="1311"/>
      <c r="CR79" s="1311"/>
      <c r="CS79" s="1311"/>
      <c r="CT79" s="1311"/>
      <c r="CU79" s="1311"/>
      <c r="CV79" s="1311">
        <v>6.3</v>
      </c>
      <c r="CW79" s="1311"/>
      <c r="CX79" s="1311"/>
      <c r="CY79" s="1311"/>
      <c r="CZ79" s="1311"/>
      <c r="DA79" s="1311"/>
      <c r="DB79" s="1311"/>
      <c r="DC79" s="1311"/>
    </row>
    <row r="80" spans="2:107" x14ac:dyDescent="0.15">
      <c r="B80" s="397"/>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Ubwg0aa30adxImkWqrJQUcRt9dYT21j0aLHJKSp0weohPkYZ+U9qa2iJ5gW0vmGdNX3e8fTfeSIC9V7S0smFvA==" saltValue="El90v+BR6lhOcncclok63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3"/>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9" zoomScaleNormal="100" zoomScaleSheetLayoutView="70" workbookViewId="0">
      <selection activeCell="CY9" sqref="CY9"/>
    </sheetView>
  </sheetViews>
  <sheetFormatPr defaultColWidth="0" defaultRowHeight="13.5" customHeight="1" zeroHeight="1" x14ac:dyDescent="0.15"/>
  <cols>
    <col min="1" max="34" width="2.375" style="290" customWidth="1"/>
    <col min="35" max="122" width="2.375" style="289" customWidth="1"/>
    <col min="123" max="16384" width="2.375" style="289" hidden="1"/>
  </cols>
  <sheetData>
    <row r="1" spans="1:34" ht="13.5" customHeight="1" x14ac:dyDescent="0.15">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row>
    <row r="2" spans="1:34" x14ac:dyDescent="0.15">
      <c r="S2" s="289"/>
      <c r="AH2" s="289"/>
    </row>
    <row r="3" spans="1:34" x14ac:dyDescent="0.1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row>
    <row r="4" spans="1:34" x14ac:dyDescent="0.15"/>
    <row r="5" spans="1:34" x14ac:dyDescent="0.15"/>
    <row r="6" spans="1:34" x14ac:dyDescent="0.15"/>
    <row r="7" spans="1:34" x14ac:dyDescent="0.15"/>
    <row r="8" spans="1:34" x14ac:dyDescent="0.15"/>
    <row r="9" spans="1:34" x14ac:dyDescent="0.15">
      <c r="AH9" s="289"/>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89"/>
    </row>
    <row r="18" spans="12:34" x14ac:dyDescent="0.15"/>
    <row r="19" spans="12:34" x14ac:dyDescent="0.15"/>
    <row r="20" spans="12:34" x14ac:dyDescent="0.15">
      <c r="AH20" s="289"/>
    </row>
    <row r="21" spans="12:34" x14ac:dyDescent="0.15">
      <c r="AH21" s="289"/>
    </row>
    <row r="22" spans="12:34" x14ac:dyDescent="0.15"/>
    <row r="23" spans="12:34" x14ac:dyDescent="0.15"/>
    <row r="24" spans="12:34" x14ac:dyDescent="0.15">
      <c r="Q24" s="289"/>
    </row>
    <row r="25" spans="12:34" x14ac:dyDescent="0.15"/>
    <row r="26" spans="12:34" x14ac:dyDescent="0.15"/>
    <row r="27" spans="12:34" x14ac:dyDescent="0.15"/>
    <row r="28" spans="12:34" x14ac:dyDescent="0.15">
      <c r="O28" s="289"/>
      <c r="T28" s="289"/>
      <c r="AH28" s="289"/>
    </row>
    <row r="29" spans="12:34" x14ac:dyDescent="0.15"/>
    <row r="30" spans="12:34" x14ac:dyDescent="0.15"/>
    <row r="31" spans="12:34" x14ac:dyDescent="0.15">
      <c r="Q31" s="289"/>
    </row>
    <row r="32" spans="12:34" x14ac:dyDescent="0.15">
      <c r="L32" s="289"/>
    </row>
    <row r="33" spans="2:34" x14ac:dyDescent="0.15">
      <c r="C33" s="289"/>
      <c r="E33" s="289"/>
      <c r="G33" s="289"/>
      <c r="I33" s="289"/>
      <c r="X33" s="289"/>
    </row>
    <row r="34" spans="2:34" x14ac:dyDescent="0.15">
      <c r="B34" s="289"/>
      <c r="P34" s="289"/>
      <c r="R34" s="289"/>
      <c r="T34" s="289"/>
    </row>
    <row r="35" spans="2:34" x14ac:dyDescent="0.15">
      <c r="D35" s="289"/>
      <c r="W35" s="289"/>
      <c r="AC35" s="289"/>
      <c r="AD35" s="289"/>
      <c r="AE35" s="289"/>
      <c r="AF35" s="289"/>
      <c r="AG35" s="289"/>
      <c r="AH35" s="289"/>
    </row>
    <row r="36" spans="2:34" x14ac:dyDescent="0.15">
      <c r="H36" s="289"/>
      <c r="J36" s="289"/>
      <c r="K36" s="289"/>
      <c r="M36" s="289"/>
      <c r="Y36" s="289"/>
      <c r="Z36" s="289"/>
      <c r="AA36" s="289"/>
      <c r="AB36" s="289"/>
      <c r="AC36" s="289"/>
      <c r="AD36" s="289"/>
      <c r="AE36" s="289"/>
      <c r="AF36" s="289"/>
      <c r="AG36" s="289"/>
      <c r="AH36" s="289"/>
    </row>
    <row r="37" spans="2:34" x14ac:dyDescent="0.15">
      <c r="AH37" s="289"/>
    </row>
    <row r="38" spans="2:34" x14ac:dyDescent="0.15">
      <c r="AG38" s="289"/>
      <c r="AH38" s="289"/>
    </row>
    <row r="39" spans="2:34" x14ac:dyDescent="0.15"/>
    <row r="40" spans="2:34" x14ac:dyDescent="0.15">
      <c r="X40" s="289"/>
    </row>
    <row r="41" spans="2:34" x14ac:dyDescent="0.15">
      <c r="R41" s="289"/>
    </row>
    <row r="42" spans="2:34" x14ac:dyDescent="0.15">
      <c r="W42" s="289"/>
    </row>
    <row r="43" spans="2:34" x14ac:dyDescent="0.15">
      <c r="Y43" s="289"/>
      <c r="Z43" s="289"/>
      <c r="AA43" s="289"/>
      <c r="AB43" s="289"/>
      <c r="AC43" s="289"/>
      <c r="AD43" s="289"/>
      <c r="AE43" s="289"/>
      <c r="AF43" s="289"/>
      <c r="AG43" s="289"/>
      <c r="AH43" s="289"/>
    </row>
    <row r="44" spans="2:34" x14ac:dyDescent="0.15">
      <c r="AH44" s="289"/>
    </row>
    <row r="45" spans="2:34" x14ac:dyDescent="0.15">
      <c r="X45" s="289"/>
    </row>
    <row r="46" spans="2:34" x14ac:dyDescent="0.15"/>
    <row r="47" spans="2:34" x14ac:dyDescent="0.15"/>
    <row r="48" spans="2:34" x14ac:dyDescent="0.15">
      <c r="W48" s="289"/>
      <c r="Y48" s="289"/>
      <c r="Z48" s="289"/>
      <c r="AA48" s="289"/>
      <c r="AB48" s="289"/>
      <c r="AC48" s="289"/>
      <c r="AD48" s="289"/>
      <c r="AE48" s="289"/>
      <c r="AF48" s="289"/>
      <c r="AG48" s="289"/>
      <c r="AH48" s="289"/>
    </row>
    <row r="49" spans="28:34" x14ac:dyDescent="0.15"/>
    <row r="50" spans="28:34" x14ac:dyDescent="0.15">
      <c r="AE50" s="289"/>
      <c r="AF50" s="289"/>
      <c r="AG50" s="289"/>
      <c r="AH50" s="289"/>
    </row>
    <row r="51" spans="28:34" x14ac:dyDescent="0.15">
      <c r="AC51" s="289"/>
      <c r="AD51" s="289"/>
      <c r="AE51" s="289"/>
      <c r="AF51" s="289"/>
      <c r="AG51" s="289"/>
      <c r="AH51" s="289"/>
    </row>
    <row r="52" spans="28:34" x14ac:dyDescent="0.15"/>
    <row r="53" spans="28:34" x14ac:dyDescent="0.15">
      <c r="AF53" s="289"/>
      <c r="AG53" s="289"/>
      <c r="AH53" s="289"/>
    </row>
    <row r="54" spans="28:34" x14ac:dyDescent="0.15">
      <c r="AH54" s="289"/>
    </row>
    <row r="55" spans="28:34" x14ac:dyDescent="0.15"/>
    <row r="56" spans="28:34" x14ac:dyDescent="0.15">
      <c r="AB56" s="289"/>
      <c r="AC56" s="289"/>
      <c r="AD56" s="289"/>
      <c r="AE56" s="289"/>
      <c r="AF56" s="289"/>
      <c r="AG56" s="289"/>
      <c r="AH56" s="289"/>
    </row>
    <row r="57" spans="28:34" x14ac:dyDescent="0.15">
      <c r="AH57" s="289"/>
    </row>
    <row r="58" spans="28:34" x14ac:dyDescent="0.15">
      <c r="AH58" s="289"/>
    </row>
    <row r="59" spans="28:34" x14ac:dyDescent="0.15"/>
    <row r="60" spans="28:34" x14ac:dyDescent="0.15"/>
    <row r="61" spans="28:34" x14ac:dyDescent="0.15"/>
    <row r="62" spans="28:34" x14ac:dyDescent="0.15"/>
    <row r="63" spans="28:34" x14ac:dyDescent="0.15">
      <c r="AH63" s="289"/>
    </row>
    <row r="64" spans="28:34" x14ac:dyDescent="0.15">
      <c r="AG64" s="289"/>
      <c r="AH64" s="289"/>
    </row>
    <row r="65" spans="28:34" x14ac:dyDescent="0.15"/>
    <row r="66" spans="28:34" x14ac:dyDescent="0.15"/>
    <row r="67" spans="28:34" x14ac:dyDescent="0.15"/>
    <row r="68" spans="28:34" x14ac:dyDescent="0.15">
      <c r="AB68" s="289"/>
      <c r="AC68" s="289"/>
      <c r="AD68" s="289"/>
      <c r="AE68" s="289"/>
      <c r="AF68" s="289"/>
      <c r="AG68" s="289"/>
      <c r="AH68" s="289"/>
    </row>
    <row r="69" spans="28:34" x14ac:dyDescent="0.15">
      <c r="AF69" s="289"/>
      <c r="AG69" s="289"/>
      <c r="AH69" s="289"/>
    </row>
    <row r="70" spans="28:34" x14ac:dyDescent="0.15"/>
    <row r="71" spans="28:34" x14ac:dyDescent="0.15"/>
    <row r="72" spans="28:34" x14ac:dyDescent="0.15"/>
    <row r="73" spans="28:34" x14ac:dyDescent="0.15"/>
    <row r="74" spans="28:34" x14ac:dyDescent="0.15"/>
    <row r="75" spans="28:34" x14ac:dyDescent="0.15">
      <c r="AH75" s="289"/>
    </row>
    <row r="76" spans="28:34" x14ac:dyDescent="0.15">
      <c r="AF76" s="289"/>
      <c r="AG76" s="289"/>
      <c r="AH76" s="289"/>
    </row>
    <row r="77" spans="28:34" x14ac:dyDescent="0.15">
      <c r="AG77" s="289"/>
      <c r="AH77" s="289"/>
    </row>
    <row r="78" spans="28:34" x14ac:dyDescent="0.15"/>
    <row r="79" spans="28:34" x14ac:dyDescent="0.15"/>
    <row r="80" spans="28:34" x14ac:dyDescent="0.15"/>
    <row r="81" spans="25:34" x14ac:dyDescent="0.15"/>
    <row r="82" spans="25:34" x14ac:dyDescent="0.15">
      <c r="Y82" s="289"/>
    </row>
    <row r="83" spans="25:34" x14ac:dyDescent="0.15">
      <c r="Y83" s="289"/>
      <c r="Z83" s="289"/>
      <c r="AA83" s="289"/>
      <c r="AB83" s="289"/>
      <c r="AC83" s="289"/>
      <c r="AD83" s="289"/>
      <c r="AE83" s="289"/>
      <c r="AF83" s="289"/>
      <c r="AG83" s="289"/>
      <c r="AH83" s="289"/>
    </row>
    <row r="84" spans="25:34" x14ac:dyDescent="0.15"/>
    <row r="85" spans="25:34" x14ac:dyDescent="0.15"/>
    <row r="86" spans="25:34" x14ac:dyDescent="0.15"/>
    <row r="87" spans="25:34" x14ac:dyDescent="0.15"/>
    <row r="88" spans="25:34" x14ac:dyDescent="0.15">
      <c r="AH88" s="289"/>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9"/>
      <c r="AG94" s="289"/>
      <c r="AH94" s="289"/>
    </row>
    <row r="95" spans="25:34" ht="13.5" customHeight="1" x14ac:dyDescent="0.15">
      <c r="AH95" s="289"/>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9"/>
    </row>
    <row r="102" spans="33:34" ht="13.5" customHeight="1" x14ac:dyDescent="0.15"/>
    <row r="103" spans="33:34" ht="13.5" customHeight="1" x14ac:dyDescent="0.15"/>
    <row r="104" spans="33:34" ht="13.5" customHeight="1" x14ac:dyDescent="0.15">
      <c r="AG104" s="289"/>
      <c r="AH104" s="289"/>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9"/>
    </row>
    <row r="117" spans="34:122" ht="13.5" customHeight="1" x14ac:dyDescent="0.15"/>
    <row r="118" spans="34:122" ht="13.5" customHeight="1" x14ac:dyDescent="0.15"/>
    <row r="119" spans="34:122" ht="13.5" customHeight="1" x14ac:dyDescent="0.15"/>
    <row r="120" spans="34:122" ht="13.5" customHeight="1" x14ac:dyDescent="0.15">
      <c r="AH120" s="289"/>
    </row>
    <row r="121" spans="34:122" ht="13.5" customHeight="1" x14ac:dyDescent="0.15">
      <c r="AH121" s="289"/>
    </row>
    <row r="122" spans="34:122" ht="13.5" customHeight="1" x14ac:dyDescent="0.15"/>
    <row r="123" spans="34:122" ht="13.5" customHeight="1" x14ac:dyDescent="0.15"/>
    <row r="124" spans="34:122" ht="13.5" customHeight="1" x14ac:dyDescent="0.15"/>
    <row r="125" spans="34:122" ht="13.5" customHeight="1" x14ac:dyDescent="0.15">
      <c r="DR125" s="289" t="s">
        <v>503</v>
      </c>
    </row>
  </sheetData>
  <sheetProtection algorithmName="SHA-512" hashValue="UGY00H4J+X6NTuM3mQARJKjMzCa6R6cUyA2HTe7UZXzvMpw46LFQhNRTHsKnjYN8YBYLHBzbAqiYyOP6YV9yqw==" saltValue="0cRG4sBhWzw9qqWHyK/m/g==" spinCount="100000" sheet="1" objects="1" scenarios="1"/>
  <dataConsolidate/>
  <phoneticPr fontId="3"/>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59" zoomScaleNormal="100" zoomScaleSheetLayoutView="55" workbookViewId="0">
      <selection activeCell="CY9" sqref="CY9"/>
    </sheetView>
  </sheetViews>
  <sheetFormatPr defaultColWidth="0" defaultRowHeight="13.5" customHeight="1" zeroHeight="1" x14ac:dyDescent="0.15"/>
  <cols>
    <col min="1" max="34" width="2.375" style="290" customWidth="1"/>
    <col min="35" max="122" width="2.375" style="289" customWidth="1"/>
    <col min="123" max="16384" width="2.375" style="289" hidden="1"/>
  </cols>
  <sheetData>
    <row r="1" spans="2:34" ht="13.5" customHeight="1"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row>
    <row r="2" spans="2:34" x14ac:dyDescent="0.15">
      <c r="S2" s="289"/>
      <c r="AH2" s="289"/>
    </row>
    <row r="3" spans="2:34" x14ac:dyDescent="0.1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row>
    <row r="4" spans="2:34" x14ac:dyDescent="0.15"/>
    <row r="5" spans="2:34" x14ac:dyDescent="0.15"/>
    <row r="6" spans="2:34" x14ac:dyDescent="0.15"/>
    <row r="7" spans="2:34" x14ac:dyDescent="0.15"/>
    <row r="8" spans="2:34" x14ac:dyDescent="0.15"/>
    <row r="9" spans="2:34" x14ac:dyDescent="0.15">
      <c r="AH9" s="289"/>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9"/>
    </row>
    <row r="18" spans="12:34" x14ac:dyDescent="0.15"/>
    <row r="19" spans="12:34" x14ac:dyDescent="0.15"/>
    <row r="20" spans="12:34" x14ac:dyDescent="0.15">
      <c r="AH20" s="289"/>
    </row>
    <row r="21" spans="12:34" x14ac:dyDescent="0.15">
      <c r="AH21" s="289"/>
    </row>
    <row r="22" spans="12:34" x14ac:dyDescent="0.15"/>
    <row r="23" spans="12:34" x14ac:dyDescent="0.15"/>
    <row r="24" spans="12:34" x14ac:dyDescent="0.15">
      <c r="Q24" s="289"/>
    </row>
    <row r="25" spans="12:34" x14ac:dyDescent="0.15"/>
    <row r="26" spans="12:34" x14ac:dyDescent="0.15"/>
    <row r="27" spans="12:34" x14ac:dyDescent="0.15"/>
    <row r="28" spans="12:34" x14ac:dyDescent="0.15">
      <c r="O28" s="289"/>
      <c r="T28" s="289"/>
      <c r="AH28" s="289"/>
    </row>
    <row r="29" spans="12:34" x14ac:dyDescent="0.15"/>
    <row r="30" spans="12:34" x14ac:dyDescent="0.15"/>
    <row r="31" spans="12:34" x14ac:dyDescent="0.15">
      <c r="Q31" s="289"/>
    </row>
    <row r="32" spans="12:34" x14ac:dyDescent="0.15">
      <c r="L32" s="289"/>
    </row>
    <row r="33" spans="2:34" x14ac:dyDescent="0.15">
      <c r="C33" s="289"/>
      <c r="E33" s="289"/>
      <c r="G33" s="289"/>
      <c r="I33" s="289"/>
      <c r="X33" s="289"/>
    </row>
    <row r="34" spans="2:34" x14ac:dyDescent="0.15">
      <c r="B34" s="289"/>
      <c r="P34" s="289"/>
      <c r="R34" s="289"/>
      <c r="T34" s="289"/>
    </row>
    <row r="35" spans="2:34" x14ac:dyDescent="0.15">
      <c r="D35" s="289"/>
      <c r="W35" s="289"/>
      <c r="AC35" s="289"/>
      <c r="AD35" s="289"/>
      <c r="AE35" s="289"/>
      <c r="AF35" s="289"/>
      <c r="AG35" s="289"/>
      <c r="AH35" s="289"/>
    </row>
    <row r="36" spans="2:34" x14ac:dyDescent="0.15">
      <c r="H36" s="289"/>
      <c r="J36" s="289"/>
      <c r="K36" s="289"/>
      <c r="M36" s="289"/>
      <c r="Y36" s="289"/>
      <c r="Z36" s="289"/>
      <c r="AA36" s="289"/>
      <c r="AB36" s="289"/>
      <c r="AC36" s="289"/>
      <c r="AD36" s="289"/>
      <c r="AE36" s="289"/>
      <c r="AF36" s="289"/>
      <c r="AG36" s="289"/>
      <c r="AH36" s="289"/>
    </row>
    <row r="37" spans="2:34" x14ac:dyDescent="0.15">
      <c r="AH37" s="289"/>
    </row>
    <row r="38" spans="2:34" x14ac:dyDescent="0.15">
      <c r="AG38" s="289"/>
      <c r="AH38" s="289"/>
    </row>
    <row r="39" spans="2:34" x14ac:dyDescent="0.15"/>
    <row r="40" spans="2:34" x14ac:dyDescent="0.15">
      <c r="X40" s="289"/>
    </row>
    <row r="41" spans="2:34" x14ac:dyDescent="0.15">
      <c r="R41" s="289"/>
    </row>
    <row r="42" spans="2:34" x14ac:dyDescent="0.15">
      <c r="W42" s="289"/>
    </row>
    <row r="43" spans="2:34" x14ac:dyDescent="0.15">
      <c r="Y43" s="289"/>
      <c r="Z43" s="289"/>
      <c r="AA43" s="289"/>
      <c r="AB43" s="289"/>
      <c r="AC43" s="289"/>
      <c r="AD43" s="289"/>
      <c r="AE43" s="289"/>
      <c r="AF43" s="289"/>
      <c r="AG43" s="289"/>
      <c r="AH43" s="289"/>
    </row>
    <row r="44" spans="2:34" x14ac:dyDescent="0.15">
      <c r="AH44" s="289"/>
    </row>
    <row r="45" spans="2:34" x14ac:dyDescent="0.15">
      <c r="X45" s="289"/>
    </row>
    <row r="46" spans="2:34" x14ac:dyDescent="0.15"/>
    <row r="47" spans="2:34" x14ac:dyDescent="0.15"/>
    <row r="48" spans="2:34" x14ac:dyDescent="0.15">
      <c r="W48" s="289"/>
      <c r="Y48" s="289"/>
      <c r="Z48" s="289"/>
      <c r="AA48" s="289"/>
      <c r="AB48" s="289"/>
      <c r="AC48" s="289"/>
      <c r="AD48" s="289"/>
      <c r="AE48" s="289"/>
      <c r="AF48" s="289"/>
      <c r="AG48" s="289"/>
      <c r="AH48" s="289"/>
    </row>
    <row r="49" spans="28:34" x14ac:dyDescent="0.15"/>
    <row r="50" spans="28:34" x14ac:dyDescent="0.15">
      <c r="AE50" s="289"/>
      <c r="AF50" s="289"/>
      <c r="AG50" s="289"/>
      <c r="AH50" s="289"/>
    </row>
    <row r="51" spans="28:34" x14ac:dyDescent="0.15">
      <c r="AC51" s="289"/>
      <c r="AD51" s="289"/>
      <c r="AE51" s="289"/>
      <c r="AF51" s="289"/>
      <c r="AG51" s="289"/>
      <c r="AH51" s="289"/>
    </row>
    <row r="52" spans="28:34" x14ac:dyDescent="0.15"/>
    <row r="53" spans="28:34" x14ac:dyDescent="0.15">
      <c r="AF53" s="289"/>
      <c r="AG53" s="289"/>
      <c r="AH53" s="289"/>
    </row>
    <row r="54" spans="28:34" x14ac:dyDescent="0.15">
      <c r="AH54" s="289"/>
    </row>
    <row r="55" spans="28:34" x14ac:dyDescent="0.15"/>
    <row r="56" spans="28:34" x14ac:dyDescent="0.15">
      <c r="AB56" s="289"/>
      <c r="AC56" s="289"/>
      <c r="AD56" s="289"/>
      <c r="AE56" s="289"/>
      <c r="AF56" s="289"/>
      <c r="AG56" s="289"/>
      <c r="AH56" s="289"/>
    </row>
    <row r="57" spans="28:34" x14ac:dyDescent="0.15">
      <c r="AH57" s="289"/>
    </row>
    <row r="58" spans="28:34" x14ac:dyDescent="0.15">
      <c r="AH58" s="289"/>
    </row>
    <row r="59" spans="28:34" x14ac:dyDescent="0.15">
      <c r="AG59" s="289"/>
      <c r="AH59" s="289"/>
    </row>
    <row r="60" spans="28:34" x14ac:dyDescent="0.15"/>
    <row r="61" spans="28:34" x14ac:dyDescent="0.15"/>
    <row r="62" spans="28:34" x14ac:dyDescent="0.15"/>
    <row r="63" spans="28:34" x14ac:dyDescent="0.15">
      <c r="AH63" s="289"/>
    </row>
    <row r="64" spans="28:34" x14ac:dyDescent="0.15">
      <c r="AG64" s="289"/>
      <c r="AH64" s="289"/>
    </row>
    <row r="65" spans="28:34" x14ac:dyDescent="0.15"/>
    <row r="66" spans="28:34" x14ac:dyDescent="0.15"/>
    <row r="67" spans="28:34" x14ac:dyDescent="0.15"/>
    <row r="68" spans="28:34" x14ac:dyDescent="0.15">
      <c r="AB68" s="289"/>
      <c r="AC68" s="289"/>
      <c r="AD68" s="289"/>
      <c r="AE68" s="289"/>
      <c r="AF68" s="289"/>
      <c r="AG68" s="289"/>
      <c r="AH68" s="289"/>
    </row>
    <row r="69" spans="28:34" x14ac:dyDescent="0.15">
      <c r="AF69" s="289"/>
      <c r="AG69" s="289"/>
      <c r="AH69" s="289"/>
    </row>
    <row r="70" spans="28:34" x14ac:dyDescent="0.15"/>
    <row r="71" spans="28:34" x14ac:dyDescent="0.15"/>
    <row r="72" spans="28:34" x14ac:dyDescent="0.15"/>
    <row r="73" spans="28:34" x14ac:dyDescent="0.15"/>
    <row r="74" spans="28:34" x14ac:dyDescent="0.15"/>
    <row r="75" spans="28:34" x14ac:dyDescent="0.15">
      <c r="AH75" s="289"/>
    </row>
    <row r="76" spans="28:34" x14ac:dyDescent="0.15">
      <c r="AF76" s="289"/>
      <c r="AG76" s="289"/>
      <c r="AH76" s="289"/>
    </row>
    <row r="77" spans="28:34" x14ac:dyDescent="0.15">
      <c r="AG77" s="289"/>
      <c r="AH77" s="289"/>
    </row>
    <row r="78" spans="28:34" x14ac:dyDescent="0.15"/>
    <row r="79" spans="28:34" x14ac:dyDescent="0.15"/>
    <row r="80" spans="28:34" x14ac:dyDescent="0.15"/>
    <row r="81" spans="25:34" x14ac:dyDescent="0.15"/>
    <row r="82" spans="25:34" x14ac:dyDescent="0.15">
      <c r="Y82" s="289"/>
    </row>
    <row r="83" spans="25:34" x14ac:dyDescent="0.15">
      <c r="Y83" s="289"/>
      <c r="Z83" s="289"/>
      <c r="AA83" s="289"/>
      <c r="AB83" s="289"/>
      <c r="AC83" s="289"/>
      <c r="AD83" s="289"/>
      <c r="AE83" s="289"/>
      <c r="AF83" s="289"/>
      <c r="AG83" s="289"/>
      <c r="AH83" s="289"/>
    </row>
    <row r="84" spans="25:34" x14ac:dyDescent="0.15"/>
    <row r="85" spans="25:34" x14ac:dyDescent="0.15"/>
    <row r="86" spans="25:34" x14ac:dyDescent="0.15"/>
    <row r="87" spans="25:34" x14ac:dyDescent="0.15"/>
    <row r="88" spans="25:34" x14ac:dyDescent="0.15">
      <c r="AH88" s="289"/>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9"/>
      <c r="AG94" s="289"/>
      <c r="AH94" s="289"/>
    </row>
    <row r="95" spans="25:34" ht="13.5" customHeight="1" x14ac:dyDescent="0.15">
      <c r="AH95" s="289"/>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9"/>
    </row>
    <row r="102" spans="33:34" ht="13.5" customHeight="1" x14ac:dyDescent="0.15"/>
    <row r="103" spans="33:34" ht="13.5" customHeight="1" x14ac:dyDescent="0.15"/>
    <row r="104" spans="33:34" ht="13.5" customHeight="1" x14ac:dyDescent="0.15">
      <c r="AG104" s="289"/>
      <c r="AH104" s="289"/>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9"/>
    </row>
    <row r="117" spans="34:122" ht="13.5" customHeight="1" x14ac:dyDescent="0.15"/>
    <row r="118" spans="34:122" ht="13.5" customHeight="1" x14ac:dyDescent="0.15"/>
    <row r="119" spans="34:122" ht="13.5" customHeight="1" x14ac:dyDescent="0.15"/>
    <row r="120" spans="34:122" ht="13.5" customHeight="1" x14ac:dyDescent="0.15">
      <c r="AH120" s="289"/>
    </row>
    <row r="121" spans="34:122" ht="13.5" customHeight="1" x14ac:dyDescent="0.15">
      <c r="AH121" s="289"/>
    </row>
    <row r="122" spans="34:122" ht="13.5" customHeight="1" x14ac:dyDescent="0.15"/>
    <row r="123" spans="34:122" ht="13.5" customHeight="1" x14ac:dyDescent="0.15"/>
    <row r="124" spans="34:122" ht="13.5" customHeight="1" x14ac:dyDescent="0.15"/>
    <row r="125" spans="34:122" ht="13.5" customHeight="1" x14ac:dyDescent="0.15">
      <c r="DR125" s="289" t="s">
        <v>503</v>
      </c>
    </row>
  </sheetData>
  <sheetProtection algorithmName="SHA-512" hashValue="mp8O6Fiw4Ri1nHrGrbbuoTZph6m46j4XbddyoHVbYXYbKdInw2gsSZSSQHBQEy5vRVIyhc4sAzqbOdihsYtg+g==" saltValue="qsPnf6zuiu8hybp++1rQFg==" spinCount="100000" sheet="1" objects="1" scenarios="1"/>
  <dataConsolidate/>
  <phoneticPr fontId="3"/>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8" customWidth="1"/>
    <col min="2" max="8" width="13.375" style="148" customWidth="1"/>
    <col min="9" max="16384" width="11.125" style="148"/>
  </cols>
  <sheetData>
    <row r="1" spans="1:8" x14ac:dyDescent="0.15">
      <c r="A1" s="142"/>
      <c r="B1" s="143"/>
      <c r="C1" s="144"/>
      <c r="D1" s="145"/>
      <c r="E1" s="146"/>
      <c r="F1" s="146"/>
      <c r="G1" s="146"/>
      <c r="H1" s="147"/>
    </row>
    <row r="2" spans="1:8" x14ac:dyDescent="0.15">
      <c r="A2" s="149"/>
      <c r="B2" s="150"/>
      <c r="C2" s="151"/>
      <c r="D2" s="152" t="s">
        <v>51</v>
      </c>
      <c r="E2" s="153"/>
      <c r="F2" s="154" t="s">
        <v>554</v>
      </c>
      <c r="G2" s="155"/>
      <c r="H2" s="156"/>
    </row>
    <row r="3" spans="1:8" x14ac:dyDescent="0.15">
      <c r="A3" s="152" t="s">
        <v>547</v>
      </c>
      <c r="B3" s="157"/>
      <c r="C3" s="158"/>
      <c r="D3" s="159">
        <v>346829</v>
      </c>
      <c r="E3" s="160"/>
      <c r="F3" s="161">
        <v>47278</v>
      </c>
      <c r="G3" s="162"/>
      <c r="H3" s="163"/>
    </row>
    <row r="4" spans="1:8" x14ac:dyDescent="0.15">
      <c r="A4" s="164"/>
      <c r="B4" s="165"/>
      <c r="C4" s="166"/>
      <c r="D4" s="167">
        <v>43470</v>
      </c>
      <c r="E4" s="168"/>
      <c r="F4" s="169">
        <v>24096</v>
      </c>
      <c r="G4" s="170"/>
      <c r="H4" s="171"/>
    </row>
    <row r="5" spans="1:8" x14ac:dyDescent="0.15">
      <c r="A5" s="152" t="s">
        <v>549</v>
      </c>
      <c r="B5" s="157"/>
      <c r="C5" s="158"/>
      <c r="D5" s="159">
        <v>98817</v>
      </c>
      <c r="E5" s="160"/>
      <c r="F5" s="161">
        <v>44504</v>
      </c>
      <c r="G5" s="162"/>
      <c r="H5" s="163"/>
    </row>
    <row r="6" spans="1:8" x14ac:dyDescent="0.15">
      <c r="A6" s="164"/>
      <c r="B6" s="165"/>
      <c r="C6" s="166"/>
      <c r="D6" s="167">
        <v>5531</v>
      </c>
      <c r="E6" s="168"/>
      <c r="F6" s="169">
        <v>25876</v>
      </c>
      <c r="G6" s="170"/>
      <c r="H6" s="171"/>
    </row>
    <row r="7" spans="1:8" x14ac:dyDescent="0.15">
      <c r="A7" s="152" t="s">
        <v>550</v>
      </c>
      <c r="B7" s="157"/>
      <c r="C7" s="158"/>
      <c r="D7" s="159">
        <v>98189</v>
      </c>
      <c r="E7" s="160"/>
      <c r="F7" s="161">
        <v>47820</v>
      </c>
      <c r="G7" s="162"/>
      <c r="H7" s="163"/>
    </row>
    <row r="8" spans="1:8" x14ac:dyDescent="0.15">
      <c r="A8" s="164"/>
      <c r="B8" s="165"/>
      <c r="C8" s="166"/>
      <c r="D8" s="167">
        <v>8182</v>
      </c>
      <c r="E8" s="168"/>
      <c r="F8" s="169">
        <v>25855</v>
      </c>
      <c r="G8" s="170"/>
      <c r="H8" s="171"/>
    </row>
    <row r="9" spans="1:8" x14ac:dyDescent="0.15">
      <c r="A9" s="152" t="s">
        <v>551</v>
      </c>
      <c r="B9" s="157"/>
      <c r="C9" s="158"/>
      <c r="D9" s="159">
        <v>62600</v>
      </c>
      <c r="E9" s="160"/>
      <c r="F9" s="161">
        <v>41934</v>
      </c>
      <c r="G9" s="162"/>
      <c r="H9" s="163"/>
    </row>
    <row r="10" spans="1:8" x14ac:dyDescent="0.15">
      <c r="A10" s="164"/>
      <c r="B10" s="165"/>
      <c r="C10" s="166"/>
      <c r="D10" s="167">
        <v>6746</v>
      </c>
      <c r="E10" s="168"/>
      <c r="F10" s="169">
        <v>23352</v>
      </c>
      <c r="G10" s="170"/>
      <c r="H10" s="171"/>
    </row>
    <row r="11" spans="1:8" x14ac:dyDescent="0.15">
      <c r="A11" s="152" t="s">
        <v>552</v>
      </c>
      <c r="B11" s="157"/>
      <c r="C11" s="158"/>
      <c r="D11" s="159">
        <v>72198</v>
      </c>
      <c r="E11" s="160"/>
      <c r="F11" s="161">
        <v>45588</v>
      </c>
      <c r="G11" s="162"/>
      <c r="H11" s="163"/>
    </row>
    <row r="12" spans="1:8" x14ac:dyDescent="0.15">
      <c r="A12" s="164"/>
      <c r="B12" s="165"/>
      <c r="C12" s="172"/>
      <c r="D12" s="167">
        <v>6770</v>
      </c>
      <c r="E12" s="168"/>
      <c r="F12" s="169">
        <v>24150</v>
      </c>
      <c r="G12" s="170"/>
      <c r="H12" s="171"/>
    </row>
    <row r="13" spans="1:8" x14ac:dyDescent="0.15">
      <c r="A13" s="152"/>
      <c r="B13" s="157"/>
      <c r="C13" s="173"/>
      <c r="D13" s="174">
        <v>135727</v>
      </c>
      <c r="E13" s="175"/>
      <c r="F13" s="176">
        <v>45425</v>
      </c>
      <c r="G13" s="177"/>
      <c r="H13" s="163"/>
    </row>
    <row r="14" spans="1:8" x14ac:dyDescent="0.15">
      <c r="A14" s="164"/>
      <c r="B14" s="165"/>
      <c r="C14" s="166"/>
      <c r="D14" s="167">
        <v>14140</v>
      </c>
      <c r="E14" s="168"/>
      <c r="F14" s="169">
        <v>24666</v>
      </c>
      <c r="G14" s="170"/>
      <c r="H14" s="171"/>
    </row>
    <row r="17" spans="1:11" x14ac:dyDescent="0.15">
      <c r="A17" s="148" t="s">
        <v>52</v>
      </c>
    </row>
    <row r="18" spans="1:11" x14ac:dyDescent="0.15">
      <c r="A18" s="178"/>
      <c r="B18" s="178" t="str">
        <f>実質収支比率等に係る経年分析!F$46</f>
        <v>H27</v>
      </c>
      <c r="C18" s="178" t="str">
        <f>実質収支比率等に係る経年分析!G$46</f>
        <v>H28</v>
      </c>
      <c r="D18" s="178" t="str">
        <f>実質収支比率等に係る経年分析!H$46</f>
        <v>H29</v>
      </c>
      <c r="E18" s="178" t="str">
        <f>実質収支比率等に係る経年分析!I$46</f>
        <v>H30</v>
      </c>
      <c r="F18" s="178" t="str">
        <f>実質収支比率等に係る経年分析!J$46</f>
        <v>R01</v>
      </c>
    </row>
    <row r="19" spans="1:11" x14ac:dyDescent="0.15">
      <c r="A19" s="178" t="s">
        <v>53</v>
      </c>
      <c r="B19" s="178">
        <f>ROUND(VALUE(SUBSTITUTE(実質収支比率等に係る経年分析!F$48,"▲","-")),2)</f>
        <v>1.21</v>
      </c>
      <c r="C19" s="178">
        <f>ROUND(VALUE(SUBSTITUTE(実質収支比率等に係る経年分析!G$48,"▲","-")),2)</f>
        <v>0.92</v>
      </c>
      <c r="D19" s="178">
        <f>ROUND(VALUE(SUBSTITUTE(実質収支比率等に係る経年分析!H$48,"▲","-")),2)</f>
        <v>1.21</v>
      </c>
      <c r="E19" s="178">
        <f>ROUND(VALUE(SUBSTITUTE(実質収支比率等に係る経年分析!I$48,"▲","-")),2)</f>
        <v>5.18</v>
      </c>
      <c r="F19" s="178">
        <f>ROUND(VALUE(SUBSTITUTE(実質収支比率等に係る経年分析!J$48,"▲","-")),2)</f>
        <v>3.7</v>
      </c>
    </row>
    <row r="20" spans="1:11" x14ac:dyDescent="0.15">
      <c r="A20" s="178" t="s">
        <v>54</v>
      </c>
      <c r="B20" s="178">
        <f>ROUND(VALUE(SUBSTITUTE(実質収支比率等に係る経年分析!F$47,"▲","-")),2)</f>
        <v>22.96</v>
      </c>
      <c r="C20" s="178">
        <f>ROUND(VALUE(SUBSTITUTE(実質収支比率等に係る経年分析!G$47,"▲","-")),2)</f>
        <v>16.28</v>
      </c>
      <c r="D20" s="178">
        <f>ROUND(VALUE(SUBSTITUTE(実質収支比率等に係る経年分析!H$47,"▲","-")),2)</f>
        <v>15.85</v>
      </c>
      <c r="E20" s="178">
        <f>ROUND(VALUE(SUBSTITUTE(実質収支比率等に係る経年分析!I$47,"▲","-")),2)</f>
        <v>17.329999999999998</v>
      </c>
      <c r="F20" s="178">
        <f>ROUND(VALUE(SUBSTITUTE(実質収支比率等に係る経年分析!J$47,"▲","-")),2)</f>
        <v>19.3</v>
      </c>
    </row>
    <row r="21" spans="1:11" x14ac:dyDescent="0.15">
      <c r="A21" s="178" t="s">
        <v>55</v>
      </c>
      <c r="B21" s="178">
        <f>IF(ISNUMBER(VALUE(SUBSTITUTE(実質収支比率等に係る経年分析!F$49,"▲","-"))),ROUND(VALUE(SUBSTITUTE(実質収支比率等に係る経年分析!F$49,"▲","-")),2),NA())</f>
        <v>-1.49</v>
      </c>
      <c r="C21" s="178">
        <f>IF(ISNUMBER(VALUE(SUBSTITUTE(実質収支比率等に係る経年分析!G$49,"▲","-"))),ROUND(VALUE(SUBSTITUTE(実質収支比率等に係る経年分析!G$49,"▲","-")),2),NA())</f>
        <v>-7.17</v>
      </c>
      <c r="D21" s="178">
        <f>IF(ISNUMBER(VALUE(SUBSTITUTE(実質収支比率等に係る経年分析!H$49,"▲","-"))),ROUND(VALUE(SUBSTITUTE(実質収支比率等に係る経年分析!H$49,"▲","-")),2),NA())</f>
        <v>-0.5</v>
      </c>
      <c r="E21" s="178">
        <f>IF(ISNUMBER(VALUE(SUBSTITUTE(実質収支比率等に係る経年分析!I$49,"▲","-"))),ROUND(VALUE(SUBSTITUTE(実質収支比率等に係る経年分析!I$49,"▲","-")),2),NA())</f>
        <v>4.5599999999999996</v>
      </c>
      <c r="F21" s="178">
        <f>IF(ISNUMBER(VALUE(SUBSTITUTE(実質収支比率等に係る経年分析!J$49,"▲","-"))),ROUND(VALUE(SUBSTITUTE(実質収支比率等に係る経年分析!J$49,"▲","-")),2),NA())</f>
        <v>8.07</v>
      </c>
    </row>
    <row r="24" spans="1:11" x14ac:dyDescent="0.15">
      <c r="A24" s="148" t="s">
        <v>56</v>
      </c>
    </row>
    <row r="25" spans="1:11" x14ac:dyDescent="0.15">
      <c r="A25" s="179"/>
      <c r="B25" s="179" t="str">
        <f>連結実質赤字比率に係る赤字・黒字の構成分析!F$33</f>
        <v>H27</v>
      </c>
      <c r="C25" s="179"/>
      <c r="D25" s="179" t="str">
        <f>連結実質赤字比率に係る赤字・黒字の構成分析!G$33</f>
        <v>H28</v>
      </c>
      <c r="E25" s="179"/>
      <c r="F25" s="179" t="str">
        <f>連結実質赤字比率に係る赤字・黒字の構成分析!H$33</f>
        <v>H29</v>
      </c>
      <c r="G25" s="179"/>
      <c r="H25" s="179" t="str">
        <f>連結実質赤字比率に係る赤字・黒字の構成分析!I$33</f>
        <v>H30</v>
      </c>
      <c r="I25" s="179"/>
      <c r="J25" s="179" t="str">
        <f>連結実質赤字比率に係る赤字・黒字の構成分析!J$33</f>
        <v>R01</v>
      </c>
      <c r="K25" s="179"/>
    </row>
    <row r="26" spans="1:11" x14ac:dyDescent="0.15">
      <c r="A26" s="179"/>
      <c r="B26" s="179" t="s">
        <v>57</v>
      </c>
      <c r="C26" s="179" t="s">
        <v>58</v>
      </c>
      <c r="D26" s="179" t="s">
        <v>57</v>
      </c>
      <c r="E26" s="179" t="s">
        <v>58</v>
      </c>
      <c r="F26" s="179" t="s">
        <v>57</v>
      </c>
      <c r="G26" s="179" t="s">
        <v>58</v>
      </c>
      <c r="H26" s="179" t="s">
        <v>57</v>
      </c>
      <c r="I26" s="179" t="s">
        <v>58</v>
      </c>
      <c r="J26" s="179" t="s">
        <v>57</v>
      </c>
      <c r="K26" s="179" t="s">
        <v>58</v>
      </c>
    </row>
    <row r="27" spans="1:11" x14ac:dyDescent="0.15">
      <c r="A27" s="179" t="str">
        <f>IF(連結実質赤字比率に係る赤字・黒字の構成分析!C$43="",NA(),連結実質赤字比率に係る赤字・黒字の構成分析!C$43)</f>
        <v>その他会計（黒字）</v>
      </c>
      <c r="B27" s="179" t="e">
        <f>IF(ROUND(VALUE(SUBSTITUTE(連結実質赤字比率に係る赤字・黒字の構成分析!F$43,"▲", "-")), 2) &lt; 0, ABS(ROUND(VALUE(SUBSTITUTE(連結実質赤字比率に係る赤字・黒字の構成分析!F$43,"▲", "-")), 2)), NA())</f>
        <v>#N/A</v>
      </c>
      <c r="C27" s="179">
        <f>IF(ROUND(VALUE(SUBSTITUTE(連結実質赤字比率に係る赤字・黒字の構成分析!F$43,"▲", "-")), 2) &gt;= 0, ABS(ROUND(VALUE(SUBSTITUTE(連結実質赤字比率に係る赤字・黒字の構成分析!F$43,"▲", "-")), 2)), NA())</f>
        <v>0</v>
      </c>
      <c r="D27" s="179" t="e">
        <f>IF(ROUND(VALUE(SUBSTITUTE(連結実質赤字比率に係る赤字・黒字の構成分析!G$43,"▲", "-")), 2) &lt; 0, ABS(ROUND(VALUE(SUBSTITUTE(連結実質赤字比率に係る赤字・黒字の構成分析!G$43,"▲", "-")), 2)), NA())</f>
        <v>#N/A</v>
      </c>
      <c r="E27" s="179">
        <f>IF(ROUND(VALUE(SUBSTITUTE(連結実質赤字比率に係る赤字・黒字の構成分析!G$43,"▲", "-")), 2) &gt;= 0, ABS(ROUND(VALUE(SUBSTITUTE(連結実質赤字比率に係る赤字・黒字の構成分析!G$43,"▲", "-")), 2)), NA())</f>
        <v>0</v>
      </c>
      <c r="F27" s="179" t="e">
        <f>IF(ROUND(VALUE(SUBSTITUTE(連結実質赤字比率に係る赤字・黒字の構成分析!H$43,"▲", "-")), 2) &lt; 0, ABS(ROUND(VALUE(SUBSTITUTE(連結実質赤字比率に係る赤字・黒字の構成分析!H$43,"▲", "-")), 2)), NA())</f>
        <v>#VALUE!</v>
      </c>
      <c r="G27" s="179" t="e">
        <f>IF(ROUND(VALUE(SUBSTITUTE(連結実質赤字比率に係る赤字・黒字の構成分析!H$43,"▲", "-")), 2) &gt;= 0, ABS(ROUND(VALUE(SUBSTITUTE(連結実質赤字比率に係る赤字・黒字の構成分析!H$43,"▲", "-")), 2)), NA())</f>
        <v>#VALUE!</v>
      </c>
      <c r="H27" s="179" t="e">
        <f>IF(ROUND(VALUE(SUBSTITUTE(連結実質赤字比率に係る赤字・黒字の構成分析!I$43,"▲", "-")), 2) &lt; 0, ABS(ROUND(VALUE(SUBSTITUTE(連結実質赤字比率に係る赤字・黒字の構成分析!I$43,"▲", "-")), 2)), NA())</f>
        <v>#VALUE!</v>
      </c>
      <c r="I27" s="179" t="e">
        <f>IF(ROUND(VALUE(SUBSTITUTE(連結実質赤字比率に係る赤字・黒字の構成分析!I$43,"▲", "-")), 2) &gt;= 0, ABS(ROUND(VALUE(SUBSTITUTE(連結実質赤字比率に係る赤字・黒字の構成分析!I$43,"▲", "-")), 2)), NA())</f>
        <v>#VALUE!</v>
      </c>
      <c r="J27" s="179" t="e">
        <f>IF(ROUND(VALUE(SUBSTITUTE(連結実質赤字比率に係る赤字・黒字の構成分析!J$43,"▲", "-")), 2) &lt; 0, ABS(ROUND(VALUE(SUBSTITUTE(連結実質赤字比率に係る赤字・黒字の構成分析!J$43,"▲", "-")), 2)), NA())</f>
        <v>#VALUE!</v>
      </c>
      <c r="K27" s="179" t="e">
        <f>IF(ROUND(VALUE(SUBSTITUTE(連結実質赤字比率に係る赤字・黒字の構成分析!J$43,"▲", "-")), 2) &gt;= 0, ABS(ROUND(VALUE(SUBSTITUTE(連結実質赤字比率に係る赤字・黒字の構成分析!J$43,"▲", "-")), 2)), NA())</f>
        <v>#VALUE!</v>
      </c>
    </row>
    <row r="28" spans="1:11" x14ac:dyDescent="0.15">
      <c r="A28" s="179" t="str">
        <f>IF(連結実質赤字比率に係る赤字・黒字の構成分析!C$42="",NA(),連結実質赤字比率に係る赤字・黒字の構成分析!C$42)</f>
        <v>その他会計（赤字）</v>
      </c>
      <c r="B28" s="179" t="e">
        <f>IF(ROUND(VALUE(SUBSTITUTE(連結実質赤字比率に係る赤字・黒字の構成分析!F$42,"▲", "-")), 2) &lt; 0, ABS(ROUND(VALUE(SUBSTITUTE(連結実質赤字比率に係る赤字・黒字の構成分析!F$42,"▲", "-")), 2)), NA())</f>
        <v>#VALUE!</v>
      </c>
      <c r="C28" s="179" t="e">
        <f>IF(ROUND(VALUE(SUBSTITUTE(連結実質赤字比率に係る赤字・黒字の構成分析!F$42,"▲", "-")), 2) &gt;= 0, ABS(ROUND(VALUE(SUBSTITUTE(連結実質赤字比率に係る赤字・黒字の構成分析!F$42,"▲", "-")), 2)), NA())</f>
        <v>#VALUE!</v>
      </c>
      <c r="D28" s="179" t="e">
        <f>IF(ROUND(VALUE(SUBSTITUTE(連結実質赤字比率に係る赤字・黒字の構成分析!G$42,"▲", "-")), 2) &lt; 0, ABS(ROUND(VALUE(SUBSTITUTE(連結実質赤字比率に係る赤字・黒字の構成分析!G$42,"▲", "-")), 2)), NA())</f>
        <v>#VALUE!</v>
      </c>
      <c r="E28" s="179" t="e">
        <f>IF(ROUND(VALUE(SUBSTITUTE(連結実質赤字比率に係る赤字・黒字の構成分析!G$42,"▲", "-")), 2) &gt;= 0, ABS(ROUND(VALUE(SUBSTITUTE(連結実質赤字比率に係る赤字・黒字の構成分析!G$42,"▲", "-")), 2)), NA())</f>
        <v>#VALUE!</v>
      </c>
      <c r="F28" s="179" t="e">
        <f>IF(ROUND(VALUE(SUBSTITUTE(連結実質赤字比率に係る赤字・黒字の構成分析!H$42,"▲", "-")), 2) &lt; 0, ABS(ROUND(VALUE(SUBSTITUTE(連結実質赤字比率に係る赤字・黒字の構成分析!H$42,"▲", "-")), 2)), NA())</f>
        <v>#VALUE!</v>
      </c>
      <c r="G28" s="179" t="e">
        <f>IF(ROUND(VALUE(SUBSTITUTE(連結実質赤字比率に係る赤字・黒字の構成分析!H$42,"▲", "-")), 2) &gt;= 0, ABS(ROUND(VALUE(SUBSTITUTE(連結実質赤字比率に係る赤字・黒字の構成分析!H$42,"▲", "-")), 2)), NA())</f>
        <v>#VALUE!</v>
      </c>
      <c r="H28" s="179" t="e">
        <f>IF(ROUND(VALUE(SUBSTITUTE(連結実質赤字比率に係る赤字・黒字の構成分析!I$42,"▲", "-")), 2) &lt; 0, ABS(ROUND(VALUE(SUBSTITUTE(連結実質赤字比率に係る赤字・黒字の構成分析!I$42,"▲", "-")), 2)), NA())</f>
        <v>#VALUE!</v>
      </c>
      <c r="I28" s="179" t="e">
        <f>IF(ROUND(VALUE(SUBSTITUTE(連結実質赤字比率に係る赤字・黒字の構成分析!I$42,"▲", "-")), 2) &gt;= 0, ABS(ROUND(VALUE(SUBSTITUTE(連結実質赤字比率に係る赤字・黒字の構成分析!I$42,"▲", "-")), 2)), NA())</f>
        <v>#VALUE!</v>
      </c>
      <c r="J28" s="179" t="e">
        <f>IF(ROUND(VALUE(SUBSTITUTE(連結実質赤字比率に係る赤字・黒字の構成分析!J$42,"▲", "-")), 2) &lt; 0, ABS(ROUND(VALUE(SUBSTITUTE(連結実質赤字比率に係る赤字・黒字の構成分析!J$42,"▲", "-")), 2)), NA())</f>
        <v>#VALUE!</v>
      </c>
      <c r="K28" s="179" t="e">
        <f>IF(ROUND(VALUE(SUBSTITUTE(連結実質赤字比率に係る赤字・黒字の構成分析!J$42,"▲", "-")), 2) &gt;= 0, ABS(ROUND(VALUE(SUBSTITUTE(連結実質赤字比率に係る赤字・黒字の構成分析!J$42,"▲", "-")), 2)), NA())</f>
        <v>#VALUE!</v>
      </c>
    </row>
    <row r="29" spans="1:11" x14ac:dyDescent="0.15">
      <c r="A29" s="179" t="e">
        <f>IF(連結実質赤字比率に係る赤字・黒字の構成分析!C$41="",NA(),連結実質赤字比率に係る赤字・黒字の構成分析!C$41)</f>
        <v>#N/A</v>
      </c>
      <c r="B29" s="179" t="e">
        <f>IF(ROUND(VALUE(SUBSTITUTE(連結実質赤字比率に係る赤字・黒字の構成分析!F$41,"▲", "-")), 2) &lt; 0, ABS(ROUND(VALUE(SUBSTITUTE(連結実質赤字比率に係る赤字・黒字の構成分析!F$41,"▲", "-")), 2)), NA())</f>
        <v>#VALUE!</v>
      </c>
      <c r="C29" s="179" t="e">
        <f>IF(ROUND(VALUE(SUBSTITUTE(連結実質赤字比率に係る赤字・黒字の構成分析!F$41,"▲", "-")), 2) &gt;= 0, ABS(ROUND(VALUE(SUBSTITUTE(連結実質赤字比率に係る赤字・黒字の構成分析!F$41,"▲", "-")), 2)), NA())</f>
        <v>#VALUE!</v>
      </c>
      <c r="D29" s="179" t="e">
        <f>IF(ROUND(VALUE(SUBSTITUTE(連結実質赤字比率に係る赤字・黒字の構成分析!G$41,"▲", "-")), 2) &lt; 0, ABS(ROUND(VALUE(SUBSTITUTE(連結実質赤字比率に係る赤字・黒字の構成分析!G$41,"▲", "-")), 2)), NA())</f>
        <v>#VALUE!</v>
      </c>
      <c r="E29" s="179" t="e">
        <f>IF(ROUND(VALUE(SUBSTITUTE(連結実質赤字比率に係る赤字・黒字の構成分析!G$41,"▲", "-")), 2) &gt;= 0, ABS(ROUND(VALUE(SUBSTITUTE(連結実質赤字比率に係る赤字・黒字の構成分析!G$41,"▲", "-")), 2)), NA())</f>
        <v>#VALUE!</v>
      </c>
      <c r="F29" s="179" t="e">
        <f>IF(ROUND(VALUE(SUBSTITUTE(連結実質赤字比率に係る赤字・黒字の構成分析!H$41,"▲", "-")), 2) &lt; 0, ABS(ROUND(VALUE(SUBSTITUTE(連結実質赤字比率に係る赤字・黒字の構成分析!H$41,"▲", "-")), 2)), NA())</f>
        <v>#VALUE!</v>
      </c>
      <c r="G29" s="179" t="e">
        <f>IF(ROUND(VALUE(SUBSTITUTE(連結実質赤字比率に係る赤字・黒字の構成分析!H$41,"▲", "-")), 2) &gt;= 0, ABS(ROUND(VALUE(SUBSTITUTE(連結実質赤字比率に係る赤字・黒字の構成分析!H$41,"▲", "-")), 2)), NA())</f>
        <v>#VALUE!</v>
      </c>
      <c r="H29" s="179" t="e">
        <f>IF(ROUND(VALUE(SUBSTITUTE(連結実質赤字比率に係る赤字・黒字の構成分析!I$41,"▲", "-")), 2) &lt; 0, ABS(ROUND(VALUE(SUBSTITUTE(連結実質赤字比率に係る赤字・黒字の構成分析!I$41,"▲", "-")), 2)), NA())</f>
        <v>#VALUE!</v>
      </c>
      <c r="I29" s="179" t="e">
        <f>IF(ROUND(VALUE(SUBSTITUTE(連結実質赤字比率に係る赤字・黒字の構成分析!I$41,"▲", "-")), 2) &gt;= 0, ABS(ROUND(VALUE(SUBSTITUTE(連結実質赤字比率に係る赤字・黒字の構成分析!I$41,"▲", "-")), 2)), NA())</f>
        <v>#VALUE!</v>
      </c>
      <c r="J29" s="179" t="e">
        <f>IF(ROUND(VALUE(SUBSTITUTE(連結実質赤字比率に係る赤字・黒字の構成分析!J$41,"▲", "-")), 2) &lt; 0, ABS(ROUND(VALUE(SUBSTITUTE(連結実質赤字比率に係る赤字・黒字の構成分析!J$41,"▲", "-")), 2)), NA())</f>
        <v>#VALUE!</v>
      </c>
      <c r="K29" s="179" t="e">
        <f>IF(ROUND(VALUE(SUBSTITUTE(連結実質赤字比率に係る赤字・黒字の構成分析!J$41,"▲", "-")), 2) &gt;= 0, ABS(ROUND(VALUE(SUBSTITUTE(連結実質赤字比率に係る赤字・黒字の構成分析!J$41,"▲", "-")), 2)), NA())</f>
        <v>#VALUE!</v>
      </c>
    </row>
    <row r="30" spans="1:11" x14ac:dyDescent="0.15">
      <c r="A30" s="179" t="e">
        <f>IF(連結実質赤字比率に係る赤字・黒字の構成分析!C$40="",NA(),連結実質赤字比率に係る赤字・黒字の構成分析!C$40)</f>
        <v>#N/A</v>
      </c>
      <c r="B30" s="179" t="e">
        <f>IF(ROUND(VALUE(SUBSTITUTE(連結実質赤字比率に係る赤字・黒字の構成分析!F$40,"▲", "-")), 2) &lt; 0, ABS(ROUND(VALUE(SUBSTITUTE(連結実質赤字比率に係る赤字・黒字の構成分析!F$40,"▲", "-")), 2)), NA())</f>
        <v>#VALUE!</v>
      </c>
      <c r="C30" s="179" t="e">
        <f>IF(ROUND(VALUE(SUBSTITUTE(連結実質赤字比率に係る赤字・黒字の構成分析!F$40,"▲", "-")), 2) &gt;= 0, ABS(ROUND(VALUE(SUBSTITUTE(連結実質赤字比率に係る赤字・黒字の構成分析!F$40,"▲", "-")), 2)), NA())</f>
        <v>#VALUE!</v>
      </c>
      <c r="D30" s="179" t="e">
        <f>IF(ROUND(VALUE(SUBSTITUTE(連結実質赤字比率に係る赤字・黒字の構成分析!G$40,"▲", "-")), 2) &lt; 0, ABS(ROUND(VALUE(SUBSTITUTE(連結実質赤字比率に係る赤字・黒字の構成分析!G$40,"▲", "-")), 2)), NA())</f>
        <v>#VALUE!</v>
      </c>
      <c r="E30" s="179" t="e">
        <f>IF(ROUND(VALUE(SUBSTITUTE(連結実質赤字比率に係る赤字・黒字の構成分析!G$40,"▲", "-")), 2) &gt;= 0, ABS(ROUND(VALUE(SUBSTITUTE(連結実質赤字比率に係る赤字・黒字の構成分析!G$40,"▲", "-")), 2)), NA())</f>
        <v>#VALUE!</v>
      </c>
      <c r="F30" s="179" t="e">
        <f>IF(ROUND(VALUE(SUBSTITUTE(連結実質赤字比率に係る赤字・黒字の構成分析!H$40,"▲", "-")), 2) &lt; 0, ABS(ROUND(VALUE(SUBSTITUTE(連結実質赤字比率に係る赤字・黒字の構成分析!H$40,"▲", "-")), 2)), NA())</f>
        <v>#VALUE!</v>
      </c>
      <c r="G30" s="179" t="e">
        <f>IF(ROUND(VALUE(SUBSTITUTE(連結実質赤字比率に係る赤字・黒字の構成分析!H$40,"▲", "-")), 2) &gt;= 0, ABS(ROUND(VALUE(SUBSTITUTE(連結実質赤字比率に係る赤字・黒字の構成分析!H$40,"▲", "-")), 2)), NA())</f>
        <v>#VALUE!</v>
      </c>
      <c r="H30" s="179" t="e">
        <f>IF(ROUND(VALUE(SUBSTITUTE(連結実質赤字比率に係る赤字・黒字の構成分析!I$40,"▲", "-")), 2) &lt; 0, ABS(ROUND(VALUE(SUBSTITUTE(連結実質赤字比率に係る赤字・黒字の構成分析!I$40,"▲", "-")), 2)), NA())</f>
        <v>#VALUE!</v>
      </c>
      <c r="I30" s="179" t="e">
        <f>IF(ROUND(VALUE(SUBSTITUTE(連結実質赤字比率に係る赤字・黒字の構成分析!I$40,"▲", "-")), 2) &gt;= 0, ABS(ROUND(VALUE(SUBSTITUTE(連結実質赤字比率に係る赤字・黒字の構成分析!I$40,"▲", "-")), 2)), NA())</f>
        <v>#VALUE!</v>
      </c>
      <c r="J30" s="179" t="e">
        <f>IF(ROUND(VALUE(SUBSTITUTE(連結実質赤字比率に係る赤字・黒字の構成分析!J$40,"▲", "-")), 2) &lt; 0, ABS(ROUND(VALUE(SUBSTITUTE(連結実質赤字比率に係る赤字・黒字の構成分析!J$40,"▲", "-")), 2)), NA())</f>
        <v>#VALUE!</v>
      </c>
      <c r="K30" s="179" t="e">
        <f>IF(ROUND(VALUE(SUBSTITUTE(連結実質赤字比率に係る赤字・黒字の構成分析!J$40,"▲", "-")), 2) &gt;= 0, ABS(ROUND(VALUE(SUBSTITUTE(連結実質赤字比率に係る赤字・黒字の構成分析!J$40,"▲", "-")), 2)), NA())</f>
        <v>#VALUE!</v>
      </c>
    </row>
    <row r="31" spans="1:11" x14ac:dyDescent="0.15">
      <c r="A31" s="179" t="str">
        <f>IF(連結実質赤字比率に係る赤字・黒字の構成分析!C$39="",NA(),連結実質赤字比率に係る赤字・黒字の構成分析!C$39)</f>
        <v>後期高齢者医療特別会計</v>
      </c>
      <c r="B31" s="179" t="e">
        <f>IF(ROUND(VALUE(SUBSTITUTE(連結実質赤字比率に係る赤字・黒字の構成分析!F$39,"▲", "-")), 2) &lt; 0, ABS(ROUND(VALUE(SUBSTITUTE(連結実質赤字比率に係る赤字・黒字の構成分析!F$39,"▲", "-")), 2)), NA())</f>
        <v>#N/A</v>
      </c>
      <c r="C31" s="179">
        <f>IF(ROUND(VALUE(SUBSTITUTE(連結実質赤字比率に係る赤字・黒字の構成分析!F$39,"▲", "-")), 2) &gt;= 0, ABS(ROUND(VALUE(SUBSTITUTE(連結実質赤字比率に係る赤字・黒字の構成分析!F$39,"▲", "-")), 2)), NA())</f>
        <v>0.03</v>
      </c>
      <c r="D31" s="179" t="e">
        <f>IF(ROUND(VALUE(SUBSTITUTE(連結実質赤字比率に係る赤字・黒字の構成分析!G$39,"▲", "-")), 2) &lt; 0, ABS(ROUND(VALUE(SUBSTITUTE(連結実質赤字比率に係る赤字・黒字の構成分析!G$39,"▲", "-")), 2)), NA())</f>
        <v>#N/A</v>
      </c>
      <c r="E31" s="179">
        <f>IF(ROUND(VALUE(SUBSTITUTE(連結実質赤字比率に係る赤字・黒字の構成分析!G$39,"▲", "-")), 2) &gt;= 0, ABS(ROUND(VALUE(SUBSTITUTE(連結実質赤字比率に係る赤字・黒字の構成分析!G$39,"▲", "-")), 2)), NA())</f>
        <v>0.02</v>
      </c>
      <c r="F31" s="179" t="e">
        <f>IF(ROUND(VALUE(SUBSTITUTE(連結実質赤字比率に係る赤字・黒字の構成分析!H$39,"▲", "-")), 2) &lt; 0, ABS(ROUND(VALUE(SUBSTITUTE(連結実質赤字比率に係る赤字・黒字の構成分析!H$39,"▲", "-")), 2)), NA())</f>
        <v>#N/A</v>
      </c>
      <c r="G31" s="179">
        <f>IF(ROUND(VALUE(SUBSTITUTE(連結実質赤字比率に係る赤字・黒字の構成分析!H$39,"▲", "-")), 2) &gt;= 0, ABS(ROUND(VALUE(SUBSTITUTE(連結実質赤字比率に係る赤字・黒字の構成分析!H$39,"▲", "-")), 2)), NA())</f>
        <v>0.04</v>
      </c>
      <c r="H31" s="179" t="e">
        <f>IF(ROUND(VALUE(SUBSTITUTE(連結実質赤字比率に係る赤字・黒字の構成分析!I$39,"▲", "-")), 2) &lt; 0, ABS(ROUND(VALUE(SUBSTITUTE(連結実質赤字比率に係る赤字・黒字の構成分析!I$39,"▲", "-")), 2)), NA())</f>
        <v>#N/A</v>
      </c>
      <c r="I31" s="179">
        <f>IF(ROUND(VALUE(SUBSTITUTE(連結実質赤字比率に係る赤字・黒字の構成分析!I$39,"▲", "-")), 2) &gt;= 0, ABS(ROUND(VALUE(SUBSTITUTE(連結実質赤字比率に係る赤字・黒字の構成分析!I$39,"▲", "-")), 2)), NA())</f>
        <v>0.04</v>
      </c>
      <c r="J31" s="179" t="e">
        <f>IF(ROUND(VALUE(SUBSTITUTE(連結実質赤字比率に係る赤字・黒字の構成分析!J$39,"▲", "-")), 2) &lt; 0, ABS(ROUND(VALUE(SUBSTITUTE(連結実質赤字比率に係る赤字・黒字の構成分析!J$39,"▲", "-")), 2)), NA())</f>
        <v>#N/A</v>
      </c>
      <c r="K31" s="179">
        <f>IF(ROUND(VALUE(SUBSTITUTE(連結実質赤字比率に係る赤字・黒字の構成分析!J$39,"▲", "-")), 2) &gt;= 0, ABS(ROUND(VALUE(SUBSTITUTE(連結実質赤字比率に係る赤字・黒字の構成分析!J$39,"▲", "-")), 2)), NA())</f>
        <v>0.02</v>
      </c>
    </row>
    <row r="32" spans="1:11" x14ac:dyDescent="0.15">
      <c r="A32" s="179" t="str">
        <f>IF(連結実質赤字比率に係る赤字・黒字の構成分析!C$38="",NA(),連結実質赤字比率に係る赤字・黒字の構成分析!C$38)</f>
        <v>国民健康保険特別会計</v>
      </c>
      <c r="B32" s="179" t="e">
        <f>IF(ROUND(VALUE(SUBSTITUTE(連結実質赤字比率に係る赤字・黒字の構成分析!F$38,"▲", "-")), 2) &lt; 0, ABS(ROUND(VALUE(SUBSTITUTE(連結実質赤字比率に係る赤字・黒字の構成分析!F$38,"▲", "-")), 2)), NA())</f>
        <v>#N/A</v>
      </c>
      <c r="C32" s="179">
        <f>IF(ROUND(VALUE(SUBSTITUTE(連結実質赤字比率に係る赤字・黒字の構成分析!F$38,"▲", "-")), 2) &gt;= 0, ABS(ROUND(VALUE(SUBSTITUTE(連結実質赤字比率に係る赤字・黒字の構成分析!F$38,"▲", "-")), 2)), NA())</f>
        <v>1.83</v>
      </c>
      <c r="D32" s="179" t="e">
        <f>IF(ROUND(VALUE(SUBSTITUTE(連結実質赤字比率に係る赤字・黒字の構成分析!G$38,"▲", "-")), 2) &lt; 0, ABS(ROUND(VALUE(SUBSTITUTE(連結実質赤字比率に係る赤字・黒字の構成分析!G$38,"▲", "-")), 2)), NA())</f>
        <v>#N/A</v>
      </c>
      <c r="E32" s="179">
        <f>IF(ROUND(VALUE(SUBSTITUTE(連結実質赤字比率に係る赤字・黒字の構成分析!G$38,"▲", "-")), 2) &gt;= 0, ABS(ROUND(VALUE(SUBSTITUTE(連結実質赤字比率に係る赤字・黒字の構成分析!G$38,"▲", "-")), 2)), NA())</f>
        <v>2.2999999999999998</v>
      </c>
      <c r="F32" s="179" t="e">
        <f>IF(ROUND(VALUE(SUBSTITUTE(連結実質赤字比率に係る赤字・黒字の構成分析!H$38,"▲", "-")), 2) &lt; 0, ABS(ROUND(VALUE(SUBSTITUTE(連結実質赤字比率に係る赤字・黒字の構成分析!H$38,"▲", "-")), 2)), NA())</f>
        <v>#N/A</v>
      </c>
      <c r="G32" s="179">
        <f>IF(ROUND(VALUE(SUBSTITUTE(連結実質赤字比率に係る赤字・黒字の構成分析!H$38,"▲", "-")), 2) &gt;= 0, ABS(ROUND(VALUE(SUBSTITUTE(連結実質赤字比率に係る赤字・黒字の構成分析!H$38,"▲", "-")), 2)), NA())</f>
        <v>2.69</v>
      </c>
      <c r="H32" s="179" t="e">
        <f>IF(ROUND(VALUE(SUBSTITUTE(連結実質赤字比率に係る赤字・黒字の構成分析!I$38,"▲", "-")), 2) &lt; 0, ABS(ROUND(VALUE(SUBSTITUTE(連結実質赤字比率に係る赤字・黒字の構成分析!I$38,"▲", "-")), 2)), NA())</f>
        <v>#N/A</v>
      </c>
      <c r="I32" s="179">
        <f>IF(ROUND(VALUE(SUBSTITUTE(連結実質赤字比率に係る赤字・黒字の構成分析!I$38,"▲", "-")), 2) &gt;= 0, ABS(ROUND(VALUE(SUBSTITUTE(連結実質赤字比率に係る赤字・黒字の構成分析!I$38,"▲", "-")), 2)), NA())</f>
        <v>0.02</v>
      </c>
      <c r="J32" s="179" t="e">
        <f>IF(ROUND(VALUE(SUBSTITUTE(連結実質赤字比率に係る赤字・黒字の構成分析!J$38,"▲", "-")), 2) &lt; 0, ABS(ROUND(VALUE(SUBSTITUTE(連結実質赤字比率に係る赤字・黒字の構成分析!J$38,"▲", "-")), 2)), NA())</f>
        <v>#N/A</v>
      </c>
      <c r="K32" s="179">
        <f>IF(ROUND(VALUE(SUBSTITUTE(連結実質赤字比率に係る赤字・黒字の構成分析!J$38,"▲", "-")), 2) &gt;= 0, ABS(ROUND(VALUE(SUBSTITUTE(連結実質赤字比率に係る赤字・黒字の構成分析!J$38,"▲", "-")), 2)), NA())</f>
        <v>0.03</v>
      </c>
    </row>
    <row r="33" spans="1:16" x14ac:dyDescent="0.15">
      <c r="A33" s="179" t="str">
        <f>IF(連結実質赤字比率に係る赤字・黒字の構成分析!C$37="",NA(),連結実質赤字比率に係る赤字・黒字の構成分析!C$37)</f>
        <v>下水道事業特別会計</v>
      </c>
      <c r="B33" s="179" t="e">
        <f>IF(ROUND(VALUE(SUBSTITUTE(連結実質赤字比率に係る赤字・黒字の構成分析!F$37,"▲", "-")), 2) &lt; 0, ABS(ROUND(VALUE(SUBSTITUTE(連結実質赤字比率に係る赤字・黒字の構成分析!F$37,"▲", "-")), 2)), NA())</f>
        <v>#N/A</v>
      </c>
      <c r="C33" s="179">
        <f>IF(ROUND(VALUE(SUBSTITUTE(連結実質赤字比率に係る赤字・黒字の構成分析!F$37,"▲", "-")), 2) &gt;= 0, ABS(ROUND(VALUE(SUBSTITUTE(連結実質赤字比率に係る赤字・黒字の構成分析!F$37,"▲", "-")), 2)), NA())</f>
        <v>0</v>
      </c>
      <c r="D33" s="179" t="e">
        <f>IF(ROUND(VALUE(SUBSTITUTE(連結実質赤字比率に係る赤字・黒字の構成分析!G$37,"▲", "-")), 2) &lt; 0, ABS(ROUND(VALUE(SUBSTITUTE(連結実質赤字比率に係る赤字・黒字の構成分析!G$37,"▲", "-")), 2)), NA())</f>
        <v>#N/A</v>
      </c>
      <c r="E33" s="179">
        <f>IF(ROUND(VALUE(SUBSTITUTE(連結実質赤字比率に係る赤字・黒字の構成分析!G$37,"▲", "-")), 2) &gt;= 0, ABS(ROUND(VALUE(SUBSTITUTE(連結実質赤字比率に係る赤字・黒字の構成分析!G$37,"▲", "-")), 2)), NA())</f>
        <v>0</v>
      </c>
      <c r="F33" s="179" t="e">
        <f>IF(ROUND(VALUE(SUBSTITUTE(連結実質赤字比率に係る赤字・黒字の構成分析!H$37,"▲", "-")), 2) &lt; 0, ABS(ROUND(VALUE(SUBSTITUTE(連結実質赤字比率に係る赤字・黒字の構成分析!H$37,"▲", "-")), 2)), NA())</f>
        <v>#N/A</v>
      </c>
      <c r="G33" s="179">
        <f>IF(ROUND(VALUE(SUBSTITUTE(連結実質赤字比率に係る赤字・黒字の構成分析!H$37,"▲", "-")), 2) &gt;= 0, ABS(ROUND(VALUE(SUBSTITUTE(連結実質赤字比率に係る赤字・黒字の構成分析!H$37,"▲", "-")), 2)), NA())</f>
        <v>0</v>
      </c>
      <c r="H33" s="179" t="e">
        <f>IF(ROUND(VALUE(SUBSTITUTE(連結実質赤字比率に係る赤字・黒字の構成分析!I$37,"▲", "-")), 2) &lt; 0, ABS(ROUND(VALUE(SUBSTITUTE(連結実質赤字比率に係る赤字・黒字の構成分析!I$37,"▲", "-")), 2)), NA())</f>
        <v>#N/A</v>
      </c>
      <c r="I33" s="179">
        <f>IF(ROUND(VALUE(SUBSTITUTE(連結実質赤字比率に係る赤字・黒字の構成分析!I$37,"▲", "-")), 2) &gt;= 0, ABS(ROUND(VALUE(SUBSTITUTE(連結実質赤字比率に係る赤字・黒字の構成分析!I$37,"▲", "-")), 2)), NA())</f>
        <v>0.53</v>
      </c>
      <c r="J33" s="179" t="e">
        <f>IF(ROUND(VALUE(SUBSTITUTE(連結実質赤字比率に係る赤字・黒字の構成分析!J$37,"▲", "-")), 2) &lt; 0, ABS(ROUND(VALUE(SUBSTITUTE(連結実質赤字比率に係る赤字・黒字の構成分析!J$37,"▲", "-")), 2)), NA())</f>
        <v>#N/A</v>
      </c>
      <c r="K33" s="179">
        <f>IF(ROUND(VALUE(SUBSTITUTE(連結実質赤字比率に係る赤字・黒字の構成分析!J$37,"▲", "-")), 2) &gt;= 0, ABS(ROUND(VALUE(SUBSTITUTE(連結実質赤字比率に係る赤字・黒字の構成分析!J$37,"▲", "-")), 2)), NA())</f>
        <v>0.6</v>
      </c>
    </row>
    <row r="34" spans="1:16" x14ac:dyDescent="0.15">
      <c r="A34" s="179" t="str">
        <f>IF(連結実質赤字比率に係る赤字・黒字の構成分析!C$36="",NA(),連結実質赤字比率に係る赤字・黒字の構成分析!C$36)</f>
        <v>介護保険特別会計</v>
      </c>
      <c r="B34" s="179" t="e">
        <f>IF(ROUND(VALUE(SUBSTITUTE(連結実質赤字比率に係る赤字・黒字の構成分析!F$36,"▲", "-")), 2) &lt; 0, ABS(ROUND(VALUE(SUBSTITUTE(連結実質赤字比率に係る赤字・黒字の構成分析!F$36,"▲", "-")), 2)), NA())</f>
        <v>#N/A</v>
      </c>
      <c r="C34" s="179">
        <f>IF(ROUND(VALUE(SUBSTITUTE(連結実質赤字比率に係る赤字・黒字の構成分析!F$36,"▲", "-")), 2) &gt;= 0, ABS(ROUND(VALUE(SUBSTITUTE(連結実質赤字比率に係る赤字・黒字の構成分析!F$36,"▲", "-")), 2)), NA())</f>
        <v>0.8</v>
      </c>
      <c r="D34" s="179" t="e">
        <f>IF(ROUND(VALUE(SUBSTITUTE(連結実質赤字比率に係る赤字・黒字の構成分析!G$36,"▲", "-")), 2) &lt; 0, ABS(ROUND(VALUE(SUBSTITUTE(連結実質赤字比率に係る赤字・黒字の構成分析!G$36,"▲", "-")), 2)), NA())</f>
        <v>#N/A</v>
      </c>
      <c r="E34" s="179">
        <f>IF(ROUND(VALUE(SUBSTITUTE(連結実質赤字比率に係る赤字・黒字の構成分析!G$36,"▲", "-")), 2) &gt;= 0, ABS(ROUND(VALUE(SUBSTITUTE(連結実質赤字比率に係る赤字・黒字の構成分析!G$36,"▲", "-")), 2)), NA())</f>
        <v>1.07</v>
      </c>
      <c r="F34" s="179" t="e">
        <f>IF(ROUND(VALUE(SUBSTITUTE(連結実質赤字比率に係る赤字・黒字の構成分析!H$36,"▲", "-")), 2) &lt; 0, ABS(ROUND(VALUE(SUBSTITUTE(連結実質赤字比率に係る赤字・黒字の構成分析!H$36,"▲", "-")), 2)), NA())</f>
        <v>#N/A</v>
      </c>
      <c r="G34" s="179">
        <f>IF(ROUND(VALUE(SUBSTITUTE(連結実質赤字比率に係る赤字・黒字の構成分析!H$36,"▲", "-")), 2) &gt;= 0, ABS(ROUND(VALUE(SUBSTITUTE(連結実質赤字比率に係る赤字・黒字の構成分析!H$36,"▲", "-")), 2)), NA())</f>
        <v>0.79</v>
      </c>
      <c r="H34" s="179" t="e">
        <f>IF(ROUND(VALUE(SUBSTITUTE(連結実質赤字比率に係る赤字・黒字の構成分析!I$36,"▲", "-")), 2) &lt; 0, ABS(ROUND(VALUE(SUBSTITUTE(連結実質赤字比率に係る赤字・黒字の構成分析!I$36,"▲", "-")), 2)), NA())</f>
        <v>#N/A</v>
      </c>
      <c r="I34" s="179">
        <f>IF(ROUND(VALUE(SUBSTITUTE(連結実質赤字比率に係る赤字・黒字の構成分析!I$36,"▲", "-")), 2) &gt;= 0, ABS(ROUND(VALUE(SUBSTITUTE(連結実質赤字比率に係る赤字・黒字の構成分析!I$36,"▲", "-")), 2)), NA())</f>
        <v>1.2</v>
      </c>
      <c r="J34" s="179" t="e">
        <f>IF(ROUND(VALUE(SUBSTITUTE(連結実質赤字比率に係る赤字・黒字の構成分析!J$36,"▲", "-")), 2) &lt; 0, ABS(ROUND(VALUE(SUBSTITUTE(連結実質赤字比率に係る赤字・黒字の構成分析!J$36,"▲", "-")), 2)), NA())</f>
        <v>#N/A</v>
      </c>
      <c r="K34" s="179">
        <f>IF(ROUND(VALUE(SUBSTITUTE(連結実質赤字比率に係る赤字・黒字の構成分析!J$36,"▲", "-")), 2) &gt;= 0, ABS(ROUND(VALUE(SUBSTITUTE(連結実質赤字比率に係る赤字・黒字の構成分析!J$36,"▲", "-")), 2)), NA())</f>
        <v>0.72</v>
      </c>
    </row>
    <row r="35" spans="1:16" x14ac:dyDescent="0.15">
      <c r="A35" s="179" t="str">
        <f>IF(連結実質赤字比率に係る赤字・黒字の構成分析!C$35="",NA(),連結実質赤字比率に係る赤字・黒字の構成分析!C$35)</f>
        <v>一般会計</v>
      </c>
      <c r="B35" s="179" t="e">
        <f>IF(ROUND(VALUE(SUBSTITUTE(連結実質赤字比率に係る赤字・黒字の構成分析!F$35,"▲", "-")), 2) &lt; 0, ABS(ROUND(VALUE(SUBSTITUTE(連結実質赤字比率に係る赤字・黒字の構成分析!F$35,"▲", "-")), 2)), NA())</f>
        <v>#N/A</v>
      </c>
      <c r="C35" s="179">
        <f>IF(ROUND(VALUE(SUBSTITUTE(連結実質赤字比率に係る赤字・黒字の構成分析!F$35,"▲", "-")), 2) &gt;= 0, ABS(ROUND(VALUE(SUBSTITUTE(連結実質赤字比率に係る赤字・黒字の構成分析!F$35,"▲", "-")), 2)), NA())</f>
        <v>1.21</v>
      </c>
      <c r="D35" s="179" t="e">
        <f>IF(ROUND(VALUE(SUBSTITUTE(連結実質赤字比率に係る赤字・黒字の構成分析!G$35,"▲", "-")), 2) &lt; 0, ABS(ROUND(VALUE(SUBSTITUTE(連結実質赤字比率に係る赤字・黒字の構成分析!G$35,"▲", "-")), 2)), NA())</f>
        <v>#N/A</v>
      </c>
      <c r="E35" s="179">
        <f>IF(ROUND(VALUE(SUBSTITUTE(連結実質赤字比率に係る赤字・黒字の構成分析!G$35,"▲", "-")), 2) &gt;= 0, ABS(ROUND(VALUE(SUBSTITUTE(連結実質赤字比率に係る赤字・黒字の構成分析!G$35,"▲", "-")), 2)), NA())</f>
        <v>0.92</v>
      </c>
      <c r="F35" s="179" t="e">
        <f>IF(ROUND(VALUE(SUBSTITUTE(連結実質赤字比率に係る赤字・黒字の構成分析!H$35,"▲", "-")), 2) &lt; 0, ABS(ROUND(VALUE(SUBSTITUTE(連結実質赤字比率に係る赤字・黒字の構成分析!H$35,"▲", "-")), 2)), NA())</f>
        <v>#N/A</v>
      </c>
      <c r="G35" s="179">
        <f>IF(ROUND(VALUE(SUBSTITUTE(連結実質赤字比率に係る赤字・黒字の構成分析!H$35,"▲", "-")), 2) &gt;= 0, ABS(ROUND(VALUE(SUBSTITUTE(連結実質赤字比率に係る赤字・黒字の構成分析!H$35,"▲", "-")), 2)), NA())</f>
        <v>1.21</v>
      </c>
      <c r="H35" s="179" t="e">
        <f>IF(ROUND(VALUE(SUBSTITUTE(連結実質赤字比率に係る赤字・黒字の構成分析!I$35,"▲", "-")), 2) &lt; 0, ABS(ROUND(VALUE(SUBSTITUTE(連結実質赤字比率に係る赤字・黒字の構成分析!I$35,"▲", "-")), 2)), NA())</f>
        <v>#N/A</v>
      </c>
      <c r="I35" s="179">
        <f>IF(ROUND(VALUE(SUBSTITUTE(連結実質赤字比率に係る赤字・黒字の構成分析!I$35,"▲", "-")), 2) &gt;= 0, ABS(ROUND(VALUE(SUBSTITUTE(連結実質赤字比率に係る赤字・黒字の構成分析!I$35,"▲", "-")), 2)), NA())</f>
        <v>5.18</v>
      </c>
      <c r="J35" s="179" t="e">
        <f>IF(ROUND(VALUE(SUBSTITUTE(連結実質赤字比率に係る赤字・黒字の構成分析!J$35,"▲", "-")), 2) &lt; 0, ABS(ROUND(VALUE(SUBSTITUTE(連結実質赤字比率に係る赤字・黒字の構成分析!J$35,"▲", "-")), 2)), NA())</f>
        <v>#N/A</v>
      </c>
      <c r="K35" s="179">
        <f>IF(ROUND(VALUE(SUBSTITUTE(連結実質赤字比率に係る赤字・黒字の構成分析!J$35,"▲", "-")), 2) &gt;= 0, ABS(ROUND(VALUE(SUBSTITUTE(連結実質赤字比率に係る赤字・黒字の構成分析!J$35,"▲", "-")), 2)), NA())</f>
        <v>3.7</v>
      </c>
    </row>
    <row r="36" spans="1:16" x14ac:dyDescent="0.15">
      <c r="A36" s="179" t="str">
        <f>IF(連結実質赤字比率に係る赤字・黒字の構成分析!C$34="",NA(),連結実質赤字比率に係る赤字・黒字の構成分析!C$34)</f>
        <v>水道事業会計</v>
      </c>
      <c r="B36" s="179" t="e">
        <f>IF(ROUND(VALUE(SUBSTITUTE(連結実質赤字比率に係る赤字・黒字の構成分析!F$34,"▲", "-")), 2) &lt; 0, ABS(ROUND(VALUE(SUBSTITUTE(連結実質赤字比率に係る赤字・黒字の構成分析!F$34,"▲", "-")), 2)), NA())</f>
        <v>#N/A</v>
      </c>
      <c r="C36" s="179">
        <f>IF(ROUND(VALUE(SUBSTITUTE(連結実質赤字比率に係る赤字・黒字の構成分析!F$34,"▲", "-")), 2) &gt;= 0, ABS(ROUND(VALUE(SUBSTITUTE(連結実質赤字比率に係る赤字・黒字の構成分析!F$34,"▲", "-")), 2)), NA())</f>
        <v>7.25</v>
      </c>
      <c r="D36" s="179" t="e">
        <f>IF(ROUND(VALUE(SUBSTITUTE(連結実質赤字比率に係る赤字・黒字の構成分析!G$34,"▲", "-")), 2) &lt; 0, ABS(ROUND(VALUE(SUBSTITUTE(連結実質赤字比率に係る赤字・黒字の構成分析!G$34,"▲", "-")), 2)), NA())</f>
        <v>#N/A</v>
      </c>
      <c r="E36" s="179">
        <f>IF(ROUND(VALUE(SUBSTITUTE(連結実質赤字比率に係る赤字・黒字の構成分析!G$34,"▲", "-")), 2) &gt;= 0, ABS(ROUND(VALUE(SUBSTITUTE(連結実質赤字比率に係る赤字・黒字の構成分析!G$34,"▲", "-")), 2)), NA())</f>
        <v>6.67</v>
      </c>
      <c r="F36" s="179" t="e">
        <f>IF(ROUND(VALUE(SUBSTITUTE(連結実質赤字比率に係る赤字・黒字の構成分析!H$34,"▲", "-")), 2) &lt; 0, ABS(ROUND(VALUE(SUBSTITUTE(連結実質赤字比率に係る赤字・黒字の構成分析!H$34,"▲", "-")), 2)), NA())</f>
        <v>#N/A</v>
      </c>
      <c r="G36" s="179">
        <f>IF(ROUND(VALUE(SUBSTITUTE(連結実質赤字比率に係る赤字・黒字の構成分析!H$34,"▲", "-")), 2) &gt;= 0, ABS(ROUND(VALUE(SUBSTITUTE(連結実質赤字比率に係る赤字・黒字の構成分析!H$34,"▲", "-")), 2)), NA())</f>
        <v>6.06</v>
      </c>
      <c r="H36" s="179" t="e">
        <f>IF(ROUND(VALUE(SUBSTITUTE(連結実質赤字比率に係る赤字・黒字の構成分析!I$34,"▲", "-")), 2) &lt; 0, ABS(ROUND(VALUE(SUBSTITUTE(連結実質赤字比率に係る赤字・黒字の構成分析!I$34,"▲", "-")), 2)), NA())</f>
        <v>#N/A</v>
      </c>
      <c r="I36" s="179">
        <f>IF(ROUND(VALUE(SUBSTITUTE(連結実質赤字比率に係る赤字・黒字の構成分析!I$34,"▲", "-")), 2) &gt;= 0, ABS(ROUND(VALUE(SUBSTITUTE(連結実質赤字比率に係る赤字・黒字の構成分析!I$34,"▲", "-")), 2)), NA())</f>
        <v>5.91</v>
      </c>
      <c r="J36" s="179" t="e">
        <f>IF(ROUND(VALUE(SUBSTITUTE(連結実質赤字比率に係る赤字・黒字の構成分析!J$34,"▲", "-")), 2) &lt; 0, ABS(ROUND(VALUE(SUBSTITUTE(連結実質赤字比率に係る赤字・黒字の構成分析!J$34,"▲", "-")), 2)), NA())</f>
        <v>#N/A</v>
      </c>
      <c r="K36" s="179">
        <f>IF(ROUND(VALUE(SUBSTITUTE(連結実質赤字比率に係る赤字・黒字の構成分析!J$34,"▲", "-")), 2) &gt;= 0, ABS(ROUND(VALUE(SUBSTITUTE(連結実質赤字比率に係る赤字・黒字の構成分析!J$34,"▲", "-")), 2)), NA())</f>
        <v>6.09</v>
      </c>
    </row>
    <row r="39" spans="1:16" x14ac:dyDescent="0.15">
      <c r="A39" s="148" t="s">
        <v>59</v>
      </c>
    </row>
    <row r="40" spans="1:16" x14ac:dyDescent="0.15">
      <c r="A40" s="180"/>
      <c r="B40" s="180" t="str">
        <f>'実質公債費比率（分子）の構造'!K$44</f>
        <v>H27</v>
      </c>
      <c r="C40" s="180"/>
      <c r="D40" s="180"/>
      <c r="E40" s="180" t="str">
        <f>'実質公債費比率（分子）の構造'!L$44</f>
        <v>H28</v>
      </c>
      <c r="F40" s="180"/>
      <c r="G40" s="180"/>
      <c r="H40" s="180" t="str">
        <f>'実質公債費比率（分子）の構造'!M$44</f>
        <v>H29</v>
      </c>
      <c r="I40" s="180"/>
      <c r="J40" s="180"/>
      <c r="K40" s="180" t="str">
        <f>'実質公債費比率（分子）の構造'!N$44</f>
        <v>H30</v>
      </c>
      <c r="L40" s="180"/>
      <c r="M40" s="180"/>
      <c r="N40" s="180" t="str">
        <f>'実質公債費比率（分子）の構造'!O$44</f>
        <v>R01</v>
      </c>
      <c r="O40" s="180"/>
      <c r="P40" s="180"/>
    </row>
    <row r="41" spans="1:16" x14ac:dyDescent="0.15">
      <c r="A41" s="180"/>
      <c r="B41" s="180" t="s">
        <v>60</v>
      </c>
      <c r="C41" s="180"/>
      <c r="D41" s="180" t="s">
        <v>61</v>
      </c>
      <c r="E41" s="180" t="s">
        <v>60</v>
      </c>
      <c r="F41" s="180"/>
      <c r="G41" s="180" t="s">
        <v>61</v>
      </c>
      <c r="H41" s="180" t="s">
        <v>60</v>
      </c>
      <c r="I41" s="180"/>
      <c r="J41" s="180" t="s">
        <v>61</v>
      </c>
      <c r="K41" s="180" t="s">
        <v>60</v>
      </c>
      <c r="L41" s="180"/>
      <c r="M41" s="180" t="s">
        <v>61</v>
      </c>
      <c r="N41" s="180" t="s">
        <v>60</v>
      </c>
      <c r="O41" s="180"/>
      <c r="P41" s="180" t="s">
        <v>61</v>
      </c>
    </row>
    <row r="42" spans="1:16" x14ac:dyDescent="0.15">
      <c r="A42" s="180" t="s">
        <v>62</v>
      </c>
      <c r="B42" s="180"/>
      <c r="C42" s="180"/>
      <c r="D42" s="180">
        <f>'実質公債費比率（分子）の構造'!K$52</f>
        <v>2297</v>
      </c>
      <c r="E42" s="180"/>
      <c r="F42" s="180"/>
      <c r="G42" s="180">
        <f>'実質公債費比率（分子）の構造'!L$52</f>
        <v>2507</v>
      </c>
      <c r="H42" s="180"/>
      <c r="I42" s="180"/>
      <c r="J42" s="180">
        <f>'実質公債費比率（分子）の構造'!M$52</f>
        <v>2470</v>
      </c>
      <c r="K42" s="180"/>
      <c r="L42" s="180"/>
      <c r="M42" s="180">
        <f>'実質公債費比率（分子）の構造'!N$52</f>
        <v>2524</v>
      </c>
      <c r="N42" s="180"/>
      <c r="O42" s="180"/>
      <c r="P42" s="180">
        <f>'実質公債費比率（分子）の構造'!O$52</f>
        <v>2583</v>
      </c>
    </row>
    <row r="43" spans="1:16" x14ac:dyDescent="0.15">
      <c r="A43" s="180" t="s">
        <v>63</v>
      </c>
      <c r="B43" s="180" t="str">
        <f>'実質公債費比率（分子）の構造'!K$51</f>
        <v>-</v>
      </c>
      <c r="C43" s="180"/>
      <c r="D43" s="180"/>
      <c r="E43" s="180" t="str">
        <f>'実質公債費比率（分子）の構造'!L$51</f>
        <v>-</v>
      </c>
      <c r="F43" s="180"/>
      <c r="G43" s="180"/>
      <c r="H43" s="180" t="str">
        <f>'実質公債費比率（分子）の構造'!M$51</f>
        <v>-</v>
      </c>
      <c r="I43" s="180"/>
      <c r="J43" s="180"/>
      <c r="K43" s="180" t="str">
        <f>'実質公債費比率（分子）の構造'!N$51</f>
        <v>-</v>
      </c>
      <c r="L43" s="180"/>
      <c r="M43" s="180"/>
      <c r="N43" s="180" t="str">
        <f>'実質公債費比率（分子）の構造'!O$51</f>
        <v>-</v>
      </c>
      <c r="O43" s="180"/>
      <c r="P43" s="180"/>
    </row>
    <row r="44" spans="1:16" x14ac:dyDescent="0.15">
      <c r="A44" s="180" t="s">
        <v>64</v>
      </c>
      <c r="B44" s="180" t="str">
        <f>'実質公債費比率（分子）の構造'!K$50</f>
        <v>-</v>
      </c>
      <c r="C44" s="180"/>
      <c r="D44" s="180"/>
      <c r="E44" s="180">
        <f>'実質公債費比率（分子）の構造'!L$50</f>
        <v>2</v>
      </c>
      <c r="F44" s="180"/>
      <c r="G44" s="180"/>
      <c r="H44" s="180">
        <f>'実質公債費比率（分子）の構造'!M$50</f>
        <v>2</v>
      </c>
      <c r="I44" s="180"/>
      <c r="J44" s="180"/>
      <c r="K44" s="180">
        <f>'実質公債費比率（分子）の構造'!N$50</f>
        <v>2</v>
      </c>
      <c r="L44" s="180"/>
      <c r="M44" s="180"/>
      <c r="N44" s="180">
        <f>'実質公債費比率（分子）の構造'!O$50</f>
        <v>2</v>
      </c>
      <c r="O44" s="180"/>
      <c r="P44" s="180"/>
    </row>
    <row r="45" spans="1:16" x14ac:dyDescent="0.15">
      <c r="A45" s="180" t="s">
        <v>65</v>
      </c>
      <c r="B45" s="180">
        <f>'実質公債費比率（分子）の構造'!K$49</f>
        <v>113</v>
      </c>
      <c r="C45" s="180"/>
      <c r="D45" s="180"/>
      <c r="E45" s="180">
        <f>'実質公債費比率（分子）の構造'!L$49</f>
        <v>114</v>
      </c>
      <c r="F45" s="180"/>
      <c r="G45" s="180"/>
      <c r="H45" s="180">
        <f>'実質公債費比率（分子）の構造'!M$49</f>
        <v>67</v>
      </c>
      <c r="I45" s="180"/>
      <c r="J45" s="180"/>
      <c r="K45" s="180">
        <f>'実質公債費比率（分子）の構造'!N$49</f>
        <v>15</v>
      </c>
      <c r="L45" s="180"/>
      <c r="M45" s="180"/>
      <c r="N45" s="180">
        <f>'実質公債費比率（分子）の構造'!O$49</f>
        <v>14</v>
      </c>
      <c r="O45" s="180"/>
      <c r="P45" s="180"/>
    </row>
    <row r="46" spans="1:16" x14ac:dyDescent="0.15">
      <c r="A46" s="180" t="s">
        <v>66</v>
      </c>
      <c r="B46" s="180">
        <f>'実質公債費比率（分子）の構造'!K$48</f>
        <v>1001</v>
      </c>
      <c r="C46" s="180"/>
      <c r="D46" s="180"/>
      <c r="E46" s="180">
        <f>'実質公債費比率（分子）の構造'!L$48</f>
        <v>1154</v>
      </c>
      <c r="F46" s="180"/>
      <c r="G46" s="180"/>
      <c r="H46" s="180">
        <f>'実質公債費比率（分子）の構造'!M$48</f>
        <v>1239</v>
      </c>
      <c r="I46" s="180"/>
      <c r="J46" s="180"/>
      <c r="K46" s="180">
        <f>'実質公債費比率（分子）の構造'!N$48</f>
        <v>1066</v>
      </c>
      <c r="L46" s="180"/>
      <c r="M46" s="180"/>
      <c r="N46" s="180">
        <f>'実質公債費比率（分子）の構造'!O$48</f>
        <v>1050</v>
      </c>
      <c r="O46" s="180"/>
      <c r="P46" s="180"/>
    </row>
    <row r="47" spans="1:16" x14ac:dyDescent="0.15">
      <c r="A47" s="180" t="s">
        <v>67</v>
      </c>
      <c r="B47" s="180" t="str">
        <f>'実質公債費比率（分子）の構造'!K$47</f>
        <v>-</v>
      </c>
      <c r="C47" s="180"/>
      <c r="D47" s="180"/>
      <c r="E47" s="180" t="str">
        <f>'実質公債費比率（分子）の構造'!L$47</f>
        <v>-</v>
      </c>
      <c r="F47" s="180"/>
      <c r="G47" s="180"/>
      <c r="H47" s="180" t="str">
        <f>'実質公債費比率（分子）の構造'!M$47</f>
        <v>-</v>
      </c>
      <c r="I47" s="180"/>
      <c r="J47" s="180"/>
      <c r="K47" s="180" t="str">
        <f>'実質公債費比率（分子）の構造'!N$47</f>
        <v>-</v>
      </c>
      <c r="L47" s="180"/>
      <c r="M47" s="180"/>
      <c r="N47" s="180" t="str">
        <f>'実質公債費比率（分子）の構造'!O$47</f>
        <v>-</v>
      </c>
      <c r="O47" s="180"/>
      <c r="P47" s="180"/>
    </row>
    <row r="48" spans="1:16" x14ac:dyDescent="0.15">
      <c r="A48" s="180" t="s">
        <v>68</v>
      </c>
      <c r="B48" s="180" t="str">
        <f>'実質公債費比率（分子）の構造'!K$46</f>
        <v>-</v>
      </c>
      <c r="C48" s="180"/>
      <c r="D48" s="180"/>
      <c r="E48" s="180" t="str">
        <f>'実質公債費比率（分子）の構造'!L$46</f>
        <v>-</v>
      </c>
      <c r="F48" s="180"/>
      <c r="G48" s="180"/>
      <c r="H48" s="180" t="str">
        <f>'実質公債費比率（分子）の構造'!M$46</f>
        <v>-</v>
      </c>
      <c r="I48" s="180"/>
      <c r="J48" s="180"/>
      <c r="K48" s="180" t="str">
        <f>'実質公債費比率（分子）の構造'!N$46</f>
        <v>-</v>
      </c>
      <c r="L48" s="180"/>
      <c r="M48" s="180"/>
      <c r="N48" s="180" t="str">
        <f>'実質公債費比率（分子）の構造'!O$46</f>
        <v>-</v>
      </c>
      <c r="O48" s="180"/>
      <c r="P48" s="180"/>
    </row>
    <row r="49" spans="1:16" x14ac:dyDescent="0.15">
      <c r="A49" s="180" t="s">
        <v>69</v>
      </c>
      <c r="B49" s="180">
        <f>'実質公債費比率（分子）の構造'!K$45</f>
        <v>2105</v>
      </c>
      <c r="C49" s="180"/>
      <c r="D49" s="180"/>
      <c r="E49" s="180">
        <f>'実質公債費比率（分子）の構造'!L$45</f>
        <v>2208</v>
      </c>
      <c r="F49" s="180"/>
      <c r="G49" s="180"/>
      <c r="H49" s="180">
        <f>'実質公債費比率（分子）の構造'!M$45</f>
        <v>2105</v>
      </c>
      <c r="I49" s="180"/>
      <c r="J49" s="180"/>
      <c r="K49" s="180">
        <f>'実質公債費比率（分子）の構造'!N$45</f>
        <v>2068</v>
      </c>
      <c r="L49" s="180"/>
      <c r="M49" s="180"/>
      <c r="N49" s="180">
        <f>'実質公債費比率（分子）の構造'!O$45</f>
        <v>2078</v>
      </c>
      <c r="O49" s="180"/>
      <c r="P49" s="180"/>
    </row>
    <row r="50" spans="1:16" x14ac:dyDescent="0.15">
      <c r="A50" s="180" t="s">
        <v>70</v>
      </c>
      <c r="B50" s="180" t="e">
        <f>NA()</f>
        <v>#N/A</v>
      </c>
      <c r="C50" s="180">
        <f>IF(ISNUMBER('実質公債費比率（分子）の構造'!K$53),'実質公債費比率（分子）の構造'!K$53,NA())</f>
        <v>922</v>
      </c>
      <c r="D50" s="180" t="e">
        <f>NA()</f>
        <v>#N/A</v>
      </c>
      <c r="E50" s="180" t="e">
        <f>NA()</f>
        <v>#N/A</v>
      </c>
      <c r="F50" s="180">
        <f>IF(ISNUMBER('実質公債費比率（分子）の構造'!L$53),'実質公債費比率（分子）の構造'!L$53,NA())</f>
        <v>971</v>
      </c>
      <c r="G50" s="180" t="e">
        <f>NA()</f>
        <v>#N/A</v>
      </c>
      <c r="H50" s="180" t="e">
        <f>NA()</f>
        <v>#N/A</v>
      </c>
      <c r="I50" s="180">
        <f>IF(ISNUMBER('実質公債費比率（分子）の構造'!M$53),'実質公債費比率（分子）の構造'!M$53,NA())</f>
        <v>943</v>
      </c>
      <c r="J50" s="180" t="e">
        <f>NA()</f>
        <v>#N/A</v>
      </c>
      <c r="K50" s="180" t="e">
        <f>NA()</f>
        <v>#N/A</v>
      </c>
      <c r="L50" s="180">
        <f>IF(ISNUMBER('実質公債費比率（分子）の構造'!N$53),'実質公債費比率（分子）の構造'!N$53,NA())</f>
        <v>627</v>
      </c>
      <c r="M50" s="180" t="e">
        <f>NA()</f>
        <v>#N/A</v>
      </c>
      <c r="N50" s="180" t="e">
        <f>NA()</f>
        <v>#N/A</v>
      </c>
      <c r="O50" s="180">
        <f>IF(ISNUMBER('実質公債費比率（分子）の構造'!O$53),'実質公債費比率（分子）の構造'!O$53,NA())</f>
        <v>561</v>
      </c>
      <c r="P50" s="180" t="e">
        <f>NA()</f>
        <v>#N/A</v>
      </c>
    </row>
    <row r="53" spans="1:16" x14ac:dyDescent="0.15">
      <c r="A53" s="148" t="s">
        <v>71</v>
      </c>
    </row>
    <row r="54" spans="1:16" x14ac:dyDescent="0.15">
      <c r="A54" s="179"/>
      <c r="B54" s="179" t="str">
        <f>'将来負担比率（分子）の構造'!I$40</f>
        <v>H27</v>
      </c>
      <c r="C54" s="179"/>
      <c r="D54" s="179"/>
      <c r="E54" s="179" t="str">
        <f>'将来負担比率（分子）の構造'!J$40</f>
        <v>H28</v>
      </c>
      <c r="F54" s="179"/>
      <c r="G54" s="179"/>
      <c r="H54" s="179" t="str">
        <f>'将来負担比率（分子）の構造'!K$40</f>
        <v>H29</v>
      </c>
      <c r="I54" s="179"/>
      <c r="J54" s="179"/>
      <c r="K54" s="179" t="str">
        <f>'将来負担比率（分子）の構造'!L$40</f>
        <v>H30</v>
      </c>
      <c r="L54" s="179"/>
      <c r="M54" s="179"/>
      <c r="N54" s="179" t="str">
        <f>'将来負担比率（分子）の構造'!M$40</f>
        <v>R01</v>
      </c>
      <c r="O54" s="179"/>
      <c r="P54" s="179"/>
    </row>
    <row r="55" spans="1:16" x14ac:dyDescent="0.15">
      <c r="A55" s="179"/>
      <c r="B55" s="179" t="s">
        <v>72</v>
      </c>
      <c r="C55" s="179"/>
      <c r="D55" s="179" t="s">
        <v>73</v>
      </c>
      <c r="E55" s="179" t="s">
        <v>72</v>
      </c>
      <c r="F55" s="179"/>
      <c r="G55" s="179" t="s">
        <v>73</v>
      </c>
      <c r="H55" s="179" t="s">
        <v>72</v>
      </c>
      <c r="I55" s="179"/>
      <c r="J55" s="179" t="s">
        <v>73</v>
      </c>
      <c r="K55" s="179" t="s">
        <v>72</v>
      </c>
      <c r="L55" s="179"/>
      <c r="M55" s="179" t="s">
        <v>73</v>
      </c>
      <c r="N55" s="179" t="s">
        <v>72</v>
      </c>
      <c r="O55" s="179"/>
      <c r="P55" s="179" t="s">
        <v>73</v>
      </c>
    </row>
    <row r="56" spans="1:16" x14ac:dyDescent="0.15">
      <c r="A56" s="179" t="s">
        <v>42</v>
      </c>
      <c r="B56" s="179"/>
      <c r="C56" s="179"/>
      <c r="D56" s="179">
        <f>'将来負担比率（分子）の構造'!I$52</f>
        <v>25082</v>
      </c>
      <c r="E56" s="179"/>
      <c r="F56" s="179"/>
      <c r="G56" s="179">
        <f>'将来負担比率（分子）の構造'!J$52</f>
        <v>24108</v>
      </c>
      <c r="H56" s="179"/>
      <c r="I56" s="179"/>
      <c r="J56" s="179">
        <f>'将来負担比率（分子）の構造'!K$52</f>
        <v>23459</v>
      </c>
      <c r="K56" s="179"/>
      <c r="L56" s="179"/>
      <c r="M56" s="179">
        <f>'将来負担比率（分子）の構造'!L$52</f>
        <v>22910</v>
      </c>
      <c r="N56" s="179"/>
      <c r="O56" s="179"/>
      <c r="P56" s="179">
        <f>'将来負担比率（分子）の構造'!M$52</f>
        <v>22180</v>
      </c>
    </row>
    <row r="57" spans="1:16" x14ac:dyDescent="0.15">
      <c r="A57" s="179" t="s">
        <v>41</v>
      </c>
      <c r="B57" s="179"/>
      <c r="C57" s="179"/>
      <c r="D57" s="179">
        <f>'将来負担比率（分子）の構造'!I$51</f>
        <v>5551</v>
      </c>
      <c r="E57" s="179"/>
      <c r="F57" s="179"/>
      <c r="G57" s="179">
        <f>'将来負担比率（分子）の構造'!J$51</f>
        <v>6350</v>
      </c>
      <c r="H57" s="179"/>
      <c r="I57" s="179"/>
      <c r="J57" s="179">
        <f>'将来負担比率（分子）の構造'!K$51</f>
        <v>6220</v>
      </c>
      <c r="K57" s="179"/>
      <c r="L57" s="179"/>
      <c r="M57" s="179">
        <f>'将来負担比率（分子）の構造'!L$51</f>
        <v>6543</v>
      </c>
      <c r="N57" s="179"/>
      <c r="O57" s="179"/>
      <c r="P57" s="179">
        <f>'将来負担比率（分子）の構造'!M$51</f>
        <v>6455</v>
      </c>
    </row>
    <row r="58" spans="1:16" x14ac:dyDescent="0.15">
      <c r="A58" s="179" t="s">
        <v>40</v>
      </c>
      <c r="B58" s="179"/>
      <c r="C58" s="179"/>
      <c r="D58" s="179">
        <f>'将来負担比率（分子）の構造'!I$50</f>
        <v>7893</v>
      </c>
      <c r="E58" s="179"/>
      <c r="F58" s="179"/>
      <c r="G58" s="179">
        <f>'将来負担比率（分子）の構造'!J$50</f>
        <v>7782</v>
      </c>
      <c r="H58" s="179"/>
      <c r="I58" s="179"/>
      <c r="J58" s="179">
        <f>'将来負担比率（分子）の構造'!K$50</f>
        <v>8730</v>
      </c>
      <c r="K58" s="179"/>
      <c r="L58" s="179"/>
      <c r="M58" s="179">
        <f>'将来負担比率（分子）の構造'!L$50</f>
        <v>9595</v>
      </c>
      <c r="N58" s="179"/>
      <c r="O58" s="179"/>
      <c r="P58" s="179">
        <f>'将来負担比率（分子）の構造'!M$50</f>
        <v>8630</v>
      </c>
    </row>
    <row r="59" spans="1:16" x14ac:dyDescent="0.15">
      <c r="A59" s="179" t="s">
        <v>38</v>
      </c>
      <c r="B59" s="179" t="str">
        <f>'将来負担比率（分子）の構造'!I$49</f>
        <v>-</v>
      </c>
      <c r="C59" s="179"/>
      <c r="D59" s="179"/>
      <c r="E59" s="179" t="str">
        <f>'将来負担比率（分子）の構造'!J$49</f>
        <v>-</v>
      </c>
      <c r="F59" s="179"/>
      <c r="G59" s="179"/>
      <c r="H59" s="179" t="str">
        <f>'将来負担比率（分子）の構造'!K$49</f>
        <v>-</v>
      </c>
      <c r="I59" s="179"/>
      <c r="J59" s="179"/>
      <c r="K59" s="179" t="str">
        <f>'将来負担比率（分子）の構造'!L$49</f>
        <v>-</v>
      </c>
      <c r="L59" s="179"/>
      <c r="M59" s="179"/>
      <c r="N59" s="179" t="str">
        <f>'将来負担比率（分子）の構造'!M$49</f>
        <v>-</v>
      </c>
      <c r="O59" s="179"/>
      <c r="P59" s="179"/>
    </row>
    <row r="60" spans="1:16" x14ac:dyDescent="0.15">
      <c r="A60" s="179" t="s">
        <v>37</v>
      </c>
      <c r="B60" s="179" t="str">
        <f>'将来負担比率（分子）の構造'!I$48</f>
        <v>-</v>
      </c>
      <c r="C60" s="179"/>
      <c r="D60" s="179"/>
      <c r="E60" s="179" t="str">
        <f>'将来負担比率（分子）の構造'!J$48</f>
        <v>-</v>
      </c>
      <c r="F60" s="179"/>
      <c r="G60" s="179"/>
      <c r="H60" s="179" t="str">
        <f>'将来負担比率（分子）の構造'!K$48</f>
        <v>-</v>
      </c>
      <c r="I60" s="179"/>
      <c r="J60" s="179"/>
      <c r="K60" s="179" t="str">
        <f>'将来負担比率（分子）の構造'!L$48</f>
        <v>-</v>
      </c>
      <c r="L60" s="179"/>
      <c r="M60" s="179"/>
      <c r="N60" s="179" t="str">
        <f>'将来負担比率（分子）の構造'!M$48</f>
        <v>-</v>
      </c>
      <c r="O60" s="179"/>
      <c r="P60" s="179"/>
    </row>
    <row r="61" spans="1:16" x14ac:dyDescent="0.15">
      <c r="A61" s="179" t="s">
        <v>35</v>
      </c>
      <c r="B61" s="179">
        <f>'将来負担比率（分子）の構造'!I$46</f>
        <v>3</v>
      </c>
      <c r="C61" s="179"/>
      <c r="D61" s="179"/>
      <c r="E61" s="179">
        <f>'将来負担比率（分子）の構造'!J$46</f>
        <v>3</v>
      </c>
      <c r="F61" s="179"/>
      <c r="G61" s="179"/>
      <c r="H61" s="179">
        <f>'将来負担比率（分子）の構造'!K$46</f>
        <v>6</v>
      </c>
      <c r="I61" s="179"/>
      <c r="J61" s="179"/>
      <c r="K61" s="179">
        <f>'将来負担比率（分子）の構造'!L$46</f>
        <v>5</v>
      </c>
      <c r="L61" s="179"/>
      <c r="M61" s="179"/>
      <c r="N61" s="179">
        <f>'将来負担比率（分子）の構造'!M$46</f>
        <v>8</v>
      </c>
      <c r="O61" s="179"/>
      <c r="P61" s="179"/>
    </row>
    <row r="62" spans="1:16" x14ac:dyDescent="0.15">
      <c r="A62" s="179" t="s">
        <v>34</v>
      </c>
      <c r="B62" s="179">
        <f>'将来負担比率（分子）の構造'!I$45</f>
        <v>1319</v>
      </c>
      <c r="C62" s="179"/>
      <c r="D62" s="179"/>
      <c r="E62" s="179">
        <f>'将来負担比率（分子）の構造'!J$45</f>
        <v>1306</v>
      </c>
      <c r="F62" s="179"/>
      <c r="G62" s="179"/>
      <c r="H62" s="179">
        <f>'将来負担比率（分子）の構造'!K$45</f>
        <v>1269</v>
      </c>
      <c r="I62" s="179"/>
      <c r="J62" s="179"/>
      <c r="K62" s="179">
        <f>'将来負担比率（分子）の構造'!L$45</f>
        <v>1158</v>
      </c>
      <c r="L62" s="179"/>
      <c r="M62" s="179"/>
      <c r="N62" s="179">
        <f>'将来負担比率（分子）の構造'!M$45</f>
        <v>1157</v>
      </c>
      <c r="O62" s="179"/>
      <c r="P62" s="179"/>
    </row>
    <row r="63" spans="1:16" x14ac:dyDescent="0.15">
      <c r="A63" s="179" t="s">
        <v>33</v>
      </c>
      <c r="B63" s="179">
        <f>'将来負担比率（分子）の構造'!I$44</f>
        <v>252</v>
      </c>
      <c r="C63" s="179"/>
      <c r="D63" s="179"/>
      <c r="E63" s="179">
        <f>'将来負担比率（分子）の構造'!J$44</f>
        <v>133</v>
      </c>
      <c r="F63" s="179"/>
      <c r="G63" s="179"/>
      <c r="H63" s="179">
        <f>'将来負担比率（分子）の構造'!K$44</f>
        <v>131</v>
      </c>
      <c r="I63" s="179"/>
      <c r="J63" s="179"/>
      <c r="K63" s="179">
        <f>'将来負担比率（分子）の構造'!L$44</f>
        <v>126</v>
      </c>
      <c r="L63" s="179"/>
      <c r="M63" s="179"/>
      <c r="N63" s="179">
        <f>'将来負担比率（分子）の構造'!M$44</f>
        <v>219</v>
      </c>
      <c r="O63" s="179"/>
      <c r="P63" s="179"/>
    </row>
    <row r="64" spans="1:16" x14ac:dyDescent="0.15">
      <c r="A64" s="179" t="s">
        <v>32</v>
      </c>
      <c r="B64" s="179">
        <f>'将来負担比率（分子）の構造'!I$43</f>
        <v>12944</v>
      </c>
      <c r="C64" s="179"/>
      <c r="D64" s="179"/>
      <c r="E64" s="179">
        <f>'将来負担比率（分子）の構造'!J$43</f>
        <v>12639</v>
      </c>
      <c r="F64" s="179"/>
      <c r="G64" s="179"/>
      <c r="H64" s="179">
        <f>'将来負担比率（分子）の構造'!K$43</f>
        <v>12135</v>
      </c>
      <c r="I64" s="179"/>
      <c r="J64" s="179"/>
      <c r="K64" s="179">
        <f>'将来負担比率（分子）の構造'!L$43</f>
        <v>11949</v>
      </c>
      <c r="L64" s="179"/>
      <c r="M64" s="179"/>
      <c r="N64" s="179">
        <f>'将来負担比率（分子）の構造'!M$43</f>
        <v>11621</v>
      </c>
      <c r="O64" s="179"/>
      <c r="P64" s="179"/>
    </row>
    <row r="65" spans="1:16" x14ac:dyDescent="0.15">
      <c r="A65" s="179" t="s">
        <v>31</v>
      </c>
      <c r="B65" s="179">
        <f>'将来負担比率（分子）の構造'!I$42</f>
        <v>11</v>
      </c>
      <c r="C65" s="179"/>
      <c r="D65" s="179"/>
      <c r="E65" s="179">
        <f>'将来負担比率（分子）の構造'!J$42</f>
        <v>8</v>
      </c>
      <c r="F65" s="179"/>
      <c r="G65" s="179"/>
      <c r="H65" s="179">
        <f>'将来負担比率（分子）の構造'!K$42</f>
        <v>6</v>
      </c>
      <c r="I65" s="179"/>
      <c r="J65" s="179"/>
      <c r="K65" s="179">
        <f>'将来負担比率（分子）の構造'!L$42</f>
        <v>4</v>
      </c>
      <c r="L65" s="179"/>
      <c r="M65" s="179"/>
      <c r="N65" s="179">
        <f>'将来負担比率（分子）の構造'!M$42</f>
        <v>2</v>
      </c>
      <c r="O65" s="179"/>
      <c r="P65" s="179"/>
    </row>
    <row r="66" spans="1:16" x14ac:dyDescent="0.15">
      <c r="A66" s="179" t="s">
        <v>30</v>
      </c>
      <c r="B66" s="179">
        <f>'将来負担比率（分子）の構造'!I$41</f>
        <v>26061</v>
      </c>
      <c r="C66" s="179"/>
      <c r="D66" s="179"/>
      <c r="E66" s="179">
        <f>'将来負担比率（分子）の構造'!J$41</f>
        <v>26176</v>
      </c>
      <c r="F66" s="179"/>
      <c r="G66" s="179"/>
      <c r="H66" s="179">
        <f>'将来負担比率（分子）の構造'!K$41</f>
        <v>25534</v>
      </c>
      <c r="I66" s="179"/>
      <c r="J66" s="179"/>
      <c r="K66" s="179">
        <f>'将来負担比率（分子）の構造'!L$41</f>
        <v>24697</v>
      </c>
      <c r="L66" s="179"/>
      <c r="M66" s="179"/>
      <c r="N66" s="179">
        <f>'将来負担比率（分子）の構造'!M$41</f>
        <v>22675</v>
      </c>
      <c r="O66" s="179"/>
      <c r="P66" s="179"/>
    </row>
    <row r="67" spans="1:16" x14ac:dyDescent="0.15">
      <c r="A67" s="179" t="s">
        <v>74</v>
      </c>
      <c r="B67" s="179" t="e">
        <f>NA()</f>
        <v>#N/A</v>
      </c>
      <c r="C67" s="179">
        <f>IF(ISNUMBER('将来負担比率（分子）の構造'!I$53), IF('将来負担比率（分子）の構造'!I$53 &lt; 0, 0, '将来負担比率（分子）の構造'!I$53), NA())</f>
        <v>2064</v>
      </c>
      <c r="D67" s="179" t="e">
        <f>NA()</f>
        <v>#N/A</v>
      </c>
      <c r="E67" s="179" t="e">
        <f>NA()</f>
        <v>#N/A</v>
      </c>
      <c r="F67" s="179">
        <f>IF(ISNUMBER('将来負担比率（分子）の構造'!J$53), IF('将来負担比率（分子）の構造'!J$53 &lt; 0, 0, '将来負担比率（分子）の構造'!J$53), NA())</f>
        <v>2025</v>
      </c>
      <c r="G67" s="179" t="e">
        <f>NA()</f>
        <v>#N/A</v>
      </c>
      <c r="H67" s="179" t="e">
        <f>NA()</f>
        <v>#N/A</v>
      </c>
      <c r="I67" s="179">
        <f>IF(ISNUMBER('将来負担比率（分子）の構造'!K$53), IF('将来負担比率（分子）の構造'!K$53 &lt; 0, 0, '将来負担比率（分子）の構造'!K$53), NA())</f>
        <v>674</v>
      </c>
      <c r="J67" s="179" t="e">
        <f>NA()</f>
        <v>#N/A</v>
      </c>
      <c r="K67" s="179" t="e">
        <f>NA()</f>
        <v>#N/A</v>
      </c>
      <c r="L67" s="179">
        <f>IF(ISNUMBER('将来負担比率（分子）の構造'!L$53), IF('将来負担比率（分子）の構造'!L$53 &lt; 0, 0, '将来負担比率（分子）の構造'!L$53), NA())</f>
        <v>0</v>
      </c>
      <c r="M67" s="179" t="e">
        <f>NA()</f>
        <v>#N/A</v>
      </c>
      <c r="N67" s="179" t="e">
        <f>NA()</f>
        <v>#N/A</v>
      </c>
      <c r="O67" s="179">
        <f>IF(ISNUMBER('将来負担比率（分子）の構造'!M$53), IF('将来負担比率（分子）の構造'!M$53 &lt; 0, 0, '将来負担比率（分子）の構造'!M$53), NA())</f>
        <v>0</v>
      </c>
      <c r="P67" s="179" t="e">
        <f>NA()</f>
        <v>#N/A</v>
      </c>
    </row>
    <row r="70" spans="1:16" x14ac:dyDescent="0.15">
      <c r="A70" s="181" t="s">
        <v>75</v>
      </c>
      <c r="B70" s="181"/>
      <c r="C70" s="181"/>
      <c r="D70" s="181"/>
      <c r="E70" s="181"/>
      <c r="F70" s="181"/>
    </row>
    <row r="71" spans="1:16" x14ac:dyDescent="0.15">
      <c r="A71" s="182"/>
      <c r="B71" s="182" t="str">
        <f>基金残高に係る経年分析!F54</f>
        <v>H29</v>
      </c>
      <c r="C71" s="182" t="str">
        <f>基金残高に係る経年分析!G54</f>
        <v>H30</v>
      </c>
      <c r="D71" s="182" t="str">
        <f>基金残高に係る経年分析!H54</f>
        <v>R01</v>
      </c>
    </row>
    <row r="72" spans="1:16" x14ac:dyDescent="0.15">
      <c r="A72" s="182" t="s">
        <v>76</v>
      </c>
      <c r="B72" s="183">
        <f>基金残高に係る経年分析!F55</f>
        <v>1973</v>
      </c>
      <c r="C72" s="183">
        <f>基金残高に係る経年分析!G55</f>
        <v>2156</v>
      </c>
      <c r="D72" s="183">
        <f>基金残高に係る経年分析!H55</f>
        <v>2395</v>
      </c>
    </row>
    <row r="73" spans="1:16" x14ac:dyDescent="0.15">
      <c r="A73" s="182" t="s">
        <v>77</v>
      </c>
      <c r="B73" s="183">
        <f>基金残高に係る経年分析!F56</f>
        <v>1167</v>
      </c>
      <c r="C73" s="183">
        <f>基金残高に係る経年分析!G56</f>
        <v>1321</v>
      </c>
      <c r="D73" s="183">
        <f>基金残高に係る経年分析!H56</f>
        <v>405</v>
      </c>
    </row>
    <row r="74" spans="1:16" x14ac:dyDescent="0.15">
      <c r="A74" s="182" t="s">
        <v>78</v>
      </c>
      <c r="B74" s="183">
        <f>基金残高に係る経年分析!F57</f>
        <v>7779</v>
      </c>
      <c r="C74" s="183">
        <f>基金残高に係る経年分析!G57</f>
        <v>6710</v>
      </c>
      <c r="D74" s="183">
        <f>基金残高に係る経年分析!H57</f>
        <v>5187</v>
      </c>
    </row>
  </sheetData>
  <sheetProtection algorithmName="SHA-512" hashValue="h9iBP6/KxA9WOMOSi7LjXrxIA5gJr25ZDG3CAiXW/WRWekGDlcYOXfaUyc5Tpx2amQnDrIiy2Dvr4N5uWngEbw==" saltValue="UmCqiXHyUdvU4Mn+AG6DfA==" spinCount="100000" sheet="1" objects="1" scenarios="1"/>
  <phoneticPr fontId="3"/>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4" customWidth="1"/>
    <col min="96" max="133" width="1.625" style="240" customWidth="1"/>
    <col min="134" max="143" width="1.625" style="224" customWidth="1"/>
    <col min="144" max="16384" width="0" style="224" hidden="1"/>
  </cols>
  <sheetData>
    <row r="1" spans="2:143" ht="22.5" customHeight="1" thickBot="1" x14ac:dyDescent="0.2">
      <c r="B1" s="221"/>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799" t="s">
        <v>212</v>
      </c>
      <c r="DI1" s="800"/>
      <c r="DJ1" s="800"/>
      <c r="DK1" s="800"/>
      <c r="DL1" s="800"/>
      <c r="DM1" s="800"/>
      <c r="DN1" s="801"/>
      <c r="DO1" s="224"/>
      <c r="DP1" s="799" t="s">
        <v>213</v>
      </c>
      <c r="DQ1" s="800"/>
      <c r="DR1" s="800"/>
      <c r="DS1" s="800"/>
      <c r="DT1" s="800"/>
      <c r="DU1" s="800"/>
      <c r="DV1" s="800"/>
      <c r="DW1" s="800"/>
      <c r="DX1" s="800"/>
      <c r="DY1" s="800"/>
      <c r="DZ1" s="800"/>
      <c r="EA1" s="800"/>
      <c r="EB1" s="800"/>
      <c r="EC1" s="801"/>
      <c r="ED1" s="222"/>
      <c r="EE1" s="222"/>
      <c r="EF1" s="222"/>
      <c r="EG1" s="222"/>
      <c r="EH1" s="222"/>
      <c r="EI1" s="222"/>
      <c r="EJ1" s="222"/>
      <c r="EK1" s="222"/>
      <c r="EL1" s="222"/>
      <c r="EM1" s="222"/>
    </row>
    <row r="2" spans="2:143" ht="22.5" customHeight="1" x14ac:dyDescent="0.15">
      <c r="B2" s="225" t="s">
        <v>214</v>
      </c>
      <c r="R2" s="226"/>
      <c r="S2" s="226"/>
      <c r="T2" s="226"/>
      <c r="U2" s="226"/>
      <c r="V2" s="226"/>
      <c r="W2" s="226"/>
      <c r="X2" s="226"/>
      <c r="Y2" s="226"/>
      <c r="Z2" s="226"/>
      <c r="AA2" s="226"/>
      <c r="AB2" s="226"/>
      <c r="AC2" s="226"/>
      <c r="AE2" s="227"/>
      <c r="AF2" s="227"/>
      <c r="AG2" s="227"/>
      <c r="AH2" s="227"/>
      <c r="AI2" s="227"/>
      <c r="AJ2" s="226"/>
      <c r="AK2" s="226"/>
      <c r="AL2" s="226"/>
      <c r="AM2" s="226"/>
      <c r="AN2" s="226"/>
      <c r="AO2" s="226"/>
      <c r="AP2" s="226"/>
      <c r="CD2" s="223"/>
      <c r="CE2" s="223"/>
      <c r="CF2" s="223"/>
      <c r="CG2" s="223"/>
      <c r="CH2" s="223"/>
      <c r="CI2" s="223"/>
      <c r="CJ2" s="223"/>
      <c r="CK2" s="223"/>
      <c r="CL2" s="223"/>
      <c r="CM2" s="223"/>
      <c r="CN2" s="223"/>
      <c r="CO2" s="223"/>
      <c r="CP2" s="223"/>
      <c r="CQ2" s="223"/>
      <c r="CR2" s="223"/>
      <c r="CS2" s="223"/>
      <c r="CT2" s="223"/>
      <c r="CU2" s="223"/>
      <c r="CV2" s="223"/>
      <c r="CW2" s="223"/>
      <c r="CX2" s="223"/>
      <c r="CY2" s="223"/>
      <c r="CZ2" s="223"/>
      <c r="DA2" s="223"/>
      <c r="DB2" s="223"/>
      <c r="DC2" s="223"/>
      <c r="DD2" s="223"/>
      <c r="DE2" s="223"/>
      <c r="DF2" s="223"/>
      <c r="DG2" s="223"/>
      <c r="DH2" s="223"/>
      <c r="DI2" s="223"/>
      <c r="DJ2" s="223"/>
      <c r="DK2" s="223"/>
      <c r="DL2" s="223"/>
      <c r="DM2" s="223"/>
      <c r="DN2" s="223"/>
      <c r="DO2" s="223"/>
      <c r="DP2" s="223"/>
      <c r="DQ2" s="223"/>
      <c r="DR2" s="223"/>
      <c r="DS2" s="223"/>
      <c r="DT2" s="223"/>
      <c r="DU2" s="223"/>
      <c r="DV2" s="223"/>
      <c r="DW2" s="223"/>
      <c r="DX2" s="223"/>
      <c r="DY2" s="223"/>
      <c r="DZ2" s="223"/>
      <c r="EA2" s="223"/>
      <c r="EB2" s="223"/>
      <c r="EC2" s="223"/>
    </row>
    <row r="3" spans="2:143" ht="11.25" customHeight="1" x14ac:dyDescent="0.15">
      <c r="B3" s="741" t="s">
        <v>215</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216</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217</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218</v>
      </c>
      <c r="S4" s="742"/>
      <c r="T4" s="742"/>
      <c r="U4" s="742"/>
      <c r="V4" s="742"/>
      <c r="W4" s="742"/>
      <c r="X4" s="742"/>
      <c r="Y4" s="743"/>
      <c r="Z4" s="741" t="s">
        <v>219</v>
      </c>
      <c r="AA4" s="742"/>
      <c r="AB4" s="742"/>
      <c r="AC4" s="743"/>
      <c r="AD4" s="741" t="s">
        <v>220</v>
      </c>
      <c r="AE4" s="742"/>
      <c r="AF4" s="742"/>
      <c r="AG4" s="742"/>
      <c r="AH4" s="742"/>
      <c r="AI4" s="742"/>
      <c r="AJ4" s="742"/>
      <c r="AK4" s="743"/>
      <c r="AL4" s="741" t="s">
        <v>219</v>
      </c>
      <c r="AM4" s="742"/>
      <c r="AN4" s="742"/>
      <c r="AO4" s="743"/>
      <c r="AP4" s="802" t="s">
        <v>221</v>
      </c>
      <c r="AQ4" s="802"/>
      <c r="AR4" s="802"/>
      <c r="AS4" s="802"/>
      <c r="AT4" s="802"/>
      <c r="AU4" s="802"/>
      <c r="AV4" s="802"/>
      <c r="AW4" s="802"/>
      <c r="AX4" s="802"/>
      <c r="AY4" s="802"/>
      <c r="AZ4" s="802"/>
      <c r="BA4" s="802"/>
      <c r="BB4" s="802"/>
      <c r="BC4" s="802"/>
      <c r="BD4" s="802"/>
      <c r="BE4" s="802"/>
      <c r="BF4" s="802"/>
      <c r="BG4" s="802" t="s">
        <v>222</v>
      </c>
      <c r="BH4" s="802"/>
      <c r="BI4" s="802"/>
      <c r="BJ4" s="802"/>
      <c r="BK4" s="802"/>
      <c r="BL4" s="802"/>
      <c r="BM4" s="802"/>
      <c r="BN4" s="802"/>
      <c r="BO4" s="802" t="s">
        <v>219</v>
      </c>
      <c r="BP4" s="802"/>
      <c r="BQ4" s="802"/>
      <c r="BR4" s="802"/>
      <c r="BS4" s="802" t="s">
        <v>223</v>
      </c>
      <c r="BT4" s="802"/>
      <c r="BU4" s="802"/>
      <c r="BV4" s="802"/>
      <c r="BW4" s="802"/>
      <c r="BX4" s="802"/>
      <c r="BY4" s="802"/>
      <c r="BZ4" s="802"/>
      <c r="CA4" s="802"/>
      <c r="CB4" s="802"/>
      <c r="CD4" s="784" t="s">
        <v>224</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28" customFormat="1" ht="11.25" customHeight="1" x14ac:dyDescent="0.15">
      <c r="B5" s="746" t="s">
        <v>225</v>
      </c>
      <c r="C5" s="747"/>
      <c r="D5" s="747"/>
      <c r="E5" s="747"/>
      <c r="F5" s="747"/>
      <c r="G5" s="747"/>
      <c r="H5" s="747"/>
      <c r="I5" s="747"/>
      <c r="J5" s="747"/>
      <c r="K5" s="747"/>
      <c r="L5" s="747"/>
      <c r="M5" s="747"/>
      <c r="N5" s="747"/>
      <c r="O5" s="747"/>
      <c r="P5" s="747"/>
      <c r="Q5" s="748"/>
      <c r="R5" s="735">
        <v>8126348</v>
      </c>
      <c r="S5" s="736"/>
      <c r="T5" s="736"/>
      <c r="U5" s="736"/>
      <c r="V5" s="736"/>
      <c r="W5" s="736"/>
      <c r="X5" s="736"/>
      <c r="Y5" s="779"/>
      <c r="Z5" s="797">
        <v>26.4</v>
      </c>
      <c r="AA5" s="797"/>
      <c r="AB5" s="797"/>
      <c r="AC5" s="797"/>
      <c r="AD5" s="798">
        <v>7461720</v>
      </c>
      <c r="AE5" s="798"/>
      <c r="AF5" s="798"/>
      <c r="AG5" s="798"/>
      <c r="AH5" s="798"/>
      <c r="AI5" s="798"/>
      <c r="AJ5" s="798"/>
      <c r="AK5" s="798"/>
      <c r="AL5" s="780">
        <v>62.7</v>
      </c>
      <c r="AM5" s="751"/>
      <c r="AN5" s="751"/>
      <c r="AO5" s="781"/>
      <c r="AP5" s="746" t="s">
        <v>226</v>
      </c>
      <c r="AQ5" s="747"/>
      <c r="AR5" s="747"/>
      <c r="AS5" s="747"/>
      <c r="AT5" s="747"/>
      <c r="AU5" s="747"/>
      <c r="AV5" s="747"/>
      <c r="AW5" s="747"/>
      <c r="AX5" s="747"/>
      <c r="AY5" s="747"/>
      <c r="AZ5" s="747"/>
      <c r="BA5" s="747"/>
      <c r="BB5" s="747"/>
      <c r="BC5" s="747"/>
      <c r="BD5" s="747"/>
      <c r="BE5" s="747"/>
      <c r="BF5" s="748"/>
      <c r="BG5" s="680">
        <v>7461720</v>
      </c>
      <c r="BH5" s="681"/>
      <c r="BI5" s="681"/>
      <c r="BJ5" s="681"/>
      <c r="BK5" s="681"/>
      <c r="BL5" s="681"/>
      <c r="BM5" s="681"/>
      <c r="BN5" s="682"/>
      <c r="BO5" s="717">
        <v>91.8</v>
      </c>
      <c r="BP5" s="717"/>
      <c r="BQ5" s="717"/>
      <c r="BR5" s="717"/>
      <c r="BS5" s="718">
        <v>47405</v>
      </c>
      <c r="BT5" s="718"/>
      <c r="BU5" s="718"/>
      <c r="BV5" s="718"/>
      <c r="BW5" s="718"/>
      <c r="BX5" s="718"/>
      <c r="BY5" s="718"/>
      <c r="BZ5" s="718"/>
      <c r="CA5" s="718"/>
      <c r="CB5" s="777"/>
      <c r="CD5" s="784" t="s">
        <v>221</v>
      </c>
      <c r="CE5" s="785"/>
      <c r="CF5" s="785"/>
      <c r="CG5" s="785"/>
      <c r="CH5" s="785"/>
      <c r="CI5" s="785"/>
      <c r="CJ5" s="785"/>
      <c r="CK5" s="785"/>
      <c r="CL5" s="785"/>
      <c r="CM5" s="785"/>
      <c r="CN5" s="785"/>
      <c r="CO5" s="785"/>
      <c r="CP5" s="785"/>
      <c r="CQ5" s="786"/>
      <c r="CR5" s="784" t="s">
        <v>227</v>
      </c>
      <c r="CS5" s="785"/>
      <c r="CT5" s="785"/>
      <c r="CU5" s="785"/>
      <c r="CV5" s="785"/>
      <c r="CW5" s="785"/>
      <c r="CX5" s="785"/>
      <c r="CY5" s="786"/>
      <c r="CZ5" s="784" t="s">
        <v>219</v>
      </c>
      <c r="DA5" s="785"/>
      <c r="DB5" s="785"/>
      <c r="DC5" s="786"/>
      <c r="DD5" s="784" t="s">
        <v>228</v>
      </c>
      <c r="DE5" s="785"/>
      <c r="DF5" s="785"/>
      <c r="DG5" s="785"/>
      <c r="DH5" s="785"/>
      <c r="DI5" s="785"/>
      <c r="DJ5" s="785"/>
      <c r="DK5" s="785"/>
      <c r="DL5" s="785"/>
      <c r="DM5" s="785"/>
      <c r="DN5" s="785"/>
      <c r="DO5" s="785"/>
      <c r="DP5" s="786"/>
      <c r="DQ5" s="784" t="s">
        <v>229</v>
      </c>
      <c r="DR5" s="785"/>
      <c r="DS5" s="785"/>
      <c r="DT5" s="785"/>
      <c r="DU5" s="785"/>
      <c r="DV5" s="785"/>
      <c r="DW5" s="785"/>
      <c r="DX5" s="785"/>
      <c r="DY5" s="785"/>
      <c r="DZ5" s="785"/>
      <c r="EA5" s="785"/>
      <c r="EB5" s="785"/>
      <c r="EC5" s="786"/>
    </row>
    <row r="6" spans="2:143" ht="11.25" customHeight="1" x14ac:dyDescent="0.15">
      <c r="B6" s="677" t="s">
        <v>230</v>
      </c>
      <c r="C6" s="678"/>
      <c r="D6" s="678"/>
      <c r="E6" s="678"/>
      <c r="F6" s="678"/>
      <c r="G6" s="678"/>
      <c r="H6" s="678"/>
      <c r="I6" s="678"/>
      <c r="J6" s="678"/>
      <c r="K6" s="678"/>
      <c r="L6" s="678"/>
      <c r="M6" s="678"/>
      <c r="N6" s="678"/>
      <c r="O6" s="678"/>
      <c r="P6" s="678"/>
      <c r="Q6" s="679"/>
      <c r="R6" s="680">
        <v>135370</v>
      </c>
      <c r="S6" s="681"/>
      <c r="T6" s="681"/>
      <c r="U6" s="681"/>
      <c r="V6" s="681"/>
      <c r="W6" s="681"/>
      <c r="X6" s="681"/>
      <c r="Y6" s="682"/>
      <c r="Z6" s="717">
        <v>0.4</v>
      </c>
      <c r="AA6" s="717"/>
      <c r="AB6" s="717"/>
      <c r="AC6" s="717"/>
      <c r="AD6" s="718">
        <v>135370</v>
      </c>
      <c r="AE6" s="718"/>
      <c r="AF6" s="718"/>
      <c r="AG6" s="718"/>
      <c r="AH6" s="718"/>
      <c r="AI6" s="718"/>
      <c r="AJ6" s="718"/>
      <c r="AK6" s="718"/>
      <c r="AL6" s="683">
        <v>1.1000000000000001</v>
      </c>
      <c r="AM6" s="684"/>
      <c r="AN6" s="684"/>
      <c r="AO6" s="719"/>
      <c r="AP6" s="677" t="s">
        <v>231</v>
      </c>
      <c r="AQ6" s="678"/>
      <c r="AR6" s="678"/>
      <c r="AS6" s="678"/>
      <c r="AT6" s="678"/>
      <c r="AU6" s="678"/>
      <c r="AV6" s="678"/>
      <c r="AW6" s="678"/>
      <c r="AX6" s="678"/>
      <c r="AY6" s="678"/>
      <c r="AZ6" s="678"/>
      <c r="BA6" s="678"/>
      <c r="BB6" s="678"/>
      <c r="BC6" s="678"/>
      <c r="BD6" s="678"/>
      <c r="BE6" s="678"/>
      <c r="BF6" s="679"/>
      <c r="BG6" s="680">
        <v>7461720</v>
      </c>
      <c r="BH6" s="681"/>
      <c r="BI6" s="681"/>
      <c r="BJ6" s="681"/>
      <c r="BK6" s="681"/>
      <c r="BL6" s="681"/>
      <c r="BM6" s="681"/>
      <c r="BN6" s="682"/>
      <c r="BO6" s="717">
        <v>91.8</v>
      </c>
      <c r="BP6" s="717"/>
      <c r="BQ6" s="717"/>
      <c r="BR6" s="717"/>
      <c r="BS6" s="718">
        <v>47405</v>
      </c>
      <c r="BT6" s="718"/>
      <c r="BU6" s="718"/>
      <c r="BV6" s="718"/>
      <c r="BW6" s="718"/>
      <c r="BX6" s="718"/>
      <c r="BY6" s="718"/>
      <c r="BZ6" s="718"/>
      <c r="CA6" s="718"/>
      <c r="CB6" s="777"/>
      <c r="CD6" s="738" t="s">
        <v>232</v>
      </c>
      <c r="CE6" s="739"/>
      <c r="CF6" s="739"/>
      <c r="CG6" s="739"/>
      <c r="CH6" s="739"/>
      <c r="CI6" s="739"/>
      <c r="CJ6" s="739"/>
      <c r="CK6" s="739"/>
      <c r="CL6" s="739"/>
      <c r="CM6" s="739"/>
      <c r="CN6" s="739"/>
      <c r="CO6" s="739"/>
      <c r="CP6" s="739"/>
      <c r="CQ6" s="740"/>
      <c r="CR6" s="680">
        <v>214678</v>
      </c>
      <c r="CS6" s="681"/>
      <c r="CT6" s="681"/>
      <c r="CU6" s="681"/>
      <c r="CV6" s="681"/>
      <c r="CW6" s="681"/>
      <c r="CX6" s="681"/>
      <c r="CY6" s="682"/>
      <c r="CZ6" s="780">
        <v>0.7</v>
      </c>
      <c r="DA6" s="751"/>
      <c r="DB6" s="751"/>
      <c r="DC6" s="783"/>
      <c r="DD6" s="686" t="s">
        <v>137</v>
      </c>
      <c r="DE6" s="681"/>
      <c r="DF6" s="681"/>
      <c r="DG6" s="681"/>
      <c r="DH6" s="681"/>
      <c r="DI6" s="681"/>
      <c r="DJ6" s="681"/>
      <c r="DK6" s="681"/>
      <c r="DL6" s="681"/>
      <c r="DM6" s="681"/>
      <c r="DN6" s="681"/>
      <c r="DO6" s="681"/>
      <c r="DP6" s="682"/>
      <c r="DQ6" s="686">
        <v>214678</v>
      </c>
      <c r="DR6" s="681"/>
      <c r="DS6" s="681"/>
      <c r="DT6" s="681"/>
      <c r="DU6" s="681"/>
      <c r="DV6" s="681"/>
      <c r="DW6" s="681"/>
      <c r="DX6" s="681"/>
      <c r="DY6" s="681"/>
      <c r="DZ6" s="681"/>
      <c r="EA6" s="681"/>
      <c r="EB6" s="681"/>
      <c r="EC6" s="724"/>
    </row>
    <row r="7" spans="2:143" ht="11.25" customHeight="1" x14ac:dyDescent="0.15">
      <c r="B7" s="677" t="s">
        <v>233</v>
      </c>
      <c r="C7" s="678"/>
      <c r="D7" s="678"/>
      <c r="E7" s="678"/>
      <c r="F7" s="678"/>
      <c r="G7" s="678"/>
      <c r="H7" s="678"/>
      <c r="I7" s="678"/>
      <c r="J7" s="678"/>
      <c r="K7" s="678"/>
      <c r="L7" s="678"/>
      <c r="M7" s="678"/>
      <c r="N7" s="678"/>
      <c r="O7" s="678"/>
      <c r="P7" s="678"/>
      <c r="Q7" s="679"/>
      <c r="R7" s="680">
        <v>4556</v>
      </c>
      <c r="S7" s="681"/>
      <c r="T7" s="681"/>
      <c r="U7" s="681"/>
      <c r="V7" s="681"/>
      <c r="W7" s="681"/>
      <c r="X7" s="681"/>
      <c r="Y7" s="682"/>
      <c r="Z7" s="717">
        <v>0</v>
      </c>
      <c r="AA7" s="717"/>
      <c r="AB7" s="717"/>
      <c r="AC7" s="717"/>
      <c r="AD7" s="718">
        <v>4556</v>
      </c>
      <c r="AE7" s="718"/>
      <c r="AF7" s="718"/>
      <c r="AG7" s="718"/>
      <c r="AH7" s="718"/>
      <c r="AI7" s="718"/>
      <c r="AJ7" s="718"/>
      <c r="AK7" s="718"/>
      <c r="AL7" s="683">
        <v>0</v>
      </c>
      <c r="AM7" s="684"/>
      <c r="AN7" s="684"/>
      <c r="AO7" s="719"/>
      <c r="AP7" s="677" t="s">
        <v>234</v>
      </c>
      <c r="AQ7" s="678"/>
      <c r="AR7" s="678"/>
      <c r="AS7" s="678"/>
      <c r="AT7" s="678"/>
      <c r="AU7" s="678"/>
      <c r="AV7" s="678"/>
      <c r="AW7" s="678"/>
      <c r="AX7" s="678"/>
      <c r="AY7" s="678"/>
      <c r="AZ7" s="678"/>
      <c r="BA7" s="678"/>
      <c r="BB7" s="678"/>
      <c r="BC7" s="678"/>
      <c r="BD7" s="678"/>
      <c r="BE7" s="678"/>
      <c r="BF7" s="679"/>
      <c r="BG7" s="680">
        <v>3613133</v>
      </c>
      <c r="BH7" s="681"/>
      <c r="BI7" s="681"/>
      <c r="BJ7" s="681"/>
      <c r="BK7" s="681"/>
      <c r="BL7" s="681"/>
      <c r="BM7" s="681"/>
      <c r="BN7" s="682"/>
      <c r="BO7" s="717">
        <v>44.5</v>
      </c>
      <c r="BP7" s="717"/>
      <c r="BQ7" s="717"/>
      <c r="BR7" s="717"/>
      <c r="BS7" s="718">
        <v>47405</v>
      </c>
      <c r="BT7" s="718"/>
      <c r="BU7" s="718"/>
      <c r="BV7" s="718"/>
      <c r="BW7" s="718"/>
      <c r="BX7" s="718"/>
      <c r="BY7" s="718"/>
      <c r="BZ7" s="718"/>
      <c r="CA7" s="718"/>
      <c r="CB7" s="777"/>
      <c r="CD7" s="713" t="s">
        <v>235</v>
      </c>
      <c r="CE7" s="714"/>
      <c r="CF7" s="714"/>
      <c r="CG7" s="714"/>
      <c r="CH7" s="714"/>
      <c r="CI7" s="714"/>
      <c r="CJ7" s="714"/>
      <c r="CK7" s="714"/>
      <c r="CL7" s="714"/>
      <c r="CM7" s="714"/>
      <c r="CN7" s="714"/>
      <c r="CO7" s="714"/>
      <c r="CP7" s="714"/>
      <c r="CQ7" s="715"/>
      <c r="CR7" s="680">
        <v>4337892</v>
      </c>
      <c r="CS7" s="681"/>
      <c r="CT7" s="681"/>
      <c r="CU7" s="681"/>
      <c r="CV7" s="681"/>
      <c r="CW7" s="681"/>
      <c r="CX7" s="681"/>
      <c r="CY7" s="682"/>
      <c r="CZ7" s="717">
        <v>15.1</v>
      </c>
      <c r="DA7" s="717"/>
      <c r="DB7" s="717"/>
      <c r="DC7" s="717"/>
      <c r="DD7" s="686">
        <v>527652</v>
      </c>
      <c r="DE7" s="681"/>
      <c r="DF7" s="681"/>
      <c r="DG7" s="681"/>
      <c r="DH7" s="681"/>
      <c r="DI7" s="681"/>
      <c r="DJ7" s="681"/>
      <c r="DK7" s="681"/>
      <c r="DL7" s="681"/>
      <c r="DM7" s="681"/>
      <c r="DN7" s="681"/>
      <c r="DO7" s="681"/>
      <c r="DP7" s="682"/>
      <c r="DQ7" s="686">
        <v>2400179</v>
      </c>
      <c r="DR7" s="681"/>
      <c r="DS7" s="681"/>
      <c r="DT7" s="681"/>
      <c r="DU7" s="681"/>
      <c r="DV7" s="681"/>
      <c r="DW7" s="681"/>
      <c r="DX7" s="681"/>
      <c r="DY7" s="681"/>
      <c r="DZ7" s="681"/>
      <c r="EA7" s="681"/>
      <c r="EB7" s="681"/>
      <c r="EC7" s="724"/>
    </row>
    <row r="8" spans="2:143" ht="11.25" customHeight="1" x14ac:dyDescent="0.15">
      <c r="B8" s="677" t="s">
        <v>236</v>
      </c>
      <c r="C8" s="678"/>
      <c r="D8" s="678"/>
      <c r="E8" s="678"/>
      <c r="F8" s="678"/>
      <c r="G8" s="678"/>
      <c r="H8" s="678"/>
      <c r="I8" s="678"/>
      <c r="J8" s="678"/>
      <c r="K8" s="678"/>
      <c r="L8" s="678"/>
      <c r="M8" s="678"/>
      <c r="N8" s="678"/>
      <c r="O8" s="678"/>
      <c r="P8" s="678"/>
      <c r="Q8" s="679"/>
      <c r="R8" s="680">
        <v>21819</v>
      </c>
      <c r="S8" s="681"/>
      <c r="T8" s="681"/>
      <c r="U8" s="681"/>
      <c r="V8" s="681"/>
      <c r="W8" s="681"/>
      <c r="X8" s="681"/>
      <c r="Y8" s="682"/>
      <c r="Z8" s="717">
        <v>0.1</v>
      </c>
      <c r="AA8" s="717"/>
      <c r="AB8" s="717"/>
      <c r="AC8" s="717"/>
      <c r="AD8" s="718">
        <v>21819</v>
      </c>
      <c r="AE8" s="718"/>
      <c r="AF8" s="718"/>
      <c r="AG8" s="718"/>
      <c r="AH8" s="718"/>
      <c r="AI8" s="718"/>
      <c r="AJ8" s="718"/>
      <c r="AK8" s="718"/>
      <c r="AL8" s="683">
        <v>0.2</v>
      </c>
      <c r="AM8" s="684"/>
      <c r="AN8" s="684"/>
      <c r="AO8" s="719"/>
      <c r="AP8" s="677" t="s">
        <v>237</v>
      </c>
      <c r="AQ8" s="678"/>
      <c r="AR8" s="678"/>
      <c r="AS8" s="678"/>
      <c r="AT8" s="678"/>
      <c r="AU8" s="678"/>
      <c r="AV8" s="678"/>
      <c r="AW8" s="678"/>
      <c r="AX8" s="678"/>
      <c r="AY8" s="678"/>
      <c r="AZ8" s="678"/>
      <c r="BA8" s="678"/>
      <c r="BB8" s="678"/>
      <c r="BC8" s="678"/>
      <c r="BD8" s="678"/>
      <c r="BE8" s="678"/>
      <c r="BF8" s="679"/>
      <c r="BG8" s="680">
        <v>109073</v>
      </c>
      <c r="BH8" s="681"/>
      <c r="BI8" s="681"/>
      <c r="BJ8" s="681"/>
      <c r="BK8" s="681"/>
      <c r="BL8" s="681"/>
      <c r="BM8" s="681"/>
      <c r="BN8" s="682"/>
      <c r="BO8" s="717">
        <v>1.3</v>
      </c>
      <c r="BP8" s="717"/>
      <c r="BQ8" s="717"/>
      <c r="BR8" s="717"/>
      <c r="BS8" s="686" t="s">
        <v>127</v>
      </c>
      <c r="BT8" s="681"/>
      <c r="BU8" s="681"/>
      <c r="BV8" s="681"/>
      <c r="BW8" s="681"/>
      <c r="BX8" s="681"/>
      <c r="BY8" s="681"/>
      <c r="BZ8" s="681"/>
      <c r="CA8" s="681"/>
      <c r="CB8" s="724"/>
      <c r="CD8" s="713" t="s">
        <v>238</v>
      </c>
      <c r="CE8" s="714"/>
      <c r="CF8" s="714"/>
      <c r="CG8" s="714"/>
      <c r="CH8" s="714"/>
      <c r="CI8" s="714"/>
      <c r="CJ8" s="714"/>
      <c r="CK8" s="714"/>
      <c r="CL8" s="714"/>
      <c r="CM8" s="714"/>
      <c r="CN8" s="714"/>
      <c r="CO8" s="714"/>
      <c r="CP8" s="714"/>
      <c r="CQ8" s="715"/>
      <c r="CR8" s="680">
        <v>8949231</v>
      </c>
      <c r="CS8" s="681"/>
      <c r="CT8" s="681"/>
      <c r="CU8" s="681"/>
      <c r="CV8" s="681"/>
      <c r="CW8" s="681"/>
      <c r="CX8" s="681"/>
      <c r="CY8" s="682"/>
      <c r="CZ8" s="717">
        <v>31.1</v>
      </c>
      <c r="DA8" s="717"/>
      <c r="DB8" s="717"/>
      <c r="DC8" s="717"/>
      <c r="DD8" s="686">
        <v>27540</v>
      </c>
      <c r="DE8" s="681"/>
      <c r="DF8" s="681"/>
      <c r="DG8" s="681"/>
      <c r="DH8" s="681"/>
      <c r="DI8" s="681"/>
      <c r="DJ8" s="681"/>
      <c r="DK8" s="681"/>
      <c r="DL8" s="681"/>
      <c r="DM8" s="681"/>
      <c r="DN8" s="681"/>
      <c r="DO8" s="681"/>
      <c r="DP8" s="682"/>
      <c r="DQ8" s="686">
        <v>4365705</v>
      </c>
      <c r="DR8" s="681"/>
      <c r="DS8" s="681"/>
      <c r="DT8" s="681"/>
      <c r="DU8" s="681"/>
      <c r="DV8" s="681"/>
      <c r="DW8" s="681"/>
      <c r="DX8" s="681"/>
      <c r="DY8" s="681"/>
      <c r="DZ8" s="681"/>
      <c r="EA8" s="681"/>
      <c r="EB8" s="681"/>
      <c r="EC8" s="724"/>
    </row>
    <row r="9" spans="2:143" ht="11.25" customHeight="1" x14ac:dyDescent="0.15">
      <c r="B9" s="677" t="s">
        <v>239</v>
      </c>
      <c r="C9" s="678"/>
      <c r="D9" s="678"/>
      <c r="E9" s="678"/>
      <c r="F9" s="678"/>
      <c r="G9" s="678"/>
      <c r="H9" s="678"/>
      <c r="I9" s="678"/>
      <c r="J9" s="678"/>
      <c r="K9" s="678"/>
      <c r="L9" s="678"/>
      <c r="M9" s="678"/>
      <c r="N9" s="678"/>
      <c r="O9" s="678"/>
      <c r="P9" s="678"/>
      <c r="Q9" s="679"/>
      <c r="R9" s="680">
        <v>13326</v>
      </c>
      <c r="S9" s="681"/>
      <c r="T9" s="681"/>
      <c r="U9" s="681"/>
      <c r="V9" s="681"/>
      <c r="W9" s="681"/>
      <c r="X9" s="681"/>
      <c r="Y9" s="682"/>
      <c r="Z9" s="717">
        <v>0</v>
      </c>
      <c r="AA9" s="717"/>
      <c r="AB9" s="717"/>
      <c r="AC9" s="717"/>
      <c r="AD9" s="718">
        <v>13326</v>
      </c>
      <c r="AE9" s="718"/>
      <c r="AF9" s="718"/>
      <c r="AG9" s="718"/>
      <c r="AH9" s="718"/>
      <c r="AI9" s="718"/>
      <c r="AJ9" s="718"/>
      <c r="AK9" s="718"/>
      <c r="AL9" s="683">
        <v>0.1</v>
      </c>
      <c r="AM9" s="684"/>
      <c r="AN9" s="684"/>
      <c r="AO9" s="719"/>
      <c r="AP9" s="677" t="s">
        <v>240</v>
      </c>
      <c r="AQ9" s="678"/>
      <c r="AR9" s="678"/>
      <c r="AS9" s="678"/>
      <c r="AT9" s="678"/>
      <c r="AU9" s="678"/>
      <c r="AV9" s="678"/>
      <c r="AW9" s="678"/>
      <c r="AX9" s="678"/>
      <c r="AY9" s="678"/>
      <c r="AZ9" s="678"/>
      <c r="BA9" s="678"/>
      <c r="BB9" s="678"/>
      <c r="BC9" s="678"/>
      <c r="BD9" s="678"/>
      <c r="BE9" s="678"/>
      <c r="BF9" s="679"/>
      <c r="BG9" s="680">
        <v>3086923</v>
      </c>
      <c r="BH9" s="681"/>
      <c r="BI9" s="681"/>
      <c r="BJ9" s="681"/>
      <c r="BK9" s="681"/>
      <c r="BL9" s="681"/>
      <c r="BM9" s="681"/>
      <c r="BN9" s="682"/>
      <c r="BO9" s="717">
        <v>38</v>
      </c>
      <c r="BP9" s="717"/>
      <c r="BQ9" s="717"/>
      <c r="BR9" s="717"/>
      <c r="BS9" s="686" t="s">
        <v>137</v>
      </c>
      <c r="BT9" s="681"/>
      <c r="BU9" s="681"/>
      <c r="BV9" s="681"/>
      <c r="BW9" s="681"/>
      <c r="BX9" s="681"/>
      <c r="BY9" s="681"/>
      <c r="BZ9" s="681"/>
      <c r="CA9" s="681"/>
      <c r="CB9" s="724"/>
      <c r="CD9" s="713" t="s">
        <v>241</v>
      </c>
      <c r="CE9" s="714"/>
      <c r="CF9" s="714"/>
      <c r="CG9" s="714"/>
      <c r="CH9" s="714"/>
      <c r="CI9" s="714"/>
      <c r="CJ9" s="714"/>
      <c r="CK9" s="714"/>
      <c r="CL9" s="714"/>
      <c r="CM9" s="714"/>
      <c r="CN9" s="714"/>
      <c r="CO9" s="714"/>
      <c r="CP9" s="714"/>
      <c r="CQ9" s="715"/>
      <c r="CR9" s="680">
        <v>1651929</v>
      </c>
      <c r="CS9" s="681"/>
      <c r="CT9" s="681"/>
      <c r="CU9" s="681"/>
      <c r="CV9" s="681"/>
      <c r="CW9" s="681"/>
      <c r="CX9" s="681"/>
      <c r="CY9" s="682"/>
      <c r="CZ9" s="717">
        <v>5.7</v>
      </c>
      <c r="DA9" s="717"/>
      <c r="DB9" s="717"/>
      <c r="DC9" s="717"/>
      <c r="DD9" s="686" t="s">
        <v>127</v>
      </c>
      <c r="DE9" s="681"/>
      <c r="DF9" s="681"/>
      <c r="DG9" s="681"/>
      <c r="DH9" s="681"/>
      <c r="DI9" s="681"/>
      <c r="DJ9" s="681"/>
      <c r="DK9" s="681"/>
      <c r="DL9" s="681"/>
      <c r="DM9" s="681"/>
      <c r="DN9" s="681"/>
      <c r="DO9" s="681"/>
      <c r="DP9" s="682"/>
      <c r="DQ9" s="686">
        <v>1522106</v>
      </c>
      <c r="DR9" s="681"/>
      <c r="DS9" s="681"/>
      <c r="DT9" s="681"/>
      <c r="DU9" s="681"/>
      <c r="DV9" s="681"/>
      <c r="DW9" s="681"/>
      <c r="DX9" s="681"/>
      <c r="DY9" s="681"/>
      <c r="DZ9" s="681"/>
      <c r="EA9" s="681"/>
      <c r="EB9" s="681"/>
      <c r="EC9" s="724"/>
    </row>
    <row r="10" spans="2:143" ht="11.25" customHeight="1" x14ac:dyDescent="0.15">
      <c r="B10" s="677" t="s">
        <v>242</v>
      </c>
      <c r="C10" s="678"/>
      <c r="D10" s="678"/>
      <c r="E10" s="678"/>
      <c r="F10" s="678"/>
      <c r="G10" s="678"/>
      <c r="H10" s="678"/>
      <c r="I10" s="678"/>
      <c r="J10" s="678"/>
      <c r="K10" s="678"/>
      <c r="L10" s="678"/>
      <c r="M10" s="678"/>
      <c r="N10" s="678"/>
      <c r="O10" s="678"/>
      <c r="P10" s="678"/>
      <c r="Q10" s="679"/>
      <c r="R10" s="680" t="s">
        <v>243</v>
      </c>
      <c r="S10" s="681"/>
      <c r="T10" s="681"/>
      <c r="U10" s="681"/>
      <c r="V10" s="681"/>
      <c r="W10" s="681"/>
      <c r="X10" s="681"/>
      <c r="Y10" s="682"/>
      <c r="Z10" s="717" t="s">
        <v>127</v>
      </c>
      <c r="AA10" s="717"/>
      <c r="AB10" s="717"/>
      <c r="AC10" s="717"/>
      <c r="AD10" s="718" t="s">
        <v>243</v>
      </c>
      <c r="AE10" s="718"/>
      <c r="AF10" s="718"/>
      <c r="AG10" s="718"/>
      <c r="AH10" s="718"/>
      <c r="AI10" s="718"/>
      <c r="AJ10" s="718"/>
      <c r="AK10" s="718"/>
      <c r="AL10" s="683" t="s">
        <v>127</v>
      </c>
      <c r="AM10" s="684"/>
      <c r="AN10" s="684"/>
      <c r="AO10" s="719"/>
      <c r="AP10" s="677" t="s">
        <v>244</v>
      </c>
      <c r="AQ10" s="678"/>
      <c r="AR10" s="678"/>
      <c r="AS10" s="678"/>
      <c r="AT10" s="678"/>
      <c r="AU10" s="678"/>
      <c r="AV10" s="678"/>
      <c r="AW10" s="678"/>
      <c r="AX10" s="678"/>
      <c r="AY10" s="678"/>
      <c r="AZ10" s="678"/>
      <c r="BA10" s="678"/>
      <c r="BB10" s="678"/>
      <c r="BC10" s="678"/>
      <c r="BD10" s="678"/>
      <c r="BE10" s="678"/>
      <c r="BF10" s="679"/>
      <c r="BG10" s="680">
        <v>177450</v>
      </c>
      <c r="BH10" s="681"/>
      <c r="BI10" s="681"/>
      <c r="BJ10" s="681"/>
      <c r="BK10" s="681"/>
      <c r="BL10" s="681"/>
      <c r="BM10" s="681"/>
      <c r="BN10" s="682"/>
      <c r="BO10" s="717">
        <v>2.2000000000000002</v>
      </c>
      <c r="BP10" s="717"/>
      <c r="BQ10" s="717"/>
      <c r="BR10" s="717"/>
      <c r="BS10" s="686" t="s">
        <v>243</v>
      </c>
      <c r="BT10" s="681"/>
      <c r="BU10" s="681"/>
      <c r="BV10" s="681"/>
      <c r="BW10" s="681"/>
      <c r="BX10" s="681"/>
      <c r="BY10" s="681"/>
      <c r="BZ10" s="681"/>
      <c r="CA10" s="681"/>
      <c r="CB10" s="724"/>
      <c r="CD10" s="713" t="s">
        <v>245</v>
      </c>
      <c r="CE10" s="714"/>
      <c r="CF10" s="714"/>
      <c r="CG10" s="714"/>
      <c r="CH10" s="714"/>
      <c r="CI10" s="714"/>
      <c r="CJ10" s="714"/>
      <c r="CK10" s="714"/>
      <c r="CL10" s="714"/>
      <c r="CM10" s="714"/>
      <c r="CN10" s="714"/>
      <c r="CO10" s="714"/>
      <c r="CP10" s="714"/>
      <c r="CQ10" s="715"/>
      <c r="CR10" s="680">
        <v>62867</v>
      </c>
      <c r="CS10" s="681"/>
      <c r="CT10" s="681"/>
      <c r="CU10" s="681"/>
      <c r="CV10" s="681"/>
      <c r="CW10" s="681"/>
      <c r="CX10" s="681"/>
      <c r="CY10" s="682"/>
      <c r="CZ10" s="717">
        <v>0.2</v>
      </c>
      <c r="DA10" s="717"/>
      <c r="DB10" s="717"/>
      <c r="DC10" s="717"/>
      <c r="DD10" s="686" t="s">
        <v>127</v>
      </c>
      <c r="DE10" s="681"/>
      <c r="DF10" s="681"/>
      <c r="DG10" s="681"/>
      <c r="DH10" s="681"/>
      <c r="DI10" s="681"/>
      <c r="DJ10" s="681"/>
      <c r="DK10" s="681"/>
      <c r="DL10" s="681"/>
      <c r="DM10" s="681"/>
      <c r="DN10" s="681"/>
      <c r="DO10" s="681"/>
      <c r="DP10" s="682"/>
      <c r="DQ10" s="686">
        <v>14892</v>
      </c>
      <c r="DR10" s="681"/>
      <c r="DS10" s="681"/>
      <c r="DT10" s="681"/>
      <c r="DU10" s="681"/>
      <c r="DV10" s="681"/>
      <c r="DW10" s="681"/>
      <c r="DX10" s="681"/>
      <c r="DY10" s="681"/>
      <c r="DZ10" s="681"/>
      <c r="EA10" s="681"/>
      <c r="EB10" s="681"/>
      <c r="EC10" s="724"/>
    </row>
    <row r="11" spans="2:143" ht="11.25" customHeight="1" x14ac:dyDescent="0.15">
      <c r="B11" s="677" t="s">
        <v>246</v>
      </c>
      <c r="C11" s="678"/>
      <c r="D11" s="678"/>
      <c r="E11" s="678"/>
      <c r="F11" s="678"/>
      <c r="G11" s="678"/>
      <c r="H11" s="678"/>
      <c r="I11" s="678"/>
      <c r="J11" s="678"/>
      <c r="K11" s="678"/>
      <c r="L11" s="678"/>
      <c r="M11" s="678"/>
      <c r="N11" s="678"/>
      <c r="O11" s="678"/>
      <c r="P11" s="678"/>
      <c r="Q11" s="679"/>
      <c r="R11" s="680">
        <v>1040879</v>
      </c>
      <c r="S11" s="681"/>
      <c r="T11" s="681"/>
      <c r="U11" s="681"/>
      <c r="V11" s="681"/>
      <c r="W11" s="681"/>
      <c r="X11" s="681"/>
      <c r="Y11" s="682"/>
      <c r="Z11" s="683">
        <v>3.4</v>
      </c>
      <c r="AA11" s="684"/>
      <c r="AB11" s="684"/>
      <c r="AC11" s="685"/>
      <c r="AD11" s="686">
        <v>1040879</v>
      </c>
      <c r="AE11" s="681"/>
      <c r="AF11" s="681"/>
      <c r="AG11" s="681"/>
      <c r="AH11" s="681"/>
      <c r="AI11" s="681"/>
      <c r="AJ11" s="681"/>
      <c r="AK11" s="682"/>
      <c r="AL11" s="683">
        <v>8.6999999999999993</v>
      </c>
      <c r="AM11" s="684"/>
      <c r="AN11" s="684"/>
      <c r="AO11" s="719"/>
      <c r="AP11" s="677" t="s">
        <v>247</v>
      </c>
      <c r="AQ11" s="678"/>
      <c r="AR11" s="678"/>
      <c r="AS11" s="678"/>
      <c r="AT11" s="678"/>
      <c r="AU11" s="678"/>
      <c r="AV11" s="678"/>
      <c r="AW11" s="678"/>
      <c r="AX11" s="678"/>
      <c r="AY11" s="678"/>
      <c r="AZ11" s="678"/>
      <c r="BA11" s="678"/>
      <c r="BB11" s="678"/>
      <c r="BC11" s="678"/>
      <c r="BD11" s="678"/>
      <c r="BE11" s="678"/>
      <c r="BF11" s="679"/>
      <c r="BG11" s="680">
        <v>239687</v>
      </c>
      <c r="BH11" s="681"/>
      <c r="BI11" s="681"/>
      <c r="BJ11" s="681"/>
      <c r="BK11" s="681"/>
      <c r="BL11" s="681"/>
      <c r="BM11" s="681"/>
      <c r="BN11" s="682"/>
      <c r="BO11" s="717">
        <v>2.9</v>
      </c>
      <c r="BP11" s="717"/>
      <c r="BQ11" s="717"/>
      <c r="BR11" s="717"/>
      <c r="BS11" s="686">
        <v>47405</v>
      </c>
      <c r="BT11" s="681"/>
      <c r="BU11" s="681"/>
      <c r="BV11" s="681"/>
      <c r="BW11" s="681"/>
      <c r="BX11" s="681"/>
      <c r="BY11" s="681"/>
      <c r="BZ11" s="681"/>
      <c r="CA11" s="681"/>
      <c r="CB11" s="724"/>
      <c r="CD11" s="713" t="s">
        <v>248</v>
      </c>
      <c r="CE11" s="714"/>
      <c r="CF11" s="714"/>
      <c r="CG11" s="714"/>
      <c r="CH11" s="714"/>
      <c r="CI11" s="714"/>
      <c r="CJ11" s="714"/>
      <c r="CK11" s="714"/>
      <c r="CL11" s="714"/>
      <c r="CM11" s="714"/>
      <c r="CN11" s="714"/>
      <c r="CO11" s="714"/>
      <c r="CP11" s="714"/>
      <c r="CQ11" s="715"/>
      <c r="CR11" s="680">
        <v>366097</v>
      </c>
      <c r="CS11" s="681"/>
      <c r="CT11" s="681"/>
      <c r="CU11" s="681"/>
      <c r="CV11" s="681"/>
      <c r="CW11" s="681"/>
      <c r="CX11" s="681"/>
      <c r="CY11" s="682"/>
      <c r="CZ11" s="717">
        <v>1.3</v>
      </c>
      <c r="DA11" s="717"/>
      <c r="DB11" s="717"/>
      <c r="DC11" s="717"/>
      <c r="DD11" s="686" t="s">
        <v>127</v>
      </c>
      <c r="DE11" s="681"/>
      <c r="DF11" s="681"/>
      <c r="DG11" s="681"/>
      <c r="DH11" s="681"/>
      <c r="DI11" s="681"/>
      <c r="DJ11" s="681"/>
      <c r="DK11" s="681"/>
      <c r="DL11" s="681"/>
      <c r="DM11" s="681"/>
      <c r="DN11" s="681"/>
      <c r="DO11" s="681"/>
      <c r="DP11" s="682"/>
      <c r="DQ11" s="686">
        <v>187390</v>
      </c>
      <c r="DR11" s="681"/>
      <c r="DS11" s="681"/>
      <c r="DT11" s="681"/>
      <c r="DU11" s="681"/>
      <c r="DV11" s="681"/>
      <c r="DW11" s="681"/>
      <c r="DX11" s="681"/>
      <c r="DY11" s="681"/>
      <c r="DZ11" s="681"/>
      <c r="EA11" s="681"/>
      <c r="EB11" s="681"/>
      <c r="EC11" s="724"/>
    </row>
    <row r="12" spans="2:143" ht="11.25" customHeight="1" x14ac:dyDescent="0.15">
      <c r="B12" s="677" t="s">
        <v>249</v>
      </c>
      <c r="C12" s="678"/>
      <c r="D12" s="678"/>
      <c r="E12" s="678"/>
      <c r="F12" s="678"/>
      <c r="G12" s="678"/>
      <c r="H12" s="678"/>
      <c r="I12" s="678"/>
      <c r="J12" s="678"/>
      <c r="K12" s="678"/>
      <c r="L12" s="678"/>
      <c r="M12" s="678"/>
      <c r="N12" s="678"/>
      <c r="O12" s="678"/>
      <c r="P12" s="678"/>
      <c r="Q12" s="679"/>
      <c r="R12" s="680" t="s">
        <v>137</v>
      </c>
      <c r="S12" s="681"/>
      <c r="T12" s="681"/>
      <c r="U12" s="681"/>
      <c r="V12" s="681"/>
      <c r="W12" s="681"/>
      <c r="X12" s="681"/>
      <c r="Y12" s="682"/>
      <c r="Z12" s="717" t="s">
        <v>137</v>
      </c>
      <c r="AA12" s="717"/>
      <c r="AB12" s="717"/>
      <c r="AC12" s="717"/>
      <c r="AD12" s="718" t="s">
        <v>127</v>
      </c>
      <c r="AE12" s="718"/>
      <c r="AF12" s="718"/>
      <c r="AG12" s="718"/>
      <c r="AH12" s="718"/>
      <c r="AI12" s="718"/>
      <c r="AJ12" s="718"/>
      <c r="AK12" s="718"/>
      <c r="AL12" s="683" t="s">
        <v>137</v>
      </c>
      <c r="AM12" s="684"/>
      <c r="AN12" s="684"/>
      <c r="AO12" s="719"/>
      <c r="AP12" s="677" t="s">
        <v>250</v>
      </c>
      <c r="AQ12" s="678"/>
      <c r="AR12" s="678"/>
      <c r="AS12" s="678"/>
      <c r="AT12" s="678"/>
      <c r="AU12" s="678"/>
      <c r="AV12" s="678"/>
      <c r="AW12" s="678"/>
      <c r="AX12" s="678"/>
      <c r="AY12" s="678"/>
      <c r="AZ12" s="678"/>
      <c r="BA12" s="678"/>
      <c r="BB12" s="678"/>
      <c r="BC12" s="678"/>
      <c r="BD12" s="678"/>
      <c r="BE12" s="678"/>
      <c r="BF12" s="679"/>
      <c r="BG12" s="680">
        <v>3213931</v>
      </c>
      <c r="BH12" s="681"/>
      <c r="BI12" s="681"/>
      <c r="BJ12" s="681"/>
      <c r="BK12" s="681"/>
      <c r="BL12" s="681"/>
      <c r="BM12" s="681"/>
      <c r="BN12" s="682"/>
      <c r="BO12" s="717">
        <v>39.5</v>
      </c>
      <c r="BP12" s="717"/>
      <c r="BQ12" s="717"/>
      <c r="BR12" s="717"/>
      <c r="BS12" s="686" t="s">
        <v>127</v>
      </c>
      <c r="BT12" s="681"/>
      <c r="BU12" s="681"/>
      <c r="BV12" s="681"/>
      <c r="BW12" s="681"/>
      <c r="BX12" s="681"/>
      <c r="BY12" s="681"/>
      <c r="BZ12" s="681"/>
      <c r="CA12" s="681"/>
      <c r="CB12" s="724"/>
      <c r="CD12" s="713" t="s">
        <v>251</v>
      </c>
      <c r="CE12" s="714"/>
      <c r="CF12" s="714"/>
      <c r="CG12" s="714"/>
      <c r="CH12" s="714"/>
      <c r="CI12" s="714"/>
      <c r="CJ12" s="714"/>
      <c r="CK12" s="714"/>
      <c r="CL12" s="714"/>
      <c r="CM12" s="714"/>
      <c r="CN12" s="714"/>
      <c r="CO12" s="714"/>
      <c r="CP12" s="714"/>
      <c r="CQ12" s="715"/>
      <c r="CR12" s="680">
        <v>372454</v>
      </c>
      <c r="CS12" s="681"/>
      <c r="CT12" s="681"/>
      <c r="CU12" s="681"/>
      <c r="CV12" s="681"/>
      <c r="CW12" s="681"/>
      <c r="CX12" s="681"/>
      <c r="CY12" s="682"/>
      <c r="CZ12" s="717">
        <v>1.3</v>
      </c>
      <c r="DA12" s="717"/>
      <c r="DB12" s="717"/>
      <c r="DC12" s="717"/>
      <c r="DD12" s="686" t="s">
        <v>243</v>
      </c>
      <c r="DE12" s="681"/>
      <c r="DF12" s="681"/>
      <c r="DG12" s="681"/>
      <c r="DH12" s="681"/>
      <c r="DI12" s="681"/>
      <c r="DJ12" s="681"/>
      <c r="DK12" s="681"/>
      <c r="DL12" s="681"/>
      <c r="DM12" s="681"/>
      <c r="DN12" s="681"/>
      <c r="DO12" s="681"/>
      <c r="DP12" s="682"/>
      <c r="DQ12" s="686">
        <v>158663</v>
      </c>
      <c r="DR12" s="681"/>
      <c r="DS12" s="681"/>
      <c r="DT12" s="681"/>
      <c r="DU12" s="681"/>
      <c r="DV12" s="681"/>
      <c r="DW12" s="681"/>
      <c r="DX12" s="681"/>
      <c r="DY12" s="681"/>
      <c r="DZ12" s="681"/>
      <c r="EA12" s="681"/>
      <c r="EB12" s="681"/>
      <c r="EC12" s="724"/>
    </row>
    <row r="13" spans="2:143" ht="11.25" customHeight="1" x14ac:dyDescent="0.15">
      <c r="B13" s="677" t="s">
        <v>252</v>
      </c>
      <c r="C13" s="678"/>
      <c r="D13" s="678"/>
      <c r="E13" s="678"/>
      <c r="F13" s="678"/>
      <c r="G13" s="678"/>
      <c r="H13" s="678"/>
      <c r="I13" s="678"/>
      <c r="J13" s="678"/>
      <c r="K13" s="678"/>
      <c r="L13" s="678"/>
      <c r="M13" s="678"/>
      <c r="N13" s="678"/>
      <c r="O13" s="678"/>
      <c r="P13" s="678"/>
      <c r="Q13" s="679"/>
      <c r="R13" s="680" t="s">
        <v>243</v>
      </c>
      <c r="S13" s="681"/>
      <c r="T13" s="681"/>
      <c r="U13" s="681"/>
      <c r="V13" s="681"/>
      <c r="W13" s="681"/>
      <c r="X13" s="681"/>
      <c r="Y13" s="682"/>
      <c r="Z13" s="717" t="s">
        <v>137</v>
      </c>
      <c r="AA13" s="717"/>
      <c r="AB13" s="717"/>
      <c r="AC13" s="717"/>
      <c r="AD13" s="718" t="s">
        <v>137</v>
      </c>
      <c r="AE13" s="718"/>
      <c r="AF13" s="718"/>
      <c r="AG13" s="718"/>
      <c r="AH13" s="718"/>
      <c r="AI13" s="718"/>
      <c r="AJ13" s="718"/>
      <c r="AK13" s="718"/>
      <c r="AL13" s="683" t="s">
        <v>137</v>
      </c>
      <c r="AM13" s="684"/>
      <c r="AN13" s="684"/>
      <c r="AO13" s="719"/>
      <c r="AP13" s="677" t="s">
        <v>253</v>
      </c>
      <c r="AQ13" s="678"/>
      <c r="AR13" s="678"/>
      <c r="AS13" s="678"/>
      <c r="AT13" s="678"/>
      <c r="AU13" s="678"/>
      <c r="AV13" s="678"/>
      <c r="AW13" s="678"/>
      <c r="AX13" s="678"/>
      <c r="AY13" s="678"/>
      <c r="AZ13" s="678"/>
      <c r="BA13" s="678"/>
      <c r="BB13" s="678"/>
      <c r="BC13" s="678"/>
      <c r="BD13" s="678"/>
      <c r="BE13" s="678"/>
      <c r="BF13" s="679"/>
      <c r="BG13" s="680">
        <v>3181423</v>
      </c>
      <c r="BH13" s="681"/>
      <c r="BI13" s="681"/>
      <c r="BJ13" s="681"/>
      <c r="BK13" s="681"/>
      <c r="BL13" s="681"/>
      <c r="BM13" s="681"/>
      <c r="BN13" s="682"/>
      <c r="BO13" s="717">
        <v>39.1</v>
      </c>
      <c r="BP13" s="717"/>
      <c r="BQ13" s="717"/>
      <c r="BR13" s="717"/>
      <c r="BS13" s="686" t="s">
        <v>127</v>
      </c>
      <c r="BT13" s="681"/>
      <c r="BU13" s="681"/>
      <c r="BV13" s="681"/>
      <c r="BW13" s="681"/>
      <c r="BX13" s="681"/>
      <c r="BY13" s="681"/>
      <c r="BZ13" s="681"/>
      <c r="CA13" s="681"/>
      <c r="CB13" s="724"/>
      <c r="CD13" s="713" t="s">
        <v>254</v>
      </c>
      <c r="CE13" s="714"/>
      <c r="CF13" s="714"/>
      <c r="CG13" s="714"/>
      <c r="CH13" s="714"/>
      <c r="CI13" s="714"/>
      <c r="CJ13" s="714"/>
      <c r="CK13" s="714"/>
      <c r="CL13" s="714"/>
      <c r="CM13" s="714"/>
      <c r="CN13" s="714"/>
      <c r="CO13" s="714"/>
      <c r="CP13" s="714"/>
      <c r="CQ13" s="715"/>
      <c r="CR13" s="680">
        <v>5198468</v>
      </c>
      <c r="CS13" s="681"/>
      <c r="CT13" s="681"/>
      <c r="CU13" s="681"/>
      <c r="CV13" s="681"/>
      <c r="CW13" s="681"/>
      <c r="CX13" s="681"/>
      <c r="CY13" s="682"/>
      <c r="CZ13" s="717">
        <v>18.100000000000001</v>
      </c>
      <c r="DA13" s="717"/>
      <c r="DB13" s="717"/>
      <c r="DC13" s="717"/>
      <c r="DD13" s="686">
        <v>2945682</v>
      </c>
      <c r="DE13" s="681"/>
      <c r="DF13" s="681"/>
      <c r="DG13" s="681"/>
      <c r="DH13" s="681"/>
      <c r="DI13" s="681"/>
      <c r="DJ13" s="681"/>
      <c r="DK13" s="681"/>
      <c r="DL13" s="681"/>
      <c r="DM13" s="681"/>
      <c r="DN13" s="681"/>
      <c r="DO13" s="681"/>
      <c r="DP13" s="682"/>
      <c r="DQ13" s="686">
        <v>2450012</v>
      </c>
      <c r="DR13" s="681"/>
      <c r="DS13" s="681"/>
      <c r="DT13" s="681"/>
      <c r="DU13" s="681"/>
      <c r="DV13" s="681"/>
      <c r="DW13" s="681"/>
      <c r="DX13" s="681"/>
      <c r="DY13" s="681"/>
      <c r="DZ13" s="681"/>
      <c r="EA13" s="681"/>
      <c r="EB13" s="681"/>
      <c r="EC13" s="724"/>
    </row>
    <row r="14" spans="2:143" ht="11.25" customHeight="1" x14ac:dyDescent="0.15">
      <c r="B14" s="677" t="s">
        <v>255</v>
      </c>
      <c r="C14" s="678"/>
      <c r="D14" s="678"/>
      <c r="E14" s="678"/>
      <c r="F14" s="678"/>
      <c r="G14" s="678"/>
      <c r="H14" s="678"/>
      <c r="I14" s="678"/>
      <c r="J14" s="678"/>
      <c r="K14" s="678"/>
      <c r="L14" s="678"/>
      <c r="M14" s="678"/>
      <c r="N14" s="678"/>
      <c r="O14" s="678"/>
      <c r="P14" s="678"/>
      <c r="Q14" s="679"/>
      <c r="R14" s="680">
        <v>20770</v>
      </c>
      <c r="S14" s="681"/>
      <c r="T14" s="681"/>
      <c r="U14" s="681"/>
      <c r="V14" s="681"/>
      <c r="W14" s="681"/>
      <c r="X14" s="681"/>
      <c r="Y14" s="682"/>
      <c r="Z14" s="717">
        <v>0.1</v>
      </c>
      <c r="AA14" s="717"/>
      <c r="AB14" s="717"/>
      <c r="AC14" s="717"/>
      <c r="AD14" s="718">
        <v>20770</v>
      </c>
      <c r="AE14" s="718"/>
      <c r="AF14" s="718"/>
      <c r="AG14" s="718"/>
      <c r="AH14" s="718"/>
      <c r="AI14" s="718"/>
      <c r="AJ14" s="718"/>
      <c r="AK14" s="718"/>
      <c r="AL14" s="683">
        <v>0.2</v>
      </c>
      <c r="AM14" s="684"/>
      <c r="AN14" s="684"/>
      <c r="AO14" s="719"/>
      <c r="AP14" s="677" t="s">
        <v>256</v>
      </c>
      <c r="AQ14" s="678"/>
      <c r="AR14" s="678"/>
      <c r="AS14" s="678"/>
      <c r="AT14" s="678"/>
      <c r="AU14" s="678"/>
      <c r="AV14" s="678"/>
      <c r="AW14" s="678"/>
      <c r="AX14" s="678"/>
      <c r="AY14" s="678"/>
      <c r="AZ14" s="678"/>
      <c r="BA14" s="678"/>
      <c r="BB14" s="678"/>
      <c r="BC14" s="678"/>
      <c r="BD14" s="678"/>
      <c r="BE14" s="678"/>
      <c r="BF14" s="679"/>
      <c r="BG14" s="680">
        <v>135032</v>
      </c>
      <c r="BH14" s="681"/>
      <c r="BI14" s="681"/>
      <c r="BJ14" s="681"/>
      <c r="BK14" s="681"/>
      <c r="BL14" s="681"/>
      <c r="BM14" s="681"/>
      <c r="BN14" s="682"/>
      <c r="BO14" s="717">
        <v>1.7</v>
      </c>
      <c r="BP14" s="717"/>
      <c r="BQ14" s="717"/>
      <c r="BR14" s="717"/>
      <c r="BS14" s="686" t="s">
        <v>137</v>
      </c>
      <c r="BT14" s="681"/>
      <c r="BU14" s="681"/>
      <c r="BV14" s="681"/>
      <c r="BW14" s="681"/>
      <c r="BX14" s="681"/>
      <c r="BY14" s="681"/>
      <c r="BZ14" s="681"/>
      <c r="CA14" s="681"/>
      <c r="CB14" s="724"/>
      <c r="CD14" s="713" t="s">
        <v>257</v>
      </c>
      <c r="CE14" s="714"/>
      <c r="CF14" s="714"/>
      <c r="CG14" s="714"/>
      <c r="CH14" s="714"/>
      <c r="CI14" s="714"/>
      <c r="CJ14" s="714"/>
      <c r="CK14" s="714"/>
      <c r="CL14" s="714"/>
      <c r="CM14" s="714"/>
      <c r="CN14" s="714"/>
      <c r="CO14" s="714"/>
      <c r="CP14" s="714"/>
      <c r="CQ14" s="715"/>
      <c r="CR14" s="680">
        <v>725503</v>
      </c>
      <c r="CS14" s="681"/>
      <c r="CT14" s="681"/>
      <c r="CU14" s="681"/>
      <c r="CV14" s="681"/>
      <c r="CW14" s="681"/>
      <c r="CX14" s="681"/>
      <c r="CY14" s="682"/>
      <c r="CZ14" s="717">
        <v>2.5</v>
      </c>
      <c r="DA14" s="717"/>
      <c r="DB14" s="717"/>
      <c r="DC14" s="717"/>
      <c r="DD14" s="686">
        <v>21236</v>
      </c>
      <c r="DE14" s="681"/>
      <c r="DF14" s="681"/>
      <c r="DG14" s="681"/>
      <c r="DH14" s="681"/>
      <c r="DI14" s="681"/>
      <c r="DJ14" s="681"/>
      <c r="DK14" s="681"/>
      <c r="DL14" s="681"/>
      <c r="DM14" s="681"/>
      <c r="DN14" s="681"/>
      <c r="DO14" s="681"/>
      <c r="DP14" s="682"/>
      <c r="DQ14" s="686">
        <v>701873</v>
      </c>
      <c r="DR14" s="681"/>
      <c r="DS14" s="681"/>
      <c r="DT14" s="681"/>
      <c r="DU14" s="681"/>
      <c r="DV14" s="681"/>
      <c r="DW14" s="681"/>
      <c r="DX14" s="681"/>
      <c r="DY14" s="681"/>
      <c r="DZ14" s="681"/>
      <c r="EA14" s="681"/>
      <c r="EB14" s="681"/>
      <c r="EC14" s="724"/>
    </row>
    <row r="15" spans="2:143" ht="11.25" customHeight="1" x14ac:dyDescent="0.15">
      <c r="B15" s="677" t="s">
        <v>258</v>
      </c>
      <c r="C15" s="678"/>
      <c r="D15" s="678"/>
      <c r="E15" s="678"/>
      <c r="F15" s="678"/>
      <c r="G15" s="678"/>
      <c r="H15" s="678"/>
      <c r="I15" s="678"/>
      <c r="J15" s="678"/>
      <c r="K15" s="678"/>
      <c r="L15" s="678"/>
      <c r="M15" s="678"/>
      <c r="N15" s="678"/>
      <c r="O15" s="678"/>
      <c r="P15" s="678"/>
      <c r="Q15" s="679"/>
      <c r="R15" s="680" t="s">
        <v>243</v>
      </c>
      <c r="S15" s="681"/>
      <c r="T15" s="681"/>
      <c r="U15" s="681"/>
      <c r="V15" s="681"/>
      <c r="W15" s="681"/>
      <c r="X15" s="681"/>
      <c r="Y15" s="682"/>
      <c r="Z15" s="717" t="s">
        <v>127</v>
      </c>
      <c r="AA15" s="717"/>
      <c r="AB15" s="717"/>
      <c r="AC15" s="717"/>
      <c r="AD15" s="718" t="s">
        <v>137</v>
      </c>
      <c r="AE15" s="718"/>
      <c r="AF15" s="718"/>
      <c r="AG15" s="718"/>
      <c r="AH15" s="718"/>
      <c r="AI15" s="718"/>
      <c r="AJ15" s="718"/>
      <c r="AK15" s="718"/>
      <c r="AL15" s="683" t="s">
        <v>127</v>
      </c>
      <c r="AM15" s="684"/>
      <c r="AN15" s="684"/>
      <c r="AO15" s="719"/>
      <c r="AP15" s="677" t="s">
        <v>259</v>
      </c>
      <c r="AQ15" s="678"/>
      <c r="AR15" s="678"/>
      <c r="AS15" s="678"/>
      <c r="AT15" s="678"/>
      <c r="AU15" s="678"/>
      <c r="AV15" s="678"/>
      <c r="AW15" s="678"/>
      <c r="AX15" s="678"/>
      <c r="AY15" s="678"/>
      <c r="AZ15" s="678"/>
      <c r="BA15" s="678"/>
      <c r="BB15" s="678"/>
      <c r="BC15" s="678"/>
      <c r="BD15" s="678"/>
      <c r="BE15" s="678"/>
      <c r="BF15" s="679"/>
      <c r="BG15" s="680">
        <v>499624</v>
      </c>
      <c r="BH15" s="681"/>
      <c r="BI15" s="681"/>
      <c r="BJ15" s="681"/>
      <c r="BK15" s="681"/>
      <c r="BL15" s="681"/>
      <c r="BM15" s="681"/>
      <c r="BN15" s="682"/>
      <c r="BO15" s="717">
        <v>6.1</v>
      </c>
      <c r="BP15" s="717"/>
      <c r="BQ15" s="717"/>
      <c r="BR15" s="717"/>
      <c r="BS15" s="686" t="s">
        <v>127</v>
      </c>
      <c r="BT15" s="681"/>
      <c r="BU15" s="681"/>
      <c r="BV15" s="681"/>
      <c r="BW15" s="681"/>
      <c r="BX15" s="681"/>
      <c r="BY15" s="681"/>
      <c r="BZ15" s="681"/>
      <c r="CA15" s="681"/>
      <c r="CB15" s="724"/>
      <c r="CD15" s="713" t="s">
        <v>260</v>
      </c>
      <c r="CE15" s="714"/>
      <c r="CF15" s="714"/>
      <c r="CG15" s="714"/>
      <c r="CH15" s="714"/>
      <c r="CI15" s="714"/>
      <c r="CJ15" s="714"/>
      <c r="CK15" s="714"/>
      <c r="CL15" s="714"/>
      <c r="CM15" s="714"/>
      <c r="CN15" s="714"/>
      <c r="CO15" s="714"/>
      <c r="CP15" s="714"/>
      <c r="CQ15" s="715"/>
      <c r="CR15" s="680">
        <v>3304338</v>
      </c>
      <c r="CS15" s="681"/>
      <c r="CT15" s="681"/>
      <c r="CU15" s="681"/>
      <c r="CV15" s="681"/>
      <c r="CW15" s="681"/>
      <c r="CX15" s="681"/>
      <c r="CY15" s="682"/>
      <c r="CZ15" s="717">
        <v>11.5</v>
      </c>
      <c r="DA15" s="717"/>
      <c r="DB15" s="717"/>
      <c r="DC15" s="717"/>
      <c r="DD15" s="686">
        <v>984211</v>
      </c>
      <c r="DE15" s="681"/>
      <c r="DF15" s="681"/>
      <c r="DG15" s="681"/>
      <c r="DH15" s="681"/>
      <c r="DI15" s="681"/>
      <c r="DJ15" s="681"/>
      <c r="DK15" s="681"/>
      <c r="DL15" s="681"/>
      <c r="DM15" s="681"/>
      <c r="DN15" s="681"/>
      <c r="DO15" s="681"/>
      <c r="DP15" s="682"/>
      <c r="DQ15" s="686">
        <v>1847507</v>
      </c>
      <c r="DR15" s="681"/>
      <c r="DS15" s="681"/>
      <c r="DT15" s="681"/>
      <c r="DU15" s="681"/>
      <c r="DV15" s="681"/>
      <c r="DW15" s="681"/>
      <c r="DX15" s="681"/>
      <c r="DY15" s="681"/>
      <c r="DZ15" s="681"/>
      <c r="EA15" s="681"/>
      <c r="EB15" s="681"/>
      <c r="EC15" s="724"/>
    </row>
    <row r="16" spans="2:143" ht="11.25" customHeight="1" x14ac:dyDescent="0.15">
      <c r="B16" s="677" t="s">
        <v>261</v>
      </c>
      <c r="C16" s="678"/>
      <c r="D16" s="678"/>
      <c r="E16" s="678"/>
      <c r="F16" s="678"/>
      <c r="G16" s="678"/>
      <c r="H16" s="678"/>
      <c r="I16" s="678"/>
      <c r="J16" s="678"/>
      <c r="K16" s="678"/>
      <c r="L16" s="678"/>
      <c r="M16" s="678"/>
      <c r="N16" s="678"/>
      <c r="O16" s="678"/>
      <c r="P16" s="678"/>
      <c r="Q16" s="679"/>
      <c r="R16" s="680">
        <v>5387</v>
      </c>
      <c r="S16" s="681"/>
      <c r="T16" s="681"/>
      <c r="U16" s="681"/>
      <c r="V16" s="681"/>
      <c r="W16" s="681"/>
      <c r="X16" s="681"/>
      <c r="Y16" s="682"/>
      <c r="Z16" s="717">
        <v>0</v>
      </c>
      <c r="AA16" s="717"/>
      <c r="AB16" s="717"/>
      <c r="AC16" s="717"/>
      <c r="AD16" s="718">
        <v>5387</v>
      </c>
      <c r="AE16" s="718"/>
      <c r="AF16" s="718"/>
      <c r="AG16" s="718"/>
      <c r="AH16" s="718"/>
      <c r="AI16" s="718"/>
      <c r="AJ16" s="718"/>
      <c r="AK16" s="718"/>
      <c r="AL16" s="683">
        <v>0</v>
      </c>
      <c r="AM16" s="684"/>
      <c r="AN16" s="684"/>
      <c r="AO16" s="719"/>
      <c r="AP16" s="677" t="s">
        <v>262</v>
      </c>
      <c r="AQ16" s="678"/>
      <c r="AR16" s="678"/>
      <c r="AS16" s="678"/>
      <c r="AT16" s="678"/>
      <c r="AU16" s="678"/>
      <c r="AV16" s="678"/>
      <c r="AW16" s="678"/>
      <c r="AX16" s="678"/>
      <c r="AY16" s="678"/>
      <c r="AZ16" s="678"/>
      <c r="BA16" s="678"/>
      <c r="BB16" s="678"/>
      <c r="BC16" s="678"/>
      <c r="BD16" s="678"/>
      <c r="BE16" s="678"/>
      <c r="BF16" s="679"/>
      <c r="BG16" s="680" t="s">
        <v>137</v>
      </c>
      <c r="BH16" s="681"/>
      <c r="BI16" s="681"/>
      <c r="BJ16" s="681"/>
      <c r="BK16" s="681"/>
      <c r="BL16" s="681"/>
      <c r="BM16" s="681"/>
      <c r="BN16" s="682"/>
      <c r="BO16" s="717" t="s">
        <v>243</v>
      </c>
      <c r="BP16" s="717"/>
      <c r="BQ16" s="717"/>
      <c r="BR16" s="717"/>
      <c r="BS16" s="686" t="s">
        <v>127</v>
      </c>
      <c r="BT16" s="681"/>
      <c r="BU16" s="681"/>
      <c r="BV16" s="681"/>
      <c r="BW16" s="681"/>
      <c r="BX16" s="681"/>
      <c r="BY16" s="681"/>
      <c r="BZ16" s="681"/>
      <c r="CA16" s="681"/>
      <c r="CB16" s="724"/>
      <c r="CD16" s="713" t="s">
        <v>263</v>
      </c>
      <c r="CE16" s="714"/>
      <c r="CF16" s="714"/>
      <c r="CG16" s="714"/>
      <c r="CH16" s="714"/>
      <c r="CI16" s="714"/>
      <c r="CJ16" s="714"/>
      <c r="CK16" s="714"/>
      <c r="CL16" s="714"/>
      <c r="CM16" s="714"/>
      <c r="CN16" s="714"/>
      <c r="CO16" s="714"/>
      <c r="CP16" s="714"/>
      <c r="CQ16" s="715"/>
      <c r="CR16" s="680">
        <v>187887</v>
      </c>
      <c r="CS16" s="681"/>
      <c r="CT16" s="681"/>
      <c r="CU16" s="681"/>
      <c r="CV16" s="681"/>
      <c r="CW16" s="681"/>
      <c r="CX16" s="681"/>
      <c r="CY16" s="682"/>
      <c r="CZ16" s="717">
        <v>0.7</v>
      </c>
      <c r="DA16" s="717"/>
      <c r="DB16" s="717"/>
      <c r="DC16" s="717"/>
      <c r="DD16" s="686" t="s">
        <v>137</v>
      </c>
      <c r="DE16" s="681"/>
      <c r="DF16" s="681"/>
      <c r="DG16" s="681"/>
      <c r="DH16" s="681"/>
      <c r="DI16" s="681"/>
      <c r="DJ16" s="681"/>
      <c r="DK16" s="681"/>
      <c r="DL16" s="681"/>
      <c r="DM16" s="681"/>
      <c r="DN16" s="681"/>
      <c r="DO16" s="681"/>
      <c r="DP16" s="682"/>
      <c r="DQ16" s="686">
        <v>118611</v>
      </c>
      <c r="DR16" s="681"/>
      <c r="DS16" s="681"/>
      <c r="DT16" s="681"/>
      <c r="DU16" s="681"/>
      <c r="DV16" s="681"/>
      <c r="DW16" s="681"/>
      <c r="DX16" s="681"/>
      <c r="DY16" s="681"/>
      <c r="DZ16" s="681"/>
      <c r="EA16" s="681"/>
      <c r="EB16" s="681"/>
      <c r="EC16" s="724"/>
    </row>
    <row r="17" spans="2:133" ht="11.25" customHeight="1" x14ac:dyDescent="0.15">
      <c r="B17" s="677" t="s">
        <v>264</v>
      </c>
      <c r="C17" s="678"/>
      <c r="D17" s="678"/>
      <c r="E17" s="678"/>
      <c r="F17" s="678"/>
      <c r="G17" s="678"/>
      <c r="H17" s="678"/>
      <c r="I17" s="678"/>
      <c r="J17" s="678"/>
      <c r="K17" s="678"/>
      <c r="L17" s="678"/>
      <c r="M17" s="678"/>
      <c r="N17" s="678"/>
      <c r="O17" s="678"/>
      <c r="P17" s="678"/>
      <c r="Q17" s="679"/>
      <c r="R17" s="680">
        <v>145190</v>
      </c>
      <c r="S17" s="681"/>
      <c r="T17" s="681"/>
      <c r="U17" s="681"/>
      <c r="V17" s="681"/>
      <c r="W17" s="681"/>
      <c r="X17" s="681"/>
      <c r="Y17" s="682"/>
      <c r="Z17" s="717">
        <v>0.5</v>
      </c>
      <c r="AA17" s="717"/>
      <c r="AB17" s="717"/>
      <c r="AC17" s="717"/>
      <c r="AD17" s="718">
        <v>145190</v>
      </c>
      <c r="AE17" s="718"/>
      <c r="AF17" s="718"/>
      <c r="AG17" s="718"/>
      <c r="AH17" s="718"/>
      <c r="AI17" s="718"/>
      <c r="AJ17" s="718"/>
      <c r="AK17" s="718"/>
      <c r="AL17" s="683">
        <v>1.2</v>
      </c>
      <c r="AM17" s="684"/>
      <c r="AN17" s="684"/>
      <c r="AO17" s="719"/>
      <c r="AP17" s="677" t="s">
        <v>265</v>
      </c>
      <c r="AQ17" s="678"/>
      <c r="AR17" s="678"/>
      <c r="AS17" s="678"/>
      <c r="AT17" s="678"/>
      <c r="AU17" s="678"/>
      <c r="AV17" s="678"/>
      <c r="AW17" s="678"/>
      <c r="AX17" s="678"/>
      <c r="AY17" s="678"/>
      <c r="AZ17" s="678"/>
      <c r="BA17" s="678"/>
      <c r="BB17" s="678"/>
      <c r="BC17" s="678"/>
      <c r="BD17" s="678"/>
      <c r="BE17" s="678"/>
      <c r="BF17" s="679"/>
      <c r="BG17" s="680" t="s">
        <v>137</v>
      </c>
      <c r="BH17" s="681"/>
      <c r="BI17" s="681"/>
      <c r="BJ17" s="681"/>
      <c r="BK17" s="681"/>
      <c r="BL17" s="681"/>
      <c r="BM17" s="681"/>
      <c r="BN17" s="682"/>
      <c r="BO17" s="717" t="s">
        <v>137</v>
      </c>
      <c r="BP17" s="717"/>
      <c r="BQ17" s="717"/>
      <c r="BR17" s="717"/>
      <c r="BS17" s="686" t="s">
        <v>243</v>
      </c>
      <c r="BT17" s="681"/>
      <c r="BU17" s="681"/>
      <c r="BV17" s="681"/>
      <c r="BW17" s="681"/>
      <c r="BX17" s="681"/>
      <c r="BY17" s="681"/>
      <c r="BZ17" s="681"/>
      <c r="CA17" s="681"/>
      <c r="CB17" s="724"/>
      <c r="CD17" s="713" t="s">
        <v>266</v>
      </c>
      <c r="CE17" s="714"/>
      <c r="CF17" s="714"/>
      <c r="CG17" s="714"/>
      <c r="CH17" s="714"/>
      <c r="CI17" s="714"/>
      <c r="CJ17" s="714"/>
      <c r="CK17" s="714"/>
      <c r="CL17" s="714"/>
      <c r="CM17" s="714"/>
      <c r="CN17" s="714"/>
      <c r="CO17" s="714"/>
      <c r="CP17" s="714"/>
      <c r="CQ17" s="715"/>
      <c r="CR17" s="680">
        <v>3369947</v>
      </c>
      <c r="CS17" s="681"/>
      <c r="CT17" s="681"/>
      <c r="CU17" s="681"/>
      <c r="CV17" s="681"/>
      <c r="CW17" s="681"/>
      <c r="CX17" s="681"/>
      <c r="CY17" s="682"/>
      <c r="CZ17" s="717">
        <v>11.7</v>
      </c>
      <c r="DA17" s="717"/>
      <c r="DB17" s="717"/>
      <c r="DC17" s="717"/>
      <c r="DD17" s="686" t="s">
        <v>127</v>
      </c>
      <c r="DE17" s="681"/>
      <c r="DF17" s="681"/>
      <c r="DG17" s="681"/>
      <c r="DH17" s="681"/>
      <c r="DI17" s="681"/>
      <c r="DJ17" s="681"/>
      <c r="DK17" s="681"/>
      <c r="DL17" s="681"/>
      <c r="DM17" s="681"/>
      <c r="DN17" s="681"/>
      <c r="DO17" s="681"/>
      <c r="DP17" s="682"/>
      <c r="DQ17" s="686">
        <v>3108469</v>
      </c>
      <c r="DR17" s="681"/>
      <c r="DS17" s="681"/>
      <c r="DT17" s="681"/>
      <c r="DU17" s="681"/>
      <c r="DV17" s="681"/>
      <c r="DW17" s="681"/>
      <c r="DX17" s="681"/>
      <c r="DY17" s="681"/>
      <c r="DZ17" s="681"/>
      <c r="EA17" s="681"/>
      <c r="EB17" s="681"/>
      <c r="EC17" s="724"/>
    </row>
    <row r="18" spans="2:133" ht="11.25" customHeight="1" x14ac:dyDescent="0.15">
      <c r="B18" s="677" t="s">
        <v>267</v>
      </c>
      <c r="C18" s="678"/>
      <c r="D18" s="678"/>
      <c r="E18" s="678"/>
      <c r="F18" s="678"/>
      <c r="G18" s="678"/>
      <c r="H18" s="678"/>
      <c r="I18" s="678"/>
      <c r="J18" s="678"/>
      <c r="K18" s="678"/>
      <c r="L18" s="678"/>
      <c r="M18" s="678"/>
      <c r="N18" s="678"/>
      <c r="O18" s="678"/>
      <c r="P18" s="678"/>
      <c r="Q18" s="679"/>
      <c r="R18" s="680">
        <v>64437</v>
      </c>
      <c r="S18" s="681"/>
      <c r="T18" s="681"/>
      <c r="U18" s="681"/>
      <c r="V18" s="681"/>
      <c r="W18" s="681"/>
      <c r="X18" s="681"/>
      <c r="Y18" s="682"/>
      <c r="Z18" s="717">
        <v>0.2</v>
      </c>
      <c r="AA18" s="717"/>
      <c r="AB18" s="717"/>
      <c r="AC18" s="717"/>
      <c r="AD18" s="718">
        <v>64437</v>
      </c>
      <c r="AE18" s="718"/>
      <c r="AF18" s="718"/>
      <c r="AG18" s="718"/>
      <c r="AH18" s="718"/>
      <c r="AI18" s="718"/>
      <c r="AJ18" s="718"/>
      <c r="AK18" s="718"/>
      <c r="AL18" s="683">
        <v>0.5</v>
      </c>
      <c r="AM18" s="684"/>
      <c r="AN18" s="684"/>
      <c r="AO18" s="719"/>
      <c r="AP18" s="677" t="s">
        <v>268</v>
      </c>
      <c r="AQ18" s="678"/>
      <c r="AR18" s="678"/>
      <c r="AS18" s="678"/>
      <c r="AT18" s="678"/>
      <c r="AU18" s="678"/>
      <c r="AV18" s="678"/>
      <c r="AW18" s="678"/>
      <c r="AX18" s="678"/>
      <c r="AY18" s="678"/>
      <c r="AZ18" s="678"/>
      <c r="BA18" s="678"/>
      <c r="BB18" s="678"/>
      <c r="BC18" s="678"/>
      <c r="BD18" s="678"/>
      <c r="BE18" s="678"/>
      <c r="BF18" s="679"/>
      <c r="BG18" s="680" t="s">
        <v>137</v>
      </c>
      <c r="BH18" s="681"/>
      <c r="BI18" s="681"/>
      <c r="BJ18" s="681"/>
      <c r="BK18" s="681"/>
      <c r="BL18" s="681"/>
      <c r="BM18" s="681"/>
      <c r="BN18" s="682"/>
      <c r="BO18" s="717" t="s">
        <v>243</v>
      </c>
      <c r="BP18" s="717"/>
      <c r="BQ18" s="717"/>
      <c r="BR18" s="717"/>
      <c r="BS18" s="686" t="s">
        <v>127</v>
      </c>
      <c r="BT18" s="681"/>
      <c r="BU18" s="681"/>
      <c r="BV18" s="681"/>
      <c r="BW18" s="681"/>
      <c r="BX18" s="681"/>
      <c r="BY18" s="681"/>
      <c r="BZ18" s="681"/>
      <c r="CA18" s="681"/>
      <c r="CB18" s="724"/>
      <c r="CD18" s="713" t="s">
        <v>269</v>
      </c>
      <c r="CE18" s="714"/>
      <c r="CF18" s="714"/>
      <c r="CG18" s="714"/>
      <c r="CH18" s="714"/>
      <c r="CI18" s="714"/>
      <c r="CJ18" s="714"/>
      <c r="CK18" s="714"/>
      <c r="CL18" s="714"/>
      <c r="CM18" s="714"/>
      <c r="CN18" s="714"/>
      <c r="CO18" s="714"/>
      <c r="CP18" s="714"/>
      <c r="CQ18" s="715"/>
      <c r="CR18" s="680" t="s">
        <v>127</v>
      </c>
      <c r="CS18" s="681"/>
      <c r="CT18" s="681"/>
      <c r="CU18" s="681"/>
      <c r="CV18" s="681"/>
      <c r="CW18" s="681"/>
      <c r="CX18" s="681"/>
      <c r="CY18" s="682"/>
      <c r="CZ18" s="717" t="s">
        <v>137</v>
      </c>
      <c r="DA18" s="717"/>
      <c r="DB18" s="717"/>
      <c r="DC18" s="717"/>
      <c r="DD18" s="686" t="s">
        <v>127</v>
      </c>
      <c r="DE18" s="681"/>
      <c r="DF18" s="681"/>
      <c r="DG18" s="681"/>
      <c r="DH18" s="681"/>
      <c r="DI18" s="681"/>
      <c r="DJ18" s="681"/>
      <c r="DK18" s="681"/>
      <c r="DL18" s="681"/>
      <c r="DM18" s="681"/>
      <c r="DN18" s="681"/>
      <c r="DO18" s="681"/>
      <c r="DP18" s="682"/>
      <c r="DQ18" s="686" t="s">
        <v>243</v>
      </c>
      <c r="DR18" s="681"/>
      <c r="DS18" s="681"/>
      <c r="DT18" s="681"/>
      <c r="DU18" s="681"/>
      <c r="DV18" s="681"/>
      <c r="DW18" s="681"/>
      <c r="DX18" s="681"/>
      <c r="DY18" s="681"/>
      <c r="DZ18" s="681"/>
      <c r="EA18" s="681"/>
      <c r="EB18" s="681"/>
      <c r="EC18" s="724"/>
    </row>
    <row r="19" spans="2:133" ht="11.25" customHeight="1" x14ac:dyDescent="0.15">
      <c r="B19" s="677" t="s">
        <v>270</v>
      </c>
      <c r="C19" s="678"/>
      <c r="D19" s="678"/>
      <c r="E19" s="678"/>
      <c r="F19" s="678"/>
      <c r="G19" s="678"/>
      <c r="H19" s="678"/>
      <c r="I19" s="678"/>
      <c r="J19" s="678"/>
      <c r="K19" s="678"/>
      <c r="L19" s="678"/>
      <c r="M19" s="678"/>
      <c r="N19" s="678"/>
      <c r="O19" s="678"/>
      <c r="P19" s="678"/>
      <c r="Q19" s="679"/>
      <c r="R19" s="680">
        <v>2793</v>
      </c>
      <c r="S19" s="681"/>
      <c r="T19" s="681"/>
      <c r="U19" s="681"/>
      <c r="V19" s="681"/>
      <c r="W19" s="681"/>
      <c r="X19" s="681"/>
      <c r="Y19" s="682"/>
      <c r="Z19" s="717">
        <v>0</v>
      </c>
      <c r="AA19" s="717"/>
      <c r="AB19" s="717"/>
      <c r="AC19" s="717"/>
      <c r="AD19" s="718">
        <v>2793</v>
      </c>
      <c r="AE19" s="718"/>
      <c r="AF19" s="718"/>
      <c r="AG19" s="718"/>
      <c r="AH19" s="718"/>
      <c r="AI19" s="718"/>
      <c r="AJ19" s="718"/>
      <c r="AK19" s="718"/>
      <c r="AL19" s="683">
        <v>0</v>
      </c>
      <c r="AM19" s="684"/>
      <c r="AN19" s="684"/>
      <c r="AO19" s="719"/>
      <c r="AP19" s="677" t="s">
        <v>271</v>
      </c>
      <c r="AQ19" s="678"/>
      <c r="AR19" s="678"/>
      <c r="AS19" s="678"/>
      <c r="AT19" s="678"/>
      <c r="AU19" s="678"/>
      <c r="AV19" s="678"/>
      <c r="AW19" s="678"/>
      <c r="AX19" s="678"/>
      <c r="AY19" s="678"/>
      <c r="AZ19" s="678"/>
      <c r="BA19" s="678"/>
      <c r="BB19" s="678"/>
      <c r="BC19" s="678"/>
      <c r="BD19" s="678"/>
      <c r="BE19" s="678"/>
      <c r="BF19" s="679"/>
      <c r="BG19" s="680">
        <v>664628</v>
      </c>
      <c r="BH19" s="681"/>
      <c r="BI19" s="681"/>
      <c r="BJ19" s="681"/>
      <c r="BK19" s="681"/>
      <c r="BL19" s="681"/>
      <c r="BM19" s="681"/>
      <c r="BN19" s="682"/>
      <c r="BO19" s="717">
        <v>8.1999999999999993</v>
      </c>
      <c r="BP19" s="717"/>
      <c r="BQ19" s="717"/>
      <c r="BR19" s="717"/>
      <c r="BS19" s="686" t="s">
        <v>243</v>
      </c>
      <c r="BT19" s="681"/>
      <c r="BU19" s="681"/>
      <c r="BV19" s="681"/>
      <c r="BW19" s="681"/>
      <c r="BX19" s="681"/>
      <c r="BY19" s="681"/>
      <c r="BZ19" s="681"/>
      <c r="CA19" s="681"/>
      <c r="CB19" s="724"/>
      <c r="CD19" s="713" t="s">
        <v>272</v>
      </c>
      <c r="CE19" s="714"/>
      <c r="CF19" s="714"/>
      <c r="CG19" s="714"/>
      <c r="CH19" s="714"/>
      <c r="CI19" s="714"/>
      <c r="CJ19" s="714"/>
      <c r="CK19" s="714"/>
      <c r="CL19" s="714"/>
      <c r="CM19" s="714"/>
      <c r="CN19" s="714"/>
      <c r="CO19" s="714"/>
      <c r="CP19" s="714"/>
      <c r="CQ19" s="715"/>
      <c r="CR19" s="680" t="s">
        <v>243</v>
      </c>
      <c r="CS19" s="681"/>
      <c r="CT19" s="681"/>
      <c r="CU19" s="681"/>
      <c r="CV19" s="681"/>
      <c r="CW19" s="681"/>
      <c r="CX19" s="681"/>
      <c r="CY19" s="682"/>
      <c r="CZ19" s="717" t="s">
        <v>127</v>
      </c>
      <c r="DA19" s="717"/>
      <c r="DB19" s="717"/>
      <c r="DC19" s="717"/>
      <c r="DD19" s="686" t="s">
        <v>243</v>
      </c>
      <c r="DE19" s="681"/>
      <c r="DF19" s="681"/>
      <c r="DG19" s="681"/>
      <c r="DH19" s="681"/>
      <c r="DI19" s="681"/>
      <c r="DJ19" s="681"/>
      <c r="DK19" s="681"/>
      <c r="DL19" s="681"/>
      <c r="DM19" s="681"/>
      <c r="DN19" s="681"/>
      <c r="DO19" s="681"/>
      <c r="DP19" s="682"/>
      <c r="DQ19" s="686" t="s">
        <v>243</v>
      </c>
      <c r="DR19" s="681"/>
      <c r="DS19" s="681"/>
      <c r="DT19" s="681"/>
      <c r="DU19" s="681"/>
      <c r="DV19" s="681"/>
      <c r="DW19" s="681"/>
      <c r="DX19" s="681"/>
      <c r="DY19" s="681"/>
      <c r="DZ19" s="681"/>
      <c r="EA19" s="681"/>
      <c r="EB19" s="681"/>
      <c r="EC19" s="724"/>
    </row>
    <row r="20" spans="2:133" ht="11.25" customHeight="1" x14ac:dyDescent="0.15">
      <c r="B20" s="677" t="s">
        <v>273</v>
      </c>
      <c r="C20" s="678"/>
      <c r="D20" s="678"/>
      <c r="E20" s="678"/>
      <c r="F20" s="678"/>
      <c r="G20" s="678"/>
      <c r="H20" s="678"/>
      <c r="I20" s="678"/>
      <c r="J20" s="678"/>
      <c r="K20" s="678"/>
      <c r="L20" s="678"/>
      <c r="M20" s="678"/>
      <c r="N20" s="678"/>
      <c r="O20" s="678"/>
      <c r="P20" s="678"/>
      <c r="Q20" s="679"/>
      <c r="R20" s="680">
        <v>963</v>
      </c>
      <c r="S20" s="681"/>
      <c r="T20" s="681"/>
      <c r="U20" s="681"/>
      <c r="V20" s="681"/>
      <c r="W20" s="681"/>
      <c r="X20" s="681"/>
      <c r="Y20" s="682"/>
      <c r="Z20" s="717">
        <v>0</v>
      </c>
      <c r="AA20" s="717"/>
      <c r="AB20" s="717"/>
      <c r="AC20" s="717"/>
      <c r="AD20" s="718">
        <v>963</v>
      </c>
      <c r="AE20" s="718"/>
      <c r="AF20" s="718"/>
      <c r="AG20" s="718"/>
      <c r="AH20" s="718"/>
      <c r="AI20" s="718"/>
      <c r="AJ20" s="718"/>
      <c r="AK20" s="718"/>
      <c r="AL20" s="683">
        <v>0</v>
      </c>
      <c r="AM20" s="684"/>
      <c r="AN20" s="684"/>
      <c r="AO20" s="719"/>
      <c r="AP20" s="677" t="s">
        <v>274</v>
      </c>
      <c r="AQ20" s="678"/>
      <c r="AR20" s="678"/>
      <c r="AS20" s="678"/>
      <c r="AT20" s="678"/>
      <c r="AU20" s="678"/>
      <c r="AV20" s="678"/>
      <c r="AW20" s="678"/>
      <c r="AX20" s="678"/>
      <c r="AY20" s="678"/>
      <c r="AZ20" s="678"/>
      <c r="BA20" s="678"/>
      <c r="BB20" s="678"/>
      <c r="BC20" s="678"/>
      <c r="BD20" s="678"/>
      <c r="BE20" s="678"/>
      <c r="BF20" s="679"/>
      <c r="BG20" s="680">
        <v>664628</v>
      </c>
      <c r="BH20" s="681"/>
      <c r="BI20" s="681"/>
      <c r="BJ20" s="681"/>
      <c r="BK20" s="681"/>
      <c r="BL20" s="681"/>
      <c r="BM20" s="681"/>
      <c r="BN20" s="682"/>
      <c r="BO20" s="717">
        <v>8.1999999999999993</v>
      </c>
      <c r="BP20" s="717"/>
      <c r="BQ20" s="717"/>
      <c r="BR20" s="717"/>
      <c r="BS20" s="686" t="s">
        <v>243</v>
      </c>
      <c r="BT20" s="681"/>
      <c r="BU20" s="681"/>
      <c r="BV20" s="681"/>
      <c r="BW20" s="681"/>
      <c r="BX20" s="681"/>
      <c r="BY20" s="681"/>
      <c r="BZ20" s="681"/>
      <c r="CA20" s="681"/>
      <c r="CB20" s="724"/>
      <c r="CD20" s="713" t="s">
        <v>275</v>
      </c>
      <c r="CE20" s="714"/>
      <c r="CF20" s="714"/>
      <c r="CG20" s="714"/>
      <c r="CH20" s="714"/>
      <c r="CI20" s="714"/>
      <c r="CJ20" s="714"/>
      <c r="CK20" s="714"/>
      <c r="CL20" s="714"/>
      <c r="CM20" s="714"/>
      <c r="CN20" s="714"/>
      <c r="CO20" s="714"/>
      <c r="CP20" s="714"/>
      <c r="CQ20" s="715"/>
      <c r="CR20" s="680">
        <v>28741291</v>
      </c>
      <c r="CS20" s="681"/>
      <c r="CT20" s="681"/>
      <c r="CU20" s="681"/>
      <c r="CV20" s="681"/>
      <c r="CW20" s="681"/>
      <c r="CX20" s="681"/>
      <c r="CY20" s="682"/>
      <c r="CZ20" s="717">
        <v>100</v>
      </c>
      <c r="DA20" s="717"/>
      <c r="DB20" s="717"/>
      <c r="DC20" s="717"/>
      <c r="DD20" s="686">
        <v>4506321</v>
      </c>
      <c r="DE20" s="681"/>
      <c r="DF20" s="681"/>
      <c r="DG20" s="681"/>
      <c r="DH20" s="681"/>
      <c r="DI20" s="681"/>
      <c r="DJ20" s="681"/>
      <c r="DK20" s="681"/>
      <c r="DL20" s="681"/>
      <c r="DM20" s="681"/>
      <c r="DN20" s="681"/>
      <c r="DO20" s="681"/>
      <c r="DP20" s="682"/>
      <c r="DQ20" s="686">
        <v>17090085</v>
      </c>
      <c r="DR20" s="681"/>
      <c r="DS20" s="681"/>
      <c r="DT20" s="681"/>
      <c r="DU20" s="681"/>
      <c r="DV20" s="681"/>
      <c r="DW20" s="681"/>
      <c r="DX20" s="681"/>
      <c r="DY20" s="681"/>
      <c r="DZ20" s="681"/>
      <c r="EA20" s="681"/>
      <c r="EB20" s="681"/>
      <c r="EC20" s="724"/>
    </row>
    <row r="21" spans="2:133" ht="11.25" customHeight="1" x14ac:dyDescent="0.15">
      <c r="B21" s="677" t="s">
        <v>276</v>
      </c>
      <c r="C21" s="678"/>
      <c r="D21" s="678"/>
      <c r="E21" s="678"/>
      <c r="F21" s="678"/>
      <c r="G21" s="678"/>
      <c r="H21" s="678"/>
      <c r="I21" s="678"/>
      <c r="J21" s="678"/>
      <c r="K21" s="678"/>
      <c r="L21" s="678"/>
      <c r="M21" s="678"/>
      <c r="N21" s="678"/>
      <c r="O21" s="678"/>
      <c r="P21" s="678"/>
      <c r="Q21" s="679"/>
      <c r="R21" s="680">
        <v>76997</v>
      </c>
      <c r="S21" s="681"/>
      <c r="T21" s="681"/>
      <c r="U21" s="681"/>
      <c r="V21" s="681"/>
      <c r="W21" s="681"/>
      <c r="X21" s="681"/>
      <c r="Y21" s="682"/>
      <c r="Z21" s="717">
        <v>0.3</v>
      </c>
      <c r="AA21" s="717"/>
      <c r="AB21" s="717"/>
      <c r="AC21" s="717"/>
      <c r="AD21" s="718">
        <v>76997</v>
      </c>
      <c r="AE21" s="718"/>
      <c r="AF21" s="718"/>
      <c r="AG21" s="718"/>
      <c r="AH21" s="718"/>
      <c r="AI21" s="718"/>
      <c r="AJ21" s="718"/>
      <c r="AK21" s="718"/>
      <c r="AL21" s="683">
        <v>0.6</v>
      </c>
      <c r="AM21" s="684"/>
      <c r="AN21" s="684"/>
      <c r="AO21" s="719"/>
      <c r="AP21" s="774" t="s">
        <v>277</v>
      </c>
      <c r="AQ21" s="782"/>
      <c r="AR21" s="782"/>
      <c r="AS21" s="782"/>
      <c r="AT21" s="782"/>
      <c r="AU21" s="782"/>
      <c r="AV21" s="782"/>
      <c r="AW21" s="782"/>
      <c r="AX21" s="782"/>
      <c r="AY21" s="782"/>
      <c r="AZ21" s="782"/>
      <c r="BA21" s="782"/>
      <c r="BB21" s="782"/>
      <c r="BC21" s="782"/>
      <c r="BD21" s="782"/>
      <c r="BE21" s="782"/>
      <c r="BF21" s="776"/>
      <c r="BG21" s="680" t="s">
        <v>137</v>
      </c>
      <c r="BH21" s="681"/>
      <c r="BI21" s="681"/>
      <c r="BJ21" s="681"/>
      <c r="BK21" s="681"/>
      <c r="BL21" s="681"/>
      <c r="BM21" s="681"/>
      <c r="BN21" s="682"/>
      <c r="BO21" s="717" t="s">
        <v>127</v>
      </c>
      <c r="BP21" s="717"/>
      <c r="BQ21" s="717"/>
      <c r="BR21" s="717"/>
      <c r="BS21" s="686" t="s">
        <v>137</v>
      </c>
      <c r="BT21" s="681"/>
      <c r="BU21" s="681"/>
      <c r="BV21" s="681"/>
      <c r="BW21" s="681"/>
      <c r="BX21" s="681"/>
      <c r="BY21" s="681"/>
      <c r="BZ21" s="681"/>
      <c r="CA21" s="681"/>
      <c r="CB21" s="724"/>
      <c r="CD21" s="787"/>
      <c r="CE21" s="730"/>
      <c r="CF21" s="730"/>
      <c r="CG21" s="730"/>
      <c r="CH21" s="730"/>
      <c r="CI21" s="730"/>
      <c r="CJ21" s="730"/>
      <c r="CK21" s="730"/>
      <c r="CL21" s="730"/>
      <c r="CM21" s="730"/>
      <c r="CN21" s="730"/>
      <c r="CO21" s="730"/>
      <c r="CP21" s="730"/>
      <c r="CQ21" s="73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278</v>
      </c>
      <c r="C22" s="678"/>
      <c r="D22" s="678"/>
      <c r="E22" s="678"/>
      <c r="F22" s="678"/>
      <c r="G22" s="678"/>
      <c r="H22" s="678"/>
      <c r="I22" s="678"/>
      <c r="J22" s="678"/>
      <c r="K22" s="678"/>
      <c r="L22" s="678"/>
      <c r="M22" s="678"/>
      <c r="N22" s="678"/>
      <c r="O22" s="678"/>
      <c r="P22" s="678"/>
      <c r="Q22" s="679"/>
      <c r="R22" s="680">
        <v>4992755</v>
      </c>
      <c r="S22" s="681"/>
      <c r="T22" s="681"/>
      <c r="U22" s="681"/>
      <c r="V22" s="681"/>
      <c r="W22" s="681"/>
      <c r="X22" s="681"/>
      <c r="Y22" s="682"/>
      <c r="Z22" s="717">
        <v>16.2</v>
      </c>
      <c r="AA22" s="717"/>
      <c r="AB22" s="717"/>
      <c r="AC22" s="717"/>
      <c r="AD22" s="718">
        <v>2885690</v>
      </c>
      <c r="AE22" s="718"/>
      <c r="AF22" s="718"/>
      <c r="AG22" s="718"/>
      <c r="AH22" s="718"/>
      <c r="AI22" s="718"/>
      <c r="AJ22" s="718"/>
      <c r="AK22" s="718"/>
      <c r="AL22" s="683">
        <v>24.2</v>
      </c>
      <c r="AM22" s="684"/>
      <c r="AN22" s="684"/>
      <c r="AO22" s="719"/>
      <c r="AP22" s="774" t="s">
        <v>279</v>
      </c>
      <c r="AQ22" s="782"/>
      <c r="AR22" s="782"/>
      <c r="AS22" s="782"/>
      <c r="AT22" s="782"/>
      <c r="AU22" s="782"/>
      <c r="AV22" s="782"/>
      <c r="AW22" s="782"/>
      <c r="AX22" s="782"/>
      <c r="AY22" s="782"/>
      <c r="AZ22" s="782"/>
      <c r="BA22" s="782"/>
      <c r="BB22" s="782"/>
      <c r="BC22" s="782"/>
      <c r="BD22" s="782"/>
      <c r="BE22" s="782"/>
      <c r="BF22" s="776"/>
      <c r="BG22" s="680" t="s">
        <v>127</v>
      </c>
      <c r="BH22" s="681"/>
      <c r="BI22" s="681"/>
      <c r="BJ22" s="681"/>
      <c r="BK22" s="681"/>
      <c r="BL22" s="681"/>
      <c r="BM22" s="681"/>
      <c r="BN22" s="682"/>
      <c r="BO22" s="717" t="s">
        <v>137</v>
      </c>
      <c r="BP22" s="717"/>
      <c r="BQ22" s="717"/>
      <c r="BR22" s="717"/>
      <c r="BS22" s="686" t="s">
        <v>243</v>
      </c>
      <c r="BT22" s="681"/>
      <c r="BU22" s="681"/>
      <c r="BV22" s="681"/>
      <c r="BW22" s="681"/>
      <c r="BX22" s="681"/>
      <c r="BY22" s="681"/>
      <c r="BZ22" s="681"/>
      <c r="CA22" s="681"/>
      <c r="CB22" s="724"/>
      <c r="CD22" s="784" t="s">
        <v>280</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281</v>
      </c>
      <c r="C23" s="678"/>
      <c r="D23" s="678"/>
      <c r="E23" s="678"/>
      <c r="F23" s="678"/>
      <c r="G23" s="678"/>
      <c r="H23" s="678"/>
      <c r="I23" s="678"/>
      <c r="J23" s="678"/>
      <c r="K23" s="678"/>
      <c r="L23" s="678"/>
      <c r="M23" s="678"/>
      <c r="N23" s="678"/>
      <c r="O23" s="678"/>
      <c r="P23" s="678"/>
      <c r="Q23" s="679"/>
      <c r="R23" s="680">
        <v>2885690</v>
      </c>
      <c r="S23" s="681"/>
      <c r="T23" s="681"/>
      <c r="U23" s="681"/>
      <c r="V23" s="681"/>
      <c r="W23" s="681"/>
      <c r="X23" s="681"/>
      <c r="Y23" s="682"/>
      <c r="Z23" s="717">
        <v>9.4</v>
      </c>
      <c r="AA23" s="717"/>
      <c r="AB23" s="717"/>
      <c r="AC23" s="717"/>
      <c r="AD23" s="718">
        <v>2885690</v>
      </c>
      <c r="AE23" s="718"/>
      <c r="AF23" s="718"/>
      <c r="AG23" s="718"/>
      <c r="AH23" s="718"/>
      <c r="AI23" s="718"/>
      <c r="AJ23" s="718"/>
      <c r="AK23" s="718"/>
      <c r="AL23" s="683">
        <v>24.2</v>
      </c>
      <c r="AM23" s="684"/>
      <c r="AN23" s="684"/>
      <c r="AO23" s="719"/>
      <c r="AP23" s="774" t="s">
        <v>282</v>
      </c>
      <c r="AQ23" s="782"/>
      <c r="AR23" s="782"/>
      <c r="AS23" s="782"/>
      <c r="AT23" s="782"/>
      <c r="AU23" s="782"/>
      <c r="AV23" s="782"/>
      <c r="AW23" s="782"/>
      <c r="AX23" s="782"/>
      <c r="AY23" s="782"/>
      <c r="AZ23" s="782"/>
      <c r="BA23" s="782"/>
      <c r="BB23" s="782"/>
      <c r="BC23" s="782"/>
      <c r="BD23" s="782"/>
      <c r="BE23" s="782"/>
      <c r="BF23" s="776"/>
      <c r="BG23" s="680">
        <v>664628</v>
      </c>
      <c r="BH23" s="681"/>
      <c r="BI23" s="681"/>
      <c r="BJ23" s="681"/>
      <c r="BK23" s="681"/>
      <c r="BL23" s="681"/>
      <c r="BM23" s="681"/>
      <c r="BN23" s="682"/>
      <c r="BO23" s="717">
        <v>8.1999999999999993</v>
      </c>
      <c r="BP23" s="717"/>
      <c r="BQ23" s="717"/>
      <c r="BR23" s="717"/>
      <c r="BS23" s="686" t="s">
        <v>243</v>
      </c>
      <c r="BT23" s="681"/>
      <c r="BU23" s="681"/>
      <c r="BV23" s="681"/>
      <c r="BW23" s="681"/>
      <c r="BX23" s="681"/>
      <c r="BY23" s="681"/>
      <c r="BZ23" s="681"/>
      <c r="CA23" s="681"/>
      <c r="CB23" s="724"/>
      <c r="CD23" s="784" t="s">
        <v>221</v>
      </c>
      <c r="CE23" s="785"/>
      <c r="CF23" s="785"/>
      <c r="CG23" s="785"/>
      <c r="CH23" s="785"/>
      <c r="CI23" s="785"/>
      <c r="CJ23" s="785"/>
      <c r="CK23" s="785"/>
      <c r="CL23" s="785"/>
      <c r="CM23" s="785"/>
      <c r="CN23" s="785"/>
      <c r="CO23" s="785"/>
      <c r="CP23" s="785"/>
      <c r="CQ23" s="786"/>
      <c r="CR23" s="784" t="s">
        <v>283</v>
      </c>
      <c r="CS23" s="785"/>
      <c r="CT23" s="785"/>
      <c r="CU23" s="785"/>
      <c r="CV23" s="785"/>
      <c r="CW23" s="785"/>
      <c r="CX23" s="785"/>
      <c r="CY23" s="786"/>
      <c r="CZ23" s="784" t="s">
        <v>284</v>
      </c>
      <c r="DA23" s="785"/>
      <c r="DB23" s="785"/>
      <c r="DC23" s="786"/>
      <c r="DD23" s="784" t="s">
        <v>285</v>
      </c>
      <c r="DE23" s="785"/>
      <c r="DF23" s="785"/>
      <c r="DG23" s="785"/>
      <c r="DH23" s="785"/>
      <c r="DI23" s="785"/>
      <c r="DJ23" s="785"/>
      <c r="DK23" s="786"/>
      <c r="DL23" s="793" t="s">
        <v>286</v>
      </c>
      <c r="DM23" s="794"/>
      <c r="DN23" s="794"/>
      <c r="DO23" s="794"/>
      <c r="DP23" s="794"/>
      <c r="DQ23" s="794"/>
      <c r="DR23" s="794"/>
      <c r="DS23" s="794"/>
      <c r="DT23" s="794"/>
      <c r="DU23" s="794"/>
      <c r="DV23" s="795"/>
      <c r="DW23" s="784" t="s">
        <v>287</v>
      </c>
      <c r="DX23" s="785"/>
      <c r="DY23" s="785"/>
      <c r="DZ23" s="785"/>
      <c r="EA23" s="785"/>
      <c r="EB23" s="785"/>
      <c r="EC23" s="786"/>
    </row>
    <row r="24" spans="2:133" ht="11.25" customHeight="1" x14ac:dyDescent="0.15">
      <c r="B24" s="677" t="s">
        <v>288</v>
      </c>
      <c r="C24" s="678"/>
      <c r="D24" s="678"/>
      <c r="E24" s="678"/>
      <c r="F24" s="678"/>
      <c r="G24" s="678"/>
      <c r="H24" s="678"/>
      <c r="I24" s="678"/>
      <c r="J24" s="678"/>
      <c r="K24" s="678"/>
      <c r="L24" s="678"/>
      <c r="M24" s="678"/>
      <c r="N24" s="678"/>
      <c r="O24" s="678"/>
      <c r="P24" s="678"/>
      <c r="Q24" s="679"/>
      <c r="R24" s="680">
        <v>501121</v>
      </c>
      <c r="S24" s="681"/>
      <c r="T24" s="681"/>
      <c r="U24" s="681"/>
      <c r="V24" s="681"/>
      <c r="W24" s="681"/>
      <c r="X24" s="681"/>
      <c r="Y24" s="682"/>
      <c r="Z24" s="717">
        <v>1.6</v>
      </c>
      <c r="AA24" s="717"/>
      <c r="AB24" s="717"/>
      <c r="AC24" s="717"/>
      <c r="AD24" s="718" t="s">
        <v>127</v>
      </c>
      <c r="AE24" s="718"/>
      <c r="AF24" s="718"/>
      <c r="AG24" s="718"/>
      <c r="AH24" s="718"/>
      <c r="AI24" s="718"/>
      <c r="AJ24" s="718"/>
      <c r="AK24" s="718"/>
      <c r="AL24" s="683" t="s">
        <v>243</v>
      </c>
      <c r="AM24" s="684"/>
      <c r="AN24" s="684"/>
      <c r="AO24" s="719"/>
      <c r="AP24" s="774" t="s">
        <v>289</v>
      </c>
      <c r="AQ24" s="782"/>
      <c r="AR24" s="782"/>
      <c r="AS24" s="782"/>
      <c r="AT24" s="782"/>
      <c r="AU24" s="782"/>
      <c r="AV24" s="782"/>
      <c r="AW24" s="782"/>
      <c r="AX24" s="782"/>
      <c r="AY24" s="782"/>
      <c r="AZ24" s="782"/>
      <c r="BA24" s="782"/>
      <c r="BB24" s="782"/>
      <c r="BC24" s="782"/>
      <c r="BD24" s="782"/>
      <c r="BE24" s="782"/>
      <c r="BF24" s="776"/>
      <c r="BG24" s="680" t="s">
        <v>127</v>
      </c>
      <c r="BH24" s="681"/>
      <c r="BI24" s="681"/>
      <c r="BJ24" s="681"/>
      <c r="BK24" s="681"/>
      <c r="BL24" s="681"/>
      <c r="BM24" s="681"/>
      <c r="BN24" s="682"/>
      <c r="BO24" s="717" t="s">
        <v>127</v>
      </c>
      <c r="BP24" s="717"/>
      <c r="BQ24" s="717"/>
      <c r="BR24" s="717"/>
      <c r="BS24" s="686" t="s">
        <v>137</v>
      </c>
      <c r="BT24" s="681"/>
      <c r="BU24" s="681"/>
      <c r="BV24" s="681"/>
      <c r="BW24" s="681"/>
      <c r="BX24" s="681"/>
      <c r="BY24" s="681"/>
      <c r="BZ24" s="681"/>
      <c r="CA24" s="681"/>
      <c r="CB24" s="724"/>
      <c r="CD24" s="738" t="s">
        <v>290</v>
      </c>
      <c r="CE24" s="739"/>
      <c r="CF24" s="739"/>
      <c r="CG24" s="739"/>
      <c r="CH24" s="739"/>
      <c r="CI24" s="739"/>
      <c r="CJ24" s="739"/>
      <c r="CK24" s="739"/>
      <c r="CL24" s="739"/>
      <c r="CM24" s="739"/>
      <c r="CN24" s="739"/>
      <c r="CO24" s="739"/>
      <c r="CP24" s="739"/>
      <c r="CQ24" s="740"/>
      <c r="CR24" s="735">
        <v>12776649</v>
      </c>
      <c r="CS24" s="736"/>
      <c r="CT24" s="736"/>
      <c r="CU24" s="736"/>
      <c r="CV24" s="736"/>
      <c r="CW24" s="736"/>
      <c r="CX24" s="736"/>
      <c r="CY24" s="779"/>
      <c r="CZ24" s="780">
        <v>44.5</v>
      </c>
      <c r="DA24" s="751"/>
      <c r="DB24" s="751"/>
      <c r="DC24" s="783"/>
      <c r="DD24" s="778">
        <v>8228059</v>
      </c>
      <c r="DE24" s="736"/>
      <c r="DF24" s="736"/>
      <c r="DG24" s="736"/>
      <c r="DH24" s="736"/>
      <c r="DI24" s="736"/>
      <c r="DJ24" s="736"/>
      <c r="DK24" s="779"/>
      <c r="DL24" s="778">
        <v>6667809</v>
      </c>
      <c r="DM24" s="736"/>
      <c r="DN24" s="736"/>
      <c r="DO24" s="736"/>
      <c r="DP24" s="736"/>
      <c r="DQ24" s="736"/>
      <c r="DR24" s="736"/>
      <c r="DS24" s="736"/>
      <c r="DT24" s="736"/>
      <c r="DU24" s="736"/>
      <c r="DV24" s="779"/>
      <c r="DW24" s="780">
        <v>52.9</v>
      </c>
      <c r="DX24" s="751"/>
      <c r="DY24" s="751"/>
      <c r="DZ24" s="751"/>
      <c r="EA24" s="751"/>
      <c r="EB24" s="751"/>
      <c r="EC24" s="781"/>
    </row>
    <row r="25" spans="2:133" ht="11.25" customHeight="1" x14ac:dyDescent="0.15">
      <c r="B25" s="677" t="s">
        <v>291</v>
      </c>
      <c r="C25" s="678"/>
      <c r="D25" s="678"/>
      <c r="E25" s="678"/>
      <c r="F25" s="678"/>
      <c r="G25" s="678"/>
      <c r="H25" s="678"/>
      <c r="I25" s="678"/>
      <c r="J25" s="678"/>
      <c r="K25" s="678"/>
      <c r="L25" s="678"/>
      <c r="M25" s="678"/>
      <c r="N25" s="678"/>
      <c r="O25" s="678"/>
      <c r="P25" s="678"/>
      <c r="Q25" s="679"/>
      <c r="R25" s="680">
        <v>1605944</v>
      </c>
      <c r="S25" s="681"/>
      <c r="T25" s="681"/>
      <c r="U25" s="681"/>
      <c r="V25" s="681"/>
      <c r="W25" s="681"/>
      <c r="X25" s="681"/>
      <c r="Y25" s="682"/>
      <c r="Z25" s="717">
        <v>5.2</v>
      </c>
      <c r="AA25" s="717"/>
      <c r="AB25" s="717"/>
      <c r="AC25" s="717"/>
      <c r="AD25" s="718" t="s">
        <v>127</v>
      </c>
      <c r="AE25" s="718"/>
      <c r="AF25" s="718"/>
      <c r="AG25" s="718"/>
      <c r="AH25" s="718"/>
      <c r="AI25" s="718"/>
      <c r="AJ25" s="718"/>
      <c r="AK25" s="718"/>
      <c r="AL25" s="683" t="s">
        <v>137</v>
      </c>
      <c r="AM25" s="684"/>
      <c r="AN25" s="684"/>
      <c r="AO25" s="719"/>
      <c r="AP25" s="774" t="s">
        <v>292</v>
      </c>
      <c r="AQ25" s="782"/>
      <c r="AR25" s="782"/>
      <c r="AS25" s="782"/>
      <c r="AT25" s="782"/>
      <c r="AU25" s="782"/>
      <c r="AV25" s="782"/>
      <c r="AW25" s="782"/>
      <c r="AX25" s="782"/>
      <c r="AY25" s="782"/>
      <c r="AZ25" s="782"/>
      <c r="BA25" s="782"/>
      <c r="BB25" s="782"/>
      <c r="BC25" s="782"/>
      <c r="BD25" s="782"/>
      <c r="BE25" s="782"/>
      <c r="BF25" s="776"/>
      <c r="BG25" s="680" t="s">
        <v>137</v>
      </c>
      <c r="BH25" s="681"/>
      <c r="BI25" s="681"/>
      <c r="BJ25" s="681"/>
      <c r="BK25" s="681"/>
      <c r="BL25" s="681"/>
      <c r="BM25" s="681"/>
      <c r="BN25" s="682"/>
      <c r="BO25" s="717" t="s">
        <v>137</v>
      </c>
      <c r="BP25" s="717"/>
      <c r="BQ25" s="717"/>
      <c r="BR25" s="717"/>
      <c r="BS25" s="686" t="s">
        <v>127</v>
      </c>
      <c r="BT25" s="681"/>
      <c r="BU25" s="681"/>
      <c r="BV25" s="681"/>
      <c r="BW25" s="681"/>
      <c r="BX25" s="681"/>
      <c r="BY25" s="681"/>
      <c r="BZ25" s="681"/>
      <c r="CA25" s="681"/>
      <c r="CB25" s="724"/>
      <c r="CD25" s="713" t="s">
        <v>293</v>
      </c>
      <c r="CE25" s="714"/>
      <c r="CF25" s="714"/>
      <c r="CG25" s="714"/>
      <c r="CH25" s="714"/>
      <c r="CI25" s="714"/>
      <c r="CJ25" s="714"/>
      <c r="CK25" s="714"/>
      <c r="CL25" s="714"/>
      <c r="CM25" s="714"/>
      <c r="CN25" s="714"/>
      <c r="CO25" s="714"/>
      <c r="CP25" s="714"/>
      <c r="CQ25" s="715"/>
      <c r="CR25" s="680">
        <v>3570645</v>
      </c>
      <c r="CS25" s="699"/>
      <c r="CT25" s="699"/>
      <c r="CU25" s="699"/>
      <c r="CV25" s="699"/>
      <c r="CW25" s="699"/>
      <c r="CX25" s="699"/>
      <c r="CY25" s="700"/>
      <c r="CZ25" s="683">
        <v>12.4</v>
      </c>
      <c r="DA25" s="701"/>
      <c r="DB25" s="701"/>
      <c r="DC25" s="702"/>
      <c r="DD25" s="686">
        <v>3259773</v>
      </c>
      <c r="DE25" s="699"/>
      <c r="DF25" s="699"/>
      <c r="DG25" s="699"/>
      <c r="DH25" s="699"/>
      <c r="DI25" s="699"/>
      <c r="DJ25" s="699"/>
      <c r="DK25" s="700"/>
      <c r="DL25" s="686">
        <v>3106693</v>
      </c>
      <c r="DM25" s="699"/>
      <c r="DN25" s="699"/>
      <c r="DO25" s="699"/>
      <c r="DP25" s="699"/>
      <c r="DQ25" s="699"/>
      <c r="DR25" s="699"/>
      <c r="DS25" s="699"/>
      <c r="DT25" s="699"/>
      <c r="DU25" s="699"/>
      <c r="DV25" s="700"/>
      <c r="DW25" s="683">
        <v>24.6</v>
      </c>
      <c r="DX25" s="701"/>
      <c r="DY25" s="701"/>
      <c r="DZ25" s="701"/>
      <c r="EA25" s="701"/>
      <c r="EB25" s="701"/>
      <c r="EC25" s="716"/>
    </row>
    <row r="26" spans="2:133" ht="11.25" customHeight="1" x14ac:dyDescent="0.15">
      <c r="B26" s="677" t="s">
        <v>294</v>
      </c>
      <c r="C26" s="678"/>
      <c r="D26" s="678"/>
      <c r="E26" s="678"/>
      <c r="F26" s="678"/>
      <c r="G26" s="678"/>
      <c r="H26" s="678"/>
      <c r="I26" s="678"/>
      <c r="J26" s="678"/>
      <c r="K26" s="678"/>
      <c r="L26" s="678"/>
      <c r="M26" s="678"/>
      <c r="N26" s="678"/>
      <c r="O26" s="678"/>
      <c r="P26" s="678"/>
      <c r="Q26" s="679"/>
      <c r="R26" s="680">
        <v>14506400</v>
      </c>
      <c r="S26" s="681"/>
      <c r="T26" s="681"/>
      <c r="U26" s="681"/>
      <c r="V26" s="681"/>
      <c r="W26" s="681"/>
      <c r="X26" s="681"/>
      <c r="Y26" s="682"/>
      <c r="Z26" s="717">
        <v>47.1</v>
      </c>
      <c r="AA26" s="717"/>
      <c r="AB26" s="717"/>
      <c r="AC26" s="717"/>
      <c r="AD26" s="718">
        <v>11734707</v>
      </c>
      <c r="AE26" s="718"/>
      <c r="AF26" s="718"/>
      <c r="AG26" s="718"/>
      <c r="AH26" s="718"/>
      <c r="AI26" s="718"/>
      <c r="AJ26" s="718"/>
      <c r="AK26" s="718"/>
      <c r="AL26" s="683">
        <v>98.6</v>
      </c>
      <c r="AM26" s="684"/>
      <c r="AN26" s="684"/>
      <c r="AO26" s="719"/>
      <c r="AP26" s="774" t="s">
        <v>295</v>
      </c>
      <c r="AQ26" s="775"/>
      <c r="AR26" s="775"/>
      <c r="AS26" s="775"/>
      <c r="AT26" s="775"/>
      <c r="AU26" s="775"/>
      <c r="AV26" s="775"/>
      <c r="AW26" s="775"/>
      <c r="AX26" s="775"/>
      <c r="AY26" s="775"/>
      <c r="AZ26" s="775"/>
      <c r="BA26" s="775"/>
      <c r="BB26" s="775"/>
      <c r="BC26" s="775"/>
      <c r="BD26" s="775"/>
      <c r="BE26" s="775"/>
      <c r="BF26" s="776"/>
      <c r="BG26" s="680" t="s">
        <v>127</v>
      </c>
      <c r="BH26" s="681"/>
      <c r="BI26" s="681"/>
      <c r="BJ26" s="681"/>
      <c r="BK26" s="681"/>
      <c r="BL26" s="681"/>
      <c r="BM26" s="681"/>
      <c r="BN26" s="682"/>
      <c r="BO26" s="717" t="s">
        <v>137</v>
      </c>
      <c r="BP26" s="717"/>
      <c r="BQ26" s="717"/>
      <c r="BR26" s="717"/>
      <c r="BS26" s="686" t="s">
        <v>127</v>
      </c>
      <c r="BT26" s="681"/>
      <c r="BU26" s="681"/>
      <c r="BV26" s="681"/>
      <c r="BW26" s="681"/>
      <c r="BX26" s="681"/>
      <c r="BY26" s="681"/>
      <c r="BZ26" s="681"/>
      <c r="CA26" s="681"/>
      <c r="CB26" s="724"/>
      <c r="CD26" s="713" t="s">
        <v>296</v>
      </c>
      <c r="CE26" s="714"/>
      <c r="CF26" s="714"/>
      <c r="CG26" s="714"/>
      <c r="CH26" s="714"/>
      <c r="CI26" s="714"/>
      <c r="CJ26" s="714"/>
      <c r="CK26" s="714"/>
      <c r="CL26" s="714"/>
      <c r="CM26" s="714"/>
      <c r="CN26" s="714"/>
      <c r="CO26" s="714"/>
      <c r="CP26" s="714"/>
      <c r="CQ26" s="715"/>
      <c r="CR26" s="680">
        <v>2249371</v>
      </c>
      <c r="CS26" s="681"/>
      <c r="CT26" s="681"/>
      <c r="CU26" s="681"/>
      <c r="CV26" s="681"/>
      <c r="CW26" s="681"/>
      <c r="CX26" s="681"/>
      <c r="CY26" s="682"/>
      <c r="CZ26" s="683">
        <v>7.8</v>
      </c>
      <c r="DA26" s="701"/>
      <c r="DB26" s="701"/>
      <c r="DC26" s="702"/>
      <c r="DD26" s="686">
        <v>2118860</v>
      </c>
      <c r="DE26" s="681"/>
      <c r="DF26" s="681"/>
      <c r="DG26" s="681"/>
      <c r="DH26" s="681"/>
      <c r="DI26" s="681"/>
      <c r="DJ26" s="681"/>
      <c r="DK26" s="682"/>
      <c r="DL26" s="686" t="s">
        <v>137</v>
      </c>
      <c r="DM26" s="681"/>
      <c r="DN26" s="681"/>
      <c r="DO26" s="681"/>
      <c r="DP26" s="681"/>
      <c r="DQ26" s="681"/>
      <c r="DR26" s="681"/>
      <c r="DS26" s="681"/>
      <c r="DT26" s="681"/>
      <c r="DU26" s="681"/>
      <c r="DV26" s="682"/>
      <c r="DW26" s="683" t="s">
        <v>127</v>
      </c>
      <c r="DX26" s="701"/>
      <c r="DY26" s="701"/>
      <c r="DZ26" s="701"/>
      <c r="EA26" s="701"/>
      <c r="EB26" s="701"/>
      <c r="EC26" s="716"/>
    </row>
    <row r="27" spans="2:133" ht="11.25" customHeight="1" x14ac:dyDescent="0.15">
      <c r="B27" s="677" t="s">
        <v>297</v>
      </c>
      <c r="C27" s="678"/>
      <c r="D27" s="678"/>
      <c r="E27" s="678"/>
      <c r="F27" s="678"/>
      <c r="G27" s="678"/>
      <c r="H27" s="678"/>
      <c r="I27" s="678"/>
      <c r="J27" s="678"/>
      <c r="K27" s="678"/>
      <c r="L27" s="678"/>
      <c r="M27" s="678"/>
      <c r="N27" s="678"/>
      <c r="O27" s="678"/>
      <c r="P27" s="678"/>
      <c r="Q27" s="679"/>
      <c r="R27" s="680">
        <v>9949</v>
      </c>
      <c r="S27" s="681"/>
      <c r="T27" s="681"/>
      <c r="U27" s="681"/>
      <c r="V27" s="681"/>
      <c r="W27" s="681"/>
      <c r="X27" s="681"/>
      <c r="Y27" s="682"/>
      <c r="Z27" s="717">
        <v>0</v>
      </c>
      <c r="AA27" s="717"/>
      <c r="AB27" s="717"/>
      <c r="AC27" s="717"/>
      <c r="AD27" s="718">
        <v>9949</v>
      </c>
      <c r="AE27" s="718"/>
      <c r="AF27" s="718"/>
      <c r="AG27" s="718"/>
      <c r="AH27" s="718"/>
      <c r="AI27" s="718"/>
      <c r="AJ27" s="718"/>
      <c r="AK27" s="718"/>
      <c r="AL27" s="683">
        <v>0.1</v>
      </c>
      <c r="AM27" s="684"/>
      <c r="AN27" s="684"/>
      <c r="AO27" s="719"/>
      <c r="AP27" s="677" t="s">
        <v>298</v>
      </c>
      <c r="AQ27" s="678"/>
      <c r="AR27" s="678"/>
      <c r="AS27" s="678"/>
      <c r="AT27" s="678"/>
      <c r="AU27" s="678"/>
      <c r="AV27" s="678"/>
      <c r="AW27" s="678"/>
      <c r="AX27" s="678"/>
      <c r="AY27" s="678"/>
      <c r="AZ27" s="678"/>
      <c r="BA27" s="678"/>
      <c r="BB27" s="678"/>
      <c r="BC27" s="678"/>
      <c r="BD27" s="678"/>
      <c r="BE27" s="678"/>
      <c r="BF27" s="679"/>
      <c r="BG27" s="680">
        <v>8126348</v>
      </c>
      <c r="BH27" s="681"/>
      <c r="BI27" s="681"/>
      <c r="BJ27" s="681"/>
      <c r="BK27" s="681"/>
      <c r="BL27" s="681"/>
      <c r="BM27" s="681"/>
      <c r="BN27" s="682"/>
      <c r="BO27" s="717">
        <v>100</v>
      </c>
      <c r="BP27" s="717"/>
      <c r="BQ27" s="717"/>
      <c r="BR27" s="717"/>
      <c r="BS27" s="686">
        <v>47405</v>
      </c>
      <c r="BT27" s="681"/>
      <c r="BU27" s="681"/>
      <c r="BV27" s="681"/>
      <c r="BW27" s="681"/>
      <c r="BX27" s="681"/>
      <c r="BY27" s="681"/>
      <c r="BZ27" s="681"/>
      <c r="CA27" s="681"/>
      <c r="CB27" s="724"/>
      <c r="CD27" s="713" t="s">
        <v>299</v>
      </c>
      <c r="CE27" s="714"/>
      <c r="CF27" s="714"/>
      <c r="CG27" s="714"/>
      <c r="CH27" s="714"/>
      <c r="CI27" s="714"/>
      <c r="CJ27" s="714"/>
      <c r="CK27" s="714"/>
      <c r="CL27" s="714"/>
      <c r="CM27" s="714"/>
      <c r="CN27" s="714"/>
      <c r="CO27" s="714"/>
      <c r="CP27" s="714"/>
      <c r="CQ27" s="715"/>
      <c r="CR27" s="680">
        <v>5839764</v>
      </c>
      <c r="CS27" s="699"/>
      <c r="CT27" s="699"/>
      <c r="CU27" s="699"/>
      <c r="CV27" s="699"/>
      <c r="CW27" s="699"/>
      <c r="CX27" s="699"/>
      <c r="CY27" s="700"/>
      <c r="CZ27" s="683">
        <v>20.3</v>
      </c>
      <c r="DA27" s="701"/>
      <c r="DB27" s="701"/>
      <c r="DC27" s="702"/>
      <c r="DD27" s="686">
        <v>1863524</v>
      </c>
      <c r="DE27" s="699"/>
      <c r="DF27" s="699"/>
      <c r="DG27" s="699"/>
      <c r="DH27" s="699"/>
      <c r="DI27" s="699"/>
      <c r="DJ27" s="699"/>
      <c r="DK27" s="700"/>
      <c r="DL27" s="686">
        <v>1645826</v>
      </c>
      <c r="DM27" s="699"/>
      <c r="DN27" s="699"/>
      <c r="DO27" s="699"/>
      <c r="DP27" s="699"/>
      <c r="DQ27" s="699"/>
      <c r="DR27" s="699"/>
      <c r="DS27" s="699"/>
      <c r="DT27" s="699"/>
      <c r="DU27" s="699"/>
      <c r="DV27" s="700"/>
      <c r="DW27" s="683">
        <v>13.1</v>
      </c>
      <c r="DX27" s="701"/>
      <c r="DY27" s="701"/>
      <c r="DZ27" s="701"/>
      <c r="EA27" s="701"/>
      <c r="EB27" s="701"/>
      <c r="EC27" s="716"/>
    </row>
    <row r="28" spans="2:133" ht="11.25" customHeight="1" x14ac:dyDescent="0.15">
      <c r="B28" s="677" t="s">
        <v>300</v>
      </c>
      <c r="C28" s="678"/>
      <c r="D28" s="678"/>
      <c r="E28" s="678"/>
      <c r="F28" s="678"/>
      <c r="G28" s="678"/>
      <c r="H28" s="678"/>
      <c r="I28" s="678"/>
      <c r="J28" s="678"/>
      <c r="K28" s="678"/>
      <c r="L28" s="678"/>
      <c r="M28" s="678"/>
      <c r="N28" s="678"/>
      <c r="O28" s="678"/>
      <c r="P28" s="678"/>
      <c r="Q28" s="679"/>
      <c r="R28" s="680">
        <v>198883</v>
      </c>
      <c r="S28" s="681"/>
      <c r="T28" s="681"/>
      <c r="U28" s="681"/>
      <c r="V28" s="681"/>
      <c r="W28" s="681"/>
      <c r="X28" s="681"/>
      <c r="Y28" s="682"/>
      <c r="Z28" s="717">
        <v>0.6</v>
      </c>
      <c r="AA28" s="717"/>
      <c r="AB28" s="717"/>
      <c r="AC28" s="717"/>
      <c r="AD28" s="718" t="s">
        <v>243</v>
      </c>
      <c r="AE28" s="718"/>
      <c r="AF28" s="718"/>
      <c r="AG28" s="718"/>
      <c r="AH28" s="718"/>
      <c r="AI28" s="718"/>
      <c r="AJ28" s="718"/>
      <c r="AK28" s="718"/>
      <c r="AL28" s="683" t="s">
        <v>127</v>
      </c>
      <c r="AM28" s="684"/>
      <c r="AN28" s="684"/>
      <c r="AO28" s="719"/>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7"/>
      <c r="BP28" s="717"/>
      <c r="BQ28" s="717"/>
      <c r="BR28" s="717"/>
      <c r="BS28" s="686"/>
      <c r="BT28" s="681"/>
      <c r="BU28" s="681"/>
      <c r="BV28" s="681"/>
      <c r="BW28" s="681"/>
      <c r="BX28" s="681"/>
      <c r="BY28" s="681"/>
      <c r="BZ28" s="681"/>
      <c r="CA28" s="681"/>
      <c r="CB28" s="724"/>
      <c r="CD28" s="713" t="s">
        <v>301</v>
      </c>
      <c r="CE28" s="714"/>
      <c r="CF28" s="714"/>
      <c r="CG28" s="714"/>
      <c r="CH28" s="714"/>
      <c r="CI28" s="714"/>
      <c r="CJ28" s="714"/>
      <c r="CK28" s="714"/>
      <c r="CL28" s="714"/>
      <c r="CM28" s="714"/>
      <c r="CN28" s="714"/>
      <c r="CO28" s="714"/>
      <c r="CP28" s="714"/>
      <c r="CQ28" s="715"/>
      <c r="CR28" s="680">
        <v>3366240</v>
      </c>
      <c r="CS28" s="681"/>
      <c r="CT28" s="681"/>
      <c r="CU28" s="681"/>
      <c r="CV28" s="681"/>
      <c r="CW28" s="681"/>
      <c r="CX28" s="681"/>
      <c r="CY28" s="682"/>
      <c r="CZ28" s="683">
        <v>11.7</v>
      </c>
      <c r="DA28" s="701"/>
      <c r="DB28" s="701"/>
      <c r="DC28" s="702"/>
      <c r="DD28" s="686">
        <v>3104762</v>
      </c>
      <c r="DE28" s="681"/>
      <c r="DF28" s="681"/>
      <c r="DG28" s="681"/>
      <c r="DH28" s="681"/>
      <c r="DI28" s="681"/>
      <c r="DJ28" s="681"/>
      <c r="DK28" s="682"/>
      <c r="DL28" s="686">
        <v>1915290</v>
      </c>
      <c r="DM28" s="681"/>
      <c r="DN28" s="681"/>
      <c r="DO28" s="681"/>
      <c r="DP28" s="681"/>
      <c r="DQ28" s="681"/>
      <c r="DR28" s="681"/>
      <c r="DS28" s="681"/>
      <c r="DT28" s="681"/>
      <c r="DU28" s="681"/>
      <c r="DV28" s="682"/>
      <c r="DW28" s="683">
        <v>15.2</v>
      </c>
      <c r="DX28" s="701"/>
      <c r="DY28" s="701"/>
      <c r="DZ28" s="701"/>
      <c r="EA28" s="701"/>
      <c r="EB28" s="701"/>
      <c r="EC28" s="716"/>
    </row>
    <row r="29" spans="2:133" ht="11.25" customHeight="1" x14ac:dyDescent="0.15">
      <c r="B29" s="677" t="s">
        <v>302</v>
      </c>
      <c r="C29" s="678"/>
      <c r="D29" s="678"/>
      <c r="E29" s="678"/>
      <c r="F29" s="678"/>
      <c r="G29" s="678"/>
      <c r="H29" s="678"/>
      <c r="I29" s="678"/>
      <c r="J29" s="678"/>
      <c r="K29" s="678"/>
      <c r="L29" s="678"/>
      <c r="M29" s="678"/>
      <c r="N29" s="678"/>
      <c r="O29" s="678"/>
      <c r="P29" s="678"/>
      <c r="Q29" s="679"/>
      <c r="R29" s="680">
        <v>400876</v>
      </c>
      <c r="S29" s="681"/>
      <c r="T29" s="681"/>
      <c r="U29" s="681"/>
      <c r="V29" s="681"/>
      <c r="W29" s="681"/>
      <c r="X29" s="681"/>
      <c r="Y29" s="682"/>
      <c r="Z29" s="717">
        <v>1.3</v>
      </c>
      <c r="AA29" s="717"/>
      <c r="AB29" s="717"/>
      <c r="AC29" s="717"/>
      <c r="AD29" s="718">
        <v>44244</v>
      </c>
      <c r="AE29" s="718"/>
      <c r="AF29" s="718"/>
      <c r="AG29" s="718"/>
      <c r="AH29" s="718"/>
      <c r="AI29" s="718"/>
      <c r="AJ29" s="718"/>
      <c r="AK29" s="718"/>
      <c r="AL29" s="683">
        <v>0.4</v>
      </c>
      <c r="AM29" s="684"/>
      <c r="AN29" s="684"/>
      <c r="AO29" s="719"/>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7"/>
      <c r="BP29" s="717"/>
      <c r="BQ29" s="717"/>
      <c r="BR29" s="717"/>
      <c r="BS29" s="718"/>
      <c r="BT29" s="718"/>
      <c r="BU29" s="718"/>
      <c r="BV29" s="718"/>
      <c r="BW29" s="718"/>
      <c r="BX29" s="718"/>
      <c r="BY29" s="718"/>
      <c r="BZ29" s="718"/>
      <c r="CA29" s="718"/>
      <c r="CB29" s="777"/>
      <c r="CD29" s="765" t="s">
        <v>303</v>
      </c>
      <c r="CE29" s="766"/>
      <c r="CF29" s="713" t="s">
        <v>304</v>
      </c>
      <c r="CG29" s="714"/>
      <c r="CH29" s="714"/>
      <c r="CI29" s="714"/>
      <c r="CJ29" s="714"/>
      <c r="CK29" s="714"/>
      <c r="CL29" s="714"/>
      <c r="CM29" s="714"/>
      <c r="CN29" s="714"/>
      <c r="CO29" s="714"/>
      <c r="CP29" s="714"/>
      <c r="CQ29" s="715"/>
      <c r="CR29" s="680">
        <v>3366152</v>
      </c>
      <c r="CS29" s="699"/>
      <c r="CT29" s="699"/>
      <c r="CU29" s="699"/>
      <c r="CV29" s="699"/>
      <c r="CW29" s="699"/>
      <c r="CX29" s="699"/>
      <c r="CY29" s="700"/>
      <c r="CZ29" s="683">
        <v>11.7</v>
      </c>
      <c r="DA29" s="701"/>
      <c r="DB29" s="701"/>
      <c r="DC29" s="702"/>
      <c r="DD29" s="686">
        <v>3104674</v>
      </c>
      <c r="DE29" s="699"/>
      <c r="DF29" s="699"/>
      <c r="DG29" s="699"/>
      <c r="DH29" s="699"/>
      <c r="DI29" s="699"/>
      <c r="DJ29" s="699"/>
      <c r="DK29" s="700"/>
      <c r="DL29" s="686">
        <v>1915202</v>
      </c>
      <c r="DM29" s="699"/>
      <c r="DN29" s="699"/>
      <c r="DO29" s="699"/>
      <c r="DP29" s="699"/>
      <c r="DQ29" s="699"/>
      <c r="DR29" s="699"/>
      <c r="DS29" s="699"/>
      <c r="DT29" s="699"/>
      <c r="DU29" s="699"/>
      <c r="DV29" s="700"/>
      <c r="DW29" s="683">
        <v>15.2</v>
      </c>
      <c r="DX29" s="701"/>
      <c r="DY29" s="701"/>
      <c r="DZ29" s="701"/>
      <c r="EA29" s="701"/>
      <c r="EB29" s="701"/>
      <c r="EC29" s="716"/>
    </row>
    <row r="30" spans="2:133" ht="11.25" customHeight="1" x14ac:dyDescent="0.15">
      <c r="B30" s="677" t="s">
        <v>305</v>
      </c>
      <c r="C30" s="678"/>
      <c r="D30" s="678"/>
      <c r="E30" s="678"/>
      <c r="F30" s="678"/>
      <c r="G30" s="678"/>
      <c r="H30" s="678"/>
      <c r="I30" s="678"/>
      <c r="J30" s="678"/>
      <c r="K30" s="678"/>
      <c r="L30" s="678"/>
      <c r="M30" s="678"/>
      <c r="N30" s="678"/>
      <c r="O30" s="678"/>
      <c r="P30" s="678"/>
      <c r="Q30" s="679"/>
      <c r="R30" s="680">
        <v>86127</v>
      </c>
      <c r="S30" s="681"/>
      <c r="T30" s="681"/>
      <c r="U30" s="681"/>
      <c r="V30" s="681"/>
      <c r="W30" s="681"/>
      <c r="X30" s="681"/>
      <c r="Y30" s="682"/>
      <c r="Z30" s="717">
        <v>0.3</v>
      </c>
      <c r="AA30" s="717"/>
      <c r="AB30" s="717"/>
      <c r="AC30" s="717"/>
      <c r="AD30" s="718" t="s">
        <v>137</v>
      </c>
      <c r="AE30" s="718"/>
      <c r="AF30" s="718"/>
      <c r="AG30" s="718"/>
      <c r="AH30" s="718"/>
      <c r="AI30" s="718"/>
      <c r="AJ30" s="718"/>
      <c r="AK30" s="718"/>
      <c r="AL30" s="683" t="s">
        <v>127</v>
      </c>
      <c r="AM30" s="684"/>
      <c r="AN30" s="684"/>
      <c r="AO30" s="719"/>
      <c r="AP30" s="741" t="s">
        <v>221</v>
      </c>
      <c r="AQ30" s="742"/>
      <c r="AR30" s="742"/>
      <c r="AS30" s="742"/>
      <c r="AT30" s="742"/>
      <c r="AU30" s="742"/>
      <c r="AV30" s="742"/>
      <c r="AW30" s="742"/>
      <c r="AX30" s="742"/>
      <c r="AY30" s="742"/>
      <c r="AZ30" s="742"/>
      <c r="BA30" s="742"/>
      <c r="BB30" s="742"/>
      <c r="BC30" s="742"/>
      <c r="BD30" s="742"/>
      <c r="BE30" s="742"/>
      <c r="BF30" s="743"/>
      <c r="BG30" s="741" t="s">
        <v>306</v>
      </c>
      <c r="BH30" s="754"/>
      <c r="BI30" s="754"/>
      <c r="BJ30" s="754"/>
      <c r="BK30" s="754"/>
      <c r="BL30" s="754"/>
      <c r="BM30" s="754"/>
      <c r="BN30" s="754"/>
      <c r="BO30" s="754"/>
      <c r="BP30" s="754"/>
      <c r="BQ30" s="755"/>
      <c r="BR30" s="741" t="s">
        <v>307</v>
      </c>
      <c r="BS30" s="754"/>
      <c r="BT30" s="754"/>
      <c r="BU30" s="754"/>
      <c r="BV30" s="754"/>
      <c r="BW30" s="754"/>
      <c r="BX30" s="754"/>
      <c r="BY30" s="754"/>
      <c r="BZ30" s="754"/>
      <c r="CA30" s="754"/>
      <c r="CB30" s="755"/>
      <c r="CD30" s="767"/>
      <c r="CE30" s="768"/>
      <c r="CF30" s="713" t="s">
        <v>308</v>
      </c>
      <c r="CG30" s="714"/>
      <c r="CH30" s="714"/>
      <c r="CI30" s="714"/>
      <c r="CJ30" s="714"/>
      <c r="CK30" s="714"/>
      <c r="CL30" s="714"/>
      <c r="CM30" s="714"/>
      <c r="CN30" s="714"/>
      <c r="CO30" s="714"/>
      <c r="CP30" s="714"/>
      <c r="CQ30" s="715"/>
      <c r="CR30" s="680">
        <v>3225368</v>
      </c>
      <c r="CS30" s="681"/>
      <c r="CT30" s="681"/>
      <c r="CU30" s="681"/>
      <c r="CV30" s="681"/>
      <c r="CW30" s="681"/>
      <c r="CX30" s="681"/>
      <c r="CY30" s="682"/>
      <c r="CZ30" s="683">
        <v>11.2</v>
      </c>
      <c r="DA30" s="701"/>
      <c r="DB30" s="701"/>
      <c r="DC30" s="702"/>
      <c r="DD30" s="686">
        <v>2975401</v>
      </c>
      <c r="DE30" s="681"/>
      <c r="DF30" s="681"/>
      <c r="DG30" s="681"/>
      <c r="DH30" s="681"/>
      <c r="DI30" s="681"/>
      <c r="DJ30" s="681"/>
      <c r="DK30" s="682"/>
      <c r="DL30" s="686">
        <v>1785929</v>
      </c>
      <c r="DM30" s="681"/>
      <c r="DN30" s="681"/>
      <c r="DO30" s="681"/>
      <c r="DP30" s="681"/>
      <c r="DQ30" s="681"/>
      <c r="DR30" s="681"/>
      <c r="DS30" s="681"/>
      <c r="DT30" s="681"/>
      <c r="DU30" s="681"/>
      <c r="DV30" s="682"/>
      <c r="DW30" s="683">
        <v>14.2</v>
      </c>
      <c r="DX30" s="701"/>
      <c r="DY30" s="701"/>
      <c r="DZ30" s="701"/>
      <c r="EA30" s="701"/>
      <c r="EB30" s="701"/>
      <c r="EC30" s="716"/>
    </row>
    <row r="31" spans="2:133" ht="11.25" customHeight="1" x14ac:dyDescent="0.15">
      <c r="B31" s="677" t="s">
        <v>309</v>
      </c>
      <c r="C31" s="678"/>
      <c r="D31" s="678"/>
      <c r="E31" s="678"/>
      <c r="F31" s="678"/>
      <c r="G31" s="678"/>
      <c r="H31" s="678"/>
      <c r="I31" s="678"/>
      <c r="J31" s="678"/>
      <c r="K31" s="678"/>
      <c r="L31" s="678"/>
      <c r="M31" s="678"/>
      <c r="N31" s="678"/>
      <c r="O31" s="678"/>
      <c r="P31" s="678"/>
      <c r="Q31" s="679"/>
      <c r="R31" s="680">
        <v>4634553</v>
      </c>
      <c r="S31" s="681"/>
      <c r="T31" s="681"/>
      <c r="U31" s="681"/>
      <c r="V31" s="681"/>
      <c r="W31" s="681"/>
      <c r="X31" s="681"/>
      <c r="Y31" s="682"/>
      <c r="Z31" s="717">
        <v>15.1</v>
      </c>
      <c r="AA31" s="717"/>
      <c r="AB31" s="717"/>
      <c r="AC31" s="717"/>
      <c r="AD31" s="718" t="s">
        <v>127</v>
      </c>
      <c r="AE31" s="718"/>
      <c r="AF31" s="718"/>
      <c r="AG31" s="718"/>
      <c r="AH31" s="718"/>
      <c r="AI31" s="718"/>
      <c r="AJ31" s="718"/>
      <c r="AK31" s="718"/>
      <c r="AL31" s="683" t="s">
        <v>243</v>
      </c>
      <c r="AM31" s="684"/>
      <c r="AN31" s="684"/>
      <c r="AO31" s="719"/>
      <c r="AP31" s="756" t="s">
        <v>310</v>
      </c>
      <c r="AQ31" s="757"/>
      <c r="AR31" s="757"/>
      <c r="AS31" s="757"/>
      <c r="AT31" s="762" t="s">
        <v>311</v>
      </c>
      <c r="AU31" s="229"/>
      <c r="AV31" s="229"/>
      <c r="AW31" s="229"/>
      <c r="AX31" s="746" t="s">
        <v>185</v>
      </c>
      <c r="AY31" s="747"/>
      <c r="AZ31" s="747"/>
      <c r="BA31" s="747"/>
      <c r="BB31" s="747"/>
      <c r="BC31" s="747"/>
      <c r="BD31" s="747"/>
      <c r="BE31" s="747"/>
      <c r="BF31" s="748"/>
      <c r="BG31" s="749">
        <v>99.1</v>
      </c>
      <c r="BH31" s="750"/>
      <c r="BI31" s="750"/>
      <c r="BJ31" s="750"/>
      <c r="BK31" s="750"/>
      <c r="BL31" s="750"/>
      <c r="BM31" s="751">
        <v>97.9</v>
      </c>
      <c r="BN31" s="750"/>
      <c r="BO31" s="750"/>
      <c r="BP31" s="750"/>
      <c r="BQ31" s="752"/>
      <c r="BR31" s="749">
        <v>99.2</v>
      </c>
      <c r="BS31" s="750"/>
      <c r="BT31" s="750"/>
      <c r="BU31" s="750"/>
      <c r="BV31" s="750"/>
      <c r="BW31" s="750"/>
      <c r="BX31" s="751">
        <v>98.1</v>
      </c>
      <c r="BY31" s="750"/>
      <c r="BZ31" s="750"/>
      <c r="CA31" s="750"/>
      <c r="CB31" s="752"/>
      <c r="CD31" s="767"/>
      <c r="CE31" s="768"/>
      <c r="CF31" s="713" t="s">
        <v>312</v>
      </c>
      <c r="CG31" s="714"/>
      <c r="CH31" s="714"/>
      <c r="CI31" s="714"/>
      <c r="CJ31" s="714"/>
      <c r="CK31" s="714"/>
      <c r="CL31" s="714"/>
      <c r="CM31" s="714"/>
      <c r="CN31" s="714"/>
      <c r="CO31" s="714"/>
      <c r="CP31" s="714"/>
      <c r="CQ31" s="715"/>
      <c r="CR31" s="680">
        <v>140784</v>
      </c>
      <c r="CS31" s="699"/>
      <c r="CT31" s="699"/>
      <c r="CU31" s="699"/>
      <c r="CV31" s="699"/>
      <c r="CW31" s="699"/>
      <c r="CX31" s="699"/>
      <c r="CY31" s="700"/>
      <c r="CZ31" s="683">
        <v>0.5</v>
      </c>
      <c r="DA31" s="701"/>
      <c r="DB31" s="701"/>
      <c r="DC31" s="702"/>
      <c r="DD31" s="686">
        <v>129273</v>
      </c>
      <c r="DE31" s="699"/>
      <c r="DF31" s="699"/>
      <c r="DG31" s="699"/>
      <c r="DH31" s="699"/>
      <c r="DI31" s="699"/>
      <c r="DJ31" s="699"/>
      <c r="DK31" s="700"/>
      <c r="DL31" s="686">
        <v>129273</v>
      </c>
      <c r="DM31" s="699"/>
      <c r="DN31" s="699"/>
      <c r="DO31" s="699"/>
      <c r="DP31" s="699"/>
      <c r="DQ31" s="699"/>
      <c r="DR31" s="699"/>
      <c r="DS31" s="699"/>
      <c r="DT31" s="699"/>
      <c r="DU31" s="699"/>
      <c r="DV31" s="700"/>
      <c r="DW31" s="683">
        <v>1</v>
      </c>
      <c r="DX31" s="701"/>
      <c r="DY31" s="701"/>
      <c r="DZ31" s="701"/>
      <c r="EA31" s="701"/>
      <c r="EB31" s="701"/>
      <c r="EC31" s="716"/>
    </row>
    <row r="32" spans="2:133" ht="11.25" customHeight="1" x14ac:dyDescent="0.15">
      <c r="B32" s="771" t="s">
        <v>313</v>
      </c>
      <c r="C32" s="772"/>
      <c r="D32" s="772"/>
      <c r="E32" s="772"/>
      <c r="F32" s="772"/>
      <c r="G32" s="772"/>
      <c r="H32" s="772"/>
      <c r="I32" s="772"/>
      <c r="J32" s="772"/>
      <c r="K32" s="772"/>
      <c r="L32" s="772"/>
      <c r="M32" s="772"/>
      <c r="N32" s="772"/>
      <c r="O32" s="772"/>
      <c r="P32" s="772"/>
      <c r="Q32" s="773"/>
      <c r="R32" s="680">
        <v>26216</v>
      </c>
      <c r="S32" s="681"/>
      <c r="T32" s="681"/>
      <c r="U32" s="681"/>
      <c r="V32" s="681"/>
      <c r="W32" s="681"/>
      <c r="X32" s="681"/>
      <c r="Y32" s="682"/>
      <c r="Z32" s="717">
        <v>0.1</v>
      </c>
      <c r="AA32" s="717"/>
      <c r="AB32" s="717"/>
      <c r="AC32" s="717"/>
      <c r="AD32" s="718">
        <v>26216</v>
      </c>
      <c r="AE32" s="718"/>
      <c r="AF32" s="718"/>
      <c r="AG32" s="718"/>
      <c r="AH32" s="718"/>
      <c r="AI32" s="718"/>
      <c r="AJ32" s="718"/>
      <c r="AK32" s="718"/>
      <c r="AL32" s="683">
        <v>0.2</v>
      </c>
      <c r="AM32" s="684"/>
      <c r="AN32" s="684"/>
      <c r="AO32" s="719"/>
      <c r="AP32" s="758"/>
      <c r="AQ32" s="759"/>
      <c r="AR32" s="759"/>
      <c r="AS32" s="759"/>
      <c r="AT32" s="763"/>
      <c r="AU32" s="228" t="s">
        <v>314</v>
      </c>
      <c r="AV32" s="228"/>
      <c r="AW32" s="228"/>
      <c r="AX32" s="677" t="s">
        <v>315</v>
      </c>
      <c r="AY32" s="678"/>
      <c r="AZ32" s="678"/>
      <c r="BA32" s="678"/>
      <c r="BB32" s="678"/>
      <c r="BC32" s="678"/>
      <c r="BD32" s="678"/>
      <c r="BE32" s="678"/>
      <c r="BF32" s="679"/>
      <c r="BG32" s="753">
        <v>98.8</v>
      </c>
      <c r="BH32" s="699"/>
      <c r="BI32" s="699"/>
      <c r="BJ32" s="699"/>
      <c r="BK32" s="699"/>
      <c r="BL32" s="699"/>
      <c r="BM32" s="684">
        <v>96.9</v>
      </c>
      <c r="BN32" s="745"/>
      <c r="BO32" s="745"/>
      <c r="BP32" s="745"/>
      <c r="BQ32" s="723"/>
      <c r="BR32" s="753">
        <v>98.9</v>
      </c>
      <c r="BS32" s="699"/>
      <c r="BT32" s="699"/>
      <c r="BU32" s="699"/>
      <c r="BV32" s="699"/>
      <c r="BW32" s="699"/>
      <c r="BX32" s="684">
        <v>97</v>
      </c>
      <c r="BY32" s="745"/>
      <c r="BZ32" s="745"/>
      <c r="CA32" s="745"/>
      <c r="CB32" s="723"/>
      <c r="CD32" s="769"/>
      <c r="CE32" s="770"/>
      <c r="CF32" s="713" t="s">
        <v>316</v>
      </c>
      <c r="CG32" s="714"/>
      <c r="CH32" s="714"/>
      <c r="CI32" s="714"/>
      <c r="CJ32" s="714"/>
      <c r="CK32" s="714"/>
      <c r="CL32" s="714"/>
      <c r="CM32" s="714"/>
      <c r="CN32" s="714"/>
      <c r="CO32" s="714"/>
      <c r="CP32" s="714"/>
      <c r="CQ32" s="715"/>
      <c r="CR32" s="680">
        <v>88</v>
      </c>
      <c r="CS32" s="681"/>
      <c r="CT32" s="681"/>
      <c r="CU32" s="681"/>
      <c r="CV32" s="681"/>
      <c r="CW32" s="681"/>
      <c r="CX32" s="681"/>
      <c r="CY32" s="682"/>
      <c r="CZ32" s="683">
        <v>0</v>
      </c>
      <c r="DA32" s="701"/>
      <c r="DB32" s="701"/>
      <c r="DC32" s="702"/>
      <c r="DD32" s="686">
        <v>88</v>
      </c>
      <c r="DE32" s="681"/>
      <c r="DF32" s="681"/>
      <c r="DG32" s="681"/>
      <c r="DH32" s="681"/>
      <c r="DI32" s="681"/>
      <c r="DJ32" s="681"/>
      <c r="DK32" s="682"/>
      <c r="DL32" s="686">
        <v>88</v>
      </c>
      <c r="DM32" s="681"/>
      <c r="DN32" s="681"/>
      <c r="DO32" s="681"/>
      <c r="DP32" s="681"/>
      <c r="DQ32" s="681"/>
      <c r="DR32" s="681"/>
      <c r="DS32" s="681"/>
      <c r="DT32" s="681"/>
      <c r="DU32" s="681"/>
      <c r="DV32" s="682"/>
      <c r="DW32" s="683">
        <v>0</v>
      </c>
      <c r="DX32" s="701"/>
      <c r="DY32" s="701"/>
      <c r="DZ32" s="701"/>
      <c r="EA32" s="701"/>
      <c r="EB32" s="701"/>
      <c r="EC32" s="716"/>
    </row>
    <row r="33" spans="2:133" ht="11.25" customHeight="1" x14ac:dyDescent="0.15">
      <c r="B33" s="677" t="s">
        <v>317</v>
      </c>
      <c r="C33" s="678"/>
      <c r="D33" s="678"/>
      <c r="E33" s="678"/>
      <c r="F33" s="678"/>
      <c r="G33" s="678"/>
      <c r="H33" s="678"/>
      <c r="I33" s="678"/>
      <c r="J33" s="678"/>
      <c r="K33" s="678"/>
      <c r="L33" s="678"/>
      <c r="M33" s="678"/>
      <c r="N33" s="678"/>
      <c r="O33" s="678"/>
      <c r="P33" s="678"/>
      <c r="Q33" s="679"/>
      <c r="R33" s="680">
        <v>1565101</v>
      </c>
      <c r="S33" s="681"/>
      <c r="T33" s="681"/>
      <c r="U33" s="681"/>
      <c r="V33" s="681"/>
      <c r="W33" s="681"/>
      <c r="X33" s="681"/>
      <c r="Y33" s="682"/>
      <c r="Z33" s="717">
        <v>5.0999999999999996</v>
      </c>
      <c r="AA33" s="717"/>
      <c r="AB33" s="717"/>
      <c r="AC33" s="717"/>
      <c r="AD33" s="718" t="s">
        <v>243</v>
      </c>
      <c r="AE33" s="718"/>
      <c r="AF33" s="718"/>
      <c r="AG33" s="718"/>
      <c r="AH33" s="718"/>
      <c r="AI33" s="718"/>
      <c r="AJ33" s="718"/>
      <c r="AK33" s="718"/>
      <c r="AL33" s="683" t="s">
        <v>243</v>
      </c>
      <c r="AM33" s="684"/>
      <c r="AN33" s="684"/>
      <c r="AO33" s="719"/>
      <c r="AP33" s="760"/>
      <c r="AQ33" s="761"/>
      <c r="AR33" s="761"/>
      <c r="AS33" s="761"/>
      <c r="AT33" s="764"/>
      <c r="AU33" s="230"/>
      <c r="AV33" s="230"/>
      <c r="AW33" s="230"/>
      <c r="AX33" s="661" t="s">
        <v>318</v>
      </c>
      <c r="AY33" s="662"/>
      <c r="AZ33" s="662"/>
      <c r="BA33" s="662"/>
      <c r="BB33" s="662"/>
      <c r="BC33" s="662"/>
      <c r="BD33" s="662"/>
      <c r="BE33" s="662"/>
      <c r="BF33" s="663"/>
      <c r="BG33" s="744">
        <v>99.2</v>
      </c>
      <c r="BH33" s="665"/>
      <c r="BI33" s="665"/>
      <c r="BJ33" s="665"/>
      <c r="BK33" s="665"/>
      <c r="BL33" s="665"/>
      <c r="BM33" s="708">
        <v>98.7</v>
      </c>
      <c r="BN33" s="665"/>
      <c r="BO33" s="665"/>
      <c r="BP33" s="665"/>
      <c r="BQ33" s="729"/>
      <c r="BR33" s="744">
        <v>99.4</v>
      </c>
      <c r="BS33" s="665"/>
      <c r="BT33" s="665"/>
      <c r="BU33" s="665"/>
      <c r="BV33" s="665"/>
      <c r="BW33" s="665"/>
      <c r="BX33" s="708">
        <v>98.8</v>
      </c>
      <c r="BY33" s="665"/>
      <c r="BZ33" s="665"/>
      <c r="CA33" s="665"/>
      <c r="CB33" s="729"/>
      <c r="CD33" s="713" t="s">
        <v>319</v>
      </c>
      <c r="CE33" s="714"/>
      <c r="CF33" s="714"/>
      <c r="CG33" s="714"/>
      <c r="CH33" s="714"/>
      <c r="CI33" s="714"/>
      <c r="CJ33" s="714"/>
      <c r="CK33" s="714"/>
      <c r="CL33" s="714"/>
      <c r="CM33" s="714"/>
      <c r="CN33" s="714"/>
      <c r="CO33" s="714"/>
      <c r="CP33" s="714"/>
      <c r="CQ33" s="715"/>
      <c r="CR33" s="680">
        <v>11270434</v>
      </c>
      <c r="CS33" s="699"/>
      <c r="CT33" s="699"/>
      <c r="CU33" s="699"/>
      <c r="CV33" s="699"/>
      <c r="CW33" s="699"/>
      <c r="CX33" s="699"/>
      <c r="CY33" s="700"/>
      <c r="CZ33" s="683">
        <v>39.200000000000003</v>
      </c>
      <c r="DA33" s="701"/>
      <c r="DB33" s="701"/>
      <c r="DC33" s="702"/>
      <c r="DD33" s="686">
        <v>8220748</v>
      </c>
      <c r="DE33" s="699"/>
      <c r="DF33" s="699"/>
      <c r="DG33" s="699"/>
      <c r="DH33" s="699"/>
      <c r="DI33" s="699"/>
      <c r="DJ33" s="699"/>
      <c r="DK33" s="700"/>
      <c r="DL33" s="686">
        <v>6183065</v>
      </c>
      <c r="DM33" s="699"/>
      <c r="DN33" s="699"/>
      <c r="DO33" s="699"/>
      <c r="DP33" s="699"/>
      <c r="DQ33" s="699"/>
      <c r="DR33" s="699"/>
      <c r="DS33" s="699"/>
      <c r="DT33" s="699"/>
      <c r="DU33" s="699"/>
      <c r="DV33" s="700"/>
      <c r="DW33" s="683">
        <v>49</v>
      </c>
      <c r="DX33" s="701"/>
      <c r="DY33" s="701"/>
      <c r="DZ33" s="701"/>
      <c r="EA33" s="701"/>
      <c r="EB33" s="701"/>
      <c r="EC33" s="716"/>
    </row>
    <row r="34" spans="2:133" ht="11.25" customHeight="1" x14ac:dyDescent="0.15">
      <c r="B34" s="677" t="s">
        <v>320</v>
      </c>
      <c r="C34" s="678"/>
      <c r="D34" s="678"/>
      <c r="E34" s="678"/>
      <c r="F34" s="678"/>
      <c r="G34" s="678"/>
      <c r="H34" s="678"/>
      <c r="I34" s="678"/>
      <c r="J34" s="678"/>
      <c r="K34" s="678"/>
      <c r="L34" s="678"/>
      <c r="M34" s="678"/>
      <c r="N34" s="678"/>
      <c r="O34" s="678"/>
      <c r="P34" s="678"/>
      <c r="Q34" s="679"/>
      <c r="R34" s="680">
        <v>888977</v>
      </c>
      <c r="S34" s="681"/>
      <c r="T34" s="681"/>
      <c r="U34" s="681"/>
      <c r="V34" s="681"/>
      <c r="W34" s="681"/>
      <c r="X34" s="681"/>
      <c r="Y34" s="682"/>
      <c r="Z34" s="717">
        <v>2.9</v>
      </c>
      <c r="AA34" s="717"/>
      <c r="AB34" s="717"/>
      <c r="AC34" s="717"/>
      <c r="AD34" s="718">
        <v>86155</v>
      </c>
      <c r="AE34" s="718"/>
      <c r="AF34" s="718"/>
      <c r="AG34" s="718"/>
      <c r="AH34" s="718"/>
      <c r="AI34" s="718"/>
      <c r="AJ34" s="718"/>
      <c r="AK34" s="718"/>
      <c r="AL34" s="683">
        <v>0.7</v>
      </c>
      <c r="AM34" s="684"/>
      <c r="AN34" s="684"/>
      <c r="AO34" s="719"/>
      <c r="AP34" s="231"/>
      <c r="AQ34" s="232"/>
      <c r="AR34" s="228"/>
      <c r="AS34" s="229"/>
      <c r="AT34" s="229"/>
      <c r="AU34" s="229"/>
      <c r="AV34" s="229"/>
      <c r="AW34" s="229"/>
      <c r="AX34" s="229"/>
      <c r="AY34" s="229"/>
      <c r="AZ34" s="229"/>
      <c r="BA34" s="229"/>
      <c r="BB34" s="229"/>
      <c r="BC34" s="229"/>
      <c r="BD34" s="229"/>
      <c r="BE34" s="229"/>
      <c r="BF34" s="229"/>
      <c r="BG34" s="232"/>
      <c r="BH34" s="232"/>
      <c r="BI34" s="232"/>
      <c r="BJ34" s="232"/>
      <c r="BK34" s="232"/>
      <c r="BL34" s="232"/>
      <c r="BM34" s="232"/>
      <c r="BN34" s="232"/>
      <c r="BO34" s="232"/>
      <c r="BP34" s="232"/>
      <c r="BQ34" s="232"/>
      <c r="BR34" s="232"/>
      <c r="BS34" s="232"/>
      <c r="BT34" s="232"/>
      <c r="BU34" s="232"/>
      <c r="BV34" s="232"/>
      <c r="BW34" s="232"/>
      <c r="BX34" s="232"/>
      <c r="BY34" s="232"/>
      <c r="BZ34" s="232"/>
      <c r="CA34" s="232"/>
      <c r="CB34" s="232"/>
      <c r="CD34" s="713" t="s">
        <v>321</v>
      </c>
      <c r="CE34" s="714"/>
      <c r="CF34" s="714"/>
      <c r="CG34" s="714"/>
      <c r="CH34" s="714"/>
      <c r="CI34" s="714"/>
      <c r="CJ34" s="714"/>
      <c r="CK34" s="714"/>
      <c r="CL34" s="714"/>
      <c r="CM34" s="714"/>
      <c r="CN34" s="714"/>
      <c r="CO34" s="714"/>
      <c r="CP34" s="714"/>
      <c r="CQ34" s="715"/>
      <c r="CR34" s="680">
        <v>3373036</v>
      </c>
      <c r="CS34" s="681"/>
      <c r="CT34" s="681"/>
      <c r="CU34" s="681"/>
      <c r="CV34" s="681"/>
      <c r="CW34" s="681"/>
      <c r="CX34" s="681"/>
      <c r="CY34" s="682"/>
      <c r="CZ34" s="683">
        <v>11.7</v>
      </c>
      <c r="DA34" s="701"/>
      <c r="DB34" s="701"/>
      <c r="DC34" s="702"/>
      <c r="DD34" s="686">
        <v>2451505</v>
      </c>
      <c r="DE34" s="681"/>
      <c r="DF34" s="681"/>
      <c r="DG34" s="681"/>
      <c r="DH34" s="681"/>
      <c r="DI34" s="681"/>
      <c r="DJ34" s="681"/>
      <c r="DK34" s="682"/>
      <c r="DL34" s="686">
        <v>2242661</v>
      </c>
      <c r="DM34" s="681"/>
      <c r="DN34" s="681"/>
      <c r="DO34" s="681"/>
      <c r="DP34" s="681"/>
      <c r="DQ34" s="681"/>
      <c r="DR34" s="681"/>
      <c r="DS34" s="681"/>
      <c r="DT34" s="681"/>
      <c r="DU34" s="681"/>
      <c r="DV34" s="682"/>
      <c r="DW34" s="683">
        <v>17.8</v>
      </c>
      <c r="DX34" s="701"/>
      <c r="DY34" s="701"/>
      <c r="DZ34" s="701"/>
      <c r="EA34" s="701"/>
      <c r="EB34" s="701"/>
      <c r="EC34" s="716"/>
    </row>
    <row r="35" spans="2:133" ht="11.25" customHeight="1" x14ac:dyDescent="0.15">
      <c r="B35" s="677" t="s">
        <v>322</v>
      </c>
      <c r="C35" s="678"/>
      <c r="D35" s="678"/>
      <c r="E35" s="678"/>
      <c r="F35" s="678"/>
      <c r="G35" s="678"/>
      <c r="H35" s="678"/>
      <c r="I35" s="678"/>
      <c r="J35" s="678"/>
      <c r="K35" s="678"/>
      <c r="L35" s="678"/>
      <c r="M35" s="678"/>
      <c r="N35" s="678"/>
      <c r="O35" s="678"/>
      <c r="P35" s="678"/>
      <c r="Q35" s="679"/>
      <c r="R35" s="680">
        <v>88246</v>
      </c>
      <c r="S35" s="681"/>
      <c r="T35" s="681"/>
      <c r="U35" s="681"/>
      <c r="V35" s="681"/>
      <c r="W35" s="681"/>
      <c r="X35" s="681"/>
      <c r="Y35" s="682"/>
      <c r="Z35" s="717">
        <v>0.3</v>
      </c>
      <c r="AA35" s="717"/>
      <c r="AB35" s="717"/>
      <c r="AC35" s="717"/>
      <c r="AD35" s="718" t="s">
        <v>127</v>
      </c>
      <c r="AE35" s="718"/>
      <c r="AF35" s="718"/>
      <c r="AG35" s="718"/>
      <c r="AH35" s="718"/>
      <c r="AI35" s="718"/>
      <c r="AJ35" s="718"/>
      <c r="AK35" s="718"/>
      <c r="AL35" s="683" t="s">
        <v>127</v>
      </c>
      <c r="AM35" s="684"/>
      <c r="AN35" s="684"/>
      <c r="AO35" s="719"/>
      <c r="AP35" s="233"/>
      <c r="AQ35" s="741" t="s">
        <v>323</v>
      </c>
      <c r="AR35" s="742"/>
      <c r="AS35" s="742"/>
      <c r="AT35" s="742"/>
      <c r="AU35" s="742"/>
      <c r="AV35" s="742"/>
      <c r="AW35" s="742"/>
      <c r="AX35" s="742"/>
      <c r="AY35" s="742"/>
      <c r="AZ35" s="742"/>
      <c r="BA35" s="742"/>
      <c r="BB35" s="742"/>
      <c r="BC35" s="742"/>
      <c r="BD35" s="742"/>
      <c r="BE35" s="742"/>
      <c r="BF35" s="743"/>
      <c r="BG35" s="741" t="s">
        <v>324</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3" t="s">
        <v>325</v>
      </c>
      <c r="CE35" s="714"/>
      <c r="CF35" s="714"/>
      <c r="CG35" s="714"/>
      <c r="CH35" s="714"/>
      <c r="CI35" s="714"/>
      <c r="CJ35" s="714"/>
      <c r="CK35" s="714"/>
      <c r="CL35" s="714"/>
      <c r="CM35" s="714"/>
      <c r="CN35" s="714"/>
      <c r="CO35" s="714"/>
      <c r="CP35" s="714"/>
      <c r="CQ35" s="715"/>
      <c r="CR35" s="680">
        <v>216207</v>
      </c>
      <c r="CS35" s="699"/>
      <c r="CT35" s="699"/>
      <c r="CU35" s="699"/>
      <c r="CV35" s="699"/>
      <c r="CW35" s="699"/>
      <c r="CX35" s="699"/>
      <c r="CY35" s="700"/>
      <c r="CZ35" s="683">
        <v>0.8</v>
      </c>
      <c r="DA35" s="701"/>
      <c r="DB35" s="701"/>
      <c r="DC35" s="702"/>
      <c r="DD35" s="686">
        <v>182057</v>
      </c>
      <c r="DE35" s="699"/>
      <c r="DF35" s="699"/>
      <c r="DG35" s="699"/>
      <c r="DH35" s="699"/>
      <c r="DI35" s="699"/>
      <c r="DJ35" s="699"/>
      <c r="DK35" s="700"/>
      <c r="DL35" s="686">
        <v>151113</v>
      </c>
      <c r="DM35" s="699"/>
      <c r="DN35" s="699"/>
      <c r="DO35" s="699"/>
      <c r="DP35" s="699"/>
      <c r="DQ35" s="699"/>
      <c r="DR35" s="699"/>
      <c r="DS35" s="699"/>
      <c r="DT35" s="699"/>
      <c r="DU35" s="699"/>
      <c r="DV35" s="700"/>
      <c r="DW35" s="683">
        <v>1.2</v>
      </c>
      <c r="DX35" s="701"/>
      <c r="DY35" s="701"/>
      <c r="DZ35" s="701"/>
      <c r="EA35" s="701"/>
      <c r="EB35" s="701"/>
      <c r="EC35" s="716"/>
    </row>
    <row r="36" spans="2:133" ht="11.25" customHeight="1" x14ac:dyDescent="0.15">
      <c r="B36" s="677" t="s">
        <v>326</v>
      </c>
      <c r="C36" s="678"/>
      <c r="D36" s="678"/>
      <c r="E36" s="678"/>
      <c r="F36" s="678"/>
      <c r="G36" s="678"/>
      <c r="H36" s="678"/>
      <c r="I36" s="678"/>
      <c r="J36" s="678"/>
      <c r="K36" s="678"/>
      <c r="L36" s="678"/>
      <c r="M36" s="678"/>
      <c r="N36" s="678"/>
      <c r="O36" s="678"/>
      <c r="P36" s="678"/>
      <c r="Q36" s="679"/>
      <c r="R36" s="680">
        <v>3982938</v>
      </c>
      <c r="S36" s="681"/>
      <c r="T36" s="681"/>
      <c r="U36" s="681"/>
      <c r="V36" s="681"/>
      <c r="W36" s="681"/>
      <c r="X36" s="681"/>
      <c r="Y36" s="682"/>
      <c r="Z36" s="717">
        <v>12.9</v>
      </c>
      <c r="AA36" s="717"/>
      <c r="AB36" s="717"/>
      <c r="AC36" s="717"/>
      <c r="AD36" s="718" t="s">
        <v>127</v>
      </c>
      <c r="AE36" s="718"/>
      <c r="AF36" s="718"/>
      <c r="AG36" s="718"/>
      <c r="AH36" s="718"/>
      <c r="AI36" s="718"/>
      <c r="AJ36" s="718"/>
      <c r="AK36" s="718"/>
      <c r="AL36" s="683" t="s">
        <v>137</v>
      </c>
      <c r="AM36" s="684"/>
      <c r="AN36" s="684"/>
      <c r="AO36" s="719"/>
      <c r="AP36" s="233"/>
      <c r="AQ36" s="732" t="s">
        <v>327</v>
      </c>
      <c r="AR36" s="733"/>
      <c r="AS36" s="733"/>
      <c r="AT36" s="733"/>
      <c r="AU36" s="733"/>
      <c r="AV36" s="733"/>
      <c r="AW36" s="733"/>
      <c r="AX36" s="733"/>
      <c r="AY36" s="734"/>
      <c r="AZ36" s="735">
        <v>3439920</v>
      </c>
      <c r="BA36" s="736"/>
      <c r="BB36" s="736"/>
      <c r="BC36" s="736"/>
      <c r="BD36" s="736"/>
      <c r="BE36" s="736"/>
      <c r="BF36" s="737"/>
      <c r="BG36" s="738" t="s">
        <v>328</v>
      </c>
      <c r="BH36" s="739"/>
      <c r="BI36" s="739"/>
      <c r="BJ36" s="739"/>
      <c r="BK36" s="739"/>
      <c r="BL36" s="739"/>
      <c r="BM36" s="739"/>
      <c r="BN36" s="739"/>
      <c r="BO36" s="739"/>
      <c r="BP36" s="739"/>
      <c r="BQ36" s="739"/>
      <c r="BR36" s="739"/>
      <c r="BS36" s="739"/>
      <c r="BT36" s="739"/>
      <c r="BU36" s="740"/>
      <c r="BV36" s="735">
        <v>4201</v>
      </c>
      <c r="BW36" s="736"/>
      <c r="BX36" s="736"/>
      <c r="BY36" s="736"/>
      <c r="BZ36" s="736"/>
      <c r="CA36" s="736"/>
      <c r="CB36" s="737"/>
      <c r="CD36" s="713" t="s">
        <v>329</v>
      </c>
      <c r="CE36" s="714"/>
      <c r="CF36" s="714"/>
      <c r="CG36" s="714"/>
      <c r="CH36" s="714"/>
      <c r="CI36" s="714"/>
      <c r="CJ36" s="714"/>
      <c r="CK36" s="714"/>
      <c r="CL36" s="714"/>
      <c r="CM36" s="714"/>
      <c r="CN36" s="714"/>
      <c r="CO36" s="714"/>
      <c r="CP36" s="714"/>
      <c r="CQ36" s="715"/>
      <c r="CR36" s="680">
        <v>2490617</v>
      </c>
      <c r="CS36" s="681"/>
      <c r="CT36" s="681"/>
      <c r="CU36" s="681"/>
      <c r="CV36" s="681"/>
      <c r="CW36" s="681"/>
      <c r="CX36" s="681"/>
      <c r="CY36" s="682"/>
      <c r="CZ36" s="683">
        <v>8.6999999999999993</v>
      </c>
      <c r="DA36" s="701"/>
      <c r="DB36" s="701"/>
      <c r="DC36" s="702"/>
      <c r="DD36" s="686">
        <v>2050135</v>
      </c>
      <c r="DE36" s="681"/>
      <c r="DF36" s="681"/>
      <c r="DG36" s="681"/>
      <c r="DH36" s="681"/>
      <c r="DI36" s="681"/>
      <c r="DJ36" s="681"/>
      <c r="DK36" s="682"/>
      <c r="DL36" s="686">
        <v>1073566</v>
      </c>
      <c r="DM36" s="681"/>
      <c r="DN36" s="681"/>
      <c r="DO36" s="681"/>
      <c r="DP36" s="681"/>
      <c r="DQ36" s="681"/>
      <c r="DR36" s="681"/>
      <c r="DS36" s="681"/>
      <c r="DT36" s="681"/>
      <c r="DU36" s="681"/>
      <c r="DV36" s="682"/>
      <c r="DW36" s="683">
        <v>8.5</v>
      </c>
      <c r="DX36" s="701"/>
      <c r="DY36" s="701"/>
      <c r="DZ36" s="701"/>
      <c r="EA36" s="701"/>
      <c r="EB36" s="701"/>
      <c r="EC36" s="716"/>
    </row>
    <row r="37" spans="2:133" ht="11.25" customHeight="1" x14ac:dyDescent="0.15">
      <c r="B37" s="677" t="s">
        <v>330</v>
      </c>
      <c r="C37" s="678"/>
      <c r="D37" s="678"/>
      <c r="E37" s="678"/>
      <c r="F37" s="678"/>
      <c r="G37" s="678"/>
      <c r="H37" s="678"/>
      <c r="I37" s="678"/>
      <c r="J37" s="678"/>
      <c r="K37" s="678"/>
      <c r="L37" s="678"/>
      <c r="M37" s="678"/>
      <c r="N37" s="678"/>
      <c r="O37" s="678"/>
      <c r="P37" s="678"/>
      <c r="Q37" s="679"/>
      <c r="R37" s="680">
        <v>2683179</v>
      </c>
      <c r="S37" s="681"/>
      <c r="T37" s="681"/>
      <c r="U37" s="681"/>
      <c r="V37" s="681"/>
      <c r="W37" s="681"/>
      <c r="X37" s="681"/>
      <c r="Y37" s="682"/>
      <c r="Z37" s="717">
        <v>8.6999999999999993</v>
      </c>
      <c r="AA37" s="717"/>
      <c r="AB37" s="717"/>
      <c r="AC37" s="717"/>
      <c r="AD37" s="718" t="s">
        <v>137</v>
      </c>
      <c r="AE37" s="718"/>
      <c r="AF37" s="718"/>
      <c r="AG37" s="718"/>
      <c r="AH37" s="718"/>
      <c r="AI37" s="718"/>
      <c r="AJ37" s="718"/>
      <c r="AK37" s="718"/>
      <c r="AL37" s="683" t="s">
        <v>137</v>
      </c>
      <c r="AM37" s="684"/>
      <c r="AN37" s="684"/>
      <c r="AO37" s="719"/>
      <c r="AQ37" s="720" t="s">
        <v>331</v>
      </c>
      <c r="AR37" s="721"/>
      <c r="AS37" s="721"/>
      <c r="AT37" s="721"/>
      <c r="AU37" s="721"/>
      <c r="AV37" s="721"/>
      <c r="AW37" s="721"/>
      <c r="AX37" s="721"/>
      <c r="AY37" s="722"/>
      <c r="AZ37" s="680">
        <v>1605324</v>
      </c>
      <c r="BA37" s="681"/>
      <c r="BB37" s="681"/>
      <c r="BC37" s="681"/>
      <c r="BD37" s="699"/>
      <c r="BE37" s="699"/>
      <c r="BF37" s="723"/>
      <c r="BG37" s="713" t="s">
        <v>332</v>
      </c>
      <c r="BH37" s="714"/>
      <c r="BI37" s="714"/>
      <c r="BJ37" s="714"/>
      <c r="BK37" s="714"/>
      <c r="BL37" s="714"/>
      <c r="BM37" s="714"/>
      <c r="BN37" s="714"/>
      <c r="BO37" s="714"/>
      <c r="BP37" s="714"/>
      <c r="BQ37" s="714"/>
      <c r="BR37" s="714"/>
      <c r="BS37" s="714"/>
      <c r="BT37" s="714"/>
      <c r="BU37" s="715"/>
      <c r="BV37" s="680">
        <v>-44404</v>
      </c>
      <c r="BW37" s="681"/>
      <c r="BX37" s="681"/>
      <c r="BY37" s="681"/>
      <c r="BZ37" s="681"/>
      <c r="CA37" s="681"/>
      <c r="CB37" s="724"/>
      <c r="CD37" s="713" t="s">
        <v>333</v>
      </c>
      <c r="CE37" s="714"/>
      <c r="CF37" s="714"/>
      <c r="CG37" s="714"/>
      <c r="CH37" s="714"/>
      <c r="CI37" s="714"/>
      <c r="CJ37" s="714"/>
      <c r="CK37" s="714"/>
      <c r="CL37" s="714"/>
      <c r="CM37" s="714"/>
      <c r="CN37" s="714"/>
      <c r="CO37" s="714"/>
      <c r="CP37" s="714"/>
      <c r="CQ37" s="715"/>
      <c r="CR37" s="680">
        <v>1489011</v>
      </c>
      <c r="CS37" s="699"/>
      <c r="CT37" s="699"/>
      <c r="CU37" s="699"/>
      <c r="CV37" s="699"/>
      <c r="CW37" s="699"/>
      <c r="CX37" s="699"/>
      <c r="CY37" s="700"/>
      <c r="CZ37" s="683">
        <v>5.2</v>
      </c>
      <c r="DA37" s="701"/>
      <c r="DB37" s="701"/>
      <c r="DC37" s="702"/>
      <c r="DD37" s="686">
        <v>1427178</v>
      </c>
      <c r="DE37" s="699"/>
      <c r="DF37" s="699"/>
      <c r="DG37" s="699"/>
      <c r="DH37" s="699"/>
      <c r="DI37" s="699"/>
      <c r="DJ37" s="699"/>
      <c r="DK37" s="700"/>
      <c r="DL37" s="686">
        <v>833888</v>
      </c>
      <c r="DM37" s="699"/>
      <c r="DN37" s="699"/>
      <c r="DO37" s="699"/>
      <c r="DP37" s="699"/>
      <c r="DQ37" s="699"/>
      <c r="DR37" s="699"/>
      <c r="DS37" s="699"/>
      <c r="DT37" s="699"/>
      <c r="DU37" s="699"/>
      <c r="DV37" s="700"/>
      <c r="DW37" s="683">
        <v>6.6</v>
      </c>
      <c r="DX37" s="701"/>
      <c r="DY37" s="701"/>
      <c r="DZ37" s="701"/>
      <c r="EA37" s="701"/>
      <c r="EB37" s="701"/>
      <c r="EC37" s="716"/>
    </row>
    <row r="38" spans="2:133" ht="11.25" customHeight="1" x14ac:dyDescent="0.15">
      <c r="B38" s="677" t="s">
        <v>334</v>
      </c>
      <c r="C38" s="678"/>
      <c r="D38" s="678"/>
      <c r="E38" s="678"/>
      <c r="F38" s="678"/>
      <c r="G38" s="678"/>
      <c r="H38" s="678"/>
      <c r="I38" s="678"/>
      <c r="J38" s="678"/>
      <c r="K38" s="678"/>
      <c r="L38" s="678"/>
      <c r="M38" s="678"/>
      <c r="N38" s="678"/>
      <c r="O38" s="678"/>
      <c r="P38" s="678"/>
      <c r="Q38" s="679"/>
      <c r="R38" s="680">
        <v>492483</v>
      </c>
      <c r="S38" s="681"/>
      <c r="T38" s="681"/>
      <c r="U38" s="681"/>
      <c r="V38" s="681"/>
      <c r="W38" s="681"/>
      <c r="X38" s="681"/>
      <c r="Y38" s="682"/>
      <c r="Z38" s="717">
        <v>1.6</v>
      </c>
      <c r="AA38" s="717"/>
      <c r="AB38" s="717"/>
      <c r="AC38" s="717"/>
      <c r="AD38" s="718">
        <v>847</v>
      </c>
      <c r="AE38" s="718"/>
      <c r="AF38" s="718"/>
      <c r="AG38" s="718"/>
      <c r="AH38" s="718"/>
      <c r="AI38" s="718"/>
      <c r="AJ38" s="718"/>
      <c r="AK38" s="718"/>
      <c r="AL38" s="683">
        <v>0</v>
      </c>
      <c r="AM38" s="684"/>
      <c r="AN38" s="684"/>
      <c r="AO38" s="719"/>
      <c r="AQ38" s="720" t="s">
        <v>335</v>
      </c>
      <c r="AR38" s="721"/>
      <c r="AS38" s="721"/>
      <c r="AT38" s="721"/>
      <c r="AU38" s="721"/>
      <c r="AV38" s="721"/>
      <c r="AW38" s="721"/>
      <c r="AX38" s="721"/>
      <c r="AY38" s="722"/>
      <c r="AZ38" s="680">
        <v>3361</v>
      </c>
      <c r="BA38" s="681"/>
      <c r="BB38" s="681"/>
      <c r="BC38" s="681"/>
      <c r="BD38" s="699"/>
      <c r="BE38" s="699"/>
      <c r="BF38" s="723"/>
      <c r="BG38" s="713" t="s">
        <v>336</v>
      </c>
      <c r="BH38" s="714"/>
      <c r="BI38" s="714"/>
      <c r="BJ38" s="714"/>
      <c r="BK38" s="714"/>
      <c r="BL38" s="714"/>
      <c r="BM38" s="714"/>
      <c r="BN38" s="714"/>
      <c r="BO38" s="714"/>
      <c r="BP38" s="714"/>
      <c r="BQ38" s="714"/>
      <c r="BR38" s="714"/>
      <c r="BS38" s="714"/>
      <c r="BT38" s="714"/>
      <c r="BU38" s="715"/>
      <c r="BV38" s="680">
        <v>7282</v>
      </c>
      <c r="BW38" s="681"/>
      <c r="BX38" s="681"/>
      <c r="BY38" s="681"/>
      <c r="BZ38" s="681"/>
      <c r="CA38" s="681"/>
      <c r="CB38" s="724"/>
      <c r="CD38" s="713" t="s">
        <v>337</v>
      </c>
      <c r="CE38" s="714"/>
      <c r="CF38" s="714"/>
      <c r="CG38" s="714"/>
      <c r="CH38" s="714"/>
      <c r="CI38" s="714"/>
      <c r="CJ38" s="714"/>
      <c r="CK38" s="714"/>
      <c r="CL38" s="714"/>
      <c r="CM38" s="714"/>
      <c r="CN38" s="714"/>
      <c r="CO38" s="714"/>
      <c r="CP38" s="714"/>
      <c r="CQ38" s="715"/>
      <c r="CR38" s="680">
        <v>3436559</v>
      </c>
      <c r="CS38" s="681"/>
      <c r="CT38" s="681"/>
      <c r="CU38" s="681"/>
      <c r="CV38" s="681"/>
      <c r="CW38" s="681"/>
      <c r="CX38" s="681"/>
      <c r="CY38" s="682"/>
      <c r="CZ38" s="683">
        <v>12</v>
      </c>
      <c r="DA38" s="701"/>
      <c r="DB38" s="701"/>
      <c r="DC38" s="702"/>
      <c r="DD38" s="686">
        <v>3108821</v>
      </c>
      <c r="DE38" s="681"/>
      <c r="DF38" s="681"/>
      <c r="DG38" s="681"/>
      <c r="DH38" s="681"/>
      <c r="DI38" s="681"/>
      <c r="DJ38" s="681"/>
      <c r="DK38" s="682"/>
      <c r="DL38" s="686">
        <v>2715725</v>
      </c>
      <c r="DM38" s="681"/>
      <c r="DN38" s="681"/>
      <c r="DO38" s="681"/>
      <c r="DP38" s="681"/>
      <c r="DQ38" s="681"/>
      <c r="DR38" s="681"/>
      <c r="DS38" s="681"/>
      <c r="DT38" s="681"/>
      <c r="DU38" s="681"/>
      <c r="DV38" s="682"/>
      <c r="DW38" s="683">
        <v>21.5</v>
      </c>
      <c r="DX38" s="701"/>
      <c r="DY38" s="701"/>
      <c r="DZ38" s="701"/>
      <c r="EA38" s="701"/>
      <c r="EB38" s="701"/>
      <c r="EC38" s="716"/>
    </row>
    <row r="39" spans="2:133" ht="11.25" customHeight="1" x14ac:dyDescent="0.15">
      <c r="B39" s="677" t="s">
        <v>338</v>
      </c>
      <c r="C39" s="678"/>
      <c r="D39" s="678"/>
      <c r="E39" s="678"/>
      <c r="F39" s="678"/>
      <c r="G39" s="678"/>
      <c r="H39" s="678"/>
      <c r="I39" s="678"/>
      <c r="J39" s="678"/>
      <c r="K39" s="678"/>
      <c r="L39" s="678"/>
      <c r="M39" s="678"/>
      <c r="N39" s="678"/>
      <c r="O39" s="678"/>
      <c r="P39" s="678"/>
      <c r="Q39" s="679"/>
      <c r="R39" s="680">
        <v>1203300</v>
      </c>
      <c r="S39" s="681"/>
      <c r="T39" s="681"/>
      <c r="U39" s="681"/>
      <c r="V39" s="681"/>
      <c r="W39" s="681"/>
      <c r="X39" s="681"/>
      <c r="Y39" s="682"/>
      <c r="Z39" s="717">
        <v>3.9</v>
      </c>
      <c r="AA39" s="717"/>
      <c r="AB39" s="717"/>
      <c r="AC39" s="717"/>
      <c r="AD39" s="718" t="s">
        <v>243</v>
      </c>
      <c r="AE39" s="718"/>
      <c r="AF39" s="718"/>
      <c r="AG39" s="718"/>
      <c r="AH39" s="718"/>
      <c r="AI39" s="718"/>
      <c r="AJ39" s="718"/>
      <c r="AK39" s="718"/>
      <c r="AL39" s="683" t="s">
        <v>137</v>
      </c>
      <c r="AM39" s="684"/>
      <c r="AN39" s="684"/>
      <c r="AO39" s="719"/>
      <c r="AQ39" s="720" t="s">
        <v>339</v>
      </c>
      <c r="AR39" s="721"/>
      <c r="AS39" s="721"/>
      <c r="AT39" s="721"/>
      <c r="AU39" s="721"/>
      <c r="AV39" s="721"/>
      <c r="AW39" s="721"/>
      <c r="AX39" s="721"/>
      <c r="AY39" s="722"/>
      <c r="AZ39" s="680" t="s">
        <v>127</v>
      </c>
      <c r="BA39" s="681"/>
      <c r="BB39" s="681"/>
      <c r="BC39" s="681"/>
      <c r="BD39" s="699"/>
      <c r="BE39" s="699"/>
      <c r="BF39" s="723"/>
      <c r="BG39" s="713" t="s">
        <v>340</v>
      </c>
      <c r="BH39" s="714"/>
      <c r="BI39" s="714"/>
      <c r="BJ39" s="714"/>
      <c r="BK39" s="714"/>
      <c r="BL39" s="714"/>
      <c r="BM39" s="714"/>
      <c r="BN39" s="714"/>
      <c r="BO39" s="714"/>
      <c r="BP39" s="714"/>
      <c r="BQ39" s="714"/>
      <c r="BR39" s="714"/>
      <c r="BS39" s="714"/>
      <c r="BT39" s="714"/>
      <c r="BU39" s="715"/>
      <c r="BV39" s="680">
        <v>11303</v>
      </c>
      <c r="BW39" s="681"/>
      <c r="BX39" s="681"/>
      <c r="BY39" s="681"/>
      <c r="BZ39" s="681"/>
      <c r="CA39" s="681"/>
      <c r="CB39" s="724"/>
      <c r="CD39" s="713" t="s">
        <v>341</v>
      </c>
      <c r="CE39" s="714"/>
      <c r="CF39" s="714"/>
      <c r="CG39" s="714"/>
      <c r="CH39" s="714"/>
      <c r="CI39" s="714"/>
      <c r="CJ39" s="714"/>
      <c r="CK39" s="714"/>
      <c r="CL39" s="714"/>
      <c r="CM39" s="714"/>
      <c r="CN39" s="714"/>
      <c r="CO39" s="714"/>
      <c r="CP39" s="714"/>
      <c r="CQ39" s="715"/>
      <c r="CR39" s="680">
        <v>1378815</v>
      </c>
      <c r="CS39" s="699"/>
      <c r="CT39" s="699"/>
      <c r="CU39" s="699"/>
      <c r="CV39" s="699"/>
      <c r="CW39" s="699"/>
      <c r="CX39" s="699"/>
      <c r="CY39" s="700"/>
      <c r="CZ39" s="683">
        <v>4.8</v>
      </c>
      <c r="DA39" s="701"/>
      <c r="DB39" s="701"/>
      <c r="DC39" s="702"/>
      <c r="DD39" s="686">
        <v>427030</v>
      </c>
      <c r="DE39" s="699"/>
      <c r="DF39" s="699"/>
      <c r="DG39" s="699"/>
      <c r="DH39" s="699"/>
      <c r="DI39" s="699"/>
      <c r="DJ39" s="699"/>
      <c r="DK39" s="700"/>
      <c r="DL39" s="686" t="s">
        <v>137</v>
      </c>
      <c r="DM39" s="699"/>
      <c r="DN39" s="699"/>
      <c r="DO39" s="699"/>
      <c r="DP39" s="699"/>
      <c r="DQ39" s="699"/>
      <c r="DR39" s="699"/>
      <c r="DS39" s="699"/>
      <c r="DT39" s="699"/>
      <c r="DU39" s="699"/>
      <c r="DV39" s="700"/>
      <c r="DW39" s="683" t="s">
        <v>137</v>
      </c>
      <c r="DX39" s="701"/>
      <c r="DY39" s="701"/>
      <c r="DZ39" s="701"/>
      <c r="EA39" s="701"/>
      <c r="EB39" s="701"/>
      <c r="EC39" s="716"/>
    </row>
    <row r="40" spans="2:133" ht="11.25" customHeight="1" x14ac:dyDescent="0.15">
      <c r="B40" s="677" t="s">
        <v>342</v>
      </c>
      <c r="C40" s="678"/>
      <c r="D40" s="678"/>
      <c r="E40" s="678"/>
      <c r="F40" s="678"/>
      <c r="G40" s="678"/>
      <c r="H40" s="678"/>
      <c r="I40" s="678"/>
      <c r="J40" s="678"/>
      <c r="K40" s="678"/>
      <c r="L40" s="678"/>
      <c r="M40" s="678"/>
      <c r="N40" s="678"/>
      <c r="O40" s="678"/>
      <c r="P40" s="678"/>
      <c r="Q40" s="679"/>
      <c r="R40" s="680" t="s">
        <v>137</v>
      </c>
      <c r="S40" s="681"/>
      <c r="T40" s="681"/>
      <c r="U40" s="681"/>
      <c r="V40" s="681"/>
      <c r="W40" s="681"/>
      <c r="X40" s="681"/>
      <c r="Y40" s="682"/>
      <c r="Z40" s="717" t="s">
        <v>127</v>
      </c>
      <c r="AA40" s="717"/>
      <c r="AB40" s="717"/>
      <c r="AC40" s="717"/>
      <c r="AD40" s="718" t="s">
        <v>127</v>
      </c>
      <c r="AE40" s="718"/>
      <c r="AF40" s="718"/>
      <c r="AG40" s="718"/>
      <c r="AH40" s="718"/>
      <c r="AI40" s="718"/>
      <c r="AJ40" s="718"/>
      <c r="AK40" s="718"/>
      <c r="AL40" s="683" t="s">
        <v>137</v>
      </c>
      <c r="AM40" s="684"/>
      <c r="AN40" s="684"/>
      <c r="AO40" s="719"/>
      <c r="AQ40" s="720" t="s">
        <v>343</v>
      </c>
      <c r="AR40" s="721"/>
      <c r="AS40" s="721"/>
      <c r="AT40" s="721"/>
      <c r="AU40" s="721"/>
      <c r="AV40" s="721"/>
      <c r="AW40" s="721"/>
      <c r="AX40" s="721"/>
      <c r="AY40" s="722"/>
      <c r="AZ40" s="680" t="s">
        <v>127</v>
      </c>
      <c r="BA40" s="681"/>
      <c r="BB40" s="681"/>
      <c r="BC40" s="681"/>
      <c r="BD40" s="699"/>
      <c r="BE40" s="699"/>
      <c r="BF40" s="723"/>
      <c r="BG40" s="725" t="s">
        <v>344</v>
      </c>
      <c r="BH40" s="726"/>
      <c r="BI40" s="726"/>
      <c r="BJ40" s="726"/>
      <c r="BK40" s="726"/>
      <c r="BL40" s="234"/>
      <c r="BM40" s="714" t="s">
        <v>345</v>
      </c>
      <c r="BN40" s="714"/>
      <c r="BO40" s="714"/>
      <c r="BP40" s="714"/>
      <c r="BQ40" s="714"/>
      <c r="BR40" s="714"/>
      <c r="BS40" s="714"/>
      <c r="BT40" s="714"/>
      <c r="BU40" s="715"/>
      <c r="BV40" s="680">
        <v>91</v>
      </c>
      <c r="BW40" s="681"/>
      <c r="BX40" s="681"/>
      <c r="BY40" s="681"/>
      <c r="BZ40" s="681"/>
      <c r="CA40" s="681"/>
      <c r="CB40" s="724"/>
      <c r="CD40" s="713" t="s">
        <v>346</v>
      </c>
      <c r="CE40" s="714"/>
      <c r="CF40" s="714"/>
      <c r="CG40" s="714"/>
      <c r="CH40" s="714"/>
      <c r="CI40" s="714"/>
      <c r="CJ40" s="714"/>
      <c r="CK40" s="714"/>
      <c r="CL40" s="714"/>
      <c r="CM40" s="714"/>
      <c r="CN40" s="714"/>
      <c r="CO40" s="714"/>
      <c r="CP40" s="714"/>
      <c r="CQ40" s="715"/>
      <c r="CR40" s="680">
        <v>375200</v>
      </c>
      <c r="CS40" s="681"/>
      <c r="CT40" s="681"/>
      <c r="CU40" s="681"/>
      <c r="CV40" s="681"/>
      <c r="CW40" s="681"/>
      <c r="CX40" s="681"/>
      <c r="CY40" s="682"/>
      <c r="CZ40" s="683">
        <v>1.3</v>
      </c>
      <c r="DA40" s="701"/>
      <c r="DB40" s="701"/>
      <c r="DC40" s="702"/>
      <c r="DD40" s="686">
        <v>1200</v>
      </c>
      <c r="DE40" s="681"/>
      <c r="DF40" s="681"/>
      <c r="DG40" s="681"/>
      <c r="DH40" s="681"/>
      <c r="DI40" s="681"/>
      <c r="DJ40" s="681"/>
      <c r="DK40" s="682"/>
      <c r="DL40" s="686" t="s">
        <v>127</v>
      </c>
      <c r="DM40" s="681"/>
      <c r="DN40" s="681"/>
      <c r="DO40" s="681"/>
      <c r="DP40" s="681"/>
      <c r="DQ40" s="681"/>
      <c r="DR40" s="681"/>
      <c r="DS40" s="681"/>
      <c r="DT40" s="681"/>
      <c r="DU40" s="681"/>
      <c r="DV40" s="682"/>
      <c r="DW40" s="683" t="s">
        <v>127</v>
      </c>
      <c r="DX40" s="701"/>
      <c r="DY40" s="701"/>
      <c r="DZ40" s="701"/>
      <c r="EA40" s="701"/>
      <c r="EB40" s="701"/>
      <c r="EC40" s="716"/>
    </row>
    <row r="41" spans="2:133" ht="11.25" customHeight="1" x14ac:dyDescent="0.15">
      <c r="B41" s="677" t="s">
        <v>347</v>
      </c>
      <c r="C41" s="678"/>
      <c r="D41" s="678"/>
      <c r="E41" s="678"/>
      <c r="F41" s="678"/>
      <c r="G41" s="678"/>
      <c r="H41" s="678"/>
      <c r="I41" s="678"/>
      <c r="J41" s="678"/>
      <c r="K41" s="678"/>
      <c r="L41" s="678"/>
      <c r="M41" s="678"/>
      <c r="N41" s="678"/>
      <c r="O41" s="678"/>
      <c r="P41" s="678"/>
      <c r="Q41" s="679"/>
      <c r="R41" s="680">
        <v>706600</v>
      </c>
      <c r="S41" s="681"/>
      <c r="T41" s="681"/>
      <c r="U41" s="681"/>
      <c r="V41" s="681"/>
      <c r="W41" s="681"/>
      <c r="X41" s="681"/>
      <c r="Y41" s="682"/>
      <c r="Z41" s="717">
        <v>2.2999999999999998</v>
      </c>
      <c r="AA41" s="717"/>
      <c r="AB41" s="717"/>
      <c r="AC41" s="717"/>
      <c r="AD41" s="718" t="s">
        <v>137</v>
      </c>
      <c r="AE41" s="718"/>
      <c r="AF41" s="718"/>
      <c r="AG41" s="718"/>
      <c r="AH41" s="718"/>
      <c r="AI41" s="718"/>
      <c r="AJ41" s="718"/>
      <c r="AK41" s="718"/>
      <c r="AL41" s="683" t="s">
        <v>137</v>
      </c>
      <c r="AM41" s="684"/>
      <c r="AN41" s="684"/>
      <c r="AO41" s="719"/>
      <c r="AQ41" s="720" t="s">
        <v>348</v>
      </c>
      <c r="AR41" s="721"/>
      <c r="AS41" s="721"/>
      <c r="AT41" s="721"/>
      <c r="AU41" s="721"/>
      <c r="AV41" s="721"/>
      <c r="AW41" s="721"/>
      <c r="AX41" s="721"/>
      <c r="AY41" s="722"/>
      <c r="AZ41" s="680">
        <v>558613</v>
      </c>
      <c r="BA41" s="681"/>
      <c r="BB41" s="681"/>
      <c r="BC41" s="681"/>
      <c r="BD41" s="699"/>
      <c r="BE41" s="699"/>
      <c r="BF41" s="723"/>
      <c r="BG41" s="725"/>
      <c r="BH41" s="726"/>
      <c r="BI41" s="726"/>
      <c r="BJ41" s="726"/>
      <c r="BK41" s="726"/>
      <c r="BL41" s="234"/>
      <c r="BM41" s="714" t="s">
        <v>349</v>
      </c>
      <c r="BN41" s="714"/>
      <c r="BO41" s="714"/>
      <c r="BP41" s="714"/>
      <c r="BQ41" s="714"/>
      <c r="BR41" s="714"/>
      <c r="BS41" s="714"/>
      <c r="BT41" s="714"/>
      <c r="BU41" s="715"/>
      <c r="BV41" s="680" t="s">
        <v>243</v>
      </c>
      <c r="BW41" s="681"/>
      <c r="BX41" s="681"/>
      <c r="BY41" s="681"/>
      <c r="BZ41" s="681"/>
      <c r="CA41" s="681"/>
      <c r="CB41" s="724"/>
      <c r="CD41" s="713" t="s">
        <v>350</v>
      </c>
      <c r="CE41" s="714"/>
      <c r="CF41" s="714"/>
      <c r="CG41" s="714"/>
      <c r="CH41" s="714"/>
      <c r="CI41" s="714"/>
      <c r="CJ41" s="714"/>
      <c r="CK41" s="714"/>
      <c r="CL41" s="714"/>
      <c r="CM41" s="714"/>
      <c r="CN41" s="714"/>
      <c r="CO41" s="714"/>
      <c r="CP41" s="714"/>
      <c r="CQ41" s="715"/>
      <c r="CR41" s="680" t="s">
        <v>127</v>
      </c>
      <c r="CS41" s="699"/>
      <c r="CT41" s="699"/>
      <c r="CU41" s="699"/>
      <c r="CV41" s="699"/>
      <c r="CW41" s="699"/>
      <c r="CX41" s="699"/>
      <c r="CY41" s="700"/>
      <c r="CZ41" s="683" t="s">
        <v>243</v>
      </c>
      <c r="DA41" s="701"/>
      <c r="DB41" s="701"/>
      <c r="DC41" s="702"/>
      <c r="DD41" s="686" t="s">
        <v>243</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61" t="s">
        <v>351</v>
      </c>
      <c r="C42" s="662"/>
      <c r="D42" s="662"/>
      <c r="E42" s="662"/>
      <c r="F42" s="662"/>
      <c r="G42" s="662"/>
      <c r="H42" s="662"/>
      <c r="I42" s="662"/>
      <c r="J42" s="662"/>
      <c r="K42" s="662"/>
      <c r="L42" s="662"/>
      <c r="M42" s="662"/>
      <c r="N42" s="662"/>
      <c r="O42" s="662"/>
      <c r="P42" s="662"/>
      <c r="Q42" s="663"/>
      <c r="R42" s="664">
        <v>30767228</v>
      </c>
      <c r="S42" s="703"/>
      <c r="T42" s="703"/>
      <c r="U42" s="703"/>
      <c r="V42" s="703"/>
      <c r="W42" s="703"/>
      <c r="X42" s="703"/>
      <c r="Y42" s="705"/>
      <c r="Z42" s="706">
        <v>100</v>
      </c>
      <c r="AA42" s="706"/>
      <c r="AB42" s="706"/>
      <c r="AC42" s="706"/>
      <c r="AD42" s="707">
        <v>11902118</v>
      </c>
      <c r="AE42" s="707"/>
      <c r="AF42" s="707"/>
      <c r="AG42" s="707"/>
      <c r="AH42" s="707"/>
      <c r="AI42" s="707"/>
      <c r="AJ42" s="707"/>
      <c r="AK42" s="707"/>
      <c r="AL42" s="667">
        <v>100</v>
      </c>
      <c r="AM42" s="708"/>
      <c r="AN42" s="708"/>
      <c r="AO42" s="709"/>
      <c r="AQ42" s="710" t="s">
        <v>352</v>
      </c>
      <c r="AR42" s="711"/>
      <c r="AS42" s="711"/>
      <c r="AT42" s="711"/>
      <c r="AU42" s="711"/>
      <c r="AV42" s="711"/>
      <c r="AW42" s="711"/>
      <c r="AX42" s="711"/>
      <c r="AY42" s="712"/>
      <c r="AZ42" s="664">
        <v>1272622</v>
      </c>
      <c r="BA42" s="703"/>
      <c r="BB42" s="703"/>
      <c r="BC42" s="703"/>
      <c r="BD42" s="665"/>
      <c r="BE42" s="665"/>
      <c r="BF42" s="729"/>
      <c r="BG42" s="727"/>
      <c r="BH42" s="728"/>
      <c r="BI42" s="728"/>
      <c r="BJ42" s="728"/>
      <c r="BK42" s="728"/>
      <c r="BL42" s="235"/>
      <c r="BM42" s="730" t="s">
        <v>353</v>
      </c>
      <c r="BN42" s="730"/>
      <c r="BO42" s="730"/>
      <c r="BP42" s="730"/>
      <c r="BQ42" s="730"/>
      <c r="BR42" s="730"/>
      <c r="BS42" s="730"/>
      <c r="BT42" s="730"/>
      <c r="BU42" s="731"/>
      <c r="BV42" s="664">
        <v>328</v>
      </c>
      <c r="BW42" s="703"/>
      <c r="BX42" s="703"/>
      <c r="BY42" s="703"/>
      <c r="BZ42" s="703"/>
      <c r="CA42" s="703"/>
      <c r="CB42" s="704"/>
      <c r="CD42" s="677" t="s">
        <v>354</v>
      </c>
      <c r="CE42" s="678"/>
      <c r="CF42" s="678"/>
      <c r="CG42" s="678"/>
      <c r="CH42" s="678"/>
      <c r="CI42" s="678"/>
      <c r="CJ42" s="678"/>
      <c r="CK42" s="678"/>
      <c r="CL42" s="678"/>
      <c r="CM42" s="678"/>
      <c r="CN42" s="678"/>
      <c r="CO42" s="678"/>
      <c r="CP42" s="678"/>
      <c r="CQ42" s="679"/>
      <c r="CR42" s="680">
        <v>4694208</v>
      </c>
      <c r="CS42" s="681"/>
      <c r="CT42" s="681"/>
      <c r="CU42" s="681"/>
      <c r="CV42" s="681"/>
      <c r="CW42" s="681"/>
      <c r="CX42" s="681"/>
      <c r="CY42" s="682"/>
      <c r="CZ42" s="683">
        <v>16.3</v>
      </c>
      <c r="DA42" s="684"/>
      <c r="DB42" s="684"/>
      <c r="DC42" s="685"/>
      <c r="DD42" s="686">
        <v>641278</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V43" s="236"/>
      <c r="BW43" s="236"/>
      <c r="BX43" s="236"/>
      <c r="BY43" s="236"/>
      <c r="BZ43" s="236"/>
      <c r="CA43" s="236"/>
      <c r="CB43" s="236"/>
      <c r="CD43" s="677" t="s">
        <v>355</v>
      </c>
      <c r="CE43" s="678"/>
      <c r="CF43" s="678"/>
      <c r="CG43" s="678"/>
      <c r="CH43" s="678"/>
      <c r="CI43" s="678"/>
      <c r="CJ43" s="678"/>
      <c r="CK43" s="678"/>
      <c r="CL43" s="678"/>
      <c r="CM43" s="678"/>
      <c r="CN43" s="678"/>
      <c r="CO43" s="678"/>
      <c r="CP43" s="678"/>
      <c r="CQ43" s="679"/>
      <c r="CR43" s="680">
        <v>28361</v>
      </c>
      <c r="CS43" s="699"/>
      <c r="CT43" s="699"/>
      <c r="CU43" s="699"/>
      <c r="CV43" s="699"/>
      <c r="CW43" s="699"/>
      <c r="CX43" s="699"/>
      <c r="CY43" s="700"/>
      <c r="CZ43" s="683">
        <v>0.1</v>
      </c>
      <c r="DA43" s="701"/>
      <c r="DB43" s="701"/>
      <c r="DC43" s="702"/>
      <c r="DD43" s="686">
        <v>28361</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CD44" s="693" t="s">
        <v>303</v>
      </c>
      <c r="CE44" s="694"/>
      <c r="CF44" s="677" t="s">
        <v>356</v>
      </c>
      <c r="CG44" s="678"/>
      <c r="CH44" s="678"/>
      <c r="CI44" s="678"/>
      <c r="CJ44" s="678"/>
      <c r="CK44" s="678"/>
      <c r="CL44" s="678"/>
      <c r="CM44" s="678"/>
      <c r="CN44" s="678"/>
      <c r="CO44" s="678"/>
      <c r="CP44" s="678"/>
      <c r="CQ44" s="679"/>
      <c r="CR44" s="680">
        <v>4506321</v>
      </c>
      <c r="CS44" s="681"/>
      <c r="CT44" s="681"/>
      <c r="CU44" s="681"/>
      <c r="CV44" s="681"/>
      <c r="CW44" s="681"/>
      <c r="CX44" s="681"/>
      <c r="CY44" s="682"/>
      <c r="CZ44" s="683">
        <v>15.7</v>
      </c>
      <c r="DA44" s="684"/>
      <c r="DB44" s="684"/>
      <c r="DC44" s="685"/>
      <c r="DD44" s="686">
        <v>522667</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CD45" s="695"/>
      <c r="CE45" s="696"/>
      <c r="CF45" s="677" t="s">
        <v>357</v>
      </c>
      <c r="CG45" s="678"/>
      <c r="CH45" s="678"/>
      <c r="CI45" s="678"/>
      <c r="CJ45" s="678"/>
      <c r="CK45" s="678"/>
      <c r="CL45" s="678"/>
      <c r="CM45" s="678"/>
      <c r="CN45" s="678"/>
      <c r="CO45" s="678"/>
      <c r="CP45" s="678"/>
      <c r="CQ45" s="679"/>
      <c r="CR45" s="680">
        <v>4083795</v>
      </c>
      <c r="CS45" s="699"/>
      <c r="CT45" s="699"/>
      <c r="CU45" s="699"/>
      <c r="CV45" s="699"/>
      <c r="CW45" s="699"/>
      <c r="CX45" s="699"/>
      <c r="CY45" s="700"/>
      <c r="CZ45" s="683">
        <v>14.2</v>
      </c>
      <c r="DA45" s="701"/>
      <c r="DB45" s="701"/>
      <c r="DC45" s="702"/>
      <c r="DD45" s="686">
        <v>361461</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28" t="s">
        <v>358</v>
      </c>
      <c r="C46" s="228"/>
      <c r="D46" s="228"/>
      <c r="E46" s="228"/>
      <c r="F46" s="228"/>
      <c r="G46" s="228"/>
      <c r="H46" s="228"/>
      <c r="I46" s="228"/>
      <c r="J46" s="228"/>
      <c r="K46" s="228"/>
      <c r="L46" s="228"/>
      <c r="M46" s="228"/>
      <c r="N46" s="228"/>
      <c r="O46" s="228"/>
      <c r="P46" s="228"/>
      <c r="Q46" s="228"/>
      <c r="R46" s="237"/>
      <c r="S46" s="237"/>
      <c r="T46" s="237"/>
      <c r="U46" s="237"/>
      <c r="V46" s="237"/>
      <c r="W46" s="237"/>
      <c r="X46" s="237"/>
      <c r="Y46" s="237"/>
      <c r="Z46" s="237"/>
      <c r="AA46" s="237"/>
      <c r="AB46" s="237"/>
      <c r="AC46" s="237"/>
      <c r="AD46" s="237"/>
      <c r="AE46" s="237"/>
      <c r="AF46" s="237"/>
      <c r="AG46" s="237"/>
      <c r="AH46" s="237"/>
      <c r="AI46" s="237"/>
      <c r="AJ46" s="237"/>
      <c r="AK46" s="237"/>
      <c r="AL46" s="237"/>
      <c r="AM46" s="237"/>
      <c r="AN46" s="237"/>
      <c r="AO46" s="237"/>
      <c r="CD46" s="695"/>
      <c r="CE46" s="696"/>
      <c r="CF46" s="677" t="s">
        <v>359</v>
      </c>
      <c r="CG46" s="678"/>
      <c r="CH46" s="678"/>
      <c r="CI46" s="678"/>
      <c r="CJ46" s="678"/>
      <c r="CK46" s="678"/>
      <c r="CL46" s="678"/>
      <c r="CM46" s="678"/>
      <c r="CN46" s="678"/>
      <c r="CO46" s="678"/>
      <c r="CP46" s="678"/>
      <c r="CQ46" s="679"/>
      <c r="CR46" s="680">
        <v>422526</v>
      </c>
      <c r="CS46" s="681"/>
      <c r="CT46" s="681"/>
      <c r="CU46" s="681"/>
      <c r="CV46" s="681"/>
      <c r="CW46" s="681"/>
      <c r="CX46" s="681"/>
      <c r="CY46" s="682"/>
      <c r="CZ46" s="683">
        <v>1.5</v>
      </c>
      <c r="DA46" s="684"/>
      <c r="DB46" s="684"/>
      <c r="DC46" s="685"/>
      <c r="DD46" s="686">
        <v>161206</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38" t="s">
        <v>360</v>
      </c>
      <c r="C47" s="228"/>
      <c r="D47" s="228"/>
      <c r="E47" s="228"/>
      <c r="F47" s="228"/>
      <c r="G47" s="228"/>
      <c r="H47" s="228"/>
      <c r="I47" s="228"/>
      <c r="J47" s="228"/>
      <c r="K47" s="228"/>
      <c r="L47" s="228"/>
      <c r="M47" s="228"/>
      <c r="N47" s="228"/>
      <c r="O47" s="228"/>
      <c r="P47" s="228"/>
      <c r="Q47" s="228"/>
      <c r="R47" s="237"/>
      <c r="S47" s="237"/>
      <c r="T47" s="237"/>
      <c r="U47" s="237"/>
      <c r="V47" s="237"/>
      <c r="W47" s="237"/>
      <c r="X47" s="237"/>
      <c r="Y47" s="237"/>
      <c r="Z47" s="237"/>
      <c r="AA47" s="237"/>
      <c r="AB47" s="237"/>
      <c r="AC47" s="237"/>
      <c r="AD47" s="237"/>
      <c r="AE47" s="237"/>
      <c r="AF47" s="237"/>
      <c r="AG47" s="237"/>
      <c r="AH47" s="237"/>
      <c r="AI47" s="237"/>
      <c r="AJ47" s="237"/>
      <c r="AK47" s="237"/>
      <c r="AL47" s="237"/>
      <c r="AM47" s="237"/>
      <c r="AN47" s="237"/>
      <c r="AO47" s="237"/>
      <c r="CD47" s="695"/>
      <c r="CE47" s="696"/>
      <c r="CF47" s="677" t="s">
        <v>361</v>
      </c>
      <c r="CG47" s="678"/>
      <c r="CH47" s="678"/>
      <c r="CI47" s="678"/>
      <c r="CJ47" s="678"/>
      <c r="CK47" s="678"/>
      <c r="CL47" s="678"/>
      <c r="CM47" s="678"/>
      <c r="CN47" s="678"/>
      <c r="CO47" s="678"/>
      <c r="CP47" s="678"/>
      <c r="CQ47" s="679"/>
      <c r="CR47" s="680">
        <v>187887</v>
      </c>
      <c r="CS47" s="699"/>
      <c r="CT47" s="699"/>
      <c r="CU47" s="699"/>
      <c r="CV47" s="699"/>
      <c r="CW47" s="699"/>
      <c r="CX47" s="699"/>
      <c r="CY47" s="700"/>
      <c r="CZ47" s="683">
        <v>0.7</v>
      </c>
      <c r="DA47" s="701"/>
      <c r="DB47" s="701"/>
      <c r="DC47" s="702"/>
      <c r="DD47" s="686">
        <v>118611</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39" t="s">
        <v>362</v>
      </c>
      <c r="CD48" s="697"/>
      <c r="CE48" s="698"/>
      <c r="CF48" s="677" t="s">
        <v>363</v>
      </c>
      <c r="CG48" s="678"/>
      <c r="CH48" s="678"/>
      <c r="CI48" s="678"/>
      <c r="CJ48" s="678"/>
      <c r="CK48" s="678"/>
      <c r="CL48" s="678"/>
      <c r="CM48" s="678"/>
      <c r="CN48" s="678"/>
      <c r="CO48" s="678"/>
      <c r="CP48" s="678"/>
      <c r="CQ48" s="679"/>
      <c r="CR48" s="680" t="s">
        <v>243</v>
      </c>
      <c r="CS48" s="681"/>
      <c r="CT48" s="681"/>
      <c r="CU48" s="681"/>
      <c r="CV48" s="681"/>
      <c r="CW48" s="681"/>
      <c r="CX48" s="681"/>
      <c r="CY48" s="682"/>
      <c r="CZ48" s="683" t="s">
        <v>243</v>
      </c>
      <c r="DA48" s="684"/>
      <c r="DB48" s="684"/>
      <c r="DC48" s="685"/>
      <c r="DD48" s="686" t="s">
        <v>137</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82:133" ht="11.25" customHeight="1" x14ac:dyDescent="0.15">
      <c r="CD49" s="661" t="s">
        <v>364</v>
      </c>
      <c r="CE49" s="662"/>
      <c r="CF49" s="662"/>
      <c r="CG49" s="662"/>
      <c r="CH49" s="662"/>
      <c r="CI49" s="662"/>
      <c r="CJ49" s="662"/>
      <c r="CK49" s="662"/>
      <c r="CL49" s="662"/>
      <c r="CM49" s="662"/>
      <c r="CN49" s="662"/>
      <c r="CO49" s="662"/>
      <c r="CP49" s="662"/>
      <c r="CQ49" s="663"/>
      <c r="CR49" s="664">
        <v>28741291</v>
      </c>
      <c r="CS49" s="665"/>
      <c r="CT49" s="665"/>
      <c r="CU49" s="665"/>
      <c r="CV49" s="665"/>
      <c r="CW49" s="665"/>
      <c r="CX49" s="665"/>
      <c r="CY49" s="666"/>
      <c r="CZ49" s="667">
        <v>100</v>
      </c>
      <c r="DA49" s="668"/>
      <c r="DB49" s="668"/>
      <c r="DC49" s="669"/>
      <c r="DD49" s="670">
        <v>17090085</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nQNbgT6nGRgYeNfm+OSCp2rzvYGhB78ZhbqeQd1Z4hQOYM1HJ4DZy1P4RZe3YuVJcT6d83+XLzELP0Is3PjcAg==" saltValue="iV5+vattTiRgeqzyBn0UO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3"/>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8" customWidth="1"/>
    <col min="131" max="131" width="1.625" style="288" customWidth="1"/>
    <col min="132" max="16384" width="9" style="288" hidden="1"/>
  </cols>
  <sheetData>
    <row r="1" spans="1:131" s="246" customFormat="1" ht="11.25" customHeight="1" thickBot="1" x14ac:dyDescent="0.2">
      <c r="A1" s="241"/>
      <c r="B1" s="241"/>
      <c r="C1" s="241"/>
      <c r="D1" s="241"/>
      <c r="E1" s="241"/>
      <c r="F1" s="241"/>
      <c r="G1" s="241"/>
      <c r="H1" s="241"/>
      <c r="I1" s="241"/>
      <c r="J1" s="241"/>
      <c r="K1" s="241"/>
      <c r="L1" s="241"/>
      <c r="M1" s="241"/>
      <c r="N1" s="242"/>
      <c r="O1" s="242"/>
      <c r="P1" s="242"/>
      <c r="Q1" s="242"/>
      <c r="R1" s="242"/>
      <c r="S1" s="242"/>
      <c r="T1" s="242"/>
      <c r="U1" s="242"/>
      <c r="V1" s="242"/>
      <c r="W1" s="242"/>
      <c r="X1" s="242"/>
      <c r="Y1" s="242"/>
      <c r="Z1" s="242"/>
      <c r="AA1" s="242"/>
      <c r="AB1" s="242"/>
      <c r="AC1" s="242"/>
      <c r="AD1" s="242"/>
      <c r="AE1" s="242"/>
      <c r="AF1" s="242"/>
      <c r="AG1" s="242"/>
      <c r="AH1" s="242"/>
      <c r="AI1" s="242"/>
      <c r="AJ1" s="242"/>
      <c r="AK1" s="242"/>
      <c r="AL1" s="242"/>
      <c r="AM1" s="242"/>
      <c r="AN1" s="242"/>
      <c r="AO1" s="242"/>
      <c r="AP1" s="242"/>
      <c r="AQ1" s="242"/>
      <c r="AR1" s="242"/>
      <c r="AS1" s="242"/>
      <c r="AT1" s="242"/>
      <c r="AU1" s="242"/>
      <c r="AV1" s="242"/>
      <c r="AW1" s="242"/>
      <c r="AX1" s="242"/>
      <c r="AY1" s="242"/>
      <c r="AZ1" s="242"/>
      <c r="BA1" s="242"/>
      <c r="BB1" s="242"/>
      <c r="BC1" s="242"/>
      <c r="BD1" s="242"/>
      <c r="BE1" s="242"/>
      <c r="BF1" s="242"/>
      <c r="BG1" s="242"/>
      <c r="BH1" s="242"/>
      <c r="BI1" s="242"/>
      <c r="BJ1" s="242"/>
      <c r="BK1" s="242"/>
      <c r="BL1" s="242"/>
      <c r="BM1" s="242"/>
      <c r="BN1" s="242"/>
      <c r="BO1" s="242"/>
      <c r="BP1" s="242"/>
      <c r="BQ1" s="242"/>
      <c r="BR1" s="242"/>
      <c r="BS1" s="242"/>
      <c r="BT1" s="242"/>
      <c r="BU1" s="242"/>
      <c r="BV1" s="242"/>
      <c r="BW1" s="242"/>
      <c r="BX1" s="242"/>
      <c r="BY1" s="242"/>
      <c r="BZ1" s="242"/>
      <c r="CA1" s="242"/>
      <c r="CB1" s="242"/>
      <c r="CC1" s="242"/>
      <c r="CD1" s="242"/>
      <c r="CE1" s="242"/>
      <c r="CF1" s="242"/>
      <c r="CG1" s="242"/>
      <c r="CH1" s="242"/>
      <c r="CI1" s="242"/>
      <c r="CJ1" s="242"/>
      <c r="CK1" s="242"/>
      <c r="CL1" s="242"/>
      <c r="CM1" s="242"/>
      <c r="CN1" s="242"/>
      <c r="CO1" s="242"/>
      <c r="CP1" s="242"/>
      <c r="CQ1" s="242"/>
      <c r="CR1" s="242"/>
      <c r="CS1" s="242"/>
      <c r="CT1" s="242"/>
      <c r="CU1" s="242"/>
      <c r="CV1" s="242"/>
      <c r="CW1" s="242"/>
      <c r="CX1" s="242"/>
      <c r="CY1" s="242"/>
      <c r="CZ1" s="242"/>
      <c r="DA1" s="242"/>
      <c r="DB1" s="242"/>
      <c r="DC1" s="242"/>
      <c r="DD1" s="242"/>
      <c r="DE1" s="242"/>
      <c r="DF1" s="242"/>
      <c r="DG1" s="242"/>
      <c r="DH1" s="242"/>
      <c r="DI1" s="242"/>
      <c r="DJ1" s="242"/>
      <c r="DK1" s="242"/>
      <c r="DL1" s="242"/>
      <c r="DM1" s="242"/>
      <c r="DN1" s="242"/>
      <c r="DO1" s="242"/>
      <c r="DP1" s="243"/>
      <c r="DQ1" s="244"/>
      <c r="DR1" s="244"/>
      <c r="DS1" s="244"/>
      <c r="DT1" s="244"/>
      <c r="DU1" s="244"/>
      <c r="DV1" s="244"/>
      <c r="DW1" s="244"/>
      <c r="DX1" s="244"/>
      <c r="DY1" s="244"/>
      <c r="DZ1" s="244"/>
      <c r="EA1" s="245"/>
    </row>
    <row r="2" spans="1:131" s="250" customFormat="1" ht="26.25" customHeight="1" thickBot="1" x14ac:dyDescent="0.2">
      <c r="A2" s="247" t="s">
        <v>365</v>
      </c>
      <c r="B2" s="248"/>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8"/>
      <c r="AJ2" s="248"/>
      <c r="AK2" s="248"/>
      <c r="AL2" s="248"/>
      <c r="AM2" s="248"/>
      <c r="AN2" s="248"/>
      <c r="AO2" s="248"/>
      <c r="AP2" s="248"/>
      <c r="AQ2" s="248"/>
      <c r="AR2" s="248"/>
      <c r="AS2" s="248"/>
      <c r="AT2" s="248"/>
      <c r="AU2" s="248"/>
      <c r="AV2" s="248"/>
      <c r="AW2" s="248"/>
      <c r="AX2" s="248"/>
      <c r="AY2" s="248"/>
      <c r="AZ2" s="248"/>
      <c r="BA2" s="248"/>
      <c r="BB2" s="248"/>
      <c r="BC2" s="248"/>
      <c r="BD2" s="248"/>
      <c r="BE2" s="248"/>
      <c r="BF2" s="248"/>
      <c r="BG2" s="248"/>
      <c r="BH2" s="248"/>
      <c r="BI2" s="248"/>
      <c r="BJ2" s="248"/>
      <c r="BK2" s="248"/>
      <c r="BL2" s="248"/>
      <c r="BM2" s="248"/>
      <c r="BN2" s="248"/>
      <c r="BO2" s="248"/>
      <c r="BP2" s="248"/>
      <c r="BQ2" s="248"/>
      <c r="BR2" s="248"/>
      <c r="BS2" s="248"/>
      <c r="BT2" s="248"/>
      <c r="BU2" s="248"/>
      <c r="BV2" s="248"/>
      <c r="BW2" s="248"/>
      <c r="BX2" s="248"/>
      <c r="BY2" s="248"/>
      <c r="BZ2" s="248"/>
      <c r="CA2" s="248"/>
      <c r="CB2" s="248"/>
      <c r="CC2" s="248"/>
      <c r="CD2" s="248"/>
      <c r="CE2" s="248"/>
      <c r="CF2" s="248"/>
      <c r="CG2" s="248"/>
      <c r="CH2" s="248"/>
      <c r="CI2" s="248"/>
      <c r="CJ2" s="248"/>
      <c r="CK2" s="248"/>
      <c r="CL2" s="248"/>
      <c r="CM2" s="248"/>
      <c r="CN2" s="248"/>
      <c r="CO2" s="248"/>
      <c r="CP2" s="248"/>
      <c r="CQ2" s="248"/>
      <c r="CR2" s="248"/>
      <c r="CS2" s="248"/>
      <c r="CT2" s="248"/>
      <c r="CU2" s="248"/>
      <c r="CV2" s="248"/>
      <c r="CW2" s="248"/>
      <c r="CX2" s="248"/>
      <c r="CY2" s="248"/>
      <c r="CZ2" s="248"/>
      <c r="DA2" s="248"/>
      <c r="DB2" s="248"/>
      <c r="DC2" s="248"/>
      <c r="DD2" s="248"/>
      <c r="DE2" s="248"/>
      <c r="DF2" s="248"/>
      <c r="DG2" s="248"/>
      <c r="DH2" s="248"/>
      <c r="DI2" s="248"/>
      <c r="DJ2" s="1205" t="s">
        <v>366</v>
      </c>
      <c r="DK2" s="1206"/>
      <c r="DL2" s="1206"/>
      <c r="DM2" s="1206"/>
      <c r="DN2" s="1206"/>
      <c r="DO2" s="1207"/>
      <c r="DP2" s="248"/>
      <c r="DQ2" s="1205" t="s">
        <v>367</v>
      </c>
      <c r="DR2" s="1206"/>
      <c r="DS2" s="1206"/>
      <c r="DT2" s="1206"/>
      <c r="DU2" s="1206"/>
      <c r="DV2" s="1206"/>
      <c r="DW2" s="1206"/>
      <c r="DX2" s="1206"/>
      <c r="DY2" s="1206"/>
      <c r="DZ2" s="1207"/>
      <c r="EA2" s="249"/>
    </row>
    <row r="3" spans="1:131" s="246" customFormat="1" ht="11.25" customHeight="1" x14ac:dyDescent="0.15">
      <c r="A3" s="242"/>
      <c r="B3" s="242"/>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c r="AG3" s="242"/>
      <c r="AH3" s="242"/>
      <c r="AI3" s="242"/>
      <c r="AJ3" s="242"/>
      <c r="AK3" s="242"/>
      <c r="AL3" s="242"/>
      <c r="AM3" s="242"/>
      <c r="AN3" s="242"/>
      <c r="AO3" s="242"/>
      <c r="AP3" s="242"/>
      <c r="AQ3" s="242"/>
      <c r="AR3" s="242"/>
      <c r="AS3" s="242"/>
      <c r="AT3" s="242"/>
      <c r="AU3" s="242"/>
      <c r="AV3" s="242"/>
      <c r="AW3" s="242"/>
      <c r="AX3" s="242"/>
      <c r="AY3" s="242"/>
      <c r="AZ3" s="242"/>
      <c r="BA3" s="242"/>
      <c r="BB3" s="242"/>
      <c r="BC3" s="242"/>
      <c r="BD3" s="242"/>
      <c r="BE3" s="242"/>
      <c r="BF3" s="242"/>
      <c r="BG3" s="242"/>
      <c r="BH3" s="242"/>
      <c r="BI3" s="242"/>
      <c r="BJ3" s="242"/>
      <c r="BK3" s="242"/>
      <c r="BL3" s="242"/>
      <c r="BM3" s="242"/>
      <c r="BN3" s="242"/>
      <c r="BO3" s="242"/>
      <c r="BP3" s="242"/>
      <c r="BQ3" s="242"/>
      <c r="BR3" s="242"/>
      <c r="BS3" s="242"/>
      <c r="BT3" s="242"/>
      <c r="BU3" s="242"/>
      <c r="BV3" s="242"/>
      <c r="BW3" s="242"/>
      <c r="BX3" s="242"/>
      <c r="BY3" s="242"/>
      <c r="BZ3" s="242"/>
      <c r="CA3" s="242"/>
      <c r="CB3" s="242"/>
      <c r="CC3" s="242"/>
      <c r="CD3" s="242"/>
      <c r="CE3" s="242"/>
      <c r="CF3" s="242"/>
      <c r="CG3" s="242"/>
      <c r="CH3" s="242"/>
      <c r="CI3" s="242"/>
      <c r="CJ3" s="242"/>
      <c r="CK3" s="242"/>
      <c r="CL3" s="242"/>
      <c r="CM3" s="242"/>
      <c r="CN3" s="242"/>
      <c r="CO3" s="242"/>
      <c r="CP3" s="242"/>
      <c r="CQ3" s="242"/>
      <c r="CR3" s="242"/>
      <c r="CS3" s="242"/>
      <c r="CT3" s="242"/>
      <c r="CU3" s="242"/>
      <c r="CV3" s="242"/>
      <c r="CW3" s="242"/>
      <c r="CX3" s="242"/>
      <c r="CY3" s="242"/>
      <c r="CZ3" s="242"/>
      <c r="DA3" s="242"/>
      <c r="DB3" s="242"/>
      <c r="DC3" s="242"/>
      <c r="DD3" s="242"/>
      <c r="DE3" s="242"/>
      <c r="DF3" s="242"/>
      <c r="DG3" s="242"/>
      <c r="DH3" s="242"/>
      <c r="DI3" s="242"/>
      <c r="DJ3" s="242"/>
      <c r="DK3" s="242"/>
      <c r="DL3" s="242"/>
      <c r="DM3" s="242"/>
      <c r="DN3" s="242"/>
      <c r="DO3" s="242"/>
      <c r="DP3" s="242"/>
      <c r="DQ3" s="242"/>
      <c r="DR3" s="242"/>
      <c r="DS3" s="242"/>
      <c r="DT3" s="242"/>
      <c r="DU3" s="242"/>
      <c r="DV3" s="242"/>
      <c r="DW3" s="242"/>
      <c r="DX3" s="242"/>
      <c r="DY3" s="242"/>
      <c r="DZ3" s="242"/>
      <c r="EA3" s="245"/>
    </row>
    <row r="4" spans="1:131" s="254" customFormat="1" ht="26.25" customHeight="1" thickBot="1" x14ac:dyDescent="0.2">
      <c r="A4" s="1158" t="s">
        <v>368</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1"/>
      <c r="BA4" s="251"/>
      <c r="BB4" s="251"/>
      <c r="BC4" s="251"/>
      <c r="BD4" s="251"/>
      <c r="BE4" s="252"/>
      <c r="BF4" s="252"/>
      <c r="BG4" s="252"/>
      <c r="BH4" s="252"/>
      <c r="BI4" s="252"/>
      <c r="BJ4" s="252"/>
      <c r="BK4" s="252"/>
      <c r="BL4" s="252"/>
      <c r="BM4" s="252"/>
      <c r="BN4" s="252"/>
      <c r="BO4" s="252"/>
      <c r="BP4" s="252"/>
      <c r="BQ4" s="251" t="s">
        <v>369</v>
      </c>
      <c r="BR4" s="251"/>
      <c r="BS4" s="251"/>
      <c r="BT4" s="251"/>
      <c r="BU4" s="251"/>
      <c r="BV4" s="251"/>
      <c r="BW4" s="251"/>
      <c r="BX4" s="251"/>
      <c r="BY4" s="251"/>
      <c r="BZ4" s="251"/>
      <c r="CA4" s="251"/>
      <c r="CB4" s="251"/>
      <c r="CC4" s="251"/>
      <c r="CD4" s="251"/>
      <c r="CE4" s="251"/>
      <c r="CF4" s="251"/>
      <c r="CG4" s="251"/>
      <c r="CH4" s="251"/>
      <c r="CI4" s="251"/>
      <c r="CJ4" s="251"/>
      <c r="CK4" s="251"/>
      <c r="CL4" s="251"/>
      <c r="CM4" s="251"/>
      <c r="CN4" s="251"/>
      <c r="CO4" s="251"/>
      <c r="CP4" s="251"/>
      <c r="CQ4" s="251"/>
      <c r="CR4" s="251"/>
      <c r="CS4" s="251"/>
      <c r="CT4" s="251"/>
      <c r="CU4" s="251"/>
      <c r="CV4" s="251"/>
      <c r="CW4" s="251"/>
      <c r="CX4" s="251"/>
      <c r="CY4" s="251"/>
      <c r="CZ4" s="251"/>
      <c r="DA4" s="251"/>
      <c r="DB4" s="251"/>
      <c r="DC4" s="251"/>
      <c r="DD4" s="251"/>
      <c r="DE4" s="251"/>
      <c r="DF4" s="251"/>
      <c r="DG4" s="251"/>
      <c r="DH4" s="251"/>
      <c r="DI4" s="251"/>
      <c r="DJ4" s="251"/>
      <c r="DK4" s="251"/>
      <c r="DL4" s="251"/>
      <c r="DM4" s="251"/>
      <c r="DN4" s="251"/>
      <c r="DO4" s="251"/>
      <c r="DP4" s="251"/>
      <c r="DQ4" s="251"/>
      <c r="DR4" s="251"/>
      <c r="DS4" s="251"/>
      <c r="DT4" s="251"/>
      <c r="DU4" s="251"/>
      <c r="DV4" s="251"/>
      <c r="DW4" s="251"/>
      <c r="DX4" s="251"/>
      <c r="DY4" s="251"/>
      <c r="DZ4" s="251"/>
      <c r="EA4" s="253"/>
    </row>
    <row r="5" spans="1:131" s="254" customFormat="1" ht="26.25" customHeight="1" x14ac:dyDescent="0.15">
      <c r="A5" s="1090" t="s">
        <v>370</v>
      </c>
      <c r="B5" s="1091"/>
      <c r="C5" s="1091"/>
      <c r="D5" s="1091"/>
      <c r="E5" s="1091"/>
      <c r="F5" s="1091"/>
      <c r="G5" s="1091"/>
      <c r="H5" s="1091"/>
      <c r="I5" s="1091"/>
      <c r="J5" s="1091"/>
      <c r="K5" s="1091"/>
      <c r="L5" s="1091"/>
      <c r="M5" s="1091"/>
      <c r="N5" s="1091"/>
      <c r="O5" s="1091"/>
      <c r="P5" s="1092"/>
      <c r="Q5" s="1096" t="s">
        <v>371</v>
      </c>
      <c r="R5" s="1097"/>
      <c r="S5" s="1097"/>
      <c r="T5" s="1097"/>
      <c r="U5" s="1098"/>
      <c r="V5" s="1096" t="s">
        <v>372</v>
      </c>
      <c r="W5" s="1097"/>
      <c r="X5" s="1097"/>
      <c r="Y5" s="1097"/>
      <c r="Z5" s="1098"/>
      <c r="AA5" s="1096" t="s">
        <v>373</v>
      </c>
      <c r="AB5" s="1097"/>
      <c r="AC5" s="1097"/>
      <c r="AD5" s="1097"/>
      <c r="AE5" s="1097"/>
      <c r="AF5" s="1208" t="s">
        <v>374</v>
      </c>
      <c r="AG5" s="1097"/>
      <c r="AH5" s="1097"/>
      <c r="AI5" s="1097"/>
      <c r="AJ5" s="1112"/>
      <c r="AK5" s="1097" t="s">
        <v>375</v>
      </c>
      <c r="AL5" s="1097"/>
      <c r="AM5" s="1097"/>
      <c r="AN5" s="1097"/>
      <c r="AO5" s="1098"/>
      <c r="AP5" s="1096" t="s">
        <v>376</v>
      </c>
      <c r="AQ5" s="1097"/>
      <c r="AR5" s="1097"/>
      <c r="AS5" s="1097"/>
      <c r="AT5" s="1098"/>
      <c r="AU5" s="1096" t="s">
        <v>377</v>
      </c>
      <c r="AV5" s="1097"/>
      <c r="AW5" s="1097"/>
      <c r="AX5" s="1097"/>
      <c r="AY5" s="1112"/>
      <c r="AZ5" s="255"/>
      <c r="BA5" s="255"/>
      <c r="BB5" s="255"/>
      <c r="BC5" s="255"/>
      <c r="BD5" s="255"/>
      <c r="BE5" s="256"/>
      <c r="BF5" s="256"/>
      <c r="BG5" s="256"/>
      <c r="BH5" s="256"/>
      <c r="BI5" s="256"/>
      <c r="BJ5" s="256"/>
      <c r="BK5" s="256"/>
      <c r="BL5" s="256"/>
      <c r="BM5" s="256"/>
      <c r="BN5" s="256"/>
      <c r="BO5" s="256"/>
      <c r="BP5" s="256"/>
      <c r="BQ5" s="1090" t="s">
        <v>378</v>
      </c>
      <c r="BR5" s="1091"/>
      <c r="BS5" s="1091"/>
      <c r="BT5" s="1091"/>
      <c r="BU5" s="1091"/>
      <c r="BV5" s="1091"/>
      <c r="BW5" s="1091"/>
      <c r="BX5" s="1091"/>
      <c r="BY5" s="1091"/>
      <c r="BZ5" s="1091"/>
      <c r="CA5" s="1091"/>
      <c r="CB5" s="1091"/>
      <c r="CC5" s="1091"/>
      <c r="CD5" s="1091"/>
      <c r="CE5" s="1091"/>
      <c r="CF5" s="1091"/>
      <c r="CG5" s="1092"/>
      <c r="CH5" s="1096" t="s">
        <v>379</v>
      </c>
      <c r="CI5" s="1097"/>
      <c r="CJ5" s="1097"/>
      <c r="CK5" s="1097"/>
      <c r="CL5" s="1098"/>
      <c r="CM5" s="1096" t="s">
        <v>380</v>
      </c>
      <c r="CN5" s="1097"/>
      <c r="CO5" s="1097"/>
      <c r="CP5" s="1097"/>
      <c r="CQ5" s="1098"/>
      <c r="CR5" s="1096" t="s">
        <v>381</v>
      </c>
      <c r="CS5" s="1097"/>
      <c r="CT5" s="1097"/>
      <c r="CU5" s="1097"/>
      <c r="CV5" s="1098"/>
      <c r="CW5" s="1096" t="s">
        <v>382</v>
      </c>
      <c r="CX5" s="1097"/>
      <c r="CY5" s="1097"/>
      <c r="CZ5" s="1097"/>
      <c r="DA5" s="1098"/>
      <c r="DB5" s="1096" t="s">
        <v>383</v>
      </c>
      <c r="DC5" s="1097"/>
      <c r="DD5" s="1097"/>
      <c r="DE5" s="1097"/>
      <c r="DF5" s="1098"/>
      <c r="DG5" s="1193" t="s">
        <v>384</v>
      </c>
      <c r="DH5" s="1194"/>
      <c r="DI5" s="1194"/>
      <c r="DJ5" s="1194"/>
      <c r="DK5" s="1195"/>
      <c r="DL5" s="1193" t="s">
        <v>385</v>
      </c>
      <c r="DM5" s="1194"/>
      <c r="DN5" s="1194"/>
      <c r="DO5" s="1194"/>
      <c r="DP5" s="1195"/>
      <c r="DQ5" s="1096" t="s">
        <v>386</v>
      </c>
      <c r="DR5" s="1097"/>
      <c r="DS5" s="1097"/>
      <c r="DT5" s="1097"/>
      <c r="DU5" s="1098"/>
      <c r="DV5" s="1096" t="s">
        <v>377</v>
      </c>
      <c r="DW5" s="1097"/>
      <c r="DX5" s="1097"/>
      <c r="DY5" s="1097"/>
      <c r="DZ5" s="1112"/>
      <c r="EA5" s="253"/>
    </row>
    <row r="6" spans="1:131" s="254"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1"/>
      <c r="BA6" s="251"/>
      <c r="BB6" s="251"/>
      <c r="BC6" s="251"/>
      <c r="BD6" s="251"/>
      <c r="BE6" s="252"/>
      <c r="BF6" s="252"/>
      <c r="BG6" s="252"/>
      <c r="BH6" s="252"/>
      <c r="BI6" s="252"/>
      <c r="BJ6" s="252"/>
      <c r="BK6" s="252"/>
      <c r="BL6" s="252"/>
      <c r="BM6" s="252"/>
      <c r="BN6" s="252"/>
      <c r="BO6" s="252"/>
      <c r="BP6" s="252"/>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3"/>
    </row>
    <row r="7" spans="1:131" s="254" customFormat="1" ht="26.25" customHeight="1" thickTop="1" x14ac:dyDescent="0.15">
      <c r="A7" s="257">
        <v>1</v>
      </c>
      <c r="B7" s="1145" t="s">
        <v>387</v>
      </c>
      <c r="C7" s="1146"/>
      <c r="D7" s="1146"/>
      <c r="E7" s="1146"/>
      <c r="F7" s="1146"/>
      <c r="G7" s="1146"/>
      <c r="H7" s="1146"/>
      <c r="I7" s="1146"/>
      <c r="J7" s="1146"/>
      <c r="K7" s="1146"/>
      <c r="L7" s="1146"/>
      <c r="M7" s="1146"/>
      <c r="N7" s="1146"/>
      <c r="O7" s="1146"/>
      <c r="P7" s="1147"/>
      <c r="Q7" s="1199">
        <v>30858</v>
      </c>
      <c r="R7" s="1200"/>
      <c r="S7" s="1200"/>
      <c r="T7" s="1200"/>
      <c r="U7" s="1200"/>
      <c r="V7" s="1200">
        <v>28832</v>
      </c>
      <c r="W7" s="1200"/>
      <c r="X7" s="1200"/>
      <c r="Y7" s="1200"/>
      <c r="Z7" s="1200"/>
      <c r="AA7" s="1200">
        <v>2026</v>
      </c>
      <c r="AB7" s="1200"/>
      <c r="AC7" s="1200"/>
      <c r="AD7" s="1200"/>
      <c r="AE7" s="1201"/>
      <c r="AF7" s="1202">
        <v>459</v>
      </c>
      <c r="AG7" s="1203"/>
      <c r="AH7" s="1203"/>
      <c r="AI7" s="1203"/>
      <c r="AJ7" s="1204"/>
      <c r="AK7" s="1186">
        <v>3983</v>
      </c>
      <c r="AL7" s="1187"/>
      <c r="AM7" s="1187"/>
      <c r="AN7" s="1187"/>
      <c r="AO7" s="1187"/>
      <c r="AP7" s="1187">
        <v>22675</v>
      </c>
      <c r="AQ7" s="1187"/>
      <c r="AR7" s="1187"/>
      <c r="AS7" s="1187"/>
      <c r="AT7" s="1187"/>
      <c r="AU7" s="1188"/>
      <c r="AV7" s="1188"/>
      <c r="AW7" s="1188"/>
      <c r="AX7" s="1188"/>
      <c r="AY7" s="1189"/>
      <c r="AZ7" s="251"/>
      <c r="BA7" s="251"/>
      <c r="BB7" s="251"/>
      <c r="BC7" s="251"/>
      <c r="BD7" s="251"/>
      <c r="BE7" s="252"/>
      <c r="BF7" s="252"/>
      <c r="BG7" s="252"/>
      <c r="BH7" s="252"/>
      <c r="BI7" s="252"/>
      <c r="BJ7" s="252"/>
      <c r="BK7" s="252"/>
      <c r="BL7" s="252"/>
      <c r="BM7" s="252"/>
      <c r="BN7" s="252"/>
      <c r="BO7" s="252"/>
      <c r="BP7" s="252"/>
      <c r="BQ7" s="258">
        <v>1</v>
      </c>
      <c r="BR7" s="259"/>
      <c r="BS7" s="1190" t="s">
        <v>589</v>
      </c>
      <c r="BT7" s="1191"/>
      <c r="BU7" s="1191"/>
      <c r="BV7" s="1191"/>
      <c r="BW7" s="1191"/>
      <c r="BX7" s="1191"/>
      <c r="BY7" s="1191"/>
      <c r="BZ7" s="1191"/>
      <c r="CA7" s="1191"/>
      <c r="CB7" s="1191"/>
      <c r="CC7" s="1191"/>
      <c r="CD7" s="1191"/>
      <c r="CE7" s="1191"/>
      <c r="CF7" s="1191"/>
      <c r="CG7" s="1192"/>
      <c r="CH7" s="1183" t="s">
        <v>593</v>
      </c>
      <c r="CI7" s="1184"/>
      <c r="CJ7" s="1184"/>
      <c r="CK7" s="1184"/>
      <c r="CL7" s="1185"/>
      <c r="CM7" s="1183">
        <v>20</v>
      </c>
      <c r="CN7" s="1184"/>
      <c r="CO7" s="1184"/>
      <c r="CP7" s="1184"/>
      <c r="CQ7" s="1185"/>
      <c r="CR7" s="1183">
        <v>10</v>
      </c>
      <c r="CS7" s="1184"/>
      <c r="CT7" s="1184"/>
      <c r="CU7" s="1184"/>
      <c r="CV7" s="1185"/>
      <c r="CW7" s="1183" t="s">
        <v>593</v>
      </c>
      <c r="CX7" s="1184"/>
      <c r="CY7" s="1184"/>
      <c r="CZ7" s="1184"/>
      <c r="DA7" s="1185"/>
      <c r="DB7" s="1183">
        <v>0</v>
      </c>
      <c r="DC7" s="1184"/>
      <c r="DD7" s="1184"/>
      <c r="DE7" s="1184"/>
      <c r="DF7" s="1185"/>
      <c r="DG7" s="1183" t="s">
        <v>598</v>
      </c>
      <c r="DH7" s="1184"/>
      <c r="DI7" s="1184"/>
      <c r="DJ7" s="1184"/>
      <c r="DK7" s="1185"/>
      <c r="DL7" s="1183" t="s">
        <v>598</v>
      </c>
      <c r="DM7" s="1184"/>
      <c r="DN7" s="1184"/>
      <c r="DO7" s="1184"/>
      <c r="DP7" s="1185"/>
      <c r="DQ7" s="1183" t="s">
        <v>598</v>
      </c>
      <c r="DR7" s="1184"/>
      <c r="DS7" s="1184"/>
      <c r="DT7" s="1184"/>
      <c r="DU7" s="1185"/>
      <c r="DV7" s="1210"/>
      <c r="DW7" s="1211"/>
      <c r="DX7" s="1211"/>
      <c r="DY7" s="1211"/>
      <c r="DZ7" s="1212"/>
      <c r="EA7" s="253"/>
    </row>
    <row r="8" spans="1:131" s="254" customFormat="1" ht="26.25" customHeight="1" x14ac:dyDescent="0.15">
      <c r="A8" s="260">
        <v>2</v>
      </c>
      <c r="B8" s="1132"/>
      <c r="C8" s="1133"/>
      <c r="D8" s="1133"/>
      <c r="E8" s="1133"/>
      <c r="F8" s="1133"/>
      <c r="G8" s="1133"/>
      <c r="H8" s="1133"/>
      <c r="I8" s="1133"/>
      <c r="J8" s="1133"/>
      <c r="K8" s="1133"/>
      <c r="L8" s="1133"/>
      <c r="M8" s="1133"/>
      <c r="N8" s="1133"/>
      <c r="O8" s="1133"/>
      <c r="P8" s="1134"/>
      <c r="Q8" s="1138"/>
      <c r="R8" s="1139"/>
      <c r="S8" s="1139"/>
      <c r="T8" s="1139"/>
      <c r="U8" s="1139"/>
      <c r="V8" s="1139"/>
      <c r="W8" s="1139"/>
      <c r="X8" s="1139"/>
      <c r="Y8" s="1139"/>
      <c r="Z8" s="1139"/>
      <c r="AA8" s="1139"/>
      <c r="AB8" s="1139"/>
      <c r="AC8" s="1139"/>
      <c r="AD8" s="1139"/>
      <c r="AE8" s="1140"/>
      <c r="AF8" s="1114"/>
      <c r="AG8" s="1115"/>
      <c r="AH8" s="1115"/>
      <c r="AI8" s="1115"/>
      <c r="AJ8" s="1116"/>
      <c r="AK8" s="1181"/>
      <c r="AL8" s="1182"/>
      <c r="AM8" s="1182"/>
      <c r="AN8" s="1182"/>
      <c r="AO8" s="1182"/>
      <c r="AP8" s="1182"/>
      <c r="AQ8" s="1182"/>
      <c r="AR8" s="1182"/>
      <c r="AS8" s="1182"/>
      <c r="AT8" s="1182"/>
      <c r="AU8" s="1179"/>
      <c r="AV8" s="1179"/>
      <c r="AW8" s="1179"/>
      <c r="AX8" s="1179"/>
      <c r="AY8" s="1180"/>
      <c r="AZ8" s="251"/>
      <c r="BA8" s="251"/>
      <c r="BB8" s="251"/>
      <c r="BC8" s="251"/>
      <c r="BD8" s="251"/>
      <c r="BE8" s="252"/>
      <c r="BF8" s="252"/>
      <c r="BG8" s="252"/>
      <c r="BH8" s="252"/>
      <c r="BI8" s="252"/>
      <c r="BJ8" s="252"/>
      <c r="BK8" s="252"/>
      <c r="BL8" s="252"/>
      <c r="BM8" s="252"/>
      <c r="BN8" s="252"/>
      <c r="BO8" s="252"/>
      <c r="BP8" s="252"/>
      <c r="BQ8" s="261">
        <v>2</v>
      </c>
      <c r="BR8" s="262"/>
      <c r="BS8" s="1109" t="s">
        <v>590</v>
      </c>
      <c r="BT8" s="1110"/>
      <c r="BU8" s="1110"/>
      <c r="BV8" s="1110"/>
      <c r="BW8" s="1110"/>
      <c r="BX8" s="1110"/>
      <c r="BY8" s="1110"/>
      <c r="BZ8" s="1110"/>
      <c r="CA8" s="1110"/>
      <c r="CB8" s="1110"/>
      <c r="CC8" s="1110"/>
      <c r="CD8" s="1110"/>
      <c r="CE8" s="1110"/>
      <c r="CF8" s="1110"/>
      <c r="CG8" s="1111"/>
      <c r="CH8" s="1084">
        <v>7</v>
      </c>
      <c r="CI8" s="1085"/>
      <c r="CJ8" s="1085"/>
      <c r="CK8" s="1085"/>
      <c r="CL8" s="1086"/>
      <c r="CM8" s="1084">
        <v>546</v>
      </c>
      <c r="CN8" s="1085"/>
      <c r="CO8" s="1085"/>
      <c r="CP8" s="1085"/>
      <c r="CQ8" s="1086"/>
      <c r="CR8" s="1084">
        <v>354</v>
      </c>
      <c r="CS8" s="1085"/>
      <c r="CT8" s="1085"/>
      <c r="CU8" s="1085"/>
      <c r="CV8" s="1086"/>
      <c r="CW8" s="1084" t="s">
        <v>597</v>
      </c>
      <c r="CX8" s="1085"/>
      <c r="CY8" s="1085"/>
      <c r="CZ8" s="1085"/>
      <c r="DA8" s="1086"/>
      <c r="DB8" s="1084">
        <v>257</v>
      </c>
      <c r="DC8" s="1085"/>
      <c r="DD8" s="1085"/>
      <c r="DE8" s="1085"/>
      <c r="DF8" s="1086"/>
      <c r="DG8" s="1084" t="s">
        <v>599</v>
      </c>
      <c r="DH8" s="1085"/>
      <c r="DI8" s="1085"/>
      <c r="DJ8" s="1085"/>
      <c r="DK8" s="1086"/>
      <c r="DL8" s="1084" t="s">
        <v>599</v>
      </c>
      <c r="DM8" s="1085"/>
      <c r="DN8" s="1085"/>
      <c r="DO8" s="1085"/>
      <c r="DP8" s="1086"/>
      <c r="DQ8" s="1084" t="s">
        <v>599</v>
      </c>
      <c r="DR8" s="1085"/>
      <c r="DS8" s="1085"/>
      <c r="DT8" s="1085"/>
      <c r="DU8" s="1086"/>
      <c r="DV8" s="1087"/>
      <c r="DW8" s="1088"/>
      <c r="DX8" s="1088"/>
      <c r="DY8" s="1088"/>
      <c r="DZ8" s="1089"/>
      <c r="EA8" s="253"/>
    </row>
    <row r="9" spans="1:131" s="254" customFormat="1" ht="26.25" customHeight="1" x14ac:dyDescent="0.15">
      <c r="A9" s="260">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1"/>
      <c r="BA9" s="251"/>
      <c r="BB9" s="251"/>
      <c r="BC9" s="251"/>
      <c r="BD9" s="251"/>
      <c r="BE9" s="252"/>
      <c r="BF9" s="252"/>
      <c r="BG9" s="252"/>
      <c r="BH9" s="252"/>
      <c r="BI9" s="252"/>
      <c r="BJ9" s="252"/>
      <c r="BK9" s="252"/>
      <c r="BL9" s="252"/>
      <c r="BM9" s="252"/>
      <c r="BN9" s="252"/>
      <c r="BO9" s="252"/>
      <c r="BP9" s="252"/>
      <c r="BQ9" s="261">
        <v>3</v>
      </c>
      <c r="BR9" s="262"/>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3"/>
    </row>
    <row r="10" spans="1:131" s="254" customFormat="1" ht="26.25" customHeight="1" x14ac:dyDescent="0.15">
      <c r="A10" s="260">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1"/>
      <c r="BA10" s="251"/>
      <c r="BB10" s="251"/>
      <c r="BC10" s="251"/>
      <c r="BD10" s="251"/>
      <c r="BE10" s="252"/>
      <c r="BF10" s="252"/>
      <c r="BG10" s="252"/>
      <c r="BH10" s="252"/>
      <c r="BI10" s="252"/>
      <c r="BJ10" s="252"/>
      <c r="BK10" s="252"/>
      <c r="BL10" s="252"/>
      <c r="BM10" s="252"/>
      <c r="BN10" s="252"/>
      <c r="BO10" s="252"/>
      <c r="BP10" s="252"/>
      <c r="BQ10" s="261">
        <v>4</v>
      </c>
      <c r="BR10" s="262"/>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3"/>
    </row>
    <row r="11" spans="1:131" s="254" customFormat="1" ht="26.25" customHeight="1" x14ac:dyDescent="0.15">
      <c r="A11" s="260">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1"/>
      <c r="BA11" s="251"/>
      <c r="BB11" s="251"/>
      <c r="BC11" s="251"/>
      <c r="BD11" s="251"/>
      <c r="BE11" s="252"/>
      <c r="BF11" s="252"/>
      <c r="BG11" s="252"/>
      <c r="BH11" s="252"/>
      <c r="BI11" s="252"/>
      <c r="BJ11" s="252"/>
      <c r="BK11" s="252"/>
      <c r="BL11" s="252"/>
      <c r="BM11" s="252"/>
      <c r="BN11" s="252"/>
      <c r="BO11" s="252"/>
      <c r="BP11" s="252"/>
      <c r="BQ11" s="261">
        <v>5</v>
      </c>
      <c r="BR11" s="262"/>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3"/>
    </row>
    <row r="12" spans="1:131" s="254" customFormat="1" ht="26.25" customHeight="1" x14ac:dyDescent="0.15">
      <c r="A12" s="260">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1"/>
      <c r="BA12" s="251"/>
      <c r="BB12" s="251"/>
      <c r="BC12" s="251"/>
      <c r="BD12" s="251"/>
      <c r="BE12" s="252"/>
      <c r="BF12" s="252"/>
      <c r="BG12" s="252"/>
      <c r="BH12" s="252"/>
      <c r="BI12" s="252"/>
      <c r="BJ12" s="252"/>
      <c r="BK12" s="252"/>
      <c r="BL12" s="252"/>
      <c r="BM12" s="252"/>
      <c r="BN12" s="252"/>
      <c r="BO12" s="252"/>
      <c r="BP12" s="252"/>
      <c r="BQ12" s="261">
        <v>6</v>
      </c>
      <c r="BR12" s="262"/>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3"/>
    </row>
    <row r="13" spans="1:131" s="254" customFormat="1" ht="26.25" customHeight="1" x14ac:dyDescent="0.15">
      <c r="A13" s="260">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1"/>
      <c r="BA13" s="251"/>
      <c r="BB13" s="251"/>
      <c r="BC13" s="251"/>
      <c r="BD13" s="251"/>
      <c r="BE13" s="252"/>
      <c r="BF13" s="252"/>
      <c r="BG13" s="252"/>
      <c r="BH13" s="252"/>
      <c r="BI13" s="252"/>
      <c r="BJ13" s="252"/>
      <c r="BK13" s="252"/>
      <c r="BL13" s="252"/>
      <c r="BM13" s="252"/>
      <c r="BN13" s="252"/>
      <c r="BO13" s="252"/>
      <c r="BP13" s="252"/>
      <c r="BQ13" s="261">
        <v>7</v>
      </c>
      <c r="BR13" s="262"/>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3"/>
    </row>
    <row r="14" spans="1:131" s="254" customFormat="1" ht="26.25" customHeight="1" x14ac:dyDescent="0.15">
      <c r="A14" s="260">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1"/>
      <c r="BA14" s="251"/>
      <c r="BB14" s="251"/>
      <c r="BC14" s="251"/>
      <c r="BD14" s="251"/>
      <c r="BE14" s="252"/>
      <c r="BF14" s="252"/>
      <c r="BG14" s="252"/>
      <c r="BH14" s="252"/>
      <c r="BI14" s="252"/>
      <c r="BJ14" s="252"/>
      <c r="BK14" s="252"/>
      <c r="BL14" s="252"/>
      <c r="BM14" s="252"/>
      <c r="BN14" s="252"/>
      <c r="BO14" s="252"/>
      <c r="BP14" s="252"/>
      <c r="BQ14" s="261">
        <v>8</v>
      </c>
      <c r="BR14" s="262"/>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3"/>
    </row>
    <row r="15" spans="1:131" s="254" customFormat="1" ht="26.25" customHeight="1" x14ac:dyDescent="0.15">
      <c r="A15" s="260">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1"/>
      <c r="BA15" s="251"/>
      <c r="BB15" s="251"/>
      <c r="BC15" s="251"/>
      <c r="BD15" s="251"/>
      <c r="BE15" s="252"/>
      <c r="BF15" s="252"/>
      <c r="BG15" s="252"/>
      <c r="BH15" s="252"/>
      <c r="BI15" s="252"/>
      <c r="BJ15" s="252"/>
      <c r="BK15" s="252"/>
      <c r="BL15" s="252"/>
      <c r="BM15" s="252"/>
      <c r="BN15" s="252"/>
      <c r="BO15" s="252"/>
      <c r="BP15" s="252"/>
      <c r="BQ15" s="261">
        <v>9</v>
      </c>
      <c r="BR15" s="262"/>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3"/>
    </row>
    <row r="16" spans="1:131" s="254" customFormat="1" ht="26.25" customHeight="1" x14ac:dyDescent="0.15">
      <c r="A16" s="260">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1"/>
      <c r="BA16" s="251"/>
      <c r="BB16" s="251"/>
      <c r="BC16" s="251"/>
      <c r="BD16" s="251"/>
      <c r="BE16" s="252"/>
      <c r="BF16" s="252"/>
      <c r="BG16" s="252"/>
      <c r="BH16" s="252"/>
      <c r="BI16" s="252"/>
      <c r="BJ16" s="252"/>
      <c r="BK16" s="252"/>
      <c r="BL16" s="252"/>
      <c r="BM16" s="252"/>
      <c r="BN16" s="252"/>
      <c r="BO16" s="252"/>
      <c r="BP16" s="252"/>
      <c r="BQ16" s="261">
        <v>10</v>
      </c>
      <c r="BR16" s="262"/>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3"/>
    </row>
    <row r="17" spans="1:131" s="254" customFormat="1" ht="26.25" customHeight="1" x14ac:dyDescent="0.15">
      <c r="A17" s="260">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1"/>
      <c r="BA17" s="251"/>
      <c r="BB17" s="251"/>
      <c r="BC17" s="251"/>
      <c r="BD17" s="251"/>
      <c r="BE17" s="252"/>
      <c r="BF17" s="252"/>
      <c r="BG17" s="252"/>
      <c r="BH17" s="252"/>
      <c r="BI17" s="252"/>
      <c r="BJ17" s="252"/>
      <c r="BK17" s="252"/>
      <c r="BL17" s="252"/>
      <c r="BM17" s="252"/>
      <c r="BN17" s="252"/>
      <c r="BO17" s="252"/>
      <c r="BP17" s="252"/>
      <c r="BQ17" s="261">
        <v>11</v>
      </c>
      <c r="BR17" s="262"/>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3"/>
    </row>
    <row r="18" spans="1:131" s="254" customFormat="1" ht="26.25" customHeight="1" x14ac:dyDescent="0.15">
      <c r="A18" s="260">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1"/>
      <c r="BA18" s="251"/>
      <c r="BB18" s="251"/>
      <c r="BC18" s="251"/>
      <c r="BD18" s="251"/>
      <c r="BE18" s="252"/>
      <c r="BF18" s="252"/>
      <c r="BG18" s="252"/>
      <c r="BH18" s="252"/>
      <c r="BI18" s="252"/>
      <c r="BJ18" s="252"/>
      <c r="BK18" s="252"/>
      <c r="BL18" s="252"/>
      <c r="BM18" s="252"/>
      <c r="BN18" s="252"/>
      <c r="BO18" s="252"/>
      <c r="BP18" s="252"/>
      <c r="BQ18" s="261">
        <v>12</v>
      </c>
      <c r="BR18" s="262"/>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3"/>
    </row>
    <row r="19" spans="1:131" s="254" customFormat="1" ht="26.25" customHeight="1" x14ac:dyDescent="0.15">
      <c r="A19" s="260">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1"/>
      <c r="BA19" s="251"/>
      <c r="BB19" s="251"/>
      <c r="BC19" s="251"/>
      <c r="BD19" s="251"/>
      <c r="BE19" s="252"/>
      <c r="BF19" s="252"/>
      <c r="BG19" s="252"/>
      <c r="BH19" s="252"/>
      <c r="BI19" s="252"/>
      <c r="BJ19" s="252"/>
      <c r="BK19" s="252"/>
      <c r="BL19" s="252"/>
      <c r="BM19" s="252"/>
      <c r="BN19" s="252"/>
      <c r="BO19" s="252"/>
      <c r="BP19" s="252"/>
      <c r="BQ19" s="261">
        <v>13</v>
      </c>
      <c r="BR19" s="262"/>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3"/>
    </row>
    <row r="20" spans="1:131" s="254" customFormat="1" ht="26.25" customHeight="1" x14ac:dyDescent="0.15">
      <c r="A20" s="260">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1"/>
      <c r="BA20" s="251"/>
      <c r="BB20" s="251"/>
      <c r="BC20" s="251"/>
      <c r="BD20" s="251"/>
      <c r="BE20" s="252"/>
      <c r="BF20" s="252"/>
      <c r="BG20" s="252"/>
      <c r="BH20" s="252"/>
      <c r="BI20" s="252"/>
      <c r="BJ20" s="252"/>
      <c r="BK20" s="252"/>
      <c r="BL20" s="252"/>
      <c r="BM20" s="252"/>
      <c r="BN20" s="252"/>
      <c r="BO20" s="252"/>
      <c r="BP20" s="252"/>
      <c r="BQ20" s="261">
        <v>14</v>
      </c>
      <c r="BR20" s="262"/>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3"/>
    </row>
    <row r="21" spans="1:131" s="254" customFormat="1" ht="26.25" customHeight="1" thickBot="1" x14ac:dyDescent="0.2">
      <c r="A21" s="260">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1"/>
      <c r="BA21" s="251"/>
      <c r="BB21" s="251"/>
      <c r="BC21" s="251"/>
      <c r="BD21" s="251"/>
      <c r="BE21" s="252"/>
      <c r="BF21" s="252"/>
      <c r="BG21" s="252"/>
      <c r="BH21" s="252"/>
      <c r="BI21" s="252"/>
      <c r="BJ21" s="252"/>
      <c r="BK21" s="252"/>
      <c r="BL21" s="252"/>
      <c r="BM21" s="252"/>
      <c r="BN21" s="252"/>
      <c r="BO21" s="252"/>
      <c r="BP21" s="252"/>
      <c r="BQ21" s="261">
        <v>15</v>
      </c>
      <c r="BR21" s="262"/>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3"/>
    </row>
    <row r="22" spans="1:131" s="254" customFormat="1" ht="26.25" customHeight="1" x14ac:dyDescent="0.15">
      <c r="A22" s="260">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388</v>
      </c>
      <c r="BA22" s="1130"/>
      <c r="BB22" s="1130"/>
      <c r="BC22" s="1130"/>
      <c r="BD22" s="1131"/>
      <c r="BE22" s="252"/>
      <c r="BF22" s="252"/>
      <c r="BG22" s="252"/>
      <c r="BH22" s="252"/>
      <c r="BI22" s="252"/>
      <c r="BJ22" s="252"/>
      <c r="BK22" s="252"/>
      <c r="BL22" s="252"/>
      <c r="BM22" s="252"/>
      <c r="BN22" s="252"/>
      <c r="BO22" s="252"/>
      <c r="BP22" s="252"/>
      <c r="BQ22" s="261">
        <v>16</v>
      </c>
      <c r="BR22" s="262"/>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3"/>
    </row>
    <row r="23" spans="1:131" s="254" customFormat="1" ht="26.25" customHeight="1" thickBot="1" x14ac:dyDescent="0.2">
      <c r="A23" s="263" t="s">
        <v>389</v>
      </c>
      <c r="B23" s="1039" t="s">
        <v>390</v>
      </c>
      <c r="C23" s="1040"/>
      <c r="D23" s="1040"/>
      <c r="E23" s="1040"/>
      <c r="F23" s="1040"/>
      <c r="G23" s="1040"/>
      <c r="H23" s="1040"/>
      <c r="I23" s="1040"/>
      <c r="J23" s="1040"/>
      <c r="K23" s="1040"/>
      <c r="L23" s="1040"/>
      <c r="M23" s="1040"/>
      <c r="N23" s="1040"/>
      <c r="O23" s="1040"/>
      <c r="P23" s="1041"/>
      <c r="Q23" s="1163">
        <v>30767</v>
      </c>
      <c r="R23" s="1164"/>
      <c r="S23" s="1164"/>
      <c r="T23" s="1164"/>
      <c r="U23" s="1164"/>
      <c r="V23" s="1164">
        <v>28741</v>
      </c>
      <c r="W23" s="1164"/>
      <c r="X23" s="1164"/>
      <c r="Y23" s="1164"/>
      <c r="Z23" s="1164"/>
      <c r="AA23" s="1164">
        <v>2026</v>
      </c>
      <c r="AB23" s="1164"/>
      <c r="AC23" s="1164"/>
      <c r="AD23" s="1164"/>
      <c r="AE23" s="1165"/>
      <c r="AF23" s="1166">
        <v>459</v>
      </c>
      <c r="AG23" s="1164"/>
      <c r="AH23" s="1164"/>
      <c r="AI23" s="1164"/>
      <c r="AJ23" s="1167"/>
      <c r="AK23" s="1168"/>
      <c r="AL23" s="1169"/>
      <c r="AM23" s="1169"/>
      <c r="AN23" s="1169"/>
      <c r="AO23" s="1169"/>
      <c r="AP23" s="1164">
        <v>22675</v>
      </c>
      <c r="AQ23" s="1164"/>
      <c r="AR23" s="1164"/>
      <c r="AS23" s="1164"/>
      <c r="AT23" s="1164"/>
      <c r="AU23" s="1170"/>
      <c r="AV23" s="1170"/>
      <c r="AW23" s="1170"/>
      <c r="AX23" s="1170"/>
      <c r="AY23" s="1171"/>
      <c r="AZ23" s="1160" t="s">
        <v>127</v>
      </c>
      <c r="BA23" s="1161"/>
      <c r="BB23" s="1161"/>
      <c r="BC23" s="1161"/>
      <c r="BD23" s="1162"/>
      <c r="BE23" s="252"/>
      <c r="BF23" s="252"/>
      <c r="BG23" s="252"/>
      <c r="BH23" s="252"/>
      <c r="BI23" s="252"/>
      <c r="BJ23" s="252"/>
      <c r="BK23" s="252"/>
      <c r="BL23" s="252"/>
      <c r="BM23" s="252"/>
      <c r="BN23" s="252"/>
      <c r="BO23" s="252"/>
      <c r="BP23" s="252"/>
      <c r="BQ23" s="261">
        <v>17</v>
      </c>
      <c r="BR23" s="262"/>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3"/>
    </row>
    <row r="24" spans="1:131" s="254" customFormat="1" ht="26.25" customHeight="1" x14ac:dyDescent="0.15">
      <c r="A24" s="1159" t="s">
        <v>391</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1"/>
      <c r="BA24" s="251"/>
      <c r="BB24" s="251"/>
      <c r="BC24" s="251"/>
      <c r="BD24" s="251"/>
      <c r="BE24" s="252"/>
      <c r="BF24" s="252"/>
      <c r="BG24" s="252"/>
      <c r="BH24" s="252"/>
      <c r="BI24" s="252"/>
      <c r="BJ24" s="252"/>
      <c r="BK24" s="252"/>
      <c r="BL24" s="252"/>
      <c r="BM24" s="252"/>
      <c r="BN24" s="252"/>
      <c r="BO24" s="252"/>
      <c r="BP24" s="252"/>
      <c r="BQ24" s="261">
        <v>18</v>
      </c>
      <c r="BR24" s="262"/>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3"/>
    </row>
    <row r="25" spans="1:131" s="246" customFormat="1" ht="26.25" customHeight="1" thickBot="1" x14ac:dyDescent="0.2">
      <c r="A25" s="1158" t="s">
        <v>392</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1"/>
      <c r="BK25" s="251"/>
      <c r="BL25" s="251"/>
      <c r="BM25" s="251"/>
      <c r="BN25" s="251"/>
      <c r="BO25" s="264"/>
      <c r="BP25" s="264"/>
      <c r="BQ25" s="261">
        <v>19</v>
      </c>
      <c r="BR25" s="262"/>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5"/>
    </row>
    <row r="26" spans="1:131" s="246" customFormat="1" ht="26.25" customHeight="1" x14ac:dyDescent="0.15">
      <c r="A26" s="1090" t="s">
        <v>370</v>
      </c>
      <c r="B26" s="1091"/>
      <c r="C26" s="1091"/>
      <c r="D26" s="1091"/>
      <c r="E26" s="1091"/>
      <c r="F26" s="1091"/>
      <c r="G26" s="1091"/>
      <c r="H26" s="1091"/>
      <c r="I26" s="1091"/>
      <c r="J26" s="1091"/>
      <c r="K26" s="1091"/>
      <c r="L26" s="1091"/>
      <c r="M26" s="1091"/>
      <c r="N26" s="1091"/>
      <c r="O26" s="1091"/>
      <c r="P26" s="1092"/>
      <c r="Q26" s="1096" t="s">
        <v>393</v>
      </c>
      <c r="R26" s="1097"/>
      <c r="S26" s="1097"/>
      <c r="T26" s="1097"/>
      <c r="U26" s="1098"/>
      <c r="V26" s="1096" t="s">
        <v>394</v>
      </c>
      <c r="W26" s="1097"/>
      <c r="X26" s="1097"/>
      <c r="Y26" s="1097"/>
      <c r="Z26" s="1098"/>
      <c r="AA26" s="1096" t="s">
        <v>395</v>
      </c>
      <c r="AB26" s="1097"/>
      <c r="AC26" s="1097"/>
      <c r="AD26" s="1097"/>
      <c r="AE26" s="1097"/>
      <c r="AF26" s="1154" t="s">
        <v>396</v>
      </c>
      <c r="AG26" s="1103"/>
      <c r="AH26" s="1103"/>
      <c r="AI26" s="1103"/>
      <c r="AJ26" s="1155"/>
      <c r="AK26" s="1097" t="s">
        <v>397</v>
      </c>
      <c r="AL26" s="1097"/>
      <c r="AM26" s="1097"/>
      <c r="AN26" s="1097"/>
      <c r="AO26" s="1098"/>
      <c r="AP26" s="1096" t="s">
        <v>398</v>
      </c>
      <c r="AQ26" s="1097"/>
      <c r="AR26" s="1097"/>
      <c r="AS26" s="1097"/>
      <c r="AT26" s="1098"/>
      <c r="AU26" s="1096" t="s">
        <v>399</v>
      </c>
      <c r="AV26" s="1097"/>
      <c r="AW26" s="1097"/>
      <c r="AX26" s="1097"/>
      <c r="AY26" s="1098"/>
      <c r="AZ26" s="1096" t="s">
        <v>400</v>
      </c>
      <c r="BA26" s="1097"/>
      <c r="BB26" s="1097"/>
      <c r="BC26" s="1097"/>
      <c r="BD26" s="1098"/>
      <c r="BE26" s="1096" t="s">
        <v>377</v>
      </c>
      <c r="BF26" s="1097"/>
      <c r="BG26" s="1097"/>
      <c r="BH26" s="1097"/>
      <c r="BI26" s="1112"/>
      <c r="BJ26" s="251"/>
      <c r="BK26" s="251"/>
      <c r="BL26" s="251"/>
      <c r="BM26" s="251"/>
      <c r="BN26" s="251"/>
      <c r="BO26" s="264"/>
      <c r="BP26" s="264"/>
      <c r="BQ26" s="261">
        <v>20</v>
      </c>
      <c r="BR26" s="262"/>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5"/>
    </row>
    <row r="27" spans="1:131" s="246"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1"/>
      <c r="BK27" s="251"/>
      <c r="BL27" s="251"/>
      <c r="BM27" s="251"/>
      <c r="BN27" s="251"/>
      <c r="BO27" s="264"/>
      <c r="BP27" s="264"/>
      <c r="BQ27" s="261">
        <v>21</v>
      </c>
      <c r="BR27" s="262"/>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5"/>
    </row>
    <row r="28" spans="1:131" s="246" customFormat="1" ht="26.25" customHeight="1" thickTop="1" x14ac:dyDescent="0.15">
      <c r="A28" s="265">
        <v>1</v>
      </c>
      <c r="B28" s="1145" t="s">
        <v>401</v>
      </c>
      <c r="C28" s="1146"/>
      <c r="D28" s="1146"/>
      <c r="E28" s="1146"/>
      <c r="F28" s="1146"/>
      <c r="G28" s="1146"/>
      <c r="H28" s="1146"/>
      <c r="I28" s="1146"/>
      <c r="J28" s="1146"/>
      <c r="K28" s="1146"/>
      <c r="L28" s="1146"/>
      <c r="M28" s="1146"/>
      <c r="N28" s="1146"/>
      <c r="O28" s="1146"/>
      <c r="P28" s="1147"/>
      <c r="Q28" s="1148">
        <v>5342</v>
      </c>
      <c r="R28" s="1149"/>
      <c r="S28" s="1149"/>
      <c r="T28" s="1149"/>
      <c r="U28" s="1149"/>
      <c r="V28" s="1149">
        <v>5338</v>
      </c>
      <c r="W28" s="1149"/>
      <c r="X28" s="1149"/>
      <c r="Y28" s="1149"/>
      <c r="Z28" s="1149"/>
      <c r="AA28" s="1149">
        <v>4</v>
      </c>
      <c r="AB28" s="1149"/>
      <c r="AC28" s="1149"/>
      <c r="AD28" s="1149"/>
      <c r="AE28" s="1150"/>
      <c r="AF28" s="1151">
        <v>4</v>
      </c>
      <c r="AG28" s="1149"/>
      <c r="AH28" s="1149"/>
      <c r="AI28" s="1149"/>
      <c r="AJ28" s="1152"/>
      <c r="AK28" s="1153">
        <v>616</v>
      </c>
      <c r="AL28" s="1141"/>
      <c r="AM28" s="1141"/>
      <c r="AN28" s="1141"/>
      <c r="AO28" s="1141"/>
      <c r="AP28" s="1141" t="s">
        <v>592</v>
      </c>
      <c r="AQ28" s="1141"/>
      <c r="AR28" s="1141"/>
      <c r="AS28" s="1141"/>
      <c r="AT28" s="1141"/>
      <c r="AU28" s="1141" t="s">
        <v>594</v>
      </c>
      <c r="AV28" s="1141"/>
      <c r="AW28" s="1141"/>
      <c r="AX28" s="1141"/>
      <c r="AY28" s="1141"/>
      <c r="AZ28" s="1142" t="s">
        <v>593</v>
      </c>
      <c r="BA28" s="1142"/>
      <c r="BB28" s="1142"/>
      <c r="BC28" s="1142"/>
      <c r="BD28" s="1142"/>
      <c r="BE28" s="1143"/>
      <c r="BF28" s="1143"/>
      <c r="BG28" s="1143"/>
      <c r="BH28" s="1143"/>
      <c r="BI28" s="1144"/>
      <c r="BJ28" s="251"/>
      <c r="BK28" s="251"/>
      <c r="BL28" s="251"/>
      <c r="BM28" s="251"/>
      <c r="BN28" s="251"/>
      <c r="BO28" s="264"/>
      <c r="BP28" s="264"/>
      <c r="BQ28" s="261">
        <v>22</v>
      </c>
      <c r="BR28" s="262"/>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5"/>
    </row>
    <row r="29" spans="1:131" s="246" customFormat="1" ht="26.25" customHeight="1" x14ac:dyDescent="0.15">
      <c r="A29" s="265">
        <v>2</v>
      </c>
      <c r="B29" s="1132" t="s">
        <v>402</v>
      </c>
      <c r="C29" s="1133"/>
      <c r="D29" s="1133"/>
      <c r="E29" s="1133"/>
      <c r="F29" s="1133"/>
      <c r="G29" s="1133"/>
      <c r="H29" s="1133"/>
      <c r="I29" s="1133"/>
      <c r="J29" s="1133"/>
      <c r="K29" s="1133"/>
      <c r="L29" s="1133"/>
      <c r="M29" s="1133"/>
      <c r="N29" s="1133"/>
      <c r="O29" s="1133"/>
      <c r="P29" s="1134"/>
      <c r="Q29" s="1138">
        <v>4031</v>
      </c>
      <c r="R29" s="1139"/>
      <c r="S29" s="1139"/>
      <c r="T29" s="1139"/>
      <c r="U29" s="1139"/>
      <c r="V29" s="1139">
        <v>3941</v>
      </c>
      <c r="W29" s="1139"/>
      <c r="X29" s="1139"/>
      <c r="Y29" s="1139"/>
      <c r="Z29" s="1139"/>
      <c r="AA29" s="1139">
        <v>89</v>
      </c>
      <c r="AB29" s="1139"/>
      <c r="AC29" s="1139"/>
      <c r="AD29" s="1139"/>
      <c r="AE29" s="1140"/>
      <c r="AF29" s="1114">
        <v>89</v>
      </c>
      <c r="AG29" s="1115"/>
      <c r="AH29" s="1115"/>
      <c r="AI29" s="1115"/>
      <c r="AJ29" s="1116"/>
      <c r="AK29" s="1075">
        <v>689</v>
      </c>
      <c r="AL29" s="1066"/>
      <c r="AM29" s="1066"/>
      <c r="AN29" s="1066"/>
      <c r="AO29" s="1066"/>
      <c r="AP29" s="1066" t="s">
        <v>593</v>
      </c>
      <c r="AQ29" s="1066"/>
      <c r="AR29" s="1066"/>
      <c r="AS29" s="1066"/>
      <c r="AT29" s="1066"/>
      <c r="AU29" s="1066" t="s">
        <v>593</v>
      </c>
      <c r="AV29" s="1066"/>
      <c r="AW29" s="1066"/>
      <c r="AX29" s="1066"/>
      <c r="AY29" s="1066"/>
      <c r="AZ29" s="1137" t="s">
        <v>594</v>
      </c>
      <c r="BA29" s="1137"/>
      <c r="BB29" s="1137"/>
      <c r="BC29" s="1137"/>
      <c r="BD29" s="1137"/>
      <c r="BE29" s="1127"/>
      <c r="BF29" s="1127"/>
      <c r="BG29" s="1127"/>
      <c r="BH29" s="1127"/>
      <c r="BI29" s="1128"/>
      <c r="BJ29" s="251"/>
      <c r="BK29" s="251"/>
      <c r="BL29" s="251"/>
      <c r="BM29" s="251"/>
      <c r="BN29" s="251"/>
      <c r="BO29" s="264"/>
      <c r="BP29" s="264"/>
      <c r="BQ29" s="261">
        <v>23</v>
      </c>
      <c r="BR29" s="262"/>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5"/>
    </row>
    <row r="30" spans="1:131" s="246" customFormat="1" ht="26.25" customHeight="1" x14ac:dyDescent="0.15">
      <c r="A30" s="265">
        <v>3</v>
      </c>
      <c r="B30" s="1132" t="s">
        <v>403</v>
      </c>
      <c r="C30" s="1133"/>
      <c r="D30" s="1133"/>
      <c r="E30" s="1133"/>
      <c r="F30" s="1133"/>
      <c r="G30" s="1133"/>
      <c r="H30" s="1133"/>
      <c r="I30" s="1133"/>
      <c r="J30" s="1133"/>
      <c r="K30" s="1133"/>
      <c r="L30" s="1133"/>
      <c r="M30" s="1133"/>
      <c r="N30" s="1133"/>
      <c r="O30" s="1133"/>
      <c r="P30" s="1134"/>
      <c r="Q30" s="1138">
        <v>610</v>
      </c>
      <c r="R30" s="1139"/>
      <c r="S30" s="1139"/>
      <c r="T30" s="1139"/>
      <c r="U30" s="1139"/>
      <c r="V30" s="1139">
        <v>607</v>
      </c>
      <c r="W30" s="1139"/>
      <c r="X30" s="1139"/>
      <c r="Y30" s="1139"/>
      <c r="Z30" s="1139"/>
      <c r="AA30" s="1139">
        <v>4</v>
      </c>
      <c r="AB30" s="1139"/>
      <c r="AC30" s="1139"/>
      <c r="AD30" s="1139"/>
      <c r="AE30" s="1140"/>
      <c r="AF30" s="1114">
        <v>4</v>
      </c>
      <c r="AG30" s="1115"/>
      <c r="AH30" s="1115"/>
      <c r="AI30" s="1115"/>
      <c r="AJ30" s="1116"/>
      <c r="AK30" s="1075">
        <v>107</v>
      </c>
      <c r="AL30" s="1066"/>
      <c r="AM30" s="1066"/>
      <c r="AN30" s="1066"/>
      <c r="AO30" s="1066"/>
      <c r="AP30" s="1066" t="s">
        <v>593</v>
      </c>
      <c r="AQ30" s="1066"/>
      <c r="AR30" s="1066"/>
      <c r="AS30" s="1066"/>
      <c r="AT30" s="1066"/>
      <c r="AU30" s="1066" t="s">
        <v>593</v>
      </c>
      <c r="AV30" s="1066"/>
      <c r="AW30" s="1066"/>
      <c r="AX30" s="1066"/>
      <c r="AY30" s="1066"/>
      <c r="AZ30" s="1137" t="s">
        <v>595</v>
      </c>
      <c r="BA30" s="1137"/>
      <c r="BB30" s="1137"/>
      <c r="BC30" s="1137"/>
      <c r="BD30" s="1137"/>
      <c r="BE30" s="1127"/>
      <c r="BF30" s="1127"/>
      <c r="BG30" s="1127"/>
      <c r="BH30" s="1127"/>
      <c r="BI30" s="1128"/>
      <c r="BJ30" s="251"/>
      <c r="BK30" s="251"/>
      <c r="BL30" s="251"/>
      <c r="BM30" s="251"/>
      <c r="BN30" s="251"/>
      <c r="BO30" s="264"/>
      <c r="BP30" s="264"/>
      <c r="BQ30" s="261">
        <v>24</v>
      </c>
      <c r="BR30" s="262"/>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5"/>
    </row>
    <row r="31" spans="1:131" s="246" customFormat="1" ht="26.25" customHeight="1" x14ac:dyDescent="0.15">
      <c r="A31" s="265">
        <v>4</v>
      </c>
      <c r="B31" s="1132" t="s">
        <v>404</v>
      </c>
      <c r="C31" s="1133"/>
      <c r="D31" s="1133"/>
      <c r="E31" s="1133"/>
      <c r="F31" s="1133"/>
      <c r="G31" s="1133"/>
      <c r="H31" s="1133"/>
      <c r="I31" s="1133"/>
      <c r="J31" s="1133"/>
      <c r="K31" s="1133"/>
      <c r="L31" s="1133"/>
      <c r="M31" s="1133"/>
      <c r="N31" s="1133"/>
      <c r="O31" s="1133"/>
      <c r="P31" s="1134"/>
      <c r="Q31" s="1138">
        <v>1753</v>
      </c>
      <c r="R31" s="1139"/>
      <c r="S31" s="1139"/>
      <c r="T31" s="1139"/>
      <c r="U31" s="1139"/>
      <c r="V31" s="1139">
        <v>1634</v>
      </c>
      <c r="W31" s="1139"/>
      <c r="X31" s="1139"/>
      <c r="Y31" s="1139"/>
      <c r="Z31" s="1139"/>
      <c r="AA31" s="1139">
        <v>119</v>
      </c>
      <c r="AB31" s="1139"/>
      <c r="AC31" s="1139"/>
      <c r="AD31" s="1139"/>
      <c r="AE31" s="1140"/>
      <c r="AF31" s="1114">
        <v>756</v>
      </c>
      <c r="AG31" s="1115"/>
      <c r="AH31" s="1115"/>
      <c r="AI31" s="1115"/>
      <c r="AJ31" s="1116"/>
      <c r="AK31" s="1075">
        <v>9</v>
      </c>
      <c r="AL31" s="1066"/>
      <c r="AM31" s="1066"/>
      <c r="AN31" s="1066"/>
      <c r="AO31" s="1066"/>
      <c r="AP31" s="1066">
        <v>2784</v>
      </c>
      <c r="AQ31" s="1066"/>
      <c r="AR31" s="1066"/>
      <c r="AS31" s="1066"/>
      <c r="AT31" s="1066"/>
      <c r="AU31" s="1066" t="s">
        <v>593</v>
      </c>
      <c r="AV31" s="1066"/>
      <c r="AW31" s="1066"/>
      <c r="AX31" s="1066"/>
      <c r="AY31" s="1066"/>
      <c r="AZ31" s="1137" t="s">
        <v>594</v>
      </c>
      <c r="BA31" s="1137"/>
      <c r="BB31" s="1137"/>
      <c r="BC31" s="1137"/>
      <c r="BD31" s="1137"/>
      <c r="BE31" s="1127" t="s">
        <v>405</v>
      </c>
      <c r="BF31" s="1127"/>
      <c r="BG31" s="1127"/>
      <c r="BH31" s="1127"/>
      <c r="BI31" s="1128"/>
      <c r="BJ31" s="251"/>
      <c r="BK31" s="251"/>
      <c r="BL31" s="251"/>
      <c r="BM31" s="251"/>
      <c r="BN31" s="251"/>
      <c r="BO31" s="264"/>
      <c r="BP31" s="264"/>
      <c r="BQ31" s="261">
        <v>25</v>
      </c>
      <c r="BR31" s="262"/>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5"/>
    </row>
    <row r="32" spans="1:131" s="246" customFormat="1" ht="26.25" customHeight="1" x14ac:dyDescent="0.15">
      <c r="A32" s="265">
        <v>5</v>
      </c>
      <c r="B32" s="1132" t="s">
        <v>406</v>
      </c>
      <c r="C32" s="1133"/>
      <c r="D32" s="1133"/>
      <c r="E32" s="1133"/>
      <c r="F32" s="1133"/>
      <c r="G32" s="1133"/>
      <c r="H32" s="1133"/>
      <c r="I32" s="1133"/>
      <c r="J32" s="1133"/>
      <c r="K32" s="1133"/>
      <c r="L32" s="1133"/>
      <c r="M32" s="1133"/>
      <c r="N32" s="1133"/>
      <c r="O32" s="1133"/>
      <c r="P32" s="1134"/>
      <c r="Q32" s="1138">
        <v>6117</v>
      </c>
      <c r="R32" s="1139"/>
      <c r="S32" s="1139"/>
      <c r="T32" s="1139"/>
      <c r="U32" s="1139"/>
      <c r="V32" s="1139">
        <v>5703</v>
      </c>
      <c r="W32" s="1139"/>
      <c r="X32" s="1139"/>
      <c r="Y32" s="1139"/>
      <c r="Z32" s="1139"/>
      <c r="AA32" s="1139">
        <v>413</v>
      </c>
      <c r="AB32" s="1139"/>
      <c r="AC32" s="1139"/>
      <c r="AD32" s="1139"/>
      <c r="AE32" s="1140"/>
      <c r="AF32" s="1114">
        <v>75</v>
      </c>
      <c r="AG32" s="1115"/>
      <c r="AH32" s="1115"/>
      <c r="AI32" s="1115"/>
      <c r="AJ32" s="1116"/>
      <c r="AK32" s="1075">
        <v>1605</v>
      </c>
      <c r="AL32" s="1066"/>
      <c r="AM32" s="1066"/>
      <c r="AN32" s="1066"/>
      <c r="AO32" s="1066"/>
      <c r="AP32" s="1066">
        <v>16915</v>
      </c>
      <c r="AQ32" s="1066"/>
      <c r="AR32" s="1066"/>
      <c r="AS32" s="1066"/>
      <c r="AT32" s="1066"/>
      <c r="AU32" s="1066">
        <v>11496</v>
      </c>
      <c r="AV32" s="1066"/>
      <c r="AW32" s="1066"/>
      <c r="AX32" s="1066"/>
      <c r="AY32" s="1066"/>
      <c r="AZ32" s="1137" t="s">
        <v>596</v>
      </c>
      <c r="BA32" s="1137"/>
      <c r="BB32" s="1137"/>
      <c r="BC32" s="1137"/>
      <c r="BD32" s="1137"/>
      <c r="BE32" s="1127" t="s">
        <v>407</v>
      </c>
      <c r="BF32" s="1127"/>
      <c r="BG32" s="1127"/>
      <c r="BH32" s="1127"/>
      <c r="BI32" s="1128"/>
      <c r="BJ32" s="251"/>
      <c r="BK32" s="251"/>
      <c r="BL32" s="251"/>
      <c r="BM32" s="251"/>
      <c r="BN32" s="251"/>
      <c r="BO32" s="264"/>
      <c r="BP32" s="264"/>
      <c r="BQ32" s="261">
        <v>26</v>
      </c>
      <c r="BR32" s="262"/>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5"/>
    </row>
    <row r="33" spans="1:131" s="246" customFormat="1" ht="26.25" customHeight="1" x14ac:dyDescent="0.15">
      <c r="A33" s="265">
        <v>6</v>
      </c>
      <c r="B33" s="1132"/>
      <c r="C33" s="1133"/>
      <c r="D33" s="1133"/>
      <c r="E33" s="1133"/>
      <c r="F33" s="1133"/>
      <c r="G33" s="1133"/>
      <c r="H33" s="1133"/>
      <c r="I33" s="1133"/>
      <c r="J33" s="1133"/>
      <c r="K33" s="1133"/>
      <c r="L33" s="1133"/>
      <c r="M33" s="1133"/>
      <c r="N33" s="1133"/>
      <c r="O33" s="1133"/>
      <c r="P33" s="1134"/>
      <c r="Q33" s="1138"/>
      <c r="R33" s="1139"/>
      <c r="S33" s="1139"/>
      <c r="T33" s="1139"/>
      <c r="U33" s="1139"/>
      <c r="V33" s="1139"/>
      <c r="W33" s="1139"/>
      <c r="X33" s="1139"/>
      <c r="Y33" s="1139"/>
      <c r="Z33" s="1139"/>
      <c r="AA33" s="1139"/>
      <c r="AB33" s="1139"/>
      <c r="AC33" s="1139"/>
      <c r="AD33" s="1139"/>
      <c r="AE33" s="1140"/>
      <c r="AF33" s="1114"/>
      <c r="AG33" s="1115"/>
      <c r="AH33" s="1115"/>
      <c r="AI33" s="1115"/>
      <c r="AJ33" s="1116"/>
      <c r="AK33" s="1075"/>
      <c r="AL33" s="1066"/>
      <c r="AM33" s="1066"/>
      <c r="AN33" s="1066"/>
      <c r="AO33" s="1066"/>
      <c r="AP33" s="1066"/>
      <c r="AQ33" s="1066"/>
      <c r="AR33" s="1066"/>
      <c r="AS33" s="1066"/>
      <c r="AT33" s="1066"/>
      <c r="AU33" s="1066"/>
      <c r="AV33" s="1066"/>
      <c r="AW33" s="1066"/>
      <c r="AX33" s="1066"/>
      <c r="AY33" s="1066"/>
      <c r="AZ33" s="1137"/>
      <c r="BA33" s="1137"/>
      <c r="BB33" s="1137"/>
      <c r="BC33" s="1137"/>
      <c r="BD33" s="1137"/>
      <c r="BE33" s="1127"/>
      <c r="BF33" s="1127"/>
      <c r="BG33" s="1127"/>
      <c r="BH33" s="1127"/>
      <c r="BI33" s="1128"/>
      <c r="BJ33" s="251"/>
      <c r="BK33" s="251"/>
      <c r="BL33" s="251"/>
      <c r="BM33" s="251"/>
      <c r="BN33" s="251"/>
      <c r="BO33" s="264"/>
      <c r="BP33" s="264"/>
      <c r="BQ33" s="261">
        <v>27</v>
      </c>
      <c r="BR33" s="262"/>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5"/>
    </row>
    <row r="34" spans="1:131" s="246" customFormat="1" ht="26.25" customHeight="1" x14ac:dyDescent="0.15">
      <c r="A34" s="265">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1"/>
      <c r="BK34" s="251"/>
      <c r="BL34" s="251"/>
      <c r="BM34" s="251"/>
      <c r="BN34" s="251"/>
      <c r="BO34" s="264"/>
      <c r="BP34" s="264"/>
      <c r="BQ34" s="261">
        <v>28</v>
      </c>
      <c r="BR34" s="262"/>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5"/>
    </row>
    <row r="35" spans="1:131" s="246" customFormat="1" ht="26.25" customHeight="1" x14ac:dyDescent="0.15">
      <c r="A35" s="265">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1"/>
      <c r="BK35" s="251"/>
      <c r="BL35" s="251"/>
      <c r="BM35" s="251"/>
      <c r="BN35" s="251"/>
      <c r="BO35" s="264"/>
      <c r="BP35" s="264"/>
      <c r="BQ35" s="261">
        <v>29</v>
      </c>
      <c r="BR35" s="262"/>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5"/>
    </row>
    <row r="36" spans="1:131" s="246" customFormat="1" ht="26.25" customHeight="1" x14ac:dyDescent="0.15">
      <c r="A36" s="265">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1"/>
      <c r="BK36" s="251"/>
      <c r="BL36" s="251"/>
      <c r="BM36" s="251"/>
      <c r="BN36" s="251"/>
      <c r="BO36" s="264"/>
      <c r="BP36" s="264"/>
      <c r="BQ36" s="261">
        <v>30</v>
      </c>
      <c r="BR36" s="262"/>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5"/>
    </row>
    <row r="37" spans="1:131" s="246" customFormat="1" ht="26.25" customHeight="1" x14ac:dyDescent="0.15">
      <c r="A37" s="265">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1"/>
      <c r="BK37" s="251"/>
      <c r="BL37" s="251"/>
      <c r="BM37" s="251"/>
      <c r="BN37" s="251"/>
      <c r="BO37" s="264"/>
      <c r="BP37" s="264"/>
      <c r="BQ37" s="261">
        <v>31</v>
      </c>
      <c r="BR37" s="262"/>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5"/>
    </row>
    <row r="38" spans="1:131" s="246" customFormat="1" ht="26.25" customHeight="1" x14ac:dyDescent="0.15">
      <c r="A38" s="265">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1"/>
      <c r="BK38" s="251"/>
      <c r="BL38" s="251"/>
      <c r="BM38" s="251"/>
      <c r="BN38" s="251"/>
      <c r="BO38" s="264"/>
      <c r="BP38" s="264"/>
      <c r="BQ38" s="261">
        <v>32</v>
      </c>
      <c r="BR38" s="262"/>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5"/>
    </row>
    <row r="39" spans="1:131" s="246" customFormat="1" ht="26.25" customHeight="1" x14ac:dyDescent="0.15">
      <c r="A39" s="265">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1"/>
      <c r="BK39" s="251"/>
      <c r="BL39" s="251"/>
      <c r="BM39" s="251"/>
      <c r="BN39" s="251"/>
      <c r="BO39" s="264"/>
      <c r="BP39" s="264"/>
      <c r="BQ39" s="261">
        <v>33</v>
      </c>
      <c r="BR39" s="262"/>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5"/>
    </row>
    <row r="40" spans="1:131" s="246" customFormat="1" ht="26.25" customHeight="1" x14ac:dyDescent="0.15">
      <c r="A40" s="260">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1"/>
      <c r="BK40" s="251"/>
      <c r="BL40" s="251"/>
      <c r="BM40" s="251"/>
      <c r="BN40" s="251"/>
      <c r="BO40" s="264"/>
      <c r="BP40" s="264"/>
      <c r="BQ40" s="261">
        <v>34</v>
      </c>
      <c r="BR40" s="262"/>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5"/>
    </row>
    <row r="41" spans="1:131" s="246" customFormat="1" ht="26.25" customHeight="1" x14ac:dyDescent="0.15">
      <c r="A41" s="260">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1"/>
      <c r="BK41" s="251"/>
      <c r="BL41" s="251"/>
      <c r="BM41" s="251"/>
      <c r="BN41" s="251"/>
      <c r="BO41" s="264"/>
      <c r="BP41" s="264"/>
      <c r="BQ41" s="261">
        <v>35</v>
      </c>
      <c r="BR41" s="262"/>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5"/>
    </row>
    <row r="42" spans="1:131" s="246" customFormat="1" ht="26.25" customHeight="1" x14ac:dyDescent="0.15">
      <c r="A42" s="260">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1"/>
      <c r="BK42" s="251"/>
      <c r="BL42" s="251"/>
      <c r="BM42" s="251"/>
      <c r="BN42" s="251"/>
      <c r="BO42" s="264"/>
      <c r="BP42" s="264"/>
      <c r="BQ42" s="261">
        <v>36</v>
      </c>
      <c r="BR42" s="262"/>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5"/>
    </row>
    <row r="43" spans="1:131" s="246" customFormat="1" ht="26.25" customHeight="1" x14ac:dyDescent="0.15">
      <c r="A43" s="260">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1"/>
      <c r="BK43" s="251"/>
      <c r="BL43" s="251"/>
      <c r="BM43" s="251"/>
      <c r="BN43" s="251"/>
      <c r="BO43" s="264"/>
      <c r="BP43" s="264"/>
      <c r="BQ43" s="261">
        <v>37</v>
      </c>
      <c r="BR43" s="262"/>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5"/>
    </row>
    <row r="44" spans="1:131" s="246" customFormat="1" ht="26.25" customHeight="1" x14ac:dyDescent="0.15">
      <c r="A44" s="260">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1"/>
      <c r="BK44" s="251"/>
      <c r="BL44" s="251"/>
      <c r="BM44" s="251"/>
      <c r="BN44" s="251"/>
      <c r="BO44" s="264"/>
      <c r="BP44" s="264"/>
      <c r="BQ44" s="261">
        <v>38</v>
      </c>
      <c r="BR44" s="262"/>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5"/>
    </row>
    <row r="45" spans="1:131" s="246" customFormat="1" ht="26.25" customHeight="1" x14ac:dyDescent="0.15">
      <c r="A45" s="260">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1"/>
      <c r="BK45" s="251"/>
      <c r="BL45" s="251"/>
      <c r="BM45" s="251"/>
      <c r="BN45" s="251"/>
      <c r="BO45" s="264"/>
      <c r="BP45" s="264"/>
      <c r="BQ45" s="261">
        <v>39</v>
      </c>
      <c r="BR45" s="262"/>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5"/>
    </row>
    <row r="46" spans="1:131" s="246" customFormat="1" ht="26.25" customHeight="1" x14ac:dyDescent="0.15">
      <c r="A46" s="260">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1"/>
      <c r="BK46" s="251"/>
      <c r="BL46" s="251"/>
      <c r="BM46" s="251"/>
      <c r="BN46" s="251"/>
      <c r="BO46" s="264"/>
      <c r="BP46" s="264"/>
      <c r="BQ46" s="261">
        <v>40</v>
      </c>
      <c r="BR46" s="262"/>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5"/>
    </row>
    <row r="47" spans="1:131" s="246" customFormat="1" ht="26.25" customHeight="1" x14ac:dyDescent="0.15">
      <c r="A47" s="260">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1"/>
      <c r="BK47" s="251"/>
      <c r="BL47" s="251"/>
      <c r="BM47" s="251"/>
      <c r="BN47" s="251"/>
      <c r="BO47" s="264"/>
      <c r="BP47" s="264"/>
      <c r="BQ47" s="261">
        <v>41</v>
      </c>
      <c r="BR47" s="262"/>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5"/>
    </row>
    <row r="48" spans="1:131" s="246" customFormat="1" ht="26.25" customHeight="1" x14ac:dyDescent="0.15">
      <c r="A48" s="260">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1"/>
      <c r="BK48" s="251"/>
      <c r="BL48" s="251"/>
      <c r="BM48" s="251"/>
      <c r="BN48" s="251"/>
      <c r="BO48" s="264"/>
      <c r="BP48" s="264"/>
      <c r="BQ48" s="261">
        <v>42</v>
      </c>
      <c r="BR48" s="262"/>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5"/>
    </row>
    <row r="49" spans="1:131" s="246" customFormat="1" ht="26.25" customHeight="1" x14ac:dyDescent="0.15">
      <c r="A49" s="260">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1"/>
      <c r="BK49" s="251"/>
      <c r="BL49" s="251"/>
      <c r="BM49" s="251"/>
      <c r="BN49" s="251"/>
      <c r="BO49" s="264"/>
      <c r="BP49" s="264"/>
      <c r="BQ49" s="261">
        <v>43</v>
      </c>
      <c r="BR49" s="262"/>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5"/>
    </row>
    <row r="50" spans="1:131" s="246" customFormat="1" ht="26.25" customHeight="1" x14ac:dyDescent="0.15">
      <c r="A50" s="260">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1"/>
      <c r="BK50" s="251"/>
      <c r="BL50" s="251"/>
      <c r="BM50" s="251"/>
      <c r="BN50" s="251"/>
      <c r="BO50" s="264"/>
      <c r="BP50" s="264"/>
      <c r="BQ50" s="261">
        <v>44</v>
      </c>
      <c r="BR50" s="262"/>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5"/>
    </row>
    <row r="51" spans="1:131" s="246" customFormat="1" ht="26.25" customHeight="1" x14ac:dyDescent="0.15">
      <c r="A51" s="260">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1"/>
      <c r="BK51" s="251"/>
      <c r="BL51" s="251"/>
      <c r="BM51" s="251"/>
      <c r="BN51" s="251"/>
      <c r="BO51" s="264"/>
      <c r="BP51" s="264"/>
      <c r="BQ51" s="261">
        <v>45</v>
      </c>
      <c r="BR51" s="262"/>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5"/>
    </row>
    <row r="52" spans="1:131" s="246" customFormat="1" ht="26.25" customHeight="1" x14ac:dyDescent="0.15">
      <c r="A52" s="260">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1"/>
      <c r="BK52" s="251"/>
      <c r="BL52" s="251"/>
      <c r="BM52" s="251"/>
      <c r="BN52" s="251"/>
      <c r="BO52" s="264"/>
      <c r="BP52" s="264"/>
      <c r="BQ52" s="261">
        <v>46</v>
      </c>
      <c r="BR52" s="262"/>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5"/>
    </row>
    <row r="53" spans="1:131" s="246" customFormat="1" ht="26.25" customHeight="1" x14ac:dyDescent="0.15">
      <c r="A53" s="260">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1"/>
      <c r="BK53" s="251"/>
      <c r="BL53" s="251"/>
      <c r="BM53" s="251"/>
      <c r="BN53" s="251"/>
      <c r="BO53" s="264"/>
      <c r="BP53" s="264"/>
      <c r="BQ53" s="261">
        <v>47</v>
      </c>
      <c r="BR53" s="262"/>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5"/>
    </row>
    <row r="54" spans="1:131" s="246" customFormat="1" ht="26.25" customHeight="1" x14ac:dyDescent="0.15">
      <c r="A54" s="260">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1"/>
      <c r="BK54" s="251"/>
      <c r="BL54" s="251"/>
      <c r="BM54" s="251"/>
      <c r="BN54" s="251"/>
      <c r="BO54" s="264"/>
      <c r="BP54" s="264"/>
      <c r="BQ54" s="261">
        <v>48</v>
      </c>
      <c r="BR54" s="262"/>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5"/>
    </row>
    <row r="55" spans="1:131" s="246" customFormat="1" ht="26.25" customHeight="1" x14ac:dyDescent="0.15">
      <c r="A55" s="260">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1"/>
      <c r="BK55" s="251"/>
      <c r="BL55" s="251"/>
      <c r="BM55" s="251"/>
      <c r="BN55" s="251"/>
      <c r="BO55" s="264"/>
      <c r="BP55" s="264"/>
      <c r="BQ55" s="261">
        <v>49</v>
      </c>
      <c r="BR55" s="262"/>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5"/>
    </row>
    <row r="56" spans="1:131" s="246" customFormat="1" ht="26.25" customHeight="1" x14ac:dyDescent="0.15">
      <c r="A56" s="260">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1"/>
      <c r="BK56" s="251"/>
      <c r="BL56" s="251"/>
      <c r="BM56" s="251"/>
      <c r="BN56" s="251"/>
      <c r="BO56" s="264"/>
      <c r="BP56" s="264"/>
      <c r="BQ56" s="261">
        <v>50</v>
      </c>
      <c r="BR56" s="262"/>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5"/>
    </row>
    <row r="57" spans="1:131" s="246" customFormat="1" ht="26.25" customHeight="1" x14ac:dyDescent="0.15">
      <c r="A57" s="260">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1"/>
      <c r="BK57" s="251"/>
      <c r="BL57" s="251"/>
      <c r="BM57" s="251"/>
      <c r="BN57" s="251"/>
      <c r="BO57" s="264"/>
      <c r="BP57" s="264"/>
      <c r="BQ57" s="261">
        <v>51</v>
      </c>
      <c r="BR57" s="262"/>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5"/>
    </row>
    <row r="58" spans="1:131" s="246" customFormat="1" ht="26.25" customHeight="1" x14ac:dyDescent="0.15">
      <c r="A58" s="260">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1"/>
      <c r="BK58" s="251"/>
      <c r="BL58" s="251"/>
      <c r="BM58" s="251"/>
      <c r="BN58" s="251"/>
      <c r="BO58" s="264"/>
      <c r="BP58" s="264"/>
      <c r="BQ58" s="261">
        <v>52</v>
      </c>
      <c r="BR58" s="262"/>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5"/>
    </row>
    <row r="59" spans="1:131" s="246" customFormat="1" ht="26.25" customHeight="1" x14ac:dyDescent="0.15">
      <c r="A59" s="260">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1"/>
      <c r="BK59" s="251"/>
      <c r="BL59" s="251"/>
      <c r="BM59" s="251"/>
      <c r="BN59" s="251"/>
      <c r="BO59" s="264"/>
      <c r="BP59" s="264"/>
      <c r="BQ59" s="261">
        <v>53</v>
      </c>
      <c r="BR59" s="262"/>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5"/>
    </row>
    <row r="60" spans="1:131" s="246" customFormat="1" ht="26.25" customHeight="1" x14ac:dyDescent="0.15">
      <c r="A60" s="260">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1"/>
      <c r="BK60" s="251"/>
      <c r="BL60" s="251"/>
      <c r="BM60" s="251"/>
      <c r="BN60" s="251"/>
      <c r="BO60" s="264"/>
      <c r="BP60" s="264"/>
      <c r="BQ60" s="261">
        <v>54</v>
      </c>
      <c r="BR60" s="262"/>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5"/>
    </row>
    <row r="61" spans="1:131" s="246" customFormat="1" ht="26.25" customHeight="1" thickBot="1" x14ac:dyDescent="0.2">
      <c r="A61" s="260">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1"/>
      <c r="BK61" s="251"/>
      <c r="BL61" s="251"/>
      <c r="BM61" s="251"/>
      <c r="BN61" s="251"/>
      <c r="BO61" s="264"/>
      <c r="BP61" s="264"/>
      <c r="BQ61" s="261">
        <v>55</v>
      </c>
      <c r="BR61" s="262"/>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5"/>
    </row>
    <row r="62" spans="1:131" s="246" customFormat="1" ht="26.25" customHeight="1" x14ac:dyDescent="0.15">
      <c r="A62" s="260">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408</v>
      </c>
      <c r="BK62" s="1130"/>
      <c r="BL62" s="1130"/>
      <c r="BM62" s="1130"/>
      <c r="BN62" s="1131"/>
      <c r="BO62" s="264"/>
      <c r="BP62" s="264"/>
      <c r="BQ62" s="261">
        <v>56</v>
      </c>
      <c r="BR62" s="262"/>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5"/>
    </row>
    <row r="63" spans="1:131" s="246" customFormat="1" ht="26.25" customHeight="1" thickBot="1" x14ac:dyDescent="0.2">
      <c r="A63" s="263" t="s">
        <v>389</v>
      </c>
      <c r="B63" s="1039" t="s">
        <v>409</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928</v>
      </c>
      <c r="AG63" s="1054"/>
      <c r="AH63" s="1054"/>
      <c r="AI63" s="1054"/>
      <c r="AJ63" s="1125"/>
      <c r="AK63" s="1126"/>
      <c r="AL63" s="1058"/>
      <c r="AM63" s="1058"/>
      <c r="AN63" s="1058"/>
      <c r="AO63" s="1058"/>
      <c r="AP63" s="1054">
        <v>19699</v>
      </c>
      <c r="AQ63" s="1054"/>
      <c r="AR63" s="1054"/>
      <c r="AS63" s="1054"/>
      <c r="AT63" s="1054"/>
      <c r="AU63" s="1054">
        <v>11496</v>
      </c>
      <c r="AV63" s="1054"/>
      <c r="AW63" s="1054"/>
      <c r="AX63" s="1054"/>
      <c r="AY63" s="1054"/>
      <c r="AZ63" s="1120"/>
      <c r="BA63" s="1120"/>
      <c r="BB63" s="1120"/>
      <c r="BC63" s="1120"/>
      <c r="BD63" s="1120"/>
      <c r="BE63" s="1055"/>
      <c r="BF63" s="1055"/>
      <c r="BG63" s="1055"/>
      <c r="BH63" s="1055"/>
      <c r="BI63" s="1056"/>
      <c r="BJ63" s="1121" t="s">
        <v>127</v>
      </c>
      <c r="BK63" s="1046"/>
      <c r="BL63" s="1046"/>
      <c r="BM63" s="1046"/>
      <c r="BN63" s="1122"/>
      <c r="BO63" s="264"/>
      <c r="BP63" s="264"/>
      <c r="BQ63" s="261">
        <v>57</v>
      </c>
      <c r="BR63" s="262"/>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5"/>
    </row>
    <row r="64" spans="1:131" s="246" customFormat="1" ht="26.25" customHeight="1" x14ac:dyDescent="0.15">
      <c r="A64" s="264"/>
      <c r="B64" s="264"/>
      <c r="C64" s="264"/>
      <c r="D64" s="264"/>
      <c r="E64" s="264"/>
      <c r="F64" s="264"/>
      <c r="G64" s="264"/>
      <c r="H64" s="264"/>
      <c r="I64" s="264"/>
      <c r="J64" s="264"/>
      <c r="K64" s="264"/>
      <c r="L64" s="264"/>
      <c r="M64" s="264"/>
      <c r="N64" s="264"/>
      <c r="O64" s="264"/>
      <c r="P64" s="264"/>
      <c r="Q64" s="264"/>
      <c r="R64" s="264"/>
      <c r="S64" s="264"/>
      <c r="T64" s="264"/>
      <c r="U64" s="264"/>
      <c r="V64" s="264"/>
      <c r="W64" s="264"/>
      <c r="X64" s="264"/>
      <c r="Y64" s="264"/>
      <c r="Z64" s="264"/>
      <c r="AA64" s="264"/>
      <c r="AB64" s="264"/>
      <c r="AC64" s="264"/>
      <c r="AD64" s="264"/>
      <c r="AE64" s="264"/>
      <c r="AF64" s="264"/>
      <c r="AG64" s="264"/>
      <c r="AH64" s="264"/>
      <c r="AI64" s="264"/>
      <c r="AJ64" s="264"/>
      <c r="AK64" s="264"/>
      <c r="AL64" s="264"/>
      <c r="AM64" s="264"/>
      <c r="AN64" s="264"/>
      <c r="AO64" s="264"/>
      <c r="AP64" s="264"/>
      <c r="AQ64" s="264"/>
      <c r="AR64" s="264"/>
      <c r="AS64" s="264"/>
      <c r="AT64" s="264"/>
      <c r="AU64" s="264"/>
      <c r="AV64" s="264"/>
      <c r="AW64" s="264"/>
      <c r="AX64" s="264"/>
      <c r="AY64" s="264"/>
      <c r="AZ64" s="264"/>
      <c r="BA64" s="264"/>
      <c r="BB64" s="264"/>
      <c r="BC64" s="264"/>
      <c r="BD64" s="264"/>
      <c r="BE64" s="264"/>
      <c r="BF64" s="264"/>
      <c r="BG64" s="264"/>
      <c r="BH64" s="264"/>
      <c r="BI64" s="264"/>
      <c r="BJ64" s="264"/>
      <c r="BK64" s="264"/>
      <c r="BL64" s="264"/>
      <c r="BM64" s="264"/>
      <c r="BN64" s="264"/>
      <c r="BO64" s="264"/>
      <c r="BP64" s="264"/>
      <c r="BQ64" s="261">
        <v>58</v>
      </c>
      <c r="BR64" s="262"/>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5"/>
    </row>
    <row r="65" spans="1:131" s="246" customFormat="1" ht="26.25" customHeight="1" thickBot="1" x14ac:dyDescent="0.2">
      <c r="A65" s="251" t="s">
        <v>410</v>
      </c>
      <c r="B65" s="251"/>
      <c r="C65" s="251"/>
      <c r="D65" s="251"/>
      <c r="E65" s="251"/>
      <c r="F65" s="251"/>
      <c r="G65" s="251"/>
      <c r="H65" s="251"/>
      <c r="I65" s="251"/>
      <c r="J65" s="251"/>
      <c r="K65" s="251"/>
      <c r="L65" s="251"/>
      <c r="M65" s="251"/>
      <c r="N65" s="251"/>
      <c r="O65" s="251"/>
      <c r="P65" s="251"/>
      <c r="Q65" s="251"/>
      <c r="R65" s="251"/>
      <c r="S65" s="251"/>
      <c r="T65" s="251"/>
      <c r="U65" s="251"/>
      <c r="V65" s="251"/>
      <c r="W65" s="251"/>
      <c r="X65" s="251"/>
      <c r="Y65" s="251"/>
      <c r="Z65" s="251"/>
      <c r="AA65" s="251"/>
      <c r="AB65" s="251"/>
      <c r="AC65" s="251"/>
      <c r="AD65" s="251"/>
      <c r="AE65" s="251"/>
      <c r="AF65" s="251"/>
      <c r="AG65" s="251"/>
      <c r="AH65" s="251"/>
      <c r="AI65" s="251"/>
      <c r="AJ65" s="251"/>
      <c r="AK65" s="251"/>
      <c r="AL65" s="251"/>
      <c r="AM65" s="251"/>
      <c r="AN65" s="251"/>
      <c r="AO65" s="251"/>
      <c r="AP65" s="251"/>
      <c r="AQ65" s="251"/>
      <c r="AR65" s="251"/>
      <c r="AS65" s="251"/>
      <c r="AT65" s="251"/>
      <c r="AU65" s="251"/>
      <c r="AV65" s="251"/>
      <c r="AW65" s="251"/>
      <c r="AX65" s="251"/>
      <c r="AY65" s="251"/>
      <c r="AZ65" s="251"/>
      <c r="BA65" s="251"/>
      <c r="BB65" s="251"/>
      <c r="BC65" s="251"/>
      <c r="BD65" s="251"/>
      <c r="BE65" s="264"/>
      <c r="BF65" s="264"/>
      <c r="BG65" s="264"/>
      <c r="BH65" s="264"/>
      <c r="BI65" s="264"/>
      <c r="BJ65" s="264"/>
      <c r="BK65" s="264"/>
      <c r="BL65" s="264"/>
      <c r="BM65" s="264"/>
      <c r="BN65" s="264"/>
      <c r="BO65" s="264"/>
      <c r="BP65" s="264"/>
      <c r="BQ65" s="261">
        <v>59</v>
      </c>
      <c r="BR65" s="262"/>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5"/>
    </row>
    <row r="66" spans="1:131" s="246" customFormat="1" ht="26.25" customHeight="1" x14ac:dyDescent="0.15">
      <c r="A66" s="1090" t="s">
        <v>411</v>
      </c>
      <c r="B66" s="1091"/>
      <c r="C66" s="1091"/>
      <c r="D66" s="1091"/>
      <c r="E66" s="1091"/>
      <c r="F66" s="1091"/>
      <c r="G66" s="1091"/>
      <c r="H66" s="1091"/>
      <c r="I66" s="1091"/>
      <c r="J66" s="1091"/>
      <c r="K66" s="1091"/>
      <c r="L66" s="1091"/>
      <c r="M66" s="1091"/>
      <c r="N66" s="1091"/>
      <c r="O66" s="1091"/>
      <c r="P66" s="1092"/>
      <c r="Q66" s="1096" t="s">
        <v>412</v>
      </c>
      <c r="R66" s="1097"/>
      <c r="S66" s="1097"/>
      <c r="T66" s="1097"/>
      <c r="U66" s="1098"/>
      <c r="V66" s="1096" t="s">
        <v>413</v>
      </c>
      <c r="W66" s="1097"/>
      <c r="X66" s="1097"/>
      <c r="Y66" s="1097"/>
      <c r="Z66" s="1098"/>
      <c r="AA66" s="1096" t="s">
        <v>414</v>
      </c>
      <c r="AB66" s="1097"/>
      <c r="AC66" s="1097"/>
      <c r="AD66" s="1097"/>
      <c r="AE66" s="1098"/>
      <c r="AF66" s="1102" t="s">
        <v>396</v>
      </c>
      <c r="AG66" s="1103"/>
      <c r="AH66" s="1103"/>
      <c r="AI66" s="1103"/>
      <c r="AJ66" s="1104"/>
      <c r="AK66" s="1096" t="s">
        <v>415</v>
      </c>
      <c r="AL66" s="1091"/>
      <c r="AM66" s="1091"/>
      <c r="AN66" s="1091"/>
      <c r="AO66" s="1092"/>
      <c r="AP66" s="1096" t="s">
        <v>416</v>
      </c>
      <c r="AQ66" s="1097"/>
      <c r="AR66" s="1097"/>
      <c r="AS66" s="1097"/>
      <c r="AT66" s="1098"/>
      <c r="AU66" s="1096" t="s">
        <v>417</v>
      </c>
      <c r="AV66" s="1097"/>
      <c r="AW66" s="1097"/>
      <c r="AX66" s="1097"/>
      <c r="AY66" s="1098"/>
      <c r="AZ66" s="1096" t="s">
        <v>377</v>
      </c>
      <c r="BA66" s="1097"/>
      <c r="BB66" s="1097"/>
      <c r="BC66" s="1097"/>
      <c r="BD66" s="1112"/>
      <c r="BE66" s="264"/>
      <c r="BF66" s="264"/>
      <c r="BG66" s="264"/>
      <c r="BH66" s="264"/>
      <c r="BI66" s="264"/>
      <c r="BJ66" s="264"/>
      <c r="BK66" s="264"/>
      <c r="BL66" s="264"/>
      <c r="BM66" s="264"/>
      <c r="BN66" s="264"/>
      <c r="BO66" s="264"/>
      <c r="BP66" s="264"/>
      <c r="BQ66" s="261">
        <v>60</v>
      </c>
      <c r="BR66" s="266"/>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5"/>
    </row>
    <row r="67" spans="1:131" s="246"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4"/>
      <c r="BF67" s="264"/>
      <c r="BG67" s="264"/>
      <c r="BH67" s="264"/>
      <c r="BI67" s="264"/>
      <c r="BJ67" s="264"/>
      <c r="BK67" s="264"/>
      <c r="BL67" s="264"/>
      <c r="BM67" s="264"/>
      <c r="BN67" s="264"/>
      <c r="BO67" s="264"/>
      <c r="BP67" s="264"/>
      <c r="BQ67" s="261">
        <v>61</v>
      </c>
      <c r="BR67" s="266"/>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5"/>
    </row>
    <row r="68" spans="1:131" s="246" customFormat="1" ht="26.25" customHeight="1" thickTop="1" x14ac:dyDescent="0.15">
      <c r="A68" s="257">
        <v>1</v>
      </c>
      <c r="B68" s="1080" t="s">
        <v>579</v>
      </c>
      <c r="C68" s="1081"/>
      <c r="D68" s="1081"/>
      <c r="E68" s="1081"/>
      <c r="F68" s="1081"/>
      <c r="G68" s="1081"/>
      <c r="H68" s="1081"/>
      <c r="I68" s="1081"/>
      <c r="J68" s="1081"/>
      <c r="K68" s="1081"/>
      <c r="L68" s="1081"/>
      <c r="M68" s="1081"/>
      <c r="N68" s="1081"/>
      <c r="O68" s="1081"/>
      <c r="P68" s="1082"/>
      <c r="Q68" s="1083">
        <v>2436</v>
      </c>
      <c r="R68" s="1077"/>
      <c r="S68" s="1077"/>
      <c r="T68" s="1077"/>
      <c r="U68" s="1077"/>
      <c r="V68" s="1077">
        <v>2419</v>
      </c>
      <c r="W68" s="1077"/>
      <c r="X68" s="1077"/>
      <c r="Y68" s="1077"/>
      <c r="Z68" s="1077"/>
      <c r="AA68" s="1077">
        <v>17</v>
      </c>
      <c r="AB68" s="1077"/>
      <c r="AC68" s="1077"/>
      <c r="AD68" s="1077"/>
      <c r="AE68" s="1077"/>
      <c r="AF68" s="1077">
        <v>17</v>
      </c>
      <c r="AG68" s="1077"/>
      <c r="AH68" s="1077"/>
      <c r="AI68" s="1077"/>
      <c r="AJ68" s="1077"/>
      <c r="AK68" s="1077">
        <v>59</v>
      </c>
      <c r="AL68" s="1077"/>
      <c r="AM68" s="1077"/>
      <c r="AN68" s="1077"/>
      <c r="AO68" s="1077"/>
      <c r="AP68" s="1077" t="s">
        <v>591</v>
      </c>
      <c r="AQ68" s="1077"/>
      <c r="AR68" s="1077"/>
      <c r="AS68" s="1077"/>
      <c r="AT68" s="1077"/>
      <c r="AU68" s="1077" t="s">
        <v>591</v>
      </c>
      <c r="AV68" s="1077"/>
      <c r="AW68" s="1077"/>
      <c r="AX68" s="1077"/>
      <c r="AY68" s="1077"/>
      <c r="AZ68" s="1078"/>
      <c r="BA68" s="1078"/>
      <c r="BB68" s="1078"/>
      <c r="BC68" s="1078"/>
      <c r="BD68" s="1079"/>
      <c r="BE68" s="264"/>
      <c r="BF68" s="264"/>
      <c r="BG68" s="264"/>
      <c r="BH68" s="264"/>
      <c r="BI68" s="264"/>
      <c r="BJ68" s="264"/>
      <c r="BK68" s="264"/>
      <c r="BL68" s="264"/>
      <c r="BM68" s="264"/>
      <c r="BN68" s="264"/>
      <c r="BO68" s="264"/>
      <c r="BP68" s="264"/>
      <c r="BQ68" s="261">
        <v>62</v>
      </c>
      <c r="BR68" s="266"/>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5"/>
    </row>
    <row r="69" spans="1:131" s="246" customFormat="1" ht="26.25" customHeight="1" x14ac:dyDescent="0.15">
      <c r="A69" s="260">
        <v>2</v>
      </c>
      <c r="B69" s="1069" t="s">
        <v>580</v>
      </c>
      <c r="C69" s="1070"/>
      <c r="D69" s="1070"/>
      <c r="E69" s="1070"/>
      <c r="F69" s="1070"/>
      <c r="G69" s="1070"/>
      <c r="H69" s="1070"/>
      <c r="I69" s="1070"/>
      <c r="J69" s="1070"/>
      <c r="K69" s="1070"/>
      <c r="L69" s="1070"/>
      <c r="M69" s="1070"/>
      <c r="N69" s="1070"/>
      <c r="O69" s="1070"/>
      <c r="P69" s="1071"/>
      <c r="Q69" s="1072">
        <v>11972</v>
      </c>
      <c r="R69" s="1066"/>
      <c r="S69" s="1066"/>
      <c r="T69" s="1066"/>
      <c r="U69" s="1066"/>
      <c r="V69" s="1066">
        <v>11300</v>
      </c>
      <c r="W69" s="1066"/>
      <c r="X69" s="1066"/>
      <c r="Y69" s="1066"/>
      <c r="Z69" s="1066"/>
      <c r="AA69" s="1066">
        <v>671</v>
      </c>
      <c r="AB69" s="1066"/>
      <c r="AC69" s="1066"/>
      <c r="AD69" s="1066"/>
      <c r="AE69" s="1066"/>
      <c r="AF69" s="1066">
        <v>671</v>
      </c>
      <c r="AG69" s="1066"/>
      <c r="AH69" s="1066"/>
      <c r="AI69" s="1066"/>
      <c r="AJ69" s="1066"/>
      <c r="AK69" s="1066" t="s">
        <v>600</v>
      </c>
      <c r="AL69" s="1066"/>
      <c r="AM69" s="1066"/>
      <c r="AN69" s="1066"/>
      <c r="AO69" s="1066"/>
      <c r="AP69" s="1066" t="s">
        <v>591</v>
      </c>
      <c r="AQ69" s="1066"/>
      <c r="AR69" s="1066"/>
      <c r="AS69" s="1066"/>
      <c r="AT69" s="1066"/>
      <c r="AU69" s="1066" t="s">
        <v>591</v>
      </c>
      <c r="AV69" s="1066"/>
      <c r="AW69" s="1066"/>
      <c r="AX69" s="1066"/>
      <c r="AY69" s="1066"/>
      <c r="AZ69" s="1067"/>
      <c r="BA69" s="1067"/>
      <c r="BB69" s="1067"/>
      <c r="BC69" s="1067"/>
      <c r="BD69" s="1068"/>
      <c r="BE69" s="264"/>
      <c r="BF69" s="264"/>
      <c r="BG69" s="264"/>
      <c r="BH69" s="264"/>
      <c r="BI69" s="264"/>
      <c r="BJ69" s="264"/>
      <c r="BK69" s="264"/>
      <c r="BL69" s="264"/>
      <c r="BM69" s="264"/>
      <c r="BN69" s="264"/>
      <c r="BO69" s="264"/>
      <c r="BP69" s="264"/>
      <c r="BQ69" s="261">
        <v>63</v>
      </c>
      <c r="BR69" s="266"/>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5"/>
    </row>
    <row r="70" spans="1:131" s="246" customFormat="1" ht="26.25" customHeight="1" x14ac:dyDescent="0.15">
      <c r="A70" s="260">
        <v>3</v>
      </c>
      <c r="B70" s="1069" t="s">
        <v>581</v>
      </c>
      <c r="C70" s="1070"/>
      <c r="D70" s="1070"/>
      <c r="E70" s="1070"/>
      <c r="F70" s="1070"/>
      <c r="G70" s="1070"/>
      <c r="H70" s="1070"/>
      <c r="I70" s="1070"/>
      <c r="J70" s="1070"/>
      <c r="K70" s="1070"/>
      <c r="L70" s="1070"/>
      <c r="M70" s="1070"/>
      <c r="N70" s="1070"/>
      <c r="O70" s="1070"/>
      <c r="P70" s="1071"/>
      <c r="Q70" s="1072">
        <v>954</v>
      </c>
      <c r="R70" s="1066"/>
      <c r="S70" s="1066"/>
      <c r="T70" s="1066"/>
      <c r="U70" s="1066"/>
      <c r="V70" s="1066">
        <v>953</v>
      </c>
      <c r="W70" s="1066"/>
      <c r="X70" s="1066"/>
      <c r="Y70" s="1066"/>
      <c r="Z70" s="1066"/>
      <c r="AA70" s="1066">
        <v>2</v>
      </c>
      <c r="AB70" s="1066"/>
      <c r="AC70" s="1066"/>
      <c r="AD70" s="1066"/>
      <c r="AE70" s="1066"/>
      <c r="AF70" s="1066">
        <v>2</v>
      </c>
      <c r="AG70" s="1066"/>
      <c r="AH70" s="1066"/>
      <c r="AI70" s="1066"/>
      <c r="AJ70" s="1066"/>
      <c r="AK70" s="1066">
        <v>4</v>
      </c>
      <c r="AL70" s="1066"/>
      <c r="AM70" s="1066"/>
      <c r="AN70" s="1066"/>
      <c r="AO70" s="1066"/>
      <c r="AP70" s="1066" t="s">
        <v>591</v>
      </c>
      <c r="AQ70" s="1066"/>
      <c r="AR70" s="1066"/>
      <c r="AS70" s="1066"/>
      <c r="AT70" s="1066"/>
      <c r="AU70" s="1066" t="s">
        <v>591</v>
      </c>
      <c r="AV70" s="1066"/>
      <c r="AW70" s="1066"/>
      <c r="AX70" s="1066"/>
      <c r="AY70" s="1066"/>
      <c r="AZ70" s="1067"/>
      <c r="BA70" s="1067"/>
      <c r="BB70" s="1067"/>
      <c r="BC70" s="1067"/>
      <c r="BD70" s="1068"/>
      <c r="BE70" s="264"/>
      <c r="BF70" s="264"/>
      <c r="BG70" s="264"/>
      <c r="BH70" s="264"/>
      <c r="BI70" s="264"/>
      <c r="BJ70" s="264"/>
      <c r="BK70" s="264"/>
      <c r="BL70" s="264"/>
      <c r="BM70" s="264"/>
      <c r="BN70" s="264"/>
      <c r="BO70" s="264"/>
      <c r="BP70" s="264"/>
      <c r="BQ70" s="261">
        <v>64</v>
      </c>
      <c r="BR70" s="266"/>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5"/>
    </row>
    <row r="71" spans="1:131" s="246" customFormat="1" ht="26.25" customHeight="1" x14ac:dyDescent="0.15">
      <c r="A71" s="260">
        <v>4</v>
      </c>
      <c r="B71" s="1069" t="s">
        <v>582</v>
      </c>
      <c r="C71" s="1070"/>
      <c r="D71" s="1070"/>
      <c r="E71" s="1070"/>
      <c r="F71" s="1070"/>
      <c r="G71" s="1070"/>
      <c r="H71" s="1070"/>
      <c r="I71" s="1070"/>
      <c r="J71" s="1070"/>
      <c r="K71" s="1070"/>
      <c r="L71" s="1070"/>
      <c r="M71" s="1070"/>
      <c r="N71" s="1070"/>
      <c r="O71" s="1070"/>
      <c r="P71" s="1071"/>
      <c r="Q71" s="1072">
        <v>2946</v>
      </c>
      <c r="R71" s="1066"/>
      <c r="S71" s="1066"/>
      <c r="T71" s="1066"/>
      <c r="U71" s="1066"/>
      <c r="V71" s="1066">
        <v>2735</v>
      </c>
      <c r="W71" s="1066"/>
      <c r="X71" s="1066"/>
      <c r="Y71" s="1066"/>
      <c r="Z71" s="1066"/>
      <c r="AA71" s="1066">
        <v>211</v>
      </c>
      <c r="AB71" s="1066"/>
      <c r="AC71" s="1066"/>
      <c r="AD71" s="1066"/>
      <c r="AE71" s="1066"/>
      <c r="AF71" s="1066">
        <v>37</v>
      </c>
      <c r="AG71" s="1066"/>
      <c r="AH71" s="1066"/>
      <c r="AI71" s="1066"/>
      <c r="AJ71" s="1066"/>
      <c r="AK71" s="1066">
        <v>109</v>
      </c>
      <c r="AL71" s="1066"/>
      <c r="AM71" s="1066"/>
      <c r="AN71" s="1066"/>
      <c r="AO71" s="1066"/>
      <c r="AP71" s="1066">
        <v>853</v>
      </c>
      <c r="AQ71" s="1066"/>
      <c r="AR71" s="1066"/>
      <c r="AS71" s="1066"/>
      <c r="AT71" s="1066"/>
      <c r="AU71" s="1066">
        <v>219</v>
      </c>
      <c r="AV71" s="1066"/>
      <c r="AW71" s="1066"/>
      <c r="AX71" s="1066"/>
      <c r="AY71" s="1066"/>
      <c r="AZ71" s="1067"/>
      <c r="BA71" s="1067"/>
      <c r="BB71" s="1067"/>
      <c r="BC71" s="1067"/>
      <c r="BD71" s="1068"/>
      <c r="BE71" s="264"/>
      <c r="BF71" s="264"/>
      <c r="BG71" s="264"/>
      <c r="BH71" s="264"/>
      <c r="BI71" s="264"/>
      <c r="BJ71" s="264"/>
      <c r="BK71" s="264"/>
      <c r="BL71" s="264"/>
      <c r="BM71" s="264"/>
      <c r="BN71" s="264"/>
      <c r="BO71" s="264"/>
      <c r="BP71" s="264"/>
      <c r="BQ71" s="261">
        <v>65</v>
      </c>
      <c r="BR71" s="266"/>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5"/>
    </row>
    <row r="72" spans="1:131" s="246" customFormat="1" ht="26.25" customHeight="1" x14ac:dyDescent="0.15">
      <c r="A72" s="260">
        <v>5</v>
      </c>
      <c r="B72" s="1069" t="s">
        <v>583</v>
      </c>
      <c r="C72" s="1070"/>
      <c r="D72" s="1070"/>
      <c r="E72" s="1070"/>
      <c r="F72" s="1070"/>
      <c r="G72" s="1070"/>
      <c r="H72" s="1070"/>
      <c r="I72" s="1070"/>
      <c r="J72" s="1070"/>
      <c r="K72" s="1070"/>
      <c r="L72" s="1070"/>
      <c r="M72" s="1070"/>
      <c r="N72" s="1070"/>
      <c r="O72" s="1070"/>
      <c r="P72" s="1071"/>
      <c r="Q72" s="1072">
        <v>140</v>
      </c>
      <c r="R72" s="1066"/>
      <c r="S72" s="1066"/>
      <c r="T72" s="1066"/>
      <c r="U72" s="1066"/>
      <c r="V72" s="1066">
        <v>137</v>
      </c>
      <c r="W72" s="1066"/>
      <c r="X72" s="1066"/>
      <c r="Y72" s="1066"/>
      <c r="Z72" s="1066"/>
      <c r="AA72" s="1066">
        <v>3</v>
      </c>
      <c r="AB72" s="1066"/>
      <c r="AC72" s="1066"/>
      <c r="AD72" s="1066"/>
      <c r="AE72" s="1066"/>
      <c r="AF72" s="1066">
        <v>3</v>
      </c>
      <c r="AG72" s="1066"/>
      <c r="AH72" s="1066"/>
      <c r="AI72" s="1066"/>
      <c r="AJ72" s="1066"/>
      <c r="AK72" s="1066" t="s">
        <v>600</v>
      </c>
      <c r="AL72" s="1066"/>
      <c r="AM72" s="1066"/>
      <c r="AN72" s="1066"/>
      <c r="AO72" s="1066"/>
      <c r="AP72" s="1066" t="s">
        <v>591</v>
      </c>
      <c r="AQ72" s="1066"/>
      <c r="AR72" s="1066"/>
      <c r="AS72" s="1066"/>
      <c r="AT72" s="1066"/>
      <c r="AU72" s="1066" t="s">
        <v>591</v>
      </c>
      <c r="AV72" s="1066"/>
      <c r="AW72" s="1066"/>
      <c r="AX72" s="1066"/>
      <c r="AY72" s="1066"/>
      <c r="AZ72" s="1067"/>
      <c r="BA72" s="1067"/>
      <c r="BB72" s="1067"/>
      <c r="BC72" s="1067"/>
      <c r="BD72" s="1068"/>
      <c r="BE72" s="264"/>
      <c r="BF72" s="264"/>
      <c r="BG72" s="264"/>
      <c r="BH72" s="264"/>
      <c r="BI72" s="264"/>
      <c r="BJ72" s="264"/>
      <c r="BK72" s="264"/>
      <c r="BL72" s="264"/>
      <c r="BM72" s="264"/>
      <c r="BN72" s="264"/>
      <c r="BO72" s="264"/>
      <c r="BP72" s="264"/>
      <c r="BQ72" s="261">
        <v>66</v>
      </c>
      <c r="BR72" s="266"/>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5"/>
    </row>
    <row r="73" spans="1:131" s="246" customFormat="1" ht="26.25" customHeight="1" x14ac:dyDescent="0.15">
      <c r="A73" s="260">
        <v>6</v>
      </c>
      <c r="B73" s="1069" t="s">
        <v>584</v>
      </c>
      <c r="C73" s="1070"/>
      <c r="D73" s="1070"/>
      <c r="E73" s="1070"/>
      <c r="F73" s="1070"/>
      <c r="G73" s="1070"/>
      <c r="H73" s="1070"/>
      <c r="I73" s="1070"/>
      <c r="J73" s="1070"/>
      <c r="K73" s="1070"/>
      <c r="L73" s="1070"/>
      <c r="M73" s="1070"/>
      <c r="N73" s="1070"/>
      <c r="O73" s="1070"/>
      <c r="P73" s="1071"/>
      <c r="Q73" s="1072">
        <v>279</v>
      </c>
      <c r="R73" s="1066"/>
      <c r="S73" s="1066"/>
      <c r="T73" s="1066"/>
      <c r="U73" s="1066"/>
      <c r="V73" s="1066">
        <v>217</v>
      </c>
      <c r="W73" s="1066"/>
      <c r="X73" s="1066"/>
      <c r="Y73" s="1066"/>
      <c r="Z73" s="1066"/>
      <c r="AA73" s="1066">
        <v>62</v>
      </c>
      <c r="AB73" s="1066"/>
      <c r="AC73" s="1066"/>
      <c r="AD73" s="1066"/>
      <c r="AE73" s="1066"/>
      <c r="AF73" s="1066">
        <v>62</v>
      </c>
      <c r="AG73" s="1066"/>
      <c r="AH73" s="1066"/>
      <c r="AI73" s="1066"/>
      <c r="AJ73" s="1066"/>
      <c r="AK73" s="1066">
        <v>25</v>
      </c>
      <c r="AL73" s="1066"/>
      <c r="AM73" s="1066"/>
      <c r="AN73" s="1066"/>
      <c r="AO73" s="1066"/>
      <c r="AP73" s="1066" t="s">
        <v>591</v>
      </c>
      <c r="AQ73" s="1066"/>
      <c r="AR73" s="1066"/>
      <c r="AS73" s="1066"/>
      <c r="AT73" s="1066"/>
      <c r="AU73" s="1066" t="s">
        <v>591</v>
      </c>
      <c r="AV73" s="1066"/>
      <c r="AW73" s="1066"/>
      <c r="AX73" s="1066"/>
      <c r="AY73" s="1066"/>
      <c r="AZ73" s="1067"/>
      <c r="BA73" s="1067"/>
      <c r="BB73" s="1067"/>
      <c r="BC73" s="1067"/>
      <c r="BD73" s="1068"/>
      <c r="BE73" s="264"/>
      <c r="BF73" s="264"/>
      <c r="BG73" s="264"/>
      <c r="BH73" s="264"/>
      <c r="BI73" s="264"/>
      <c r="BJ73" s="264"/>
      <c r="BK73" s="264"/>
      <c r="BL73" s="264"/>
      <c r="BM73" s="264"/>
      <c r="BN73" s="264"/>
      <c r="BO73" s="264"/>
      <c r="BP73" s="264"/>
      <c r="BQ73" s="261">
        <v>67</v>
      </c>
      <c r="BR73" s="266"/>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5"/>
    </row>
    <row r="74" spans="1:131" s="246" customFormat="1" ht="26.25" customHeight="1" x14ac:dyDescent="0.15">
      <c r="A74" s="260">
        <v>7</v>
      </c>
      <c r="B74" s="1069" t="s">
        <v>585</v>
      </c>
      <c r="C74" s="1070"/>
      <c r="D74" s="1070"/>
      <c r="E74" s="1070"/>
      <c r="F74" s="1070"/>
      <c r="G74" s="1070"/>
      <c r="H74" s="1070"/>
      <c r="I74" s="1070"/>
      <c r="J74" s="1070"/>
      <c r="K74" s="1070"/>
      <c r="L74" s="1070"/>
      <c r="M74" s="1070"/>
      <c r="N74" s="1070"/>
      <c r="O74" s="1070"/>
      <c r="P74" s="1071"/>
      <c r="Q74" s="1072">
        <v>269094</v>
      </c>
      <c r="R74" s="1066"/>
      <c r="S74" s="1066"/>
      <c r="T74" s="1066"/>
      <c r="U74" s="1066"/>
      <c r="V74" s="1066">
        <v>261949</v>
      </c>
      <c r="W74" s="1066"/>
      <c r="X74" s="1066"/>
      <c r="Y74" s="1066"/>
      <c r="Z74" s="1066"/>
      <c r="AA74" s="1066">
        <v>7145</v>
      </c>
      <c r="AB74" s="1066"/>
      <c r="AC74" s="1066"/>
      <c r="AD74" s="1066"/>
      <c r="AE74" s="1066"/>
      <c r="AF74" s="1066">
        <v>7145</v>
      </c>
      <c r="AG74" s="1066"/>
      <c r="AH74" s="1066"/>
      <c r="AI74" s="1066"/>
      <c r="AJ74" s="1066"/>
      <c r="AK74" s="1066">
        <v>9718</v>
      </c>
      <c r="AL74" s="1066"/>
      <c r="AM74" s="1066"/>
      <c r="AN74" s="1066"/>
      <c r="AO74" s="1066"/>
      <c r="AP74" s="1066" t="s">
        <v>591</v>
      </c>
      <c r="AQ74" s="1066"/>
      <c r="AR74" s="1066"/>
      <c r="AS74" s="1066"/>
      <c r="AT74" s="1066"/>
      <c r="AU74" s="1066" t="s">
        <v>591</v>
      </c>
      <c r="AV74" s="1066"/>
      <c r="AW74" s="1066"/>
      <c r="AX74" s="1066"/>
      <c r="AY74" s="1066"/>
      <c r="AZ74" s="1067"/>
      <c r="BA74" s="1067"/>
      <c r="BB74" s="1067"/>
      <c r="BC74" s="1067"/>
      <c r="BD74" s="1068"/>
      <c r="BE74" s="264"/>
      <c r="BF74" s="264"/>
      <c r="BG74" s="264"/>
      <c r="BH74" s="264"/>
      <c r="BI74" s="264"/>
      <c r="BJ74" s="264"/>
      <c r="BK74" s="264"/>
      <c r="BL74" s="264"/>
      <c r="BM74" s="264"/>
      <c r="BN74" s="264"/>
      <c r="BO74" s="264"/>
      <c r="BP74" s="264"/>
      <c r="BQ74" s="261">
        <v>68</v>
      </c>
      <c r="BR74" s="266"/>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5"/>
    </row>
    <row r="75" spans="1:131" s="246" customFormat="1" ht="26.25" customHeight="1" x14ac:dyDescent="0.15">
      <c r="A75" s="260">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4"/>
      <c r="BF75" s="264"/>
      <c r="BG75" s="264"/>
      <c r="BH75" s="264"/>
      <c r="BI75" s="264"/>
      <c r="BJ75" s="264"/>
      <c r="BK75" s="264"/>
      <c r="BL75" s="264"/>
      <c r="BM75" s="264"/>
      <c r="BN75" s="264"/>
      <c r="BO75" s="264"/>
      <c r="BP75" s="264"/>
      <c r="BQ75" s="261">
        <v>69</v>
      </c>
      <c r="BR75" s="266"/>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5"/>
    </row>
    <row r="76" spans="1:131" s="246" customFormat="1" ht="26.25" customHeight="1" x14ac:dyDescent="0.15">
      <c r="A76" s="260">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4"/>
      <c r="BF76" s="264"/>
      <c r="BG76" s="264"/>
      <c r="BH76" s="264"/>
      <c r="BI76" s="264"/>
      <c r="BJ76" s="264"/>
      <c r="BK76" s="264"/>
      <c r="BL76" s="264"/>
      <c r="BM76" s="264"/>
      <c r="BN76" s="264"/>
      <c r="BO76" s="264"/>
      <c r="BP76" s="264"/>
      <c r="BQ76" s="261">
        <v>70</v>
      </c>
      <c r="BR76" s="266"/>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5"/>
    </row>
    <row r="77" spans="1:131" s="246" customFormat="1" ht="26.25" customHeight="1" x14ac:dyDescent="0.15">
      <c r="A77" s="260">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4"/>
      <c r="BF77" s="264"/>
      <c r="BG77" s="264"/>
      <c r="BH77" s="264"/>
      <c r="BI77" s="264"/>
      <c r="BJ77" s="264"/>
      <c r="BK77" s="264"/>
      <c r="BL77" s="264"/>
      <c r="BM77" s="264"/>
      <c r="BN77" s="264"/>
      <c r="BO77" s="264"/>
      <c r="BP77" s="264"/>
      <c r="BQ77" s="261">
        <v>71</v>
      </c>
      <c r="BR77" s="266"/>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5"/>
    </row>
    <row r="78" spans="1:131" s="246" customFormat="1" ht="26.25" customHeight="1" x14ac:dyDescent="0.15">
      <c r="A78" s="260">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4"/>
      <c r="BF78" s="264"/>
      <c r="BG78" s="264"/>
      <c r="BH78" s="264"/>
      <c r="BI78" s="264"/>
      <c r="BJ78" s="267"/>
      <c r="BK78" s="267"/>
      <c r="BL78" s="267"/>
      <c r="BM78" s="267"/>
      <c r="BN78" s="267"/>
      <c r="BO78" s="264"/>
      <c r="BP78" s="264"/>
      <c r="BQ78" s="261">
        <v>72</v>
      </c>
      <c r="BR78" s="266"/>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5"/>
    </row>
    <row r="79" spans="1:131" s="246" customFormat="1" ht="26.25" customHeight="1" x14ac:dyDescent="0.15">
      <c r="A79" s="260">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4"/>
      <c r="BF79" s="264"/>
      <c r="BG79" s="264"/>
      <c r="BH79" s="264"/>
      <c r="BI79" s="264"/>
      <c r="BJ79" s="267"/>
      <c r="BK79" s="267"/>
      <c r="BL79" s="267"/>
      <c r="BM79" s="267"/>
      <c r="BN79" s="267"/>
      <c r="BO79" s="264"/>
      <c r="BP79" s="264"/>
      <c r="BQ79" s="261">
        <v>73</v>
      </c>
      <c r="BR79" s="266"/>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5"/>
    </row>
    <row r="80" spans="1:131" s="246" customFormat="1" ht="26.25" customHeight="1" x14ac:dyDescent="0.15">
      <c r="A80" s="260">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4"/>
      <c r="BF80" s="264"/>
      <c r="BG80" s="264"/>
      <c r="BH80" s="264"/>
      <c r="BI80" s="264"/>
      <c r="BJ80" s="264"/>
      <c r="BK80" s="264"/>
      <c r="BL80" s="264"/>
      <c r="BM80" s="264"/>
      <c r="BN80" s="264"/>
      <c r="BO80" s="264"/>
      <c r="BP80" s="264"/>
      <c r="BQ80" s="261">
        <v>74</v>
      </c>
      <c r="BR80" s="266"/>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5"/>
    </row>
    <row r="81" spans="1:131" s="246" customFormat="1" ht="26.25" customHeight="1" x14ac:dyDescent="0.15">
      <c r="A81" s="260">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4"/>
      <c r="BF81" s="264"/>
      <c r="BG81" s="264"/>
      <c r="BH81" s="264"/>
      <c r="BI81" s="264"/>
      <c r="BJ81" s="264"/>
      <c r="BK81" s="264"/>
      <c r="BL81" s="264"/>
      <c r="BM81" s="264"/>
      <c r="BN81" s="264"/>
      <c r="BO81" s="264"/>
      <c r="BP81" s="264"/>
      <c r="BQ81" s="261">
        <v>75</v>
      </c>
      <c r="BR81" s="266"/>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5"/>
    </row>
    <row r="82" spans="1:131" s="246" customFormat="1" ht="26.25" customHeight="1" x14ac:dyDescent="0.15">
      <c r="A82" s="260">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4"/>
      <c r="BF82" s="264"/>
      <c r="BG82" s="264"/>
      <c r="BH82" s="264"/>
      <c r="BI82" s="264"/>
      <c r="BJ82" s="264"/>
      <c r="BK82" s="264"/>
      <c r="BL82" s="264"/>
      <c r="BM82" s="264"/>
      <c r="BN82" s="264"/>
      <c r="BO82" s="264"/>
      <c r="BP82" s="264"/>
      <c r="BQ82" s="261">
        <v>76</v>
      </c>
      <c r="BR82" s="266"/>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5"/>
    </row>
    <row r="83" spans="1:131" s="246" customFormat="1" ht="26.25" customHeight="1" x14ac:dyDescent="0.15">
      <c r="A83" s="260">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4"/>
      <c r="BF83" s="264"/>
      <c r="BG83" s="264"/>
      <c r="BH83" s="264"/>
      <c r="BI83" s="264"/>
      <c r="BJ83" s="264"/>
      <c r="BK83" s="264"/>
      <c r="BL83" s="264"/>
      <c r="BM83" s="264"/>
      <c r="BN83" s="264"/>
      <c r="BO83" s="264"/>
      <c r="BP83" s="264"/>
      <c r="BQ83" s="261">
        <v>77</v>
      </c>
      <c r="BR83" s="266"/>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5"/>
    </row>
    <row r="84" spans="1:131" s="246" customFormat="1" ht="26.25" customHeight="1" x14ac:dyDescent="0.15">
      <c r="A84" s="260">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4"/>
      <c r="BF84" s="264"/>
      <c r="BG84" s="264"/>
      <c r="BH84" s="264"/>
      <c r="BI84" s="264"/>
      <c r="BJ84" s="264"/>
      <c r="BK84" s="264"/>
      <c r="BL84" s="264"/>
      <c r="BM84" s="264"/>
      <c r="BN84" s="264"/>
      <c r="BO84" s="264"/>
      <c r="BP84" s="264"/>
      <c r="BQ84" s="261">
        <v>78</v>
      </c>
      <c r="BR84" s="266"/>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5"/>
    </row>
    <row r="85" spans="1:131" s="246" customFormat="1" ht="26.25" customHeight="1" x14ac:dyDescent="0.15">
      <c r="A85" s="260">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4"/>
      <c r="BF85" s="264"/>
      <c r="BG85" s="264"/>
      <c r="BH85" s="264"/>
      <c r="BI85" s="264"/>
      <c r="BJ85" s="264"/>
      <c r="BK85" s="264"/>
      <c r="BL85" s="264"/>
      <c r="BM85" s="264"/>
      <c r="BN85" s="264"/>
      <c r="BO85" s="264"/>
      <c r="BP85" s="264"/>
      <c r="BQ85" s="261">
        <v>79</v>
      </c>
      <c r="BR85" s="266"/>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5"/>
    </row>
    <row r="86" spans="1:131" s="246" customFormat="1" ht="26.25" customHeight="1" x14ac:dyDescent="0.15">
      <c r="A86" s="260">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4"/>
      <c r="BF86" s="264"/>
      <c r="BG86" s="264"/>
      <c r="BH86" s="264"/>
      <c r="BI86" s="264"/>
      <c r="BJ86" s="264"/>
      <c r="BK86" s="264"/>
      <c r="BL86" s="264"/>
      <c r="BM86" s="264"/>
      <c r="BN86" s="264"/>
      <c r="BO86" s="264"/>
      <c r="BP86" s="264"/>
      <c r="BQ86" s="261">
        <v>80</v>
      </c>
      <c r="BR86" s="266"/>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5"/>
    </row>
    <row r="87" spans="1:131" s="246" customFormat="1" ht="26.25" customHeight="1" x14ac:dyDescent="0.15">
      <c r="A87" s="268">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4"/>
      <c r="BF87" s="264"/>
      <c r="BG87" s="264"/>
      <c r="BH87" s="264"/>
      <c r="BI87" s="264"/>
      <c r="BJ87" s="264"/>
      <c r="BK87" s="264"/>
      <c r="BL87" s="264"/>
      <c r="BM87" s="264"/>
      <c r="BN87" s="264"/>
      <c r="BO87" s="264"/>
      <c r="BP87" s="264"/>
      <c r="BQ87" s="261">
        <v>81</v>
      </c>
      <c r="BR87" s="266"/>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5"/>
    </row>
    <row r="88" spans="1:131" s="246" customFormat="1" ht="26.25" customHeight="1" thickBot="1" x14ac:dyDescent="0.2">
      <c r="A88" s="263" t="s">
        <v>389</v>
      </c>
      <c r="B88" s="1039" t="s">
        <v>418</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7937</v>
      </c>
      <c r="AG88" s="1054"/>
      <c r="AH88" s="1054"/>
      <c r="AI88" s="1054"/>
      <c r="AJ88" s="1054"/>
      <c r="AK88" s="1058"/>
      <c r="AL88" s="1058"/>
      <c r="AM88" s="1058"/>
      <c r="AN88" s="1058"/>
      <c r="AO88" s="1058"/>
      <c r="AP88" s="1054">
        <v>853</v>
      </c>
      <c r="AQ88" s="1054"/>
      <c r="AR88" s="1054"/>
      <c r="AS88" s="1054"/>
      <c r="AT88" s="1054"/>
      <c r="AU88" s="1054">
        <v>219</v>
      </c>
      <c r="AV88" s="1054"/>
      <c r="AW88" s="1054"/>
      <c r="AX88" s="1054"/>
      <c r="AY88" s="1054"/>
      <c r="AZ88" s="1055"/>
      <c r="BA88" s="1055"/>
      <c r="BB88" s="1055"/>
      <c r="BC88" s="1055"/>
      <c r="BD88" s="1056"/>
      <c r="BE88" s="264"/>
      <c r="BF88" s="264"/>
      <c r="BG88" s="264"/>
      <c r="BH88" s="264"/>
      <c r="BI88" s="264"/>
      <c r="BJ88" s="264"/>
      <c r="BK88" s="264"/>
      <c r="BL88" s="264"/>
      <c r="BM88" s="264"/>
      <c r="BN88" s="264"/>
      <c r="BO88" s="264"/>
      <c r="BP88" s="264"/>
      <c r="BQ88" s="261">
        <v>82</v>
      </c>
      <c r="BR88" s="266"/>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5"/>
    </row>
    <row r="89" spans="1:131" s="246" customFormat="1" ht="26.25" hidden="1" customHeight="1" x14ac:dyDescent="0.15">
      <c r="A89" s="269"/>
      <c r="B89" s="270"/>
      <c r="C89" s="270"/>
      <c r="D89" s="270"/>
      <c r="E89" s="270"/>
      <c r="F89" s="270"/>
      <c r="G89" s="270"/>
      <c r="H89" s="270"/>
      <c r="I89" s="270"/>
      <c r="J89" s="270"/>
      <c r="K89" s="270"/>
      <c r="L89" s="270"/>
      <c r="M89" s="270"/>
      <c r="N89" s="270"/>
      <c r="O89" s="270"/>
      <c r="P89" s="270"/>
      <c r="Q89" s="271"/>
      <c r="R89" s="271"/>
      <c r="S89" s="271"/>
      <c r="T89" s="271"/>
      <c r="U89" s="271"/>
      <c r="V89" s="271"/>
      <c r="W89" s="271"/>
      <c r="X89" s="271"/>
      <c r="Y89" s="271"/>
      <c r="Z89" s="271"/>
      <c r="AA89" s="271"/>
      <c r="AB89" s="271"/>
      <c r="AC89" s="271"/>
      <c r="AD89" s="271"/>
      <c r="AE89" s="271"/>
      <c r="AF89" s="271"/>
      <c r="AG89" s="271"/>
      <c r="AH89" s="271"/>
      <c r="AI89" s="271"/>
      <c r="AJ89" s="271"/>
      <c r="AK89" s="271"/>
      <c r="AL89" s="271"/>
      <c r="AM89" s="271"/>
      <c r="AN89" s="271"/>
      <c r="AO89" s="271"/>
      <c r="AP89" s="271"/>
      <c r="AQ89" s="271"/>
      <c r="AR89" s="271"/>
      <c r="AS89" s="271"/>
      <c r="AT89" s="271"/>
      <c r="AU89" s="271"/>
      <c r="AV89" s="271"/>
      <c r="AW89" s="271"/>
      <c r="AX89" s="271"/>
      <c r="AY89" s="271"/>
      <c r="AZ89" s="272"/>
      <c r="BA89" s="272"/>
      <c r="BB89" s="272"/>
      <c r="BC89" s="272"/>
      <c r="BD89" s="272"/>
      <c r="BE89" s="264"/>
      <c r="BF89" s="264"/>
      <c r="BG89" s="264"/>
      <c r="BH89" s="264"/>
      <c r="BI89" s="264"/>
      <c r="BJ89" s="264"/>
      <c r="BK89" s="264"/>
      <c r="BL89" s="264"/>
      <c r="BM89" s="264"/>
      <c r="BN89" s="264"/>
      <c r="BO89" s="264"/>
      <c r="BP89" s="264"/>
      <c r="BQ89" s="261">
        <v>83</v>
      </c>
      <c r="BR89" s="266"/>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5"/>
    </row>
    <row r="90" spans="1:131" s="246" customFormat="1" ht="26.25" hidden="1" customHeight="1" x14ac:dyDescent="0.15">
      <c r="A90" s="269"/>
      <c r="B90" s="270"/>
      <c r="C90" s="270"/>
      <c r="D90" s="270"/>
      <c r="E90" s="270"/>
      <c r="F90" s="270"/>
      <c r="G90" s="270"/>
      <c r="H90" s="270"/>
      <c r="I90" s="270"/>
      <c r="J90" s="270"/>
      <c r="K90" s="270"/>
      <c r="L90" s="270"/>
      <c r="M90" s="270"/>
      <c r="N90" s="270"/>
      <c r="O90" s="270"/>
      <c r="P90" s="270"/>
      <c r="Q90" s="271"/>
      <c r="R90" s="271"/>
      <c r="S90" s="271"/>
      <c r="T90" s="271"/>
      <c r="U90" s="271"/>
      <c r="V90" s="271"/>
      <c r="W90" s="271"/>
      <c r="X90" s="271"/>
      <c r="Y90" s="271"/>
      <c r="Z90" s="271"/>
      <c r="AA90" s="271"/>
      <c r="AB90" s="271"/>
      <c r="AC90" s="271"/>
      <c r="AD90" s="271"/>
      <c r="AE90" s="271"/>
      <c r="AF90" s="271"/>
      <c r="AG90" s="271"/>
      <c r="AH90" s="271"/>
      <c r="AI90" s="271"/>
      <c r="AJ90" s="271"/>
      <c r="AK90" s="271"/>
      <c r="AL90" s="271"/>
      <c r="AM90" s="271"/>
      <c r="AN90" s="271"/>
      <c r="AO90" s="271"/>
      <c r="AP90" s="271"/>
      <c r="AQ90" s="271"/>
      <c r="AR90" s="271"/>
      <c r="AS90" s="271"/>
      <c r="AT90" s="271"/>
      <c r="AU90" s="271"/>
      <c r="AV90" s="271"/>
      <c r="AW90" s="271"/>
      <c r="AX90" s="271"/>
      <c r="AY90" s="271"/>
      <c r="AZ90" s="272"/>
      <c r="BA90" s="272"/>
      <c r="BB90" s="272"/>
      <c r="BC90" s="272"/>
      <c r="BD90" s="272"/>
      <c r="BE90" s="264"/>
      <c r="BF90" s="264"/>
      <c r="BG90" s="264"/>
      <c r="BH90" s="264"/>
      <c r="BI90" s="264"/>
      <c r="BJ90" s="264"/>
      <c r="BK90" s="264"/>
      <c r="BL90" s="264"/>
      <c r="BM90" s="264"/>
      <c r="BN90" s="264"/>
      <c r="BO90" s="264"/>
      <c r="BP90" s="264"/>
      <c r="BQ90" s="261">
        <v>84</v>
      </c>
      <c r="BR90" s="266"/>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5"/>
    </row>
    <row r="91" spans="1:131" s="246" customFormat="1" ht="26.25" hidden="1" customHeight="1" x14ac:dyDescent="0.15">
      <c r="A91" s="269"/>
      <c r="B91" s="270"/>
      <c r="C91" s="270"/>
      <c r="D91" s="270"/>
      <c r="E91" s="270"/>
      <c r="F91" s="270"/>
      <c r="G91" s="270"/>
      <c r="H91" s="270"/>
      <c r="I91" s="270"/>
      <c r="J91" s="270"/>
      <c r="K91" s="270"/>
      <c r="L91" s="270"/>
      <c r="M91" s="270"/>
      <c r="N91" s="270"/>
      <c r="O91" s="270"/>
      <c r="P91" s="270"/>
      <c r="Q91" s="271"/>
      <c r="R91" s="271"/>
      <c r="S91" s="271"/>
      <c r="T91" s="271"/>
      <c r="U91" s="271"/>
      <c r="V91" s="271"/>
      <c r="W91" s="271"/>
      <c r="X91" s="271"/>
      <c r="Y91" s="271"/>
      <c r="Z91" s="271"/>
      <c r="AA91" s="271"/>
      <c r="AB91" s="271"/>
      <c r="AC91" s="271"/>
      <c r="AD91" s="271"/>
      <c r="AE91" s="271"/>
      <c r="AF91" s="271"/>
      <c r="AG91" s="271"/>
      <c r="AH91" s="271"/>
      <c r="AI91" s="271"/>
      <c r="AJ91" s="271"/>
      <c r="AK91" s="271"/>
      <c r="AL91" s="271"/>
      <c r="AM91" s="271"/>
      <c r="AN91" s="271"/>
      <c r="AO91" s="271"/>
      <c r="AP91" s="271"/>
      <c r="AQ91" s="271"/>
      <c r="AR91" s="271"/>
      <c r="AS91" s="271"/>
      <c r="AT91" s="271"/>
      <c r="AU91" s="271"/>
      <c r="AV91" s="271"/>
      <c r="AW91" s="271"/>
      <c r="AX91" s="271"/>
      <c r="AY91" s="271"/>
      <c r="AZ91" s="272"/>
      <c r="BA91" s="272"/>
      <c r="BB91" s="272"/>
      <c r="BC91" s="272"/>
      <c r="BD91" s="272"/>
      <c r="BE91" s="264"/>
      <c r="BF91" s="264"/>
      <c r="BG91" s="264"/>
      <c r="BH91" s="264"/>
      <c r="BI91" s="264"/>
      <c r="BJ91" s="264"/>
      <c r="BK91" s="264"/>
      <c r="BL91" s="264"/>
      <c r="BM91" s="264"/>
      <c r="BN91" s="264"/>
      <c r="BO91" s="264"/>
      <c r="BP91" s="264"/>
      <c r="BQ91" s="261">
        <v>85</v>
      </c>
      <c r="BR91" s="266"/>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5"/>
    </row>
    <row r="92" spans="1:131" s="246" customFormat="1" ht="26.25" hidden="1" customHeight="1" x14ac:dyDescent="0.15">
      <c r="A92" s="269"/>
      <c r="B92" s="270"/>
      <c r="C92" s="270"/>
      <c r="D92" s="270"/>
      <c r="E92" s="270"/>
      <c r="F92" s="270"/>
      <c r="G92" s="270"/>
      <c r="H92" s="270"/>
      <c r="I92" s="270"/>
      <c r="J92" s="270"/>
      <c r="K92" s="270"/>
      <c r="L92" s="270"/>
      <c r="M92" s="270"/>
      <c r="N92" s="270"/>
      <c r="O92" s="270"/>
      <c r="P92" s="270"/>
      <c r="Q92" s="271"/>
      <c r="R92" s="271"/>
      <c r="S92" s="271"/>
      <c r="T92" s="271"/>
      <c r="U92" s="271"/>
      <c r="V92" s="271"/>
      <c r="W92" s="271"/>
      <c r="X92" s="271"/>
      <c r="Y92" s="271"/>
      <c r="Z92" s="271"/>
      <c r="AA92" s="271"/>
      <c r="AB92" s="271"/>
      <c r="AC92" s="271"/>
      <c r="AD92" s="271"/>
      <c r="AE92" s="271"/>
      <c r="AF92" s="271"/>
      <c r="AG92" s="271"/>
      <c r="AH92" s="271"/>
      <c r="AI92" s="271"/>
      <c r="AJ92" s="271"/>
      <c r="AK92" s="271"/>
      <c r="AL92" s="271"/>
      <c r="AM92" s="271"/>
      <c r="AN92" s="271"/>
      <c r="AO92" s="271"/>
      <c r="AP92" s="271"/>
      <c r="AQ92" s="271"/>
      <c r="AR92" s="271"/>
      <c r="AS92" s="271"/>
      <c r="AT92" s="271"/>
      <c r="AU92" s="271"/>
      <c r="AV92" s="271"/>
      <c r="AW92" s="271"/>
      <c r="AX92" s="271"/>
      <c r="AY92" s="271"/>
      <c r="AZ92" s="272"/>
      <c r="BA92" s="272"/>
      <c r="BB92" s="272"/>
      <c r="BC92" s="272"/>
      <c r="BD92" s="272"/>
      <c r="BE92" s="264"/>
      <c r="BF92" s="264"/>
      <c r="BG92" s="264"/>
      <c r="BH92" s="264"/>
      <c r="BI92" s="264"/>
      <c r="BJ92" s="264"/>
      <c r="BK92" s="264"/>
      <c r="BL92" s="264"/>
      <c r="BM92" s="264"/>
      <c r="BN92" s="264"/>
      <c r="BO92" s="264"/>
      <c r="BP92" s="264"/>
      <c r="BQ92" s="261">
        <v>86</v>
      </c>
      <c r="BR92" s="266"/>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5"/>
    </row>
    <row r="93" spans="1:131" s="246" customFormat="1" ht="26.25" hidden="1" customHeight="1" x14ac:dyDescent="0.15">
      <c r="A93" s="269"/>
      <c r="B93" s="270"/>
      <c r="C93" s="270"/>
      <c r="D93" s="270"/>
      <c r="E93" s="270"/>
      <c r="F93" s="270"/>
      <c r="G93" s="270"/>
      <c r="H93" s="270"/>
      <c r="I93" s="270"/>
      <c r="J93" s="270"/>
      <c r="K93" s="270"/>
      <c r="L93" s="270"/>
      <c r="M93" s="270"/>
      <c r="N93" s="270"/>
      <c r="O93" s="270"/>
      <c r="P93" s="270"/>
      <c r="Q93" s="271"/>
      <c r="R93" s="271"/>
      <c r="S93" s="271"/>
      <c r="T93" s="271"/>
      <c r="U93" s="271"/>
      <c r="V93" s="271"/>
      <c r="W93" s="271"/>
      <c r="X93" s="271"/>
      <c r="Y93" s="271"/>
      <c r="Z93" s="271"/>
      <c r="AA93" s="271"/>
      <c r="AB93" s="271"/>
      <c r="AC93" s="271"/>
      <c r="AD93" s="271"/>
      <c r="AE93" s="271"/>
      <c r="AF93" s="271"/>
      <c r="AG93" s="271"/>
      <c r="AH93" s="271"/>
      <c r="AI93" s="271"/>
      <c r="AJ93" s="271"/>
      <c r="AK93" s="271"/>
      <c r="AL93" s="271"/>
      <c r="AM93" s="271"/>
      <c r="AN93" s="271"/>
      <c r="AO93" s="271"/>
      <c r="AP93" s="271"/>
      <c r="AQ93" s="271"/>
      <c r="AR93" s="271"/>
      <c r="AS93" s="271"/>
      <c r="AT93" s="271"/>
      <c r="AU93" s="271"/>
      <c r="AV93" s="271"/>
      <c r="AW93" s="271"/>
      <c r="AX93" s="271"/>
      <c r="AY93" s="271"/>
      <c r="AZ93" s="272"/>
      <c r="BA93" s="272"/>
      <c r="BB93" s="272"/>
      <c r="BC93" s="272"/>
      <c r="BD93" s="272"/>
      <c r="BE93" s="264"/>
      <c r="BF93" s="264"/>
      <c r="BG93" s="264"/>
      <c r="BH93" s="264"/>
      <c r="BI93" s="264"/>
      <c r="BJ93" s="264"/>
      <c r="BK93" s="264"/>
      <c r="BL93" s="264"/>
      <c r="BM93" s="264"/>
      <c r="BN93" s="264"/>
      <c r="BO93" s="264"/>
      <c r="BP93" s="264"/>
      <c r="BQ93" s="261">
        <v>87</v>
      </c>
      <c r="BR93" s="266"/>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5"/>
    </row>
    <row r="94" spans="1:131" s="246" customFormat="1" ht="26.25" hidden="1" customHeight="1" x14ac:dyDescent="0.15">
      <c r="A94" s="269"/>
      <c r="B94" s="270"/>
      <c r="C94" s="270"/>
      <c r="D94" s="270"/>
      <c r="E94" s="270"/>
      <c r="F94" s="270"/>
      <c r="G94" s="270"/>
      <c r="H94" s="270"/>
      <c r="I94" s="270"/>
      <c r="J94" s="270"/>
      <c r="K94" s="270"/>
      <c r="L94" s="270"/>
      <c r="M94" s="270"/>
      <c r="N94" s="270"/>
      <c r="O94" s="270"/>
      <c r="P94" s="270"/>
      <c r="Q94" s="271"/>
      <c r="R94" s="271"/>
      <c r="S94" s="271"/>
      <c r="T94" s="271"/>
      <c r="U94" s="271"/>
      <c r="V94" s="271"/>
      <c r="W94" s="271"/>
      <c r="X94" s="271"/>
      <c r="Y94" s="271"/>
      <c r="Z94" s="271"/>
      <c r="AA94" s="271"/>
      <c r="AB94" s="271"/>
      <c r="AC94" s="271"/>
      <c r="AD94" s="271"/>
      <c r="AE94" s="271"/>
      <c r="AF94" s="271"/>
      <c r="AG94" s="271"/>
      <c r="AH94" s="271"/>
      <c r="AI94" s="271"/>
      <c r="AJ94" s="271"/>
      <c r="AK94" s="271"/>
      <c r="AL94" s="271"/>
      <c r="AM94" s="271"/>
      <c r="AN94" s="271"/>
      <c r="AO94" s="271"/>
      <c r="AP94" s="271"/>
      <c r="AQ94" s="271"/>
      <c r="AR94" s="271"/>
      <c r="AS94" s="271"/>
      <c r="AT94" s="271"/>
      <c r="AU94" s="271"/>
      <c r="AV94" s="271"/>
      <c r="AW94" s="271"/>
      <c r="AX94" s="271"/>
      <c r="AY94" s="271"/>
      <c r="AZ94" s="272"/>
      <c r="BA94" s="272"/>
      <c r="BB94" s="272"/>
      <c r="BC94" s="272"/>
      <c r="BD94" s="272"/>
      <c r="BE94" s="264"/>
      <c r="BF94" s="264"/>
      <c r="BG94" s="264"/>
      <c r="BH94" s="264"/>
      <c r="BI94" s="264"/>
      <c r="BJ94" s="264"/>
      <c r="BK94" s="264"/>
      <c r="BL94" s="264"/>
      <c r="BM94" s="264"/>
      <c r="BN94" s="264"/>
      <c r="BO94" s="264"/>
      <c r="BP94" s="264"/>
      <c r="BQ94" s="261">
        <v>88</v>
      </c>
      <c r="BR94" s="266"/>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5"/>
    </row>
    <row r="95" spans="1:131" s="246" customFormat="1" ht="26.25" hidden="1" customHeight="1" x14ac:dyDescent="0.15">
      <c r="A95" s="269"/>
      <c r="B95" s="270"/>
      <c r="C95" s="270"/>
      <c r="D95" s="270"/>
      <c r="E95" s="270"/>
      <c r="F95" s="270"/>
      <c r="G95" s="270"/>
      <c r="H95" s="270"/>
      <c r="I95" s="270"/>
      <c r="J95" s="270"/>
      <c r="K95" s="270"/>
      <c r="L95" s="270"/>
      <c r="M95" s="270"/>
      <c r="N95" s="270"/>
      <c r="O95" s="270"/>
      <c r="P95" s="270"/>
      <c r="Q95" s="271"/>
      <c r="R95" s="271"/>
      <c r="S95" s="271"/>
      <c r="T95" s="271"/>
      <c r="U95" s="271"/>
      <c r="V95" s="271"/>
      <c r="W95" s="271"/>
      <c r="X95" s="271"/>
      <c r="Y95" s="271"/>
      <c r="Z95" s="271"/>
      <c r="AA95" s="271"/>
      <c r="AB95" s="271"/>
      <c r="AC95" s="271"/>
      <c r="AD95" s="271"/>
      <c r="AE95" s="271"/>
      <c r="AF95" s="271"/>
      <c r="AG95" s="271"/>
      <c r="AH95" s="271"/>
      <c r="AI95" s="271"/>
      <c r="AJ95" s="271"/>
      <c r="AK95" s="271"/>
      <c r="AL95" s="271"/>
      <c r="AM95" s="271"/>
      <c r="AN95" s="271"/>
      <c r="AO95" s="271"/>
      <c r="AP95" s="271"/>
      <c r="AQ95" s="271"/>
      <c r="AR95" s="271"/>
      <c r="AS95" s="271"/>
      <c r="AT95" s="271"/>
      <c r="AU95" s="271"/>
      <c r="AV95" s="271"/>
      <c r="AW95" s="271"/>
      <c r="AX95" s="271"/>
      <c r="AY95" s="271"/>
      <c r="AZ95" s="272"/>
      <c r="BA95" s="272"/>
      <c r="BB95" s="272"/>
      <c r="BC95" s="272"/>
      <c r="BD95" s="272"/>
      <c r="BE95" s="264"/>
      <c r="BF95" s="264"/>
      <c r="BG95" s="264"/>
      <c r="BH95" s="264"/>
      <c r="BI95" s="264"/>
      <c r="BJ95" s="264"/>
      <c r="BK95" s="264"/>
      <c r="BL95" s="264"/>
      <c r="BM95" s="264"/>
      <c r="BN95" s="264"/>
      <c r="BO95" s="264"/>
      <c r="BP95" s="264"/>
      <c r="BQ95" s="261">
        <v>89</v>
      </c>
      <c r="BR95" s="266"/>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5"/>
    </row>
    <row r="96" spans="1:131" s="246" customFormat="1" ht="26.25" hidden="1" customHeight="1" x14ac:dyDescent="0.15">
      <c r="A96" s="269"/>
      <c r="B96" s="270"/>
      <c r="C96" s="270"/>
      <c r="D96" s="270"/>
      <c r="E96" s="270"/>
      <c r="F96" s="270"/>
      <c r="G96" s="270"/>
      <c r="H96" s="270"/>
      <c r="I96" s="270"/>
      <c r="J96" s="270"/>
      <c r="K96" s="270"/>
      <c r="L96" s="270"/>
      <c r="M96" s="270"/>
      <c r="N96" s="270"/>
      <c r="O96" s="270"/>
      <c r="P96" s="270"/>
      <c r="Q96" s="271"/>
      <c r="R96" s="271"/>
      <c r="S96" s="271"/>
      <c r="T96" s="271"/>
      <c r="U96" s="271"/>
      <c r="V96" s="271"/>
      <c r="W96" s="271"/>
      <c r="X96" s="271"/>
      <c r="Y96" s="271"/>
      <c r="Z96" s="271"/>
      <c r="AA96" s="271"/>
      <c r="AB96" s="271"/>
      <c r="AC96" s="271"/>
      <c r="AD96" s="271"/>
      <c r="AE96" s="271"/>
      <c r="AF96" s="271"/>
      <c r="AG96" s="271"/>
      <c r="AH96" s="271"/>
      <c r="AI96" s="271"/>
      <c r="AJ96" s="271"/>
      <c r="AK96" s="271"/>
      <c r="AL96" s="271"/>
      <c r="AM96" s="271"/>
      <c r="AN96" s="271"/>
      <c r="AO96" s="271"/>
      <c r="AP96" s="271"/>
      <c r="AQ96" s="271"/>
      <c r="AR96" s="271"/>
      <c r="AS96" s="271"/>
      <c r="AT96" s="271"/>
      <c r="AU96" s="271"/>
      <c r="AV96" s="271"/>
      <c r="AW96" s="271"/>
      <c r="AX96" s="271"/>
      <c r="AY96" s="271"/>
      <c r="AZ96" s="272"/>
      <c r="BA96" s="272"/>
      <c r="BB96" s="272"/>
      <c r="BC96" s="272"/>
      <c r="BD96" s="272"/>
      <c r="BE96" s="264"/>
      <c r="BF96" s="264"/>
      <c r="BG96" s="264"/>
      <c r="BH96" s="264"/>
      <c r="BI96" s="264"/>
      <c r="BJ96" s="264"/>
      <c r="BK96" s="264"/>
      <c r="BL96" s="264"/>
      <c r="BM96" s="264"/>
      <c r="BN96" s="264"/>
      <c r="BO96" s="264"/>
      <c r="BP96" s="264"/>
      <c r="BQ96" s="261">
        <v>90</v>
      </c>
      <c r="BR96" s="266"/>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5"/>
    </row>
    <row r="97" spans="1:131" s="246" customFormat="1" ht="26.25" hidden="1" customHeight="1" x14ac:dyDescent="0.15">
      <c r="A97" s="269"/>
      <c r="B97" s="270"/>
      <c r="C97" s="270"/>
      <c r="D97" s="270"/>
      <c r="E97" s="270"/>
      <c r="F97" s="270"/>
      <c r="G97" s="270"/>
      <c r="H97" s="270"/>
      <c r="I97" s="270"/>
      <c r="J97" s="270"/>
      <c r="K97" s="270"/>
      <c r="L97" s="270"/>
      <c r="M97" s="270"/>
      <c r="N97" s="270"/>
      <c r="O97" s="270"/>
      <c r="P97" s="270"/>
      <c r="Q97" s="271"/>
      <c r="R97" s="271"/>
      <c r="S97" s="271"/>
      <c r="T97" s="271"/>
      <c r="U97" s="271"/>
      <c r="V97" s="271"/>
      <c r="W97" s="271"/>
      <c r="X97" s="271"/>
      <c r="Y97" s="271"/>
      <c r="Z97" s="271"/>
      <c r="AA97" s="271"/>
      <c r="AB97" s="271"/>
      <c r="AC97" s="271"/>
      <c r="AD97" s="271"/>
      <c r="AE97" s="271"/>
      <c r="AF97" s="271"/>
      <c r="AG97" s="271"/>
      <c r="AH97" s="271"/>
      <c r="AI97" s="271"/>
      <c r="AJ97" s="271"/>
      <c r="AK97" s="271"/>
      <c r="AL97" s="271"/>
      <c r="AM97" s="271"/>
      <c r="AN97" s="271"/>
      <c r="AO97" s="271"/>
      <c r="AP97" s="271"/>
      <c r="AQ97" s="271"/>
      <c r="AR97" s="271"/>
      <c r="AS97" s="271"/>
      <c r="AT97" s="271"/>
      <c r="AU97" s="271"/>
      <c r="AV97" s="271"/>
      <c r="AW97" s="271"/>
      <c r="AX97" s="271"/>
      <c r="AY97" s="271"/>
      <c r="AZ97" s="272"/>
      <c r="BA97" s="272"/>
      <c r="BB97" s="272"/>
      <c r="BC97" s="272"/>
      <c r="BD97" s="272"/>
      <c r="BE97" s="264"/>
      <c r="BF97" s="264"/>
      <c r="BG97" s="264"/>
      <c r="BH97" s="264"/>
      <c r="BI97" s="264"/>
      <c r="BJ97" s="264"/>
      <c r="BK97" s="264"/>
      <c r="BL97" s="264"/>
      <c r="BM97" s="264"/>
      <c r="BN97" s="264"/>
      <c r="BO97" s="264"/>
      <c r="BP97" s="264"/>
      <c r="BQ97" s="261">
        <v>91</v>
      </c>
      <c r="BR97" s="266"/>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5"/>
    </row>
    <row r="98" spans="1:131" s="246" customFormat="1" ht="26.25" hidden="1" customHeight="1" x14ac:dyDescent="0.15">
      <c r="A98" s="269"/>
      <c r="B98" s="270"/>
      <c r="C98" s="270"/>
      <c r="D98" s="270"/>
      <c r="E98" s="270"/>
      <c r="F98" s="270"/>
      <c r="G98" s="270"/>
      <c r="H98" s="270"/>
      <c r="I98" s="270"/>
      <c r="J98" s="270"/>
      <c r="K98" s="270"/>
      <c r="L98" s="270"/>
      <c r="M98" s="270"/>
      <c r="N98" s="270"/>
      <c r="O98" s="270"/>
      <c r="P98" s="270"/>
      <c r="Q98" s="271"/>
      <c r="R98" s="271"/>
      <c r="S98" s="271"/>
      <c r="T98" s="271"/>
      <c r="U98" s="271"/>
      <c r="V98" s="271"/>
      <c r="W98" s="271"/>
      <c r="X98" s="271"/>
      <c r="Y98" s="271"/>
      <c r="Z98" s="271"/>
      <c r="AA98" s="271"/>
      <c r="AB98" s="271"/>
      <c r="AC98" s="271"/>
      <c r="AD98" s="271"/>
      <c r="AE98" s="271"/>
      <c r="AF98" s="271"/>
      <c r="AG98" s="271"/>
      <c r="AH98" s="271"/>
      <c r="AI98" s="271"/>
      <c r="AJ98" s="271"/>
      <c r="AK98" s="271"/>
      <c r="AL98" s="271"/>
      <c r="AM98" s="271"/>
      <c r="AN98" s="271"/>
      <c r="AO98" s="271"/>
      <c r="AP98" s="271"/>
      <c r="AQ98" s="271"/>
      <c r="AR98" s="271"/>
      <c r="AS98" s="271"/>
      <c r="AT98" s="271"/>
      <c r="AU98" s="271"/>
      <c r="AV98" s="271"/>
      <c r="AW98" s="271"/>
      <c r="AX98" s="271"/>
      <c r="AY98" s="271"/>
      <c r="AZ98" s="272"/>
      <c r="BA98" s="272"/>
      <c r="BB98" s="272"/>
      <c r="BC98" s="272"/>
      <c r="BD98" s="272"/>
      <c r="BE98" s="264"/>
      <c r="BF98" s="264"/>
      <c r="BG98" s="264"/>
      <c r="BH98" s="264"/>
      <c r="BI98" s="264"/>
      <c r="BJ98" s="264"/>
      <c r="BK98" s="264"/>
      <c r="BL98" s="264"/>
      <c r="BM98" s="264"/>
      <c r="BN98" s="264"/>
      <c r="BO98" s="264"/>
      <c r="BP98" s="264"/>
      <c r="BQ98" s="261">
        <v>92</v>
      </c>
      <c r="BR98" s="266"/>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5"/>
    </row>
    <row r="99" spans="1:131" s="246" customFormat="1" ht="26.25" hidden="1" customHeight="1" x14ac:dyDescent="0.15">
      <c r="A99" s="269"/>
      <c r="B99" s="270"/>
      <c r="C99" s="270"/>
      <c r="D99" s="270"/>
      <c r="E99" s="270"/>
      <c r="F99" s="270"/>
      <c r="G99" s="270"/>
      <c r="H99" s="270"/>
      <c r="I99" s="270"/>
      <c r="J99" s="270"/>
      <c r="K99" s="270"/>
      <c r="L99" s="270"/>
      <c r="M99" s="270"/>
      <c r="N99" s="270"/>
      <c r="O99" s="270"/>
      <c r="P99" s="270"/>
      <c r="Q99" s="271"/>
      <c r="R99" s="271"/>
      <c r="S99" s="271"/>
      <c r="T99" s="271"/>
      <c r="U99" s="271"/>
      <c r="V99" s="271"/>
      <c r="W99" s="271"/>
      <c r="X99" s="271"/>
      <c r="Y99" s="271"/>
      <c r="Z99" s="271"/>
      <c r="AA99" s="271"/>
      <c r="AB99" s="271"/>
      <c r="AC99" s="271"/>
      <c r="AD99" s="271"/>
      <c r="AE99" s="271"/>
      <c r="AF99" s="271"/>
      <c r="AG99" s="271"/>
      <c r="AH99" s="271"/>
      <c r="AI99" s="271"/>
      <c r="AJ99" s="271"/>
      <c r="AK99" s="271"/>
      <c r="AL99" s="271"/>
      <c r="AM99" s="271"/>
      <c r="AN99" s="271"/>
      <c r="AO99" s="271"/>
      <c r="AP99" s="271"/>
      <c r="AQ99" s="271"/>
      <c r="AR99" s="271"/>
      <c r="AS99" s="271"/>
      <c r="AT99" s="271"/>
      <c r="AU99" s="271"/>
      <c r="AV99" s="271"/>
      <c r="AW99" s="271"/>
      <c r="AX99" s="271"/>
      <c r="AY99" s="271"/>
      <c r="AZ99" s="272"/>
      <c r="BA99" s="272"/>
      <c r="BB99" s="272"/>
      <c r="BC99" s="272"/>
      <c r="BD99" s="272"/>
      <c r="BE99" s="264"/>
      <c r="BF99" s="264"/>
      <c r="BG99" s="264"/>
      <c r="BH99" s="264"/>
      <c r="BI99" s="264"/>
      <c r="BJ99" s="264"/>
      <c r="BK99" s="264"/>
      <c r="BL99" s="264"/>
      <c r="BM99" s="264"/>
      <c r="BN99" s="264"/>
      <c r="BO99" s="264"/>
      <c r="BP99" s="264"/>
      <c r="BQ99" s="261">
        <v>93</v>
      </c>
      <c r="BR99" s="266"/>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5"/>
    </row>
    <row r="100" spans="1:131" s="246" customFormat="1" ht="26.25" hidden="1" customHeight="1" x14ac:dyDescent="0.15">
      <c r="A100" s="269"/>
      <c r="B100" s="270"/>
      <c r="C100" s="270"/>
      <c r="D100" s="270"/>
      <c r="E100" s="270"/>
      <c r="F100" s="270"/>
      <c r="G100" s="270"/>
      <c r="H100" s="270"/>
      <c r="I100" s="270"/>
      <c r="J100" s="270"/>
      <c r="K100" s="270"/>
      <c r="L100" s="270"/>
      <c r="M100" s="270"/>
      <c r="N100" s="270"/>
      <c r="O100" s="270"/>
      <c r="P100" s="270"/>
      <c r="Q100" s="271"/>
      <c r="R100" s="271"/>
      <c r="S100" s="271"/>
      <c r="T100" s="271"/>
      <c r="U100" s="271"/>
      <c r="V100" s="271"/>
      <c r="W100" s="271"/>
      <c r="X100" s="271"/>
      <c r="Y100" s="271"/>
      <c r="Z100" s="271"/>
      <c r="AA100" s="271"/>
      <c r="AB100" s="271"/>
      <c r="AC100" s="271"/>
      <c r="AD100" s="271"/>
      <c r="AE100" s="271"/>
      <c r="AF100" s="271"/>
      <c r="AG100" s="271"/>
      <c r="AH100" s="271"/>
      <c r="AI100" s="271"/>
      <c r="AJ100" s="271"/>
      <c r="AK100" s="271"/>
      <c r="AL100" s="271"/>
      <c r="AM100" s="271"/>
      <c r="AN100" s="271"/>
      <c r="AO100" s="271"/>
      <c r="AP100" s="271"/>
      <c r="AQ100" s="271"/>
      <c r="AR100" s="271"/>
      <c r="AS100" s="271"/>
      <c r="AT100" s="271"/>
      <c r="AU100" s="271"/>
      <c r="AV100" s="271"/>
      <c r="AW100" s="271"/>
      <c r="AX100" s="271"/>
      <c r="AY100" s="271"/>
      <c r="AZ100" s="272"/>
      <c r="BA100" s="272"/>
      <c r="BB100" s="272"/>
      <c r="BC100" s="272"/>
      <c r="BD100" s="272"/>
      <c r="BE100" s="264"/>
      <c r="BF100" s="264"/>
      <c r="BG100" s="264"/>
      <c r="BH100" s="264"/>
      <c r="BI100" s="264"/>
      <c r="BJ100" s="264"/>
      <c r="BK100" s="264"/>
      <c r="BL100" s="264"/>
      <c r="BM100" s="264"/>
      <c r="BN100" s="264"/>
      <c r="BO100" s="264"/>
      <c r="BP100" s="264"/>
      <c r="BQ100" s="261">
        <v>94</v>
      </c>
      <c r="BR100" s="266"/>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5"/>
    </row>
    <row r="101" spans="1:131" s="246" customFormat="1" ht="26.25" hidden="1" customHeight="1" x14ac:dyDescent="0.15">
      <c r="A101" s="269"/>
      <c r="B101" s="270"/>
      <c r="C101" s="270"/>
      <c r="D101" s="270"/>
      <c r="E101" s="270"/>
      <c r="F101" s="270"/>
      <c r="G101" s="270"/>
      <c r="H101" s="270"/>
      <c r="I101" s="270"/>
      <c r="J101" s="270"/>
      <c r="K101" s="270"/>
      <c r="L101" s="270"/>
      <c r="M101" s="270"/>
      <c r="N101" s="270"/>
      <c r="O101" s="270"/>
      <c r="P101" s="270"/>
      <c r="Q101" s="271"/>
      <c r="R101" s="271"/>
      <c r="S101" s="271"/>
      <c r="T101" s="271"/>
      <c r="U101" s="271"/>
      <c r="V101" s="271"/>
      <c r="W101" s="271"/>
      <c r="X101" s="271"/>
      <c r="Y101" s="271"/>
      <c r="Z101" s="271"/>
      <c r="AA101" s="271"/>
      <c r="AB101" s="271"/>
      <c r="AC101" s="271"/>
      <c r="AD101" s="271"/>
      <c r="AE101" s="271"/>
      <c r="AF101" s="271"/>
      <c r="AG101" s="271"/>
      <c r="AH101" s="271"/>
      <c r="AI101" s="271"/>
      <c r="AJ101" s="271"/>
      <c r="AK101" s="271"/>
      <c r="AL101" s="271"/>
      <c r="AM101" s="271"/>
      <c r="AN101" s="271"/>
      <c r="AO101" s="271"/>
      <c r="AP101" s="271"/>
      <c r="AQ101" s="271"/>
      <c r="AR101" s="271"/>
      <c r="AS101" s="271"/>
      <c r="AT101" s="271"/>
      <c r="AU101" s="271"/>
      <c r="AV101" s="271"/>
      <c r="AW101" s="271"/>
      <c r="AX101" s="271"/>
      <c r="AY101" s="271"/>
      <c r="AZ101" s="272"/>
      <c r="BA101" s="272"/>
      <c r="BB101" s="272"/>
      <c r="BC101" s="272"/>
      <c r="BD101" s="272"/>
      <c r="BE101" s="264"/>
      <c r="BF101" s="264"/>
      <c r="BG101" s="264"/>
      <c r="BH101" s="264"/>
      <c r="BI101" s="264"/>
      <c r="BJ101" s="264"/>
      <c r="BK101" s="264"/>
      <c r="BL101" s="264"/>
      <c r="BM101" s="264"/>
      <c r="BN101" s="264"/>
      <c r="BO101" s="264"/>
      <c r="BP101" s="264"/>
      <c r="BQ101" s="261">
        <v>95</v>
      </c>
      <c r="BR101" s="266"/>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5"/>
    </row>
    <row r="102" spans="1:131" s="246" customFormat="1" ht="26.25" customHeight="1" thickBot="1" x14ac:dyDescent="0.2">
      <c r="A102" s="269"/>
      <c r="B102" s="270"/>
      <c r="C102" s="270"/>
      <c r="D102" s="270"/>
      <c r="E102" s="270"/>
      <c r="F102" s="270"/>
      <c r="G102" s="270"/>
      <c r="H102" s="270"/>
      <c r="I102" s="270"/>
      <c r="J102" s="270"/>
      <c r="K102" s="270"/>
      <c r="L102" s="270"/>
      <c r="M102" s="270"/>
      <c r="N102" s="270"/>
      <c r="O102" s="270"/>
      <c r="P102" s="270"/>
      <c r="Q102" s="271"/>
      <c r="R102" s="271"/>
      <c r="S102" s="271"/>
      <c r="T102" s="271"/>
      <c r="U102" s="271"/>
      <c r="V102" s="271"/>
      <c r="W102" s="271"/>
      <c r="X102" s="271"/>
      <c r="Y102" s="271"/>
      <c r="Z102" s="271"/>
      <c r="AA102" s="271"/>
      <c r="AB102" s="271"/>
      <c r="AC102" s="271"/>
      <c r="AD102" s="271"/>
      <c r="AE102" s="271"/>
      <c r="AF102" s="271"/>
      <c r="AG102" s="271"/>
      <c r="AH102" s="271"/>
      <c r="AI102" s="271"/>
      <c r="AJ102" s="271"/>
      <c r="AK102" s="271"/>
      <c r="AL102" s="271"/>
      <c r="AM102" s="271"/>
      <c r="AN102" s="271"/>
      <c r="AO102" s="271"/>
      <c r="AP102" s="271"/>
      <c r="AQ102" s="271"/>
      <c r="AR102" s="271"/>
      <c r="AS102" s="271"/>
      <c r="AT102" s="271"/>
      <c r="AU102" s="271"/>
      <c r="AV102" s="271"/>
      <c r="AW102" s="271"/>
      <c r="AX102" s="271"/>
      <c r="AY102" s="271"/>
      <c r="AZ102" s="272"/>
      <c r="BA102" s="272"/>
      <c r="BB102" s="272"/>
      <c r="BC102" s="272"/>
      <c r="BD102" s="272"/>
      <c r="BE102" s="264"/>
      <c r="BF102" s="264"/>
      <c r="BG102" s="264"/>
      <c r="BH102" s="264"/>
      <c r="BI102" s="264"/>
      <c r="BJ102" s="264"/>
      <c r="BK102" s="264"/>
      <c r="BL102" s="264"/>
      <c r="BM102" s="264"/>
      <c r="BN102" s="264"/>
      <c r="BO102" s="264"/>
      <c r="BP102" s="264"/>
      <c r="BQ102" s="263" t="s">
        <v>389</v>
      </c>
      <c r="BR102" s="1039" t="s">
        <v>419</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364</v>
      </c>
      <c r="CS102" s="1046"/>
      <c r="CT102" s="1046"/>
      <c r="CU102" s="1046"/>
      <c r="CV102" s="1047"/>
      <c r="CW102" s="1045" t="s">
        <v>604</v>
      </c>
      <c r="CX102" s="1046"/>
      <c r="CY102" s="1046"/>
      <c r="CZ102" s="1046"/>
      <c r="DA102" s="1047"/>
      <c r="DB102" s="1045">
        <v>257</v>
      </c>
      <c r="DC102" s="1046"/>
      <c r="DD102" s="1046"/>
      <c r="DE102" s="1046"/>
      <c r="DF102" s="1047"/>
      <c r="DG102" s="1045" t="s">
        <v>604</v>
      </c>
      <c r="DH102" s="1046"/>
      <c r="DI102" s="1046"/>
      <c r="DJ102" s="1046"/>
      <c r="DK102" s="1047"/>
      <c r="DL102" s="1045" t="s">
        <v>604</v>
      </c>
      <c r="DM102" s="1046"/>
      <c r="DN102" s="1046"/>
      <c r="DO102" s="1046"/>
      <c r="DP102" s="1047"/>
      <c r="DQ102" s="1045" t="s">
        <v>604</v>
      </c>
      <c r="DR102" s="1046"/>
      <c r="DS102" s="1046"/>
      <c r="DT102" s="1046"/>
      <c r="DU102" s="1047"/>
      <c r="DV102" s="1028"/>
      <c r="DW102" s="1029"/>
      <c r="DX102" s="1029"/>
      <c r="DY102" s="1029"/>
      <c r="DZ102" s="1030"/>
      <c r="EA102" s="245"/>
    </row>
    <row r="103" spans="1:131" s="246" customFormat="1" ht="26.25" customHeight="1" x14ac:dyDescent="0.15">
      <c r="A103" s="269"/>
      <c r="B103" s="270"/>
      <c r="C103" s="270"/>
      <c r="D103" s="270"/>
      <c r="E103" s="270"/>
      <c r="F103" s="270"/>
      <c r="G103" s="270"/>
      <c r="H103" s="270"/>
      <c r="I103" s="270"/>
      <c r="J103" s="270"/>
      <c r="K103" s="270"/>
      <c r="L103" s="270"/>
      <c r="M103" s="270"/>
      <c r="N103" s="270"/>
      <c r="O103" s="270"/>
      <c r="P103" s="270"/>
      <c r="Q103" s="271"/>
      <c r="R103" s="271"/>
      <c r="S103" s="271"/>
      <c r="T103" s="271"/>
      <c r="U103" s="271"/>
      <c r="V103" s="271"/>
      <c r="W103" s="271"/>
      <c r="X103" s="271"/>
      <c r="Y103" s="271"/>
      <c r="Z103" s="271"/>
      <c r="AA103" s="271"/>
      <c r="AB103" s="271"/>
      <c r="AC103" s="271"/>
      <c r="AD103" s="271"/>
      <c r="AE103" s="271"/>
      <c r="AF103" s="271"/>
      <c r="AG103" s="271"/>
      <c r="AH103" s="271"/>
      <c r="AI103" s="271"/>
      <c r="AJ103" s="271"/>
      <c r="AK103" s="271"/>
      <c r="AL103" s="271"/>
      <c r="AM103" s="271"/>
      <c r="AN103" s="271"/>
      <c r="AO103" s="271"/>
      <c r="AP103" s="271"/>
      <c r="AQ103" s="271"/>
      <c r="AR103" s="271"/>
      <c r="AS103" s="271"/>
      <c r="AT103" s="271"/>
      <c r="AU103" s="271"/>
      <c r="AV103" s="271"/>
      <c r="AW103" s="271"/>
      <c r="AX103" s="271"/>
      <c r="AY103" s="271"/>
      <c r="AZ103" s="272"/>
      <c r="BA103" s="272"/>
      <c r="BB103" s="272"/>
      <c r="BC103" s="272"/>
      <c r="BD103" s="272"/>
      <c r="BE103" s="264"/>
      <c r="BF103" s="264"/>
      <c r="BG103" s="264"/>
      <c r="BH103" s="264"/>
      <c r="BI103" s="264"/>
      <c r="BJ103" s="264"/>
      <c r="BK103" s="264"/>
      <c r="BL103" s="264"/>
      <c r="BM103" s="264"/>
      <c r="BN103" s="264"/>
      <c r="BO103" s="264"/>
      <c r="BP103" s="264"/>
      <c r="BQ103" s="1031" t="s">
        <v>420</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5"/>
    </row>
    <row r="104" spans="1:131" s="246" customFormat="1" ht="26.25" customHeight="1" x14ac:dyDescent="0.15">
      <c r="A104" s="269"/>
      <c r="B104" s="270"/>
      <c r="C104" s="270"/>
      <c r="D104" s="270"/>
      <c r="E104" s="270"/>
      <c r="F104" s="270"/>
      <c r="G104" s="270"/>
      <c r="H104" s="270"/>
      <c r="I104" s="270"/>
      <c r="J104" s="270"/>
      <c r="K104" s="270"/>
      <c r="L104" s="270"/>
      <c r="M104" s="270"/>
      <c r="N104" s="270"/>
      <c r="O104" s="270"/>
      <c r="P104" s="270"/>
      <c r="Q104" s="271"/>
      <c r="R104" s="271"/>
      <c r="S104" s="271"/>
      <c r="T104" s="271"/>
      <c r="U104" s="271"/>
      <c r="V104" s="271"/>
      <c r="W104" s="271"/>
      <c r="X104" s="271"/>
      <c r="Y104" s="271"/>
      <c r="Z104" s="271"/>
      <c r="AA104" s="271"/>
      <c r="AB104" s="271"/>
      <c r="AC104" s="271"/>
      <c r="AD104" s="271"/>
      <c r="AE104" s="271"/>
      <c r="AF104" s="271"/>
      <c r="AG104" s="271"/>
      <c r="AH104" s="271"/>
      <c r="AI104" s="271"/>
      <c r="AJ104" s="271"/>
      <c r="AK104" s="271"/>
      <c r="AL104" s="271"/>
      <c r="AM104" s="271"/>
      <c r="AN104" s="271"/>
      <c r="AO104" s="271"/>
      <c r="AP104" s="271"/>
      <c r="AQ104" s="271"/>
      <c r="AR104" s="271"/>
      <c r="AS104" s="271"/>
      <c r="AT104" s="271"/>
      <c r="AU104" s="271"/>
      <c r="AV104" s="271"/>
      <c r="AW104" s="271"/>
      <c r="AX104" s="271"/>
      <c r="AY104" s="271"/>
      <c r="AZ104" s="272"/>
      <c r="BA104" s="272"/>
      <c r="BB104" s="272"/>
      <c r="BC104" s="272"/>
      <c r="BD104" s="272"/>
      <c r="BE104" s="264"/>
      <c r="BF104" s="264"/>
      <c r="BG104" s="264"/>
      <c r="BH104" s="264"/>
      <c r="BI104" s="264"/>
      <c r="BJ104" s="264"/>
      <c r="BK104" s="264"/>
      <c r="BL104" s="264"/>
      <c r="BM104" s="264"/>
      <c r="BN104" s="264"/>
      <c r="BO104" s="264"/>
      <c r="BP104" s="264"/>
      <c r="BQ104" s="1032" t="s">
        <v>421</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5"/>
    </row>
    <row r="105" spans="1:131" s="246" customFormat="1" ht="11.25" customHeight="1" x14ac:dyDescent="0.15">
      <c r="A105" s="264"/>
      <c r="B105" s="264"/>
      <c r="C105" s="264"/>
      <c r="D105" s="264"/>
      <c r="E105" s="264"/>
      <c r="F105" s="264"/>
      <c r="G105" s="264"/>
      <c r="H105" s="264"/>
      <c r="I105" s="264"/>
      <c r="J105" s="264"/>
      <c r="K105" s="264"/>
      <c r="L105" s="264"/>
      <c r="M105" s="264"/>
      <c r="N105" s="264"/>
      <c r="O105" s="264"/>
      <c r="P105" s="264"/>
      <c r="Q105" s="264"/>
      <c r="R105" s="264"/>
      <c r="S105" s="264"/>
      <c r="T105" s="264"/>
      <c r="U105" s="264"/>
      <c r="V105" s="264"/>
      <c r="W105" s="264"/>
      <c r="X105" s="264"/>
      <c r="Y105" s="264"/>
      <c r="Z105" s="264"/>
      <c r="AA105" s="264"/>
      <c r="AB105" s="264"/>
      <c r="AC105" s="264"/>
      <c r="AD105" s="264"/>
      <c r="AE105" s="264"/>
      <c r="AF105" s="264"/>
      <c r="AG105" s="264"/>
      <c r="AH105" s="264"/>
      <c r="AI105" s="264"/>
      <c r="AJ105" s="264"/>
      <c r="AK105" s="264"/>
      <c r="AL105" s="264"/>
      <c r="AM105" s="264"/>
      <c r="AN105" s="264"/>
      <c r="AO105" s="264"/>
      <c r="AP105" s="264"/>
      <c r="AQ105" s="264"/>
      <c r="AR105" s="264"/>
      <c r="AS105" s="264"/>
      <c r="AT105" s="264"/>
      <c r="AU105" s="264"/>
      <c r="AV105" s="264"/>
      <c r="AW105" s="264"/>
      <c r="AX105" s="264"/>
      <c r="AY105" s="264"/>
      <c r="AZ105" s="264"/>
      <c r="BA105" s="264"/>
      <c r="BB105" s="264"/>
      <c r="BC105" s="264"/>
      <c r="BD105" s="264"/>
      <c r="BE105" s="264"/>
      <c r="BF105" s="264"/>
      <c r="BG105" s="264"/>
      <c r="BH105" s="264"/>
      <c r="BI105" s="264"/>
      <c r="BJ105" s="264"/>
      <c r="BK105" s="264"/>
      <c r="BL105" s="264"/>
      <c r="BM105" s="264"/>
      <c r="BN105" s="264"/>
      <c r="BO105" s="264"/>
      <c r="BP105" s="264"/>
      <c r="BQ105" s="267"/>
      <c r="BR105" s="267"/>
      <c r="BS105" s="267"/>
      <c r="BT105" s="267"/>
      <c r="BU105" s="267"/>
      <c r="BV105" s="267"/>
      <c r="BW105" s="267"/>
      <c r="BX105" s="267"/>
      <c r="BY105" s="267"/>
      <c r="BZ105" s="267"/>
      <c r="CA105" s="267"/>
      <c r="CB105" s="267"/>
      <c r="CC105" s="267"/>
      <c r="CD105" s="267"/>
      <c r="CE105" s="267"/>
      <c r="CF105" s="267"/>
      <c r="CG105" s="267"/>
      <c r="CH105" s="267"/>
      <c r="CI105" s="267"/>
      <c r="CJ105" s="267"/>
      <c r="CK105" s="267"/>
      <c r="CL105" s="267"/>
      <c r="CM105" s="267"/>
      <c r="CN105" s="267"/>
      <c r="CO105" s="267"/>
      <c r="CP105" s="267"/>
      <c r="CQ105" s="267"/>
      <c r="CR105" s="267"/>
      <c r="CS105" s="267"/>
      <c r="CT105" s="267"/>
      <c r="CU105" s="267"/>
      <c r="CV105" s="267"/>
      <c r="CW105" s="267"/>
      <c r="CX105" s="267"/>
      <c r="CY105" s="267"/>
      <c r="CZ105" s="267"/>
      <c r="DA105" s="267"/>
      <c r="DB105" s="267"/>
      <c r="DC105" s="267"/>
      <c r="DD105" s="267"/>
      <c r="DE105" s="267"/>
      <c r="DF105" s="267"/>
      <c r="DG105" s="267"/>
      <c r="DH105" s="267"/>
      <c r="DI105" s="267"/>
      <c r="DJ105" s="267"/>
      <c r="DK105" s="267"/>
      <c r="DL105" s="267"/>
      <c r="DM105" s="267"/>
      <c r="DN105" s="267"/>
      <c r="DO105" s="267"/>
      <c r="DP105" s="267"/>
      <c r="DQ105" s="267"/>
      <c r="DR105" s="267"/>
      <c r="DS105" s="267"/>
      <c r="DT105" s="267"/>
      <c r="DU105" s="267"/>
      <c r="DV105" s="267"/>
      <c r="DW105" s="267"/>
      <c r="DX105" s="267"/>
      <c r="DY105" s="267"/>
      <c r="DZ105" s="267"/>
      <c r="EA105" s="245"/>
    </row>
    <row r="106" spans="1:131" s="246" customFormat="1" ht="11.25" customHeight="1" x14ac:dyDescent="0.15">
      <c r="A106" s="273"/>
      <c r="B106" s="273"/>
      <c r="C106" s="273"/>
      <c r="D106" s="273"/>
      <c r="E106" s="273"/>
      <c r="F106" s="273"/>
      <c r="G106" s="273"/>
      <c r="H106" s="273"/>
      <c r="I106" s="273"/>
      <c r="J106" s="273"/>
      <c r="K106" s="273"/>
      <c r="L106" s="273"/>
      <c r="M106" s="273"/>
      <c r="N106" s="273"/>
      <c r="O106" s="273"/>
      <c r="P106" s="273"/>
      <c r="Q106" s="273"/>
      <c r="R106" s="273"/>
      <c r="S106" s="273"/>
      <c r="T106" s="273"/>
      <c r="U106" s="273"/>
      <c r="V106" s="273"/>
      <c r="W106" s="273"/>
      <c r="X106" s="273"/>
      <c r="Y106" s="273"/>
      <c r="Z106" s="273"/>
      <c r="AA106" s="273"/>
      <c r="AB106" s="273"/>
      <c r="AC106" s="273"/>
      <c r="AD106" s="273"/>
      <c r="AE106" s="273"/>
      <c r="AF106" s="273"/>
      <c r="AG106" s="273"/>
      <c r="AH106" s="273"/>
      <c r="AI106" s="273"/>
      <c r="AJ106" s="273"/>
      <c r="AK106" s="273"/>
      <c r="AL106" s="273"/>
      <c r="AM106" s="273"/>
      <c r="AN106" s="273"/>
      <c r="AO106" s="273"/>
      <c r="AP106" s="273"/>
      <c r="AQ106" s="273"/>
      <c r="AR106" s="273"/>
      <c r="AS106" s="273"/>
      <c r="AT106" s="273"/>
      <c r="AU106" s="273"/>
      <c r="AV106" s="273"/>
      <c r="AW106" s="273"/>
      <c r="AX106" s="273"/>
      <c r="AY106" s="273"/>
      <c r="AZ106" s="273"/>
      <c r="BA106" s="273"/>
      <c r="BB106" s="273"/>
      <c r="BC106" s="273"/>
      <c r="BD106" s="273"/>
      <c r="BE106" s="273"/>
      <c r="BF106" s="273"/>
      <c r="BG106" s="273"/>
      <c r="BH106" s="273"/>
      <c r="BI106" s="273"/>
      <c r="BJ106" s="273"/>
      <c r="BK106" s="273"/>
      <c r="BL106" s="273"/>
      <c r="BM106" s="273"/>
      <c r="BN106" s="273"/>
      <c r="BO106" s="273"/>
      <c r="BP106" s="273"/>
      <c r="BQ106" s="267"/>
      <c r="BR106" s="267"/>
      <c r="BS106" s="267"/>
      <c r="BT106" s="267"/>
      <c r="BU106" s="267"/>
      <c r="BV106" s="267"/>
      <c r="BW106" s="267"/>
      <c r="BX106" s="267"/>
      <c r="BY106" s="267"/>
      <c r="BZ106" s="267"/>
      <c r="CA106" s="267"/>
      <c r="CB106" s="267"/>
      <c r="CC106" s="267"/>
      <c r="CD106" s="267"/>
      <c r="CE106" s="267"/>
      <c r="CF106" s="267"/>
      <c r="CG106" s="267"/>
      <c r="CH106" s="267"/>
      <c r="CI106" s="267"/>
      <c r="CJ106" s="267"/>
      <c r="CK106" s="267"/>
      <c r="CL106" s="267"/>
      <c r="CM106" s="267"/>
      <c r="CN106" s="267"/>
      <c r="CO106" s="267"/>
      <c r="CP106" s="267"/>
      <c r="CQ106" s="267"/>
      <c r="CR106" s="267"/>
      <c r="CS106" s="267"/>
      <c r="CT106" s="267"/>
      <c r="CU106" s="267"/>
      <c r="CV106" s="267"/>
      <c r="CW106" s="267"/>
      <c r="CX106" s="267"/>
      <c r="CY106" s="267"/>
      <c r="CZ106" s="267"/>
      <c r="DA106" s="267"/>
      <c r="DB106" s="267"/>
      <c r="DC106" s="267"/>
      <c r="DD106" s="267"/>
      <c r="DE106" s="267"/>
      <c r="DF106" s="267"/>
      <c r="DG106" s="267"/>
      <c r="DH106" s="267"/>
      <c r="DI106" s="267"/>
      <c r="DJ106" s="267"/>
      <c r="DK106" s="267"/>
      <c r="DL106" s="267"/>
      <c r="DM106" s="267"/>
      <c r="DN106" s="267"/>
      <c r="DO106" s="267"/>
      <c r="DP106" s="267"/>
      <c r="DQ106" s="267"/>
      <c r="DR106" s="267"/>
      <c r="DS106" s="267"/>
      <c r="DT106" s="267"/>
      <c r="DU106" s="267"/>
      <c r="DV106" s="267"/>
      <c r="DW106" s="267"/>
      <c r="DX106" s="267"/>
      <c r="DY106" s="267"/>
      <c r="DZ106" s="267"/>
      <c r="EA106" s="245"/>
    </row>
    <row r="107" spans="1:131" s="245" customFormat="1" ht="26.25" customHeight="1" thickBot="1" x14ac:dyDescent="0.2">
      <c r="A107" s="274" t="s">
        <v>422</v>
      </c>
      <c r="B107" s="275"/>
      <c r="C107" s="275"/>
      <c r="D107" s="275"/>
      <c r="E107" s="275"/>
      <c r="F107" s="275"/>
      <c r="G107" s="275"/>
      <c r="H107" s="275"/>
      <c r="I107" s="275"/>
      <c r="J107" s="275"/>
      <c r="K107" s="275"/>
      <c r="L107" s="275"/>
      <c r="M107" s="275"/>
      <c r="N107" s="275"/>
      <c r="O107" s="275"/>
      <c r="P107" s="275"/>
      <c r="Q107" s="275"/>
      <c r="R107" s="275"/>
      <c r="S107" s="275"/>
      <c r="T107" s="275"/>
      <c r="U107" s="275"/>
      <c r="V107" s="275"/>
      <c r="W107" s="275"/>
      <c r="X107" s="275"/>
      <c r="Y107" s="275"/>
      <c r="Z107" s="275"/>
      <c r="AA107" s="275"/>
      <c r="AB107" s="275"/>
      <c r="AC107" s="275"/>
      <c r="AD107" s="275"/>
      <c r="AE107" s="275"/>
      <c r="AF107" s="275"/>
      <c r="AG107" s="275"/>
      <c r="AH107" s="275"/>
      <c r="AI107" s="275"/>
      <c r="AJ107" s="275"/>
      <c r="AK107" s="275"/>
      <c r="AL107" s="275"/>
      <c r="AM107" s="275"/>
      <c r="AN107" s="275"/>
      <c r="AO107" s="275"/>
      <c r="AP107" s="275"/>
      <c r="AQ107" s="275"/>
      <c r="AR107" s="275"/>
      <c r="AS107" s="275"/>
      <c r="AT107" s="275"/>
      <c r="AU107" s="274" t="s">
        <v>423</v>
      </c>
      <c r="AV107" s="275"/>
      <c r="AW107" s="275"/>
      <c r="AX107" s="275"/>
      <c r="AY107" s="275"/>
      <c r="AZ107" s="275"/>
      <c r="BA107" s="275"/>
      <c r="BB107" s="275"/>
      <c r="BC107" s="275"/>
      <c r="BD107" s="275"/>
      <c r="BE107" s="275"/>
      <c r="BF107" s="275"/>
      <c r="BG107" s="275"/>
      <c r="BH107" s="275"/>
      <c r="BI107" s="275"/>
      <c r="BJ107" s="275"/>
      <c r="BK107" s="275"/>
      <c r="BL107" s="275"/>
      <c r="BM107" s="275"/>
      <c r="BN107" s="275"/>
      <c r="BO107" s="275"/>
      <c r="BP107" s="275"/>
      <c r="BQ107" s="275"/>
      <c r="BR107" s="275"/>
      <c r="BS107" s="275"/>
      <c r="BT107" s="275"/>
      <c r="BU107" s="275"/>
      <c r="BV107" s="275"/>
      <c r="BW107" s="275"/>
      <c r="BX107" s="275"/>
      <c r="BY107" s="275"/>
      <c r="BZ107" s="275"/>
      <c r="CA107" s="275"/>
      <c r="CB107" s="275"/>
      <c r="CC107" s="275"/>
      <c r="CD107" s="275"/>
      <c r="CE107" s="275"/>
      <c r="CF107" s="275"/>
      <c r="CG107" s="275"/>
      <c r="CH107" s="275"/>
      <c r="CI107" s="275"/>
      <c r="CJ107" s="275"/>
      <c r="CK107" s="275"/>
      <c r="CL107" s="275"/>
      <c r="CM107" s="275"/>
      <c r="CN107" s="275"/>
      <c r="CO107" s="275"/>
      <c r="CP107" s="275"/>
      <c r="CQ107" s="275"/>
      <c r="CR107" s="275"/>
      <c r="CS107" s="275"/>
      <c r="CT107" s="275"/>
      <c r="CU107" s="275"/>
      <c r="CV107" s="275"/>
      <c r="CW107" s="275"/>
      <c r="CX107" s="275"/>
      <c r="CY107" s="275"/>
      <c r="CZ107" s="275"/>
      <c r="DA107" s="275"/>
      <c r="DB107" s="275"/>
      <c r="DC107" s="275"/>
      <c r="DD107" s="275"/>
      <c r="DE107" s="275"/>
      <c r="DF107" s="275"/>
      <c r="DG107" s="275"/>
      <c r="DH107" s="275"/>
      <c r="DI107" s="275"/>
      <c r="DJ107" s="275"/>
      <c r="DK107" s="275"/>
      <c r="DL107" s="275"/>
      <c r="DM107" s="275"/>
      <c r="DN107" s="275"/>
      <c r="DO107" s="275"/>
      <c r="DP107" s="275"/>
      <c r="DQ107" s="275"/>
      <c r="DR107" s="275"/>
      <c r="DS107" s="275"/>
      <c r="DT107" s="275"/>
      <c r="DU107" s="275"/>
      <c r="DV107" s="275"/>
      <c r="DW107" s="275"/>
      <c r="DX107" s="275"/>
      <c r="DY107" s="275"/>
      <c r="DZ107" s="275"/>
    </row>
    <row r="108" spans="1:131" s="245" customFormat="1" ht="26.25" customHeight="1" x14ac:dyDescent="0.15">
      <c r="A108" s="1033" t="s">
        <v>424</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425</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5" customFormat="1" ht="26.25" customHeight="1" x14ac:dyDescent="0.15">
      <c r="A109" s="988" t="s">
        <v>426</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427</v>
      </c>
      <c r="AB109" s="989"/>
      <c r="AC109" s="989"/>
      <c r="AD109" s="989"/>
      <c r="AE109" s="990"/>
      <c r="AF109" s="991" t="s">
        <v>307</v>
      </c>
      <c r="AG109" s="989"/>
      <c r="AH109" s="989"/>
      <c r="AI109" s="989"/>
      <c r="AJ109" s="990"/>
      <c r="AK109" s="991" t="s">
        <v>306</v>
      </c>
      <c r="AL109" s="989"/>
      <c r="AM109" s="989"/>
      <c r="AN109" s="989"/>
      <c r="AO109" s="990"/>
      <c r="AP109" s="991" t="s">
        <v>428</v>
      </c>
      <c r="AQ109" s="989"/>
      <c r="AR109" s="989"/>
      <c r="AS109" s="989"/>
      <c r="AT109" s="1020"/>
      <c r="AU109" s="988" t="s">
        <v>426</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427</v>
      </c>
      <c r="BR109" s="989"/>
      <c r="BS109" s="989"/>
      <c r="BT109" s="989"/>
      <c r="BU109" s="990"/>
      <c r="BV109" s="991" t="s">
        <v>307</v>
      </c>
      <c r="BW109" s="989"/>
      <c r="BX109" s="989"/>
      <c r="BY109" s="989"/>
      <c r="BZ109" s="990"/>
      <c r="CA109" s="991" t="s">
        <v>306</v>
      </c>
      <c r="CB109" s="989"/>
      <c r="CC109" s="989"/>
      <c r="CD109" s="989"/>
      <c r="CE109" s="990"/>
      <c r="CF109" s="1027" t="s">
        <v>428</v>
      </c>
      <c r="CG109" s="1027"/>
      <c r="CH109" s="1027"/>
      <c r="CI109" s="1027"/>
      <c r="CJ109" s="1027"/>
      <c r="CK109" s="991" t="s">
        <v>429</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427</v>
      </c>
      <c r="DH109" s="989"/>
      <c r="DI109" s="989"/>
      <c r="DJ109" s="989"/>
      <c r="DK109" s="990"/>
      <c r="DL109" s="991" t="s">
        <v>307</v>
      </c>
      <c r="DM109" s="989"/>
      <c r="DN109" s="989"/>
      <c r="DO109" s="989"/>
      <c r="DP109" s="990"/>
      <c r="DQ109" s="991" t="s">
        <v>306</v>
      </c>
      <c r="DR109" s="989"/>
      <c r="DS109" s="989"/>
      <c r="DT109" s="989"/>
      <c r="DU109" s="990"/>
      <c r="DV109" s="991" t="s">
        <v>428</v>
      </c>
      <c r="DW109" s="989"/>
      <c r="DX109" s="989"/>
      <c r="DY109" s="989"/>
      <c r="DZ109" s="1020"/>
    </row>
    <row r="110" spans="1:131" s="245" customFormat="1" ht="26.25" customHeight="1" x14ac:dyDescent="0.15">
      <c r="A110" s="891" t="s">
        <v>430</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2105425</v>
      </c>
      <c r="AB110" s="982"/>
      <c r="AC110" s="982"/>
      <c r="AD110" s="982"/>
      <c r="AE110" s="983"/>
      <c r="AF110" s="984">
        <v>2068427</v>
      </c>
      <c r="AG110" s="982"/>
      <c r="AH110" s="982"/>
      <c r="AI110" s="982"/>
      <c r="AJ110" s="983"/>
      <c r="AK110" s="984">
        <v>2078224</v>
      </c>
      <c r="AL110" s="982"/>
      <c r="AM110" s="982"/>
      <c r="AN110" s="982"/>
      <c r="AO110" s="983"/>
      <c r="AP110" s="985">
        <v>19.7</v>
      </c>
      <c r="AQ110" s="986"/>
      <c r="AR110" s="986"/>
      <c r="AS110" s="986"/>
      <c r="AT110" s="987"/>
      <c r="AU110" s="1021" t="s">
        <v>72</v>
      </c>
      <c r="AV110" s="1022"/>
      <c r="AW110" s="1022"/>
      <c r="AX110" s="1022"/>
      <c r="AY110" s="1022"/>
      <c r="AZ110" s="947" t="s">
        <v>431</v>
      </c>
      <c r="BA110" s="892"/>
      <c r="BB110" s="892"/>
      <c r="BC110" s="892"/>
      <c r="BD110" s="892"/>
      <c r="BE110" s="892"/>
      <c r="BF110" s="892"/>
      <c r="BG110" s="892"/>
      <c r="BH110" s="892"/>
      <c r="BI110" s="892"/>
      <c r="BJ110" s="892"/>
      <c r="BK110" s="892"/>
      <c r="BL110" s="892"/>
      <c r="BM110" s="892"/>
      <c r="BN110" s="892"/>
      <c r="BO110" s="892"/>
      <c r="BP110" s="893"/>
      <c r="BQ110" s="948">
        <v>25534395</v>
      </c>
      <c r="BR110" s="929"/>
      <c r="BS110" s="929"/>
      <c r="BT110" s="929"/>
      <c r="BU110" s="929"/>
      <c r="BV110" s="929">
        <v>24697181</v>
      </c>
      <c r="BW110" s="929"/>
      <c r="BX110" s="929"/>
      <c r="BY110" s="929"/>
      <c r="BZ110" s="929"/>
      <c r="CA110" s="929">
        <v>22675113</v>
      </c>
      <c r="CB110" s="929"/>
      <c r="CC110" s="929"/>
      <c r="CD110" s="929"/>
      <c r="CE110" s="929"/>
      <c r="CF110" s="953">
        <v>215.3</v>
      </c>
      <c r="CG110" s="954"/>
      <c r="CH110" s="954"/>
      <c r="CI110" s="954"/>
      <c r="CJ110" s="954"/>
      <c r="CK110" s="1017" t="s">
        <v>432</v>
      </c>
      <c r="CL110" s="903"/>
      <c r="CM110" s="978" t="s">
        <v>433</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434</v>
      </c>
      <c r="DH110" s="929"/>
      <c r="DI110" s="929"/>
      <c r="DJ110" s="929"/>
      <c r="DK110" s="929"/>
      <c r="DL110" s="929" t="s">
        <v>435</v>
      </c>
      <c r="DM110" s="929"/>
      <c r="DN110" s="929"/>
      <c r="DO110" s="929"/>
      <c r="DP110" s="929"/>
      <c r="DQ110" s="929" t="s">
        <v>436</v>
      </c>
      <c r="DR110" s="929"/>
      <c r="DS110" s="929"/>
      <c r="DT110" s="929"/>
      <c r="DU110" s="929"/>
      <c r="DV110" s="930" t="s">
        <v>434</v>
      </c>
      <c r="DW110" s="930"/>
      <c r="DX110" s="930"/>
      <c r="DY110" s="930"/>
      <c r="DZ110" s="931"/>
    </row>
    <row r="111" spans="1:131" s="245" customFormat="1" ht="26.25" customHeight="1" x14ac:dyDescent="0.15">
      <c r="A111" s="858" t="s">
        <v>437</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434</v>
      </c>
      <c r="AB111" s="1010"/>
      <c r="AC111" s="1010"/>
      <c r="AD111" s="1010"/>
      <c r="AE111" s="1011"/>
      <c r="AF111" s="1012" t="s">
        <v>434</v>
      </c>
      <c r="AG111" s="1010"/>
      <c r="AH111" s="1010"/>
      <c r="AI111" s="1010"/>
      <c r="AJ111" s="1011"/>
      <c r="AK111" s="1012" t="s">
        <v>434</v>
      </c>
      <c r="AL111" s="1010"/>
      <c r="AM111" s="1010"/>
      <c r="AN111" s="1010"/>
      <c r="AO111" s="1011"/>
      <c r="AP111" s="1013" t="s">
        <v>434</v>
      </c>
      <c r="AQ111" s="1014"/>
      <c r="AR111" s="1014"/>
      <c r="AS111" s="1014"/>
      <c r="AT111" s="1015"/>
      <c r="AU111" s="1023"/>
      <c r="AV111" s="1024"/>
      <c r="AW111" s="1024"/>
      <c r="AX111" s="1024"/>
      <c r="AY111" s="1024"/>
      <c r="AZ111" s="899" t="s">
        <v>438</v>
      </c>
      <c r="BA111" s="834"/>
      <c r="BB111" s="834"/>
      <c r="BC111" s="834"/>
      <c r="BD111" s="834"/>
      <c r="BE111" s="834"/>
      <c r="BF111" s="834"/>
      <c r="BG111" s="834"/>
      <c r="BH111" s="834"/>
      <c r="BI111" s="834"/>
      <c r="BJ111" s="834"/>
      <c r="BK111" s="834"/>
      <c r="BL111" s="834"/>
      <c r="BM111" s="834"/>
      <c r="BN111" s="834"/>
      <c r="BO111" s="834"/>
      <c r="BP111" s="835"/>
      <c r="BQ111" s="900">
        <v>6302</v>
      </c>
      <c r="BR111" s="901"/>
      <c r="BS111" s="901"/>
      <c r="BT111" s="901"/>
      <c r="BU111" s="901"/>
      <c r="BV111" s="901">
        <v>4201</v>
      </c>
      <c r="BW111" s="901"/>
      <c r="BX111" s="901"/>
      <c r="BY111" s="901"/>
      <c r="BZ111" s="901"/>
      <c r="CA111" s="901">
        <v>2101</v>
      </c>
      <c r="CB111" s="901"/>
      <c r="CC111" s="901"/>
      <c r="CD111" s="901"/>
      <c r="CE111" s="901"/>
      <c r="CF111" s="962">
        <v>0</v>
      </c>
      <c r="CG111" s="963"/>
      <c r="CH111" s="963"/>
      <c r="CI111" s="963"/>
      <c r="CJ111" s="963"/>
      <c r="CK111" s="1018"/>
      <c r="CL111" s="905"/>
      <c r="CM111" s="908" t="s">
        <v>439</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435</v>
      </c>
      <c r="DH111" s="901"/>
      <c r="DI111" s="901"/>
      <c r="DJ111" s="901"/>
      <c r="DK111" s="901"/>
      <c r="DL111" s="901" t="s">
        <v>434</v>
      </c>
      <c r="DM111" s="901"/>
      <c r="DN111" s="901"/>
      <c r="DO111" s="901"/>
      <c r="DP111" s="901"/>
      <c r="DQ111" s="901" t="s">
        <v>435</v>
      </c>
      <c r="DR111" s="901"/>
      <c r="DS111" s="901"/>
      <c r="DT111" s="901"/>
      <c r="DU111" s="901"/>
      <c r="DV111" s="878" t="s">
        <v>435</v>
      </c>
      <c r="DW111" s="878"/>
      <c r="DX111" s="878"/>
      <c r="DY111" s="878"/>
      <c r="DZ111" s="879"/>
    </row>
    <row r="112" spans="1:131" s="245" customFormat="1" ht="26.25" customHeight="1" x14ac:dyDescent="0.15">
      <c r="A112" s="1003" t="s">
        <v>440</v>
      </c>
      <c r="B112" s="1004"/>
      <c r="C112" s="834" t="s">
        <v>441</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435</v>
      </c>
      <c r="AB112" s="864"/>
      <c r="AC112" s="864"/>
      <c r="AD112" s="864"/>
      <c r="AE112" s="865"/>
      <c r="AF112" s="866" t="s">
        <v>435</v>
      </c>
      <c r="AG112" s="864"/>
      <c r="AH112" s="864"/>
      <c r="AI112" s="864"/>
      <c r="AJ112" s="865"/>
      <c r="AK112" s="866" t="s">
        <v>435</v>
      </c>
      <c r="AL112" s="864"/>
      <c r="AM112" s="864"/>
      <c r="AN112" s="864"/>
      <c r="AO112" s="865"/>
      <c r="AP112" s="911" t="s">
        <v>435</v>
      </c>
      <c r="AQ112" s="912"/>
      <c r="AR112" s="912"/>
      <c r="AS112" s="912"/>
      <c r="AT112" s="913"/>
      <c r="AU112" s="1023"/>
      <c r="AV112" s="1024"/>
      <c r="AW112" s="1024"/>
      <c r="AX112" s="1024"/>
      <c r="AY112" s="1024"/>
      <c r="AZ112" s="899" t="s">
        <v>442</v>
      </c>
      <c r="BA112" s="834"/>
      <c r="BB112" s="834"/>
      <c r="BC112" s="834"/>
      <c r="BD112" s="834"/>
      <c r="BE112" s="834"/>
      <c r="BF112" s="834"/>
      <c r="BG112" s="834"/>
      <c r="BH112" s="834"/>
      <c r="BI112" s="834"/>
      <c r="BJ112" s="834"/>
      <c r="BK112" s="834"/>
      <c r="BL112" s="834"/>
      <c r="BM112" s="834"/>
      <c r="BN112" s="834"/>
      <c r="BO112" s="834"/>
      <c r="BP112" s="835"/>
      <c r="BQ112" s="900">
        <v>12135327</v>
      </c>
      <c r="BR112" s="901"/>
      <c r="BS112" s="901"/>
      <c r="BT112" s="901"/>
      <c r="BU112" s="901"/>
      <c r="BV112" s="901">
        <v>11948988</v>
      </c>
      <c r="BW112" s="901"/>
      <c r="BX112" s="901"/>
      <c r="BY112" s="901"/>
      <c r="BZ112" s="901"/>
      <c r="CA112" s="901">
        <v>11620676</v>
      </c>
      <c r="CB112" s="901"/>
      <c r="CC112" s="901"/>
      <c r="CD112" s="901"/>
      <c r="CE112" s="901"/>
      <c r="CF112" s="962">
        <v>110.4</v>
      </c>
      <c r="CG112" s="963"/>
      <c r="CH112" s="963"/>
      <c r="CI112" s="963"/>
      <c r="CJ112" s="963"/>
      <c r="CK112" s="1018"/>
      <c r="CL112" s="905"/>
      <c r="CM112" s="908" t="s">
        <v>443</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435</v>
      </c>
      <c r="DH112" s="901"/>
      <c r="DI112" s="901"/>
      <c r="DJ112" s="901"/>
      <c r="DK112" s="901"/>
      <c r="DL112" s="901" t="s">
        <v>435</v>
      </c>
      <c r="DM112" s="901"/>
      <c r="DN112" s="901"/>
      <c r="DO112" s="901"/>
      <c r="DP112" s="901"/>
      <c r="DQ112" s="901" t="s">
        <v>435</v>
      </c>
      <c r="DR112" s="901"/>
      <c r="DS112" s="901"/>
      <c r="DT112" s="901"/>
      <c r="DU112" s="901"/>
      <c r="DV112" s="878" t="s">
        <v>435</v>
      </c>
      <c r="DW112" s="878"/>
      <c r="DX112" s="878"/>
      <c r="DY112" s="878"/>
      <c r="DZ112" s="879"/>
    </row>
    <row r="113" spans="1:130" s="245" customFormat="1" ht="26.25" customHeight="1" x14ac:dyDescent="0.15">
      <c r="A113" s="1005"/>
      <c r="B113" s="1006"/>
      <c r="C113" s="834" t="s">
        <v>444</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1238842</v>
      </c>
      <c r="AB113" s="1010"/>
      <c r="AC113" s="1010"/>
      <c r="AD113" s="1010"/>
      <c r="AE113" s="1011"/>
      <c r="AF113" s="1012">
        <v>1065727</v>
      </c>
      <c r="AG113" s="1010"/>
      <c r="AH113" s="1010"/>
      <c r="AI113" s="1010"/>
      <c r="AJ113" s="1011"/>
      <c r="AK113" s="1012">
        <v>1050176</v>
      </c>
      <c r="AL113" s="1010"/>
      <c r="AM113" s="1010"/>
      <c r="AN113" s="1010"/>
      <c r="AO113" s="1011"/>
      <c r="AP113" s="1013">
        <v>10</v>
      </c>
      <c r="AQ113" s="1014"/>
      <c r="AR113" s="1014"/>
      <c r="AS113" s="1014"/>
      <c r="AT113" s="1015"/>
      <c r="AU113" s="1023"/>
      <c r="AV113" s="1024"/>
      <c r="AW113" s="1024"/>
      <c r="AX113" s="1024"/>
      <c r="AY113" s="1024"/>
      <c r="AZ113" s="899" t="s">
        <v>445</v>
      </c>
      <c r="BA113" s="834"/>
      <c r="BB113" s="834"/>
      <c r="BC113" s="834"/>
      <c r="BD113" s="834"/>
      <c r="BE113" s="834"/>
      <c r="BF113" s="834"/>
      <c r="BG113" s="834"/>
      <c r="BH113" s="834"/>
      <c r="BI113" s="834"/>
      <c r="BJ113" s="834"/>
      <c r="BK113" s="834"/>
      <c r="BL113" s="834"/>
      <c r="BM113" s="834"/>
      <c r="BN113" s="834"/>
      <c r="BO113" s="834"/>
      <c r="BP113" s="835"/>
      <c r="BQ113" s="900">
        <v>130513</v>
      </c>
      <c r="BR113" s="901"/>
      <c r="BS113" s="901"/>
      <c r="BT113" s="901"/>
      <c r="BU113" s="901"/>
      <c r="BV113" s="901">
        <v>126304</v>
      </c>
      <c r="BW113" s="901"/>
      <c r="BX113" s="901"/>
      <c r="BY113" s="901"/>
      <c r="BZ113" s="901"/>
      <c r="CA113" s="901">
        <v>219093</v>
      </c>
      <c r="CB113" s="901"/>
      <c r="CC113" s="901"/>
      <c r="CD113" s="901"/>
      <c r="CE113" s="901"/>
      <c r="CF113" s="962">
        <v>2.1</v>
      </c>
      <c r="CG113" s="963"/>
      <c r="CH113" s="963"/>
      <c r="CI113" s="963"/>
      <c r="CJ113" s="963"/>
      <c r="CK113" s="1018"/>
      <c r="CL113" s="905"/>
      <c r="CM113" s="908" t="s">
        <v>446</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434</v>
      </c>
      <c r="DH113" s="864"/>
      <c r="DI113" s="864"/>
      <c r="DJ113" s="864"/>
      <c r="DK113" s="865"/>
      <c r="DL113" s="866" t="s">
        <v>435</v>
      </c>
      <c r="DM113" s="864"/>
      <c r="DN113" s="864"/>
      <c r="DO113" s="864"/>
      <c r="DP113" s="865"/>
      <c r="DQ113" s="866" t="s">
        <v>435</v>
      </c>
      <c r="DR113" s="864"/>
      <c r="DS113" s="864"/>
      <c r="DT113" s="864"/>
      <c r="DU113" s="865"/>
      <c r="DV113" s="911" t="s">
        <v>435</v>
      </c>
      <c r="DW113" s="912"/>
      <c r="DX113" s="912"/>
      <c r="DY113" s="912"/>
      <c r="DZ113" s="913"/>
    </row>
    <row r="114" spans="1:130" s="245" customFormat="1" ht="26.25" customHeight="1" x14ac:dyDescent="0.15">
      <c r="A114" s="1005"/>
      <c r="B114" s="1006"/>
      <c r="C114" s="834" t="s">
        <v>447</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66774</v>
      </c>
      <c r="AB114" s="864"/>
      <c r="AC114" s="864"/>
      <c r="AD114" s="864"/>
      <c r="AE114" s="865"/>
      <c r="AF114" s="866">
        <v>14846</v>
      </c>
      <c r="AG114" s="864"/>
      <c r="AH114" s="864"/>
      <c r="AI114" s="864"/>
      <c r="AJ114" s="865"/>
      <c r="AK114" s="866">
        <v>13800</v>
      </c>
      <c r="AL114" s="864"/>
      <c r="AM114" s="864"/>
      <c r="AN114" s="864"/>
      <c r="AO114" s="865"/>
      <c r="AP114" s="911">
        <v>0.1</v>
      </c>
      <c r="AQ114" s="912"/>
      <c r="AR114" s="912"/>
      <c r="AS114" s="912"/>
      <c r="AT114" s="913"/>
      <c r="AU114" s="1023"/>
      <c r="AV114" s="1024"/>
      <c r="AW114" s="1024"/>
      <c r="AX114" s="1024"/>
      <c r="AY114" s="1024"/>
      <c r="AZ114" s="899" t="s">
        <v>448</v>
      </c>
      <c r="BA114" s="834"/>
      <c r="BB114" s="834"/>
      <c r="BC114" s="834"/>
      <c r="BD114" s="834"/>
      <c r="BE114" s="834"/>
      <c r="BF114" s="834"/>
      <c r="BG114" s="834"/>
      <c r="BH114" s="834"/>
      <c r="BI114" s="834"/>
      <c r="BJ114" s="834"/>
      <c r="BK114" s="834"/>
      <c r="BL114" s="834"/>
      <c r="BM114" s="834"/>
      <c r="BN114" s="834"/>
      <c r="BO114" s="834"/>
      <c r="BP114" s="835"/>
      <c r="BQ114" s="900">
        <v>1269464</v>
      </c>
      <c r="BR114" s="901"/>
      <c r="BS114" s="901"/>
      <c r="BT114" s="901"/>
      <c r="BU114" s="901"/>
      <c r="BV114" s="901">
        <v>1158471</v>
      </c>
      <c r="BW114" s="901"/>
      <c r="BX114" s="901"/>
      <c r="BY114" s="901"/>
      <c r="BZ114" s="901"/>
      <c r="CA114" s="901">
        <v>1157348</v>
      </c>
      <c r="CB114" s="901"/>
      <c r="CC114" s="901"/>
      <c r="CD114" s="901"/>
      <c r="CE114" s="901"/>
      <c r="CF114" s="962">
        <v>11</v>
      </c>
      <c r="CG114" s="963"/>
      <c r="CH114" s="963"/>
      <c r="CI114" s="963"/>
      <c r="CJ114" s="963"/>
      <c r="CK114" s="1018"/>
      <c r="CL114" s="905"/>
      <c r="CM114" s="908" t="s">
        <v>449</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435</v>
      </c>
      <c r="DH114" s="864"/>
      <c r="DI114" s="864"/>
      <c r="DJ114" s="864"/>
      <c r="DK114" s="865"/>
      <c r="DL114" s="866" t="s">
        <v>435</v>
      </c>
      <c r="DM114" s="864"/>
      <c r="DN114" s="864"/>
      <c r="DO114" s="864"/>
      <c r="DP114" s="865"/>
      <c r="DQ114" s="866" t="s">
        <v>435</v>
      </c>
      <c r="DR114" s="864"/>
      <c r="DS114" s="864"/>
      <c r="DT114" s="864"/>
      <c r="DU114" s="865"/>
      <c r="DV114" s="911" t="s">
        <v>435</v>
      </c>
      <c r="DW114" s="912"/>
      <c r="DX114" s="912"/>
      <c r="DY114" s="912"/>
      <c r="DZ114" s="913"/>
    </row>
    <row r="115" spans="1:130" s="245" customFormat="1" ht="26.25" customHeight="1" x14ac:dyDescent="0.15">
      <c r="A115" s="1005"/>
      <c r="B115" s="1006"/>
      <c r="C115" s="834" t="s">
        <v>450</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2101</v>
      </c>
      <c r="AB115" s="1010"/>
      <c r="AC115" s="1010"/>
      <c r="AD115" s="1010"/>
      <c r="AE115" s="1011"/>
      <c r="AF115" s="1012">
        <v>2101</v>
      </c>
      <c r="AG115" s="1010"/>
      <c r="AH115" s="1010"/>
      <c r="AI115" s="1010"/>
      <c r="AJ115" s="1011"/>
      <c r="AK115" s="1012">
        <v>2101</v>
      </c>
      <c r="AL115" s="1010"/>
      <c r="AM115" s="1010"/>
      <c r="AN115" s="1010"/>
      <c r="AO115" s="1011"/>
      <c r="AP115" s="1013">
        <v>0</v>
      </c>
      <c r="AQ115" s="1014"/>
      <c r="AR115" s="1014"/>
      <c r="AS115" s="1014"/>
      <c r="AT115" s="1015"/>
      <c r="AU115" s="1023"/>
      <c r="AV115" s="1024"/>
      <c r="AW115" s="1024"/>
      <c r="AX115" s="1024"/>
      <c r="AY115" s="1024"/>
      <c r="AZ115" s="899" t="s">
        <v>451</v>
      </c>
      <c r="BA115" s="834"/>
      <c r="BB115" s="834"/>
      <c r="BC115" s="834"/>
      <c r="BD115" s="834"/>
      <c r="BE115" s="834"/>
      <c r="BF115" s="834"/>
      <c r="BG115" s="834"/>
      <c r="BH115" s="834"/>
      <c r="BI115" s="834"/>
      <c r="BJ115" s="834"/>
      <c r="BK115" s="834"/>
      <c r="BL115" s="834"/>
      <c r="BM115" s="834"/>
      <c r="BN115" s="834"/>
      <c r="BO115" s="834"/>
      <c r="BP115" s="835"/>
      <c r="BQ115" s="900">
        <v>6067</v>
      </c>
      <c r="BR115" s="901"/>
      <c r="BS115" s="901"/>
      <c r="BT115" s="901"/>
      <c r="BU115" s="901"/>
      <c r="BV115" s="901">
        <v>5219</v>
      </c>
      <c r="BW115" s="901"/>
      <c r="BX115" s="901"/>
      <c r="BY115" s="901"/>
      <c r="BZ115" s="901"/>
      <c r="CA115" s="901">
        <v>7942</v>
      </c>
      <c r="CB115" s="901"/>
      <c r="CC115" s="901"/>
      <c r="CD115" s="901"/>
      <c r="CE115" s="901"/>
      <c r="CF115" s="962">
        <v>0.1</v>
      </c>
      <c r="CG115" s="963"/>
      <c r="CH115" s="963"/>
      <c r="CI115" s="963"/>
      <c r="CJ115" s="963"/>
      <c r="CK115" s="1018"/>
      <c r="CL115" s="905"/>
      <c r="CM115" s="899" t="s">
        <v>452</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435</v>
      </c>
      <c r="DH115" s="864"/>
      <c r="DI115" s="864"/>
      <c r="DJ115" s="864"/>
      <c r="DK115" s="865"/>
      <c r="DL115" s="866" t="s">
        <v>435</v>
      </c>
      <c r="DM115" s="864"/>
      <c r="DN115" s="864"/>
      <c r="DO115" s="864"/>
      <c r="DP115" s="865"/>
      <c r="DQ115" s="866" t="s">
        <v>436</v>
      </c>
      <c r="DR115" s="864"/>
      <c r="DS115" s="864"/>
      <c r="DT115" s="864"/>
      <c r="DU115" s="865"/>
      <c r="DV115" s="911" t="s">
        <v>435</v>
      </c>
      <c r="DW115" s="912"/>
      <c r="DX115" s="912"/>
      <c r="DY115" s="912"/>
      <c r="DZ115" s="913"/>
    </row>
    <row r="116" spans="1:130" s="245" customFormat="1" ht="26.25" customHeight="1" x14ac:dyDescent="0.15">
      <c r="A116" s="1007"/>
      <c r="B116" s="1008"/>
      <c r="C116" s="967" t="s">
        <v>453</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435</v>
      </c>
      <c r="AB116" s="864"/>
      <c r="AC116" s="864"/>
      <c r="AD116" s="864"/>
      <c r="AE116" s="865"/>
      <c r="AF116" s="866" t="s">
        <v>435</v>
      </c>
      <c r="AG116" s="864"/>
      <c r="AH116" s="864"/>
      <c r="AI116" s="864"/>
      <c r="AJ116" s="865"/>
      <c r="AK116" s="866" t="s">
        <v>435</v>
      </c>
      <c r="AL116" s="864"/>
      <c r="AM116" s="864"/>
      <c r="AN116" s="864"/>
      <c r="AO116" s="865"/>
      <c r="AP116" s="911" t="s">
        <v>435</v>
      </c>
      <c r="AQ116" s="912"/>
      <c r="AR116" s="912"/>
      <c r="AS116" s="912"/>
      <c r="AT116" s="913"/>
      <c r="AU116" s="1023"/>
      <c r="AV116" s="1024"/>
      <c r="AW116" s="1024"/>
      <c r="AX116" s="1024"/>
      <c r="AY116" s="1024"/>
      <c r="AZ116" s="950" t="s">
        <v>454</v>
      </c>
      <c r="BA116" s="951"/>
      <c r="BB116" s="951"/>
      <c r="BC116" s="951"/>
      <c r="BD116" s="951"/>
      <c r="BE116" s="951"/>
      <c r="BF116" s="951"/>
      <c r="BG116" s="951"/>
      <c r="BH116" s="951"/>
      <c r="BI116" s="951"/>
      <c r="BJ116" s="951"/>
      <c r="BK116" s="951"/>
      <c r="BL116" s="951"/>
      <c r="BM116" s="951"/>
      <c r="BN116" s="951"/>
      <c r="BO116" s="951"/>
      <c r="BP116" s="952"/>
      <c r="BQ116" s="900" t="s">
        <v>434</v>
      </c>
      <c r="BR116" s="901"/>
      <c r="BS116" s="901"/>
      <c r="BT116" s="901"/>
      <c r="BU116" s="901"/>
      <c r="BV116" s="901" t="s">
        <v>435</v>
      </c>
      <c r="BW116" s="901"/>
      <c r="BX116" s="901"/>
      <c r="BY116" s="901"/>
      <c r="BZ116" s="901"/>
      <c r="CA116" s="901" t="s">
        <v>435</v>
      </c>
      <c r="CB116" s="901"/>
      <c r="CC116" s="901"/>
      <c r="CD116" s="901"/>
      <c r="CE116" s="901"/>
      <c r="CF116" s="962" t="s">
        <v>436</v>
      </c>
      <c r="CG116" s="963"/>
      <c r="CH116" s="963"/>
      <c r="CI116" s="963"/>
      <c r="CJ116" s="963"/>
      <c r="CK116" s="1018"/>
      <c r="CL116" s="905"/>
      <c r="CM116" s="908" t="s">
        <v>455</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v>6302</v>
      </c>
      <c r="DH116" s="864"/>
      <c r="DI116" s="864"/>
      <c r="DJ116" s="864"/>
      <c r="DK116" s="865"/>
      <c r="DL116" s="866">
        <v>4201</v>
      </c>
      <c r="DM116" s="864"/>
      <c r="DN116" s="864"/>
      <c r="DO116" s="864"/>
      <c r="DP116" s="865"/>
      <c r="DQ116" s="866">
        <v>2101</v>
      </c>
      <c r="DR116" s="864"/>
      <c r="DS116" s="864"/>
      <c r="DT116" s="864"/>
      <c r="DU116" s="865"/>
      <c r="DV116" s="911">
        <v>0</v>
      </c>
      <c r="DW116" s="912"/>
      <c r="DX116" s="912"/>
      <c r="DY116" s="912"/>
      <c r="DZ116" s="913"/>
    </row>
    <row r="117" spans="1:130" s="245" customFormat="1" ht="26.25" customHeight="1" x14ac:dyDescent="0.15">
      <c r="A117" s="988" t="s">
        <v>185</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456</v>
      </c>
      <c r="Z117" s="990"/>
      <c r="AA117" s="995">
        <v>3413142</v>
      </c>
      <c r="AB117" s="996"/>
      <c r="AC117" s="996"/>
      <c r="AD117" s="996"/>
      <c r="AE117" s="997"/>
      <c r="AF117" s="998">
        <v>3151101</v>
      </c>
      <c r="AG117" s="996"/>
      <c r="AH117" s="996"/>
      <c r="AI117" s="996"/>
      <c r="AJ117" s="997"/>
      <c r="AK117" s="998">
        <v>3144301</v>
      </c>
      <c r="AL117" s="996"/>
      <c r="AM117" s="996"/>
      <c r="AN117" s="996"/>
      <c r="AO117" s="997"/>
      <c r="AP117" s="999"/>
      <c r="AQ117" s="1000"/>
      <c r="AR117" s="1000"/>
      <c r="AS117" s="1000"/>
      <c r="AT117" s="1001"/>
      <c r="AU117" s="1023"/>
      <c r="AV117" s="1024"/>
      <c r="AW117" s="1024"/>
      <c r="AX117" s="1024"/>
      <c r="AY117" s="1024"/>
      <c r="AZ117" s="950" t="s">
        <v>457</v>
      </c>
      <c r="BA117" s="951"/>
      <c r="BB117" s="951"/>
      <c r="BC117" s="951"/>
      <c r="BD117" s="951"/>
      <c r="BE117" s="951"/>
      <c r="BF117" s="951"/>
      <c r="BG117" s="951"/>
      <c r="BH117" s="951"/>
      <c r="BI117" s="951"/>
      <c r="BJ117" s="951"/>
      <c r="BK117" s="951"/>
      <c r="BL117" s="951"/>
      <c r="BM117" s="951"/>
      <c r="BN117" s="951"/>
      <c r="BO117" s="951"/>
      <c r="BP117" s="952"/>
      <c r="BQ117" s="900" t="s">
        <v>127</v>
      </c>
      <c r="BR117" s="901"/>
      <c r="BS117" s="901"/>
      <c r="BT117" s="901"/>
      <c r="BU117" s="901"/>
      <c r="BV117" s="901" t="s">
        <v>458</v>
      </c>
      <c r="BW117" s="901"/>
      <c r="BX117" s="901"/>
      <c r="BY117" s="901"/>
      <c r="BZ117" s="901"/>
      <c r="CA117" s="901" t="s">
        <v>127</v>
      </c>
      <c r="CB117" s="901"/>
      <c r="CC117" s="901"/>
      <c r="CD117" s="901"/>
      <c r="CE117" s="901"/>
      <c r="CF117" s="962" t="s">
        <v>459</v>
      </c>
      <c r="CG117" s="963"/>
      <c r="CH117" s="963"/>
      <c r="CI117" s="963"/>
      <c r="CJ117" s="963"/>
      <c r="CK117" s="1018"/>
      <c r="CL117" s="905"/>
      <c r="CM117" s="908" t="s">
        <v>460</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461</v>
      </c>
      <c r="DH117" s="864"/>
      <c r="DI117" s="864"/>
      <c r="DJ117" s="864"/>
      <c r="DK117" s="865"/>
      <c r="DL117" s="866" t="s">
        <v>462</v>
      </c>
      <c r="DM117" s="864"/>
      <c r="DN117" s="864"/>
      <c r="DO117" s="864"/>
      <c r="DP117" s="865"/>
      <c r="DQ117" s="866" t="s">
        <v>127</v>
      </c>
      <c r="DR117" s="864"/>
      <c r="DS117" s="864"/>
      <c r="DT117" s="864"/>
      <c r="DU117" s="865"/>
      <c r="DV117" s="911" t="s">
        <v>458</v>
      </c>
      <c r="DW117" s="912"/>
      <c r="DX117" s="912"/>
      <c r="DY117" s="912"/>
      <c r="DZ117" s="913"/>
    </row>
    <row r="118" spans="1:130" s="245" customFormat="1" ht="26.25" customHeight="1" x14ac:dyDescent="0.15">
      <c r="A118" s="988" t="s">
        <v>429</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427</v>
      </c>
      <c r="AB118" s="989"/>
      <c r="AC118" s="989"/>
      <c r="AD118" s="989"/>
      <c r="AE118" s="990"/>
      <c r="AF118" s="991" t="s">
        <v>307</v>
      </c>
      <c r="AG118" s="989"/>
      <c r="AH118" s="989"/>
      <c r="AI118" s="989"/>
      <c r="AJ118" s="990"/>
      <c r="AK118" s="991" t="s">
        <v>306</v>
      </c>
      <c r="AL118" s="989"/>
      <c r="AM118" s="989"/>
      <c r="AN118" s="989"/>
      <c r="AO118" s="990"/>
      <c r="AP118" s="992" t="s">
        <v>428</v>
      </c>
      <c r="AQ118" s="993"/>
      <c r="AR118" s="993"/>
      <c r="AS118" s="993"/>
      <c r="AT118" s="994"/>
      <c r="AU118" s="1023"/>
      <c r="AV118" s="1024"/>
      <c r="AW118" s="1024"/>
      <c r="AX118" s="1024"/>
      <c r="AY118" s="1024"/>
      <c r="AZ118" s="966" t="s">
        <v>463</v>
      </c>
      <c r="BA118" s="967"/>
      <c r="BB118" s="967"/>
      <c r="BC118" s="967"/>
      <c r="BD118" s="967"/>
      <c r="BE118" s="967"/>
      <c r="BF118" s="967"/>
      <c r="BG118" s="967"/>
      <c r="BH118" s="967"/>
      <c r="BI118" s="967"/>
      <c r="BJ118" s="967"/>
      <c r="BK118" s="967"/>
      <c r="BL118" s="967"/>
      <c r="BM118" s="967"/>
      <c r="BN118" s="967"/>
      <c r="BO118" s="967"/>
      <c r="BP118" s="968"/>
      <c r="BQ118" s="969" t="s">
        <v>127</v>
      </c>
      <c r="BR118" s="932"/>
      <c r="BS118" s="932"/>
      <c r="BT118" s="932"/>
      <c r="BU118" s="932"/>
      <c r="BV118" s="932" t="s">
        <v>127</v>
      </c>
      <c r="BW118" s="932"/>
      <c r="BX118" s="932"/>
      <c r="BY118" s="932"/>
      <c r="BZ118" s="932"/>
      <c r="CA118" s="932" t="s">
        <v>127</v>
      </c>
      <c r="CB118" s="932"/>
      <c r="CC118" s="932"/>
      <c r="CD118" s="932"/>
      <c r="CE118" s="932"/>
      <c r="CF118" s="962" t="s">
        <v>127</v>
      </c>
      <c r="CG118" s="963"/>
      <c r="CH118" s="963"/>
      <c r="CI118" s="963"/>
      <c r="CJ118" s="963"/>
      <c r="CK118" s="1018"/>
      <c r="CL118" s="905"/>
      <c r="CM118" s="908" t="s">
        <v>464</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458</v>
      </c>
      <c r="DH118" s="864"/>
      <c r="DI118" s="864"/>
      <c r="DJ118" s="864"/>
      <c r="DK118" s="865"/>
      <c r="DL118" s="866" t="s">
        <v>127</v>
      </c>
      <c r="DM118" s="864"/>
      <c r="DN118" s="864"/>
      <c r="DO118" s="864"/>
      <c r="DP118" s="865"/>
      <c r="DQ118" s="866" t="s">
        <v>461</v>
      </c>
      <c r="DR118" s="864"/>
      <c r="DS118" s="864"/>
      <c r="DT118" s="864"/>
      <c r="DU118" s="865"/>
      <c r="DV118" s="911" t="s">
        <v>465</v>
      </c>
      <c r="DW118" s="912"/>
      <c r="DX118" s="912"/>
      <c r="DY118" s="912"/>
      <c r="DZ118" s="913"/>
    </row>
    <row r="119" spans="1:130" s="245" customFormat="1" ht="26.25" customHeight="1" x14ac:dyDescent="0.15">
      <c r="A119" s="902" t="s">
        <v>432</v>
      </c>
      <c r="B119" s="903"/>
      <c r="C119" s="978" t="s">
        <v>433</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127</v>
      </c>
      <c r="AB119" s="982"/>
      <c r="AC119" s="982"/>
      <c r="AD119" s="982"/>
      <c r="AE119" s="983"/>
      <c r="AF119" s="984" t="s">
        <v>458</v>
      </c>
      <c r="AG119" s="982"/>
      <c r="AH119" s="982"/>
      <c r="AI119" s="982"/>
      <c r="AJ119" s="983"/>
      <c r="AK119" s="984" t="s">
        <v>127</v>
      </c>
      <c r="AL119" s="982"/>
      <c r="AM119" s="982"/>
      <c r="AN119" s="982"/>
      <c r="AO119" s="983"/>
      <c r="AP119" s="985" t="s">
        <v>127</v>
      </c>
      <c r="AQ119" s="986"/>
      <c r="AR119" s="986"/>
      <c r="AS119" s="986"/>
      <c r="AT119" s="987"/>
      <c r="AU119" s="1025"/>
      <c r="AV119" s="1026"/>
      <c r="AW119" s="1026"/>
      <c r="AX119" s="1026"/>
      <c r="AY119" s="1026"/>
      <c r="AZ119" s="276" t="s">
        <v>185</v>
      </c>
      <c r="BA119" s="276"/>
      <c r="BB119" s="276"/>
      <c r="BC119" s="276"/>
      <c r="BD119" s="276"/>
      <c r="BE119" s="276"/>
      <c r="BF119" s="276"/>
      <c r="BG119" s="276"/>
      <c r="BH119" s="276"/>
      <c r="BI119" s="276"/>
      <c r="BJ119" s="276"/>
      <c r="BK119" s="276"/>
      <c r="BL119" s="276"/>
      <c r="BM119" s="276"/>
      <c r="BN119" s="276"/>
      <c r="BO119" s="964" t="s">
        <v>466</v>
      </c>
      <c r="BP119" s="965"/>
      <c r="BQ119" s="969">
        <v>39082068</v>
      </c>
      <c r="BR119" s="932"/>
      <c r="BS119" s="932"/>
      <c r="BT119" s="932"/>
      <c r="BU119" s="932"/>
      <c r="BV119" s="932">
        <v>37940364</v>
      </c>
      <c r="BW119" s="932"/>
      <c r="BX119" s="932"/>
      <c r="BY119" s="932"/>
      <c r="BZ119" s="932"/>
      <c r="CA119" s="932">
        <v>35682273</v>
      </c>
      <c r="CB119" s="932"/>
      <c r="CC119" s="932"/>
      <c r="CD119" s="932"/>
      <c r="CE119" s="932"/>
      <c r="CF119" s="830"/>
      <c r="CG119" s="831"/>
      <c r="CH119" s="831"/>
      <c r="CI119" s="831"/>
      <c r="CJ119" s="921"/>
      <c r="CK119" s="1019"/>
      <c r="CL119" s="907"/>
      <c r="CM119" s="925" t="s">
        <v>467</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459</v>
      </c>
      <c r="DH119" s="847"/>
      <c r="DI119" s="847"/>
      <c r="DJ119" s="847"/>
      <c r="DK119" s="848"/>
      <c r="DL119" s="849" t="s">
        <v>127</v>
      </c>
      <c r="DM119" s="847"/>
      <c r="DN119" s="847"/>
      <c r="DO119" s="847"/>
      <c r="DP119" s="848"/>
      <c r="DQ119" s="849" t="s">
        <v>468</v>
      </c>
      <c r="DR119" s="847"/>
      <c r="DS119" s="847"/>
      <c r="DT119" s="847"/>
      <c r="DU119" s="848"/>
      <c r="DV119" s="935" t="s">
        <v>462</v>
      </c>
      <c r="DW119" s="936"/>
      <c r="DX119" s="936"/>
      <c r="DY119" s="936"/>
      <c r="DZ119" s="937"/>
    </row>
    <row r="120" spans="1:130" s="245" customFormat="1" ht="26.25" customHeight="1" x14ac:dyDescent="0.15">
      <c r="A120" s="904"/>
      <c r="B120" s="905"/>
      <c r="C120" s="908" t="s">
        <v>439</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468</v>
      </c>
      <c r="AB120" s="864"/>
      <c r="AC120" s="864"/>
      <c r="AD120" s="864"/>
      <c r="AE120" s="865"/>
      <c r="AF120" s="866" t="s">
        <v>459</v>
      </c>
      <c r="AG120" s="864"/>
      <c r="AH120" s="864"/>
      <c r="AI120" s="864"/>
      <c r="AJ120" s="865"/>
      <c r="AK120" s="866" t="s">
        <v>461</v>
      </c>
      <c r="AL120" s="864"/>
      <c r="AM120" s="864"/>
      <c r="AN120" s="864"/>
      <c r="AO120" s="865"/>
      <c r="AP120" s="911" t="s">
        <v>127</v>
      </c>
      <c r="AQ120" s="912"/>
      <c r="AR120" s="912"/>
      <c r="AS120" s="912"/>
      <c r="AT120" s="913"/>
      <c r="AU120" s="970" t="s">
        <v>469</v>
      </c>
      <c r="AV120" s="971"/>
      <c r="AW120" s="971"/>
      <c r="AX120" s="971"/>
      <c r="AY120" s="972"/>
      <c r="AZ120" s="947" t="s">
        <v>470</v>
      </c>
      <c r="BA120" s="892"/>
      <c r="BB120" s="892"/>
      <c r="BC120" s="892"/>
      <c r="BD120" s="892"/>
      <c r="BE120" s="892"/>
      <c r="BF120" s="892"/>
      <c r="BG120" s="892"/>
      <c r="BH120" s="892"/>
      <c r="BI120" s="892"/>
      <c r="BJ120" s="892"/>
      <c r="BK120" s="892"/>
      <c r="BL120" s="892"/>
      <c r="BM120" s="892"/>
      <c r="BN120" s="892"/>
      <c r="BO120" s="892"/>
      <c r="BP120" s="893"/>
      <c r="BQ120" s="948">
        <v>8729542</v>
      </c>
      <c r="BR120" s="929"/>
      <c r="BS120" s="929"/>
      <c r="BT120" s="929"/>
      <c r="BU120" s="929"/>
      <c r="BV120" s="929">
        <v>9595039</v>
      </c>
      <c r="BW120" s="929"/>
      <c r="BX120" s="929"/>
      <c r="BY120" s="929"/>
      <c r="BZ120" s="929"/>
      <c r="CA120" s="929">
        <v>8630262</v>
      </c>
      <c r="CB120" s="929"/>
      <c r="CC120" s="929"/>
      <c r="CD120" s="929"/>
      <c r="CE120" s="929"/>
      <c r="CF120" s="953">
        <v>82</v>
      </c>
      <c r="CG120" s="954"/>
      <c r="CH120" s="954"/>
      <c r="CI120" s="954"/>
      <c r="CJ120" s="954"/>
      <c r="CK120" s="955" t="s">
        <v>471</v>
      </c>
      <c r="CL120" s="939"/>
      <c r="CM120" s="939"/>
      <c r="CN120" s="939"/>
      <c r="CO120" s="940"/>
      <c r="CP120" s="959" t="s">
        <v>472</v>
      </c>
      <c r="CQ120" s="960"/>
      <c r="CR120" s="960"/>
      <c r="CS120" s="960"/>
      <c r="CT120" s="960"/>
      <c r="CU120" s="960"/>
      <c r="CV120" s="960"/>
      <c r="CW120" s="960"/>
      <c r="CX120" s="960"/>
      <c r="CY120" s="960"/>
      <c r="CZ120" s="960"/>
      <c r="DA120" s="960"/>
      <c r="DB120" s="960"/>
      <c r="DC120" s="960"/>
      <c r="DD120" s="960"/>
      <c r="DE120" s="960"/>
      <c r="DF120" s="961"/>
      <c r="DG120" s="948">
        <v>12135327</v>
      </c>
      <c r="DH120" s="929"/>
      <c r="DI120" s="929"/>
      <c r="DJ120" s="929"/>
      <c r="DK120" s="929"/>
      <c r="DL120" s="929">
        <v>11948988</v>
      </c>
      <c r="DM120" s="929"/>
      <c r="DN120" s="929"/>
      <c r="DO120" s="929"/>
      <c r="DP120" s="929"/>
      <c r="DQ120" s="929">
        <v>11620676</v>
      </c>
      <c r="DR120" s="929"/>
      <c r="DS120" s="929"/>
      <c r="DT120" s="929"/>
      <c r="DU120" s="929"/>
      <c r="DV120" s="930">
        <v>110.4</v>
      </c>
      <c r="DW120" s="930"/>
      <c r="DX120" s="930"/>
      <c r="DY120" s="930"/>
      <c r="DZ120" s="931"/>
    </row>
    <row r="121" spans="1:130" s="245" customFormat="1" ht="26.25" customHeight="1" x14ac:dyDescent="0.15">
      <c r="A121" s="904"/>
      <c r="B121" s="905"/>
      <c r="C121" s="950" t="s">
        <v>473</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127</v>
      </c>
      <c r="AB121" s="864"/>
      <c r="AC121" s="864"/>
      <c r="AD121" s="864"/>
      <c r="AE121" s="865"/>
      <c r="AF121" s="866" t="s">
        <v>127</v>
      </c>
      <c r="AG121" s="864"/>
      <c r="AH121" s="864"/>
      <c r="AI121" s="864"/>
      <c r="AJ121" s="865"/>
      <c r="AK121" s="866" t="s">
        <v>127</v>
      </c>
      <c r="AL121" s="864"/>
      <c r="AM121" s="864"/>
      <c r="AN121" s="864"/>
      <c r="AO121" s="865"/>
      <c r="AP121" s="911" t="s">
        <v>458</v>
      </c>
      <c r="AQ121" s="912"/>
      <c r="AR121" s="912"/>
      <c r="AS121" s="912"/>
      <c r="AT121" s="913"/>
      <c r="AU121" s="973"/>
      <c r="AV121" s="974"/>
      <c r="AW121" s="974"/>
      <c r="AX121" s="974"/>
      <c r="AY121" s="975"/>
      <c r="AZ121" s="899" t="s">
        <v>474</v>
      </c>
      <c r="BA121" s="834"/>
      <c r="BB121" s="834"/>
      <c r="BC121" s="834"/>
      <c r="BD121" s="834"/>
      <c r="BE121" s="834"/>
      <c r="BF121" s="834"/>
      <c r="BG121" s="834"/>
      <c r="BH121" s="834"/>
      <c r="BI121" s="834"/>
      <c r="BJ121" s="834"/>
      <c r="BK121" s="834"/>
      <c r="BL121" s="834"/>
      <c r="BM121" s="834"/>
      <c r="BN121" s="834"/>
      <c r="BO121" s="834"/>
      <c r="BP121" s="835"/>
      <c r="BQ121" s="900">
        <v>6219670</v>
      </c>
      <c r="BR121" s="901"/>
      <c r="BS121" s="901"/>
      <c r="BT121" s="901"/>
      <c r="BU121" s="901"/>
      <c r="BV121" s="901">
        <v>6542521</v>
      </c>
      <c r="BW121" s="901"/>
      <c r="BX121" s="901"/>
      <c r="BY121" s="901"/>
      <c r="BZ121" s="901"/>
      <c r="CA121" s="901">
        <v>6454682</v>
      </c>
      <c r="CB121" s="901"/>
      <c r="CC121" s="901"/>
      <c r="CD121" s="901"/>
      <c r="CE121" s="901"/>
      <c r="CF121" s="962">
        <v>61.3</v>
      </c>
      <c r="CG121" s="963"/>
      <c r="CH121" s="963"/>
      <c r="CI121" s="963"/>
      <c r="CJ121" s="963"/>
      <c r="CK121" s="956"/>
      <c r="CL121" s="942"/>
      <c r="CM121" s="942"/>
      <c r="CN121" s="942"/>
      <c r="CO121" s="943"/>
      <c r="CP121" s="922" t="s">
        <v>402</v>
      </c>
      <c r="CQ121" s="923"/>
      <c r="CR121" s="923"/>
      <c r="CS121" s="923"/>
      <c r="CT121" s="923"/>
      <c r="CU121" s="923"/>
      <c r="CV121" s="923"/>
      <c r="CW121" s="923"/>
      <c r="CX121" s="923"/>
      <c r="CY121" s="923"/>
      <c r="CZ121" s="923"/>
      <c r="DA121" s="923"/>
      <c r="DB121" s="923"/>
      <c r="DC121" s="923"/>
      <c r="DD121" s="923"/>
      <c r="DE121" s="923"/>
      <c r="DF121" s="924"/>
      <c r="DG121" s="900" t="s">
        <v>127</v>
      </c>
      <c r="DH121" s="901"/>
      <c r="DI121" s="901"/>
      <c r="DJ121" s="901"/>
      <c r="DK121" s="901"/>
      <c r="DL121" s="901" t="s">
        <v>127</v>
      </c>
      <c r="DM121" s="901"/>
      <c r="DN121" s="901"/>
      <c r="DO121" s="901"/>
      <c r="DP121" s="901"/>
      <c r="DQ121" s="901" t="s">
        <v>127</v>
      </c>
      <c r="DR121" s="901"/>
      <c r="DS121" s="901"/>
      <c r="DT121" s="901"/>
      <c r="DU121" s="901"/>
      <c r="DV121" s="878" t="s">
        <v>465</v>
      </c>
      <c r="DW121" s="878"/>
      <c r="DX121" s="878"/>
      <c r="DY121" s="878"/>
      <c r="DZ121" s="879"/>
    </row>
    <row r="122" spans="1:130" s="245" customFormat="1" ht="26.25" customHeight="1" x14ac:dyDescent="0.15">
      <c r="A122" s="904"/>
      <c r="B122" s="905"/>
      <c r="C122" s="908" t="s">
        <v>449</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461</v>
      </c>
      <c r="AB122" s="864"/>
      <c r="AC122" s="864"/>
      <c r="AD122" s="864"/>
      <c r="AE122" s="865"/>
      <c r="AF122" s="866" t="s">
        <v>462</v>
      </c>
      <c r="AG122" s="864"/>
      <c r="AH122" s="864"/>
      <c r="AI122" s="864"/>
      <c r="AJ122" s="865"/>
      <c r="AK122" s="866" t="s">
        <v>127</v>
      </c>
      <c r="AL122" s="864"/>
      <c r="AM122" s="864"/>
      <c r="AN122" s="864"/>
      <c r="AO122" s="865"/>
      <c r="AP122" s="911" t="s">
        <v>127</v>
      </c>
      <c r="AQ122" s="912"/>
      <c r="AR122" s="912"/>
      <c r="AS122" s="912"/>
      <c r="AT122" s="913"/>
      <c r="AU122" s="973"/>
      <c r="AV122" s="974"/>
      <c r="AW122" s="974"/>
      <c r="AX122" s="974"/>
      <c r="AY122" s="975"/>
      <c r="AZ122" s="966" t="s">
        <v>475</v>
      </c>
      <c r="BA122" s="967"/>
      <c r="BB122" s="967"/>
      <c r="BC122" s="967"/>
      <c r="BD122" s="967"/>
      <c r="BE122" s="967"/>
      <c r="BF122" s="967"/>
      <c r="BG122" s="967"/>
      <c r="BH122" s="967"/>
      <c r="BI122" s="967"/>
      <c r="BJ122" s="967"/>
      <c r="BK122" s="967"/>
      <c r="BL122" s="967"/>
      <c r="BM122" s="967"/>
      <c r="BN122" s="967"/>
      <c r="BO122" s="967"/>
      <c r="BP122" s="968"/>
      <c r="BQ122" s="969">
        <v>23459103</v>
      </c>
      <c r="BR122" s="932"/>
      <c r="BS122" s="932"/>
      <c r="BT122" s="932"/>
      <c r="BU122" s="932"/>
      <c r="BV122" s="932">
        <v>22910376</v>
      </c>
      <c r="BW122" s="932"/>
      <c r="BX122" s="932"/>
      <c r="BY122" s="932"/>
      <c r="BZ122" s="932"/>
      <c r="CA122" s="932">
        <v>22179504</v>
      </c>
      <c r="CB122" s="932"/>
      <c r="CC122" s="932"/>
      <c r="CD122" s="932"/>
      <c r="CE122" s="932"/>
      <c r="CF122" s="933">
        <v>210.6</v>
      </c>
      <c r="CG122" s="934"/>
      <c r="CH122" s="934"/>
      <c r="CI122" s="934"/>
      <c r="CJ122" s="934"/>
      <c r="CK122" s="956"/>
      <c r="CL122" s="942"/>
      <c r="CM122" s="942"/>
      <c r="CN122" s="942"/>
      <c r="CO122" s="943"/>
      <c r="CP122" s="922" t="s">
        <v>403</v>
      </c>
      <c r="CQ122" s="923"/>
      <c r="CR122" s="923"/>
      <c r="CS122" s="923"/>
      <c r="CT122" s="923"/>
      <c r="CU122" s="923"/>
      <c r="CV122" s="923"/>
      <c r="CW122" s="923"/>
      <c r="CX122" s="923"/>
      <c r="CY122" s="923"/>
      <c r="CZ122" s="923"/>
      <c r="DA122" s="923"/>
      <c r="DB122" s="923"/>
      <c r="DC122" s="923"/>
      <c r="DD122" s="923"/>
      <c r="DE122" s="923"/>
      <c r="DF122" s="924"/>
      <c r="DG122" s="900" t="s">
        <v>127</v>
      </c>
      <c r="DH122" s="901"/>
      <c r="DI122" s="901"/>
      <c r="DJ122" s="901"/>
      <c r="DK122" s="901"/>
      <c r="DL122" s="901" t="s">
        <v>127</v>
      </c>
      <c r="DM122" s="901"/>
      <c r="DN122" s="901"/>
      <c r="DO122" s="901"/>
      <c r="DP122" s="901"/>
      <c r="DQ122" s="901" t="s">
        <v>127</v>
      </c>
      <c r="DR122" s="901"/>
      <c r="DS122" s="901"/>
      <c r="DT122" s="901"/>
      <c r="DU122" s="901"/>
      <c r="DV122" s="878" t="s">
        <v>127</v>
      </c>
      <c r="DW122" s="878"/>
      <c r="DX122" s="878"/>
      <c r="DY122" s="878"/>
      <c r="DZ122" s="879"/>
    </row>
    <row r="123" spans="1:130" s="245" customFormat="1" ht="26.25" customHeight="1" x14ac:dyDescent="0.15">
      <c r="A123" s="904"/>
      <c r="B123" s="905"/>
      <c r="C123" s="908" t="s">
        <v>455</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v>2101</v>
      </c>
      <c r="AB123" s="864"/>
      <c r="AC123" s="864"/>
      <c r="AD123" s="864"/>
      <c r="AE123" s="865"/>
      <c r="AF123" s="866">
        <v>2101</v>
      </c>
      <c r="AG123" s="864"/>
      <c r="AH123" s="864"/>
      <c r="AI123" s="864"/>
      <c r="AJ123" s="865"/>
      <c r="AK123" s="866">
        <v>2101</v>
      </c>
      <c r="AL123" s="864"/>
      <c r="AM123" s="864"/>
      <c r="AN123" s="864"/>
      <c r="AO123" s="865"/>
      <c r="AP123" s="911">
        <v>0</v>
      </c>
      <c r="AQ123" s="912"/>
      <c r="AR123" s="912"/>
      <c r="AS123" s="912"/>
      <c r="AT123" s="913"/>
      <c r="AU123" s="976"/>
      <c r="AV123" s="977"/>
      <c r="AW123" s="977"/>
      <c r="AX123" s="977"/>
      <c r="AY123" s="977"/>
      <c r="AZ123" s="276" t="s">
        <v>185</v>
      </c>
      <c r="BA123" s="276"/>
      <c r="BB123" s="276"/>
      <c r="BC123" s="276"/>
      <c r="BD123" s="276"/>
      <c r="BE123" s="276"/>
      <c r="BF123" s="276"/>
      <c r="BG123" s="276"/>
      <c r="BH123" s="276"/>
      <c r="BI123" s="276"/>
      <c r="BJ123" s="276"/>
      <c r="BK123" s="276"/>
      <c r="BL123" s="276"/>
      <c r="BM123" s="276"/>
      <c r="BN123" s="276"/>
      <c r="BO123" s="964" t="s">
        <v>476</v>
      </c>
      <c r="BP123" s="965"/>
      <c r="BQ123" s="919">
        <v>38408315</v>
      </c>
      <c r="BR123" s="920"/>
      <c r="BS123" s="920"/>
      <c r="BT123" s="920"/>
      <c r="BU123" s="920"/>
      <c r="BV123" s="920">
        <v>39047936</v>
      </c>
      <c r="BW123" s="920"/>
      <c r="BX123" s="920"/>
      <c r="BY123" s="920"/>
      <c r="BZ123" s="920"/>
      <c r="CA123" s="920">
        <v>37264448</v>
      </c>
      <c r="CB123" s="920"/>
      <c r="CC123" s="920"/>
      <c r="CD123" s="920"/>
      <c r="CE123" s="920"/>
      <c r="CF123" s="830"/>
      <c r="CG123" s="831"/>
      <c r="CH123" s="831"/>
      <c r="CI123" s="831"/>
      <c r="CJ123" s="921"/>
      <c r="CK123" s="956"/>
      <c r="CL123" s="942"/>
      <c r="CM123" s="942"/>
      <c r="CN123" s="942"/>
      <c r="CO123" s="943"/>
      <c r="CP123" s="922" t="s">
        <v>477</v>
      </c>
      <c r="CQ123" s="923"/>
      <c r="CR123" s="923"/>
      <c r="CS123" s="923"/>
      <c r="CT123" s="923"/>
      <c r="CU123" s="923"/>
      <c r="CV123" s="923"/>
      <c r="CW123" s="923"/>
      <c r="CX123" s="923"/>
      <c r="CY123" s="923"/>
      <c r="CZ123" s="923"/>
      <c r="DA123" s="923"/>
      <c r="DB123" s="923"/>
      <c r="DC123" s="923"/>
      <c r="DD123" s="923"/>
      <c r="DE123" s="923"/>
      <c r="DF123" s="924"/>
      <c r="DG123" s="863" t="s">
        <v>458</v>
      </c>
      <c r="DH123" s="864"/>
      <c r="DI123" s="864"/>
      <c r="DJ123" s="864"/>
      <c r="DK123" s="865"/>
      <c r="DL123" s="866" t="s">
        <v>462</v>
      </c>
      <c r="DM123" s="864"/>
      <c r="DN123" s="864"/>
      <c r="DO123" s="864"/>
      <c r="DP123" s="865"/>
      <c r="DQ123" s="866" t="s">
        <v>127</v>
      </c>
      <c r="DR123" s="864"/>
      <c r="DS123" s="864"/>
      <c r="DT123" s="864"/>
      <c r="DU123" s="865"/>
      <c r="DV123" s="911" t="s">
        <v>127</v>
      </c>
      <c r="DW123" s="912"/>
      <c r="DX123" s="912"/>
      <c r="DY123" s="912"/>
      <c r="DZ123" s="913"/>
    </row>
    <row r="124" spans="1:130" s="245" customFormat="1" ht="26.25" customHeight="1" thickBot="1" x14ac:dyDescent="0.2">
      <c r="A124" s="904"/>
      <c r="B124" s="905"/>
      <c r="C124" s="908" t="s">
        <v>460</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458</v>
      </c>
      <c r="AB124" s="864"/>
      <c r="AC124" s="864"/>
      <c r="AD124" s="864"/>
      <c r="AE124" s="865"/>
      <c r="AF124" s="866" t="s">
        <v>462</v>
      </c>
      <c r="AG124" s="864"/>
      <c r="AH124" s="864"/>
      <c r="AI124" s="864"/>
      <c r="AJ124" s="865"/>
      <c r="AK124" s="866" t="s">
        <v>127</v>
      </c>
      <c r="AL124" s="864"/>
      <c r="AM124" s="864"/>
      <c r="AN124" s="864"/>
      <c r="AO124" s="865"/>
      <c r="AP124" s="911" t="s">
        <v>127</v>
      </c>
      <c r="AQ124" s="912"/>
      <c r="AR124" s="912"/>
      <c r="AS124" s="912"/>
      <c r="AT124" s="913"/>
      <c r="AU124" s="914" t="s">
        <v>478</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6.4</v>
      </c>
      <c r="BR124" s="918"/>
      <c r="BS124" s="918"/>
      <c r="BT124" s="918"/>
      <c r="BU124" s="918"/>
      <c r="BV124" s="918" t="s">
        <v>127</v>
      </c>
      <c r="BW124" s="918"/>
      <c r="BX124" s="918"/>
      <c r="BY124" s="918"/>
      <c r="BZ124" s="918"/>
      <c r="CA124" s="918" t="s">
        <v>127</v>
      </c>
      <c r="CB124" s="918"/>
      <c r="CC124" s="918"/>
      <c r="CD124" s="918"/>
      <c r="CE124" s="918"/>
      <c r="CF124" s="808"/>
      <c r="CG124" s="809"/>
      <c r="CH124" s="809"/>
      <c r="CI124" s="809"/>
      <c r="CJ124" s="949"/>
      <c r="CK124" s="957"/>
      <c r="CL124" s="957"/>
      <c r="CM124" s="957"/>
      <c r="CN124" s="957"/>
      <c r="CO124" s="958"/>
      <c r="CP124" s="922" t="s">
        <v>479</v>
      </c>
      <c r="CQ124" s="923"/>
      <c r="CR124" s="923"/>
      <c r="CS124" s="923"/>
      <c r="CT124" s="923"/>
      <c r="CU124" s="923"/>
      <c r="CV124" s="923"/>
      <c r="CW124" s="923"/>
      <c r="CX124" s="923"/>
      <c r="CY124" s="923"/>
      <c r="CZ124" s="923"/>
      <c r="DA124" s="923"/>
      <c r="DB124" s="923"/>
      <c r="DC124" s="923"/>
      <c r="DD124" s="923"/>
      <c r="DE124" s="923"/>
      <c r="DF124" s="924"/>
      <c r="DG124" s="846" t="s">
        <v>127</v>
      </c>
      <c r="DH124" s="847"/>
      <c r="DI124" s="847"/>
      <c r="DJ124" s="847"/>
      <c r="DK124" s="848"/>
      <c r="DL124" s="849" t="s">
        <v>127</v>
      </c>
      <c r="DM124" s="847"/>
      <c r="DN124" s="847"/>
      <c r="DO124" s="847"/>
      <c r="DP124" s="848"/>
      <c r="DQ124" s="849" t="s">
        <v>461</v>
      </c>
      <c r="DR124" s="847"/>
      <c r="DS124" s="847"/>
      <c r="DT124" s="847"/>
      <c r="DU124" s="848"/>
      <c r="DV124" s="935" t="s">
        <v>127</v>
      </c>
      <c r="DW124" s="936"/>
      <c r="DX124" s="936"/>
      <c r="DY124" s="936"/>
      <c r="DZ124" s="937"/>
    </row>
    <row r="125" spans="1:130" s="245" customFormat="1" ht="26.25" customHeight="1" x14ac:dyDescent="0.15">
      <c r="A125" s="904"/>
      <c r="B125" s="905"/>
      <c r="C125" s="908" t="s">
        <v>464</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461</v>
      </c>
      <c r="AB125" s="864"/>
      <c r="AC125" s="864"/>
      <c r="AD125" s="864"/>
      <c r="AE125" s="865"/>
      <c r="AF125" s="866" t="s">
        <v>127</v>
      </c>
      <c r="AG125" s="864"/>
      <c r="AH125" s="864"/>
      <c r="AI125" s="864"/>
      <c r="AJ125" s="865"/>
      <c r="AK125" s="866" t="s">
        <v>127</v>
      </c>
      <c r="AL125" s="864"/>
      <c r="AM125" s="864"/>
      <c r="AN125" s="864"/>
      <c r="AO125" s="865"/>
      <c r="AP125" s="911" t="s">
        <v>461</v>
      </c>
      <c r="AQ125" s="912"/>
      <c r="AR125" s="912"/>
      <c r="AS125" s="912"/>
      <c r="AT125" s="913"/>
      <c r="AU125" s="277"/>
      <c r="AV125" s="278"/>
      <c r="AW125" s="278"/>
      <c r="AX125" s="278"/>
      <c r="AY125" s="278"/>
      <c r="AZ125" s="278"/>
      <c r="BA125" s="278"/>
      <c r="BB125" s="278"/>
      <c r="BC125" s="278"/>
      <c r="BD125" s="278"/>
      <c r="BE125" s="278"/>
      <c r="BF125" s="278"/>
      <c r="BG125" s="278"/>
      <c r="BH125" s="278"/>
      <c r="BI125" s="278"/>
      <c r="BJ125" s="278"/>
      <c r="BK125" s="278"/>
      <c r="BL125" s="278"/>
      <c r="BM125" s="278"/>
      <c r="BN125" s="278"/>
      <c r="BO125" s="278"/>
      <c r="BP125" s="278"/>
      <c r="BQ125" s="279"/>
      <c r="BR125" s="279"/>
      <c r="BS125" s="279"/>
      <c r="BT125" s="279"/>
      <c r="BU125" s="279"/>
      <c r="BV125" s="279"/>
      <c r="BW125" s="279"/>
      <c r="BX125" s="279"/>
      <c r="BY125" s="279"/>
      <c r="BZ125" s="279"/>
      <c r="CA125" s="279"/>
      <c r="CB125" s="279"/>
      <c r="CC125" s="279"/>
      <c r="CD125" s="279"/>
      <c r="CE125" s="279"/>
      <c r="CF125" s="279"/>
      <c r="CG125" s="279"/>
      <c r="CH125" s="279"/>
      <c r="CI125" s="279"/>
      <c r="CJ125" s="280"/>
      <c r="CK125" s="938" t="s">
        <v>480</v>
      </c>
      <c r="CL125" s="939"/>
      <c r="CM125" s="939"/>
      <c r="CN125" s="939"/>
      <c r="CO125" s="940"/>
      <c r="CP125" s="947" t="s">
        <v>481</v>
      </c>
      <c r="CQ125" s="892"/>
      <c r="CR125" s="892"/>
      <c r="CS125" s="892"/>
      <c r="CT125" s="892"/>
      <c r="CU125" s="892"/>
      <c r="CV125" s="892"/>
      <c r="CW125" s="892"/>
      <c r="CX125" s="892"/>
      <c r="CY125" s="892"/>
      <c r="CZ125" s="892"/>
      <c r="DA125" s="892"/>
      <c r="DB125" s="892"/>
      <c r="DC125" s="892"/>
      <c r="DD125" s="892"/>
      <c r="DE125" s="892"/>
      <c r="DF125" s="893"/>
      <c r="DG125" s="948" t="s">
        <v>127</v>
      </c>
      <c r="DH125" s="929"/>
      <c r="DI125" s="929"/>
      <c r="DJ125" s="929"/>
      <c r="DK125" s="929"/>
      <c r="DL125" s="929" t="s">
        <v>127</v>
      </c>
      <c r="DM125" s="929"/>
      <c r="DN125" s="929"/>
      <c r="DO125" s="929"/>
      <c r="DP125" s="929"/>
      <c r="DQ125" s="929" t="s">
        <v>127</v>
      </c>
      <c r="DR125" s="929"/>
      <c r="DS125" s="929"/>
      <c r="DT125" s="929"/>
      <c r="DU125" s="929"/>
      <c r="DV125" s="930" t="s">
        <v>468</v>
      </c>
      <c r="DW125" s="930"/>
      <c r="DX125" s="930"/>
      <c r="DY125" s="930"/>
      <c r="DZ125" s="931"/>
    </row>
    <row r="126" spans="1:130" s="245" customFormat="1" ht="26.25" customHeight="1" thickBot="1" x14ac:dyDescent="0.2">
      <c r="A126" s="904"/>
      <c r="B126" s="905"/>
      <c r="C126" s="908" t="s">
        <v>467</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127</v>
      </c>
      <c r="AB126" s="864"/>
      <c r="AC126" s="864"/>
      <c r="AD126" s="864"/>
      <c r="AE126" s="865"/>
      <c r="AF126" s="866" t="s">
        <v>127</v>
      </c>
      <c r="AG126" s="864"/>
      <c r="AH126" s="864"/>
      <c r="AI126" s="864"/>
      <c r="AJ126" s="865"/>
      <c r="AK126" s="866" t="s">
        <v>127</v>
      </c>
      <c r="AL126" s="864"/>
      <c r="AM126" s="864"/>
      <c r="AN126" s="864"/>
      <c r="AO126" s="865"/>
      <c r="AP126" s="911" t="s">
        <v>458</v>
      </c>
      <c r="AQ126" s="912"/>
      <c r="AR126" s="912"/>
      <c r="AS126" s="912"/>
      <c r="AT126" s="913"/>
      <c r="AU126" s="281"/>
      <c r="AV126" s="281"/>
      <c r="AW126" s="281"/>
      <c r="AX126" s="281"/>
      <c r="AY126" s="281"/>
      <c r="AZ126" s="281"/>
      <c r="BA126" s="281"/>
      <c r="BB126" s="281"/>
      <c r="BC126" s="281"/>
      <c r="BD126" s="281"/>
      <c r="BE126" s="281"/>
      <c r="BF126" s="281"/>
      <c r="BG126" s="281"/>
      <c r="BH126" s="281"/>
      <c r="BI126" s="281"/>
      <c r="BJ126" s="281"/>
      <c r="BK126" s="281"/>
      <c r="BL126" s="281"/>
      <c r="BM126" s="281"/>
      <c r="BN126" s="281"/>
      <c r="BO126" s="281"/>
      <c r="BP126" s="281"/>
      <c r="BQ126" s="281"/>
      <c r="BR126" s="281"/>
      <c r="BS126" s="281"/>
      <c r="BT126" s="281"/>
      <c r="BU126" s="281"/>
      <c r="BV126" s="281"/>
      <c r="BW126" s="281"/>
      <c r="BX126" s="281"/>
      <c r="BY126" s="281"/>
      <c r="BZ126" s="281"/>
      <c r="CA126" s="281"/>
      <c r="CB126" s="281"/>
      <c r="CC126" s="281"/>
      <c r="CD126" s="282"/>
      <c r="CE126" s="282"/>
      <c r="CF126" s="282"/>
      <c r="CG126" s="279"/>
      <c r="CH126" s="279"/>
      <c r="CI126" s="279"/>
      <c r="CJ126" s="280"/>
      <c r="CK126" s="941"/>
      <c r="CL126" s="942"/>
      <c r="CM126" s="942"/>
      <c r="CN126" s="942"/>
      <c r="CO126" s="943"/>
      <c r="CP126" s="899" t="s">
        <v>482</v>
      </c>
      <c r="CQ126" s="834"/>
      <c r="CR126" s="834"/>
      <c r="CS126" s="834"/>
      <c r="CT126" s="834"/>
      <c r="CU126" s="834"/>
      <c r="CV126" s="834"/>
      <c r="CW126" s="834"/>
      <c r="CX126" s="834"/>
      <c r="CY126" s="834"/>
      <c r="CZ126" s="834"/>
      <c r="DA126" s="834"/>
      <c r="DB126" s="834"/>
      <c r="DC126" s="834"/>
      <c r="DD126" s="834"/>
      <c r="DE126" s="834"/>
      <c r="DF126" s="835"/>
      <c r="DG126" s="900" t="s">
        <v>461</v>
      </c>
      <c r="DH126" s="901"/>
      <c r="DI126" s="901"/>
      <c r="DJ126" s="901"/>
      <c r="DK126" s="901"/>
      <c r="DL126" s="901" t="s">
        <v>458</v>
      </c>
      <c r="DM126" s="901"/>
      <c r="DN126" s="901"/>
      <c r="DO126" s="901"/>
      <c r="DP126" s="901"/>
      <c r="DQ126" s="901" t="s">
        <v>468</v>
      </c>
      <c r="DR126" s="901"/>
      <c r="DS126" s="901"/>
      <c r="DT126" s="901"/>
      <c r="DU126" s="901"/>
      <c r="DV126" s="878" t="s">
        <v>127</v>
      </c>
      <c r="DW126" s="878"/>
      <c r="DX126" s="878"/>
      <c r="DY126" s="878"/>
      <c r="DZ126" s="879"/>
    </row>
    <row r="127" spans="1:130" s="245" customFormat="1" ht="26.25" customHeight="1" x14ac:dyDescent="0.15">
      <c r="A127" s="906"/>
      <c r="B127" s="907"/>
      <c r="C127" s="925" t="s">
        <v>483</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468</v>
      </c>
      <c r="AB127" s="864"/>
      <c r="AC127" s="864"/>
      <c r="AD127" s="864"/>
      <c r="AE127" s="865"/>
      <c r="AF127" s="866" t="s">
        <v>461</v>
      </c>
      <c r="AG127" s="864"/>
      <c r="AH127" s="864"/>
      <c r="AI127" s="864"/>
      <c r="AJ127" s="865"/>
      <c r="AK127" s="866" t="s">
        <v>458</v>
      </c>
      <c r="AL127" s="864"/>
      <c r="AM127" s="864"/>
      <c r="AN127" s="864"/>
      <c r="AO127" s="865"/>
      <c r="AP127" s="911" t="s">
        <v>465</v>
      </c>
      <c r="AQ127" s="912"/>
      <c r="AR127" s="912"/>
      <c r="AS127" s="912"/>
      <c r="AT127" s="913"/>
      <c r="AU127" s="281"/>
      <c r="AV127" s="281"/>
      <c r="AW127" s="281"/>
      <c r="AX127" s="928" t="s">
        <v>484</v>
      </c>
      <c r="AY127" s="896"/>
      <c r="AZ127" s="896"/>
      <c r="BA127" s="896"/>
      <c r="BB127" s="896"/>
      <c r="BC127" s="896"/>
      <c r="BD127" s="896"/>
      <c r="BE127" s="897"/>
      <c r="BF127" s="895" t="s">
        <v>485</v>
      </c>
      <c r="BG127" s="896"/>
      <c r="BH127" s="896"/>
      <c r="BI127" s="896"/>
      <c r="BJ127" s="896"/>
      <c r="BK127" s="896"/>
      <c r="BL127" s="897"/>
      <c r="BM127" s="895" t="s">
        <v>486</v>
      </c>
      <c r="BN127" s="896"/>
      <c r="BO127" s="896"/>
      <c r="BP127" s="896"/>
      <c r="BQ127" s="896"/>
      <c r="BR127" s="896"/>
      <c r="BS127" s="897"/>
      <c r="BT127" s="895" t="s">
        <v>487</v>
      </c>
      <c r="BU127" s="896"/>
      <c r="BV127" s="896"/>
      <c r="BW127" s="896"/>
      <c r="BX127" s="896"/>
      <c r="BY127" s="896"/>
      <c r="BZ127" s="898"/>
      <c r="CA127" s="281"/>
      <c r="CB127" s="281"/>
      <c r="CC127" s="281"/>
      <c r="CD127" s="282"/>
      <c r="CE127" s="282"/>
      <c r="CF127" s="282"/>
      <c r="CG127" s="279"/>
      <c r="CH127" s="279"/>
      <c r="CI127" s="279"/>
      <c r="CJ127" s="280"/>
      <c r="CK127" s="941"/>
      <c r="CL127" s="942"/>
      <c r="CM127" s="942"/>
      <c r="CN127" s="942"/>
      <c r="CO127" s="943"/>
      <c r="CP127" s="899" t="s">
        <v>488</v>
      </c>
      <c r="CQ127" s="834"/>
      <c r="CR127" s="834"/>
      <c r="CS127" s="834"/>
      <c r="CT127" s="834"/>
      <c r="CU127" s="834"/>
      <c r="CV127" s="834"/>
      <c r="CW127" s="834"/>
      <c r="CX127" s="834"/>
      <c r="CY127" s="834"/>
      <c r="CZ127" s="834"/>
      <c r="DA127" s="834"/>
      <c r="DB127" s="834"/>
      <c r="DC127" s="834"/>
      <c r="DD127" s="834"/>
      <c r="DE127" s="834"/>
      <c r="DF127" s="835"/>
      <c r="DG127" s="900" t="s">
        <v>127</v>
      </c>
      <c r="DH127" s="901"/>
      <c r="DI127" s="901"/>
      <c r="DJ127" s="901"/>
      <c r="DK127" s="901"/>
      <c r="DL127" s="901" t="s">
        <v>127</v>
      </c>
      <c r="DM127" s="901"/>
      <c r="DN127" s="901"/>
      <c r="DO127" s="901"/>
      <c r="DP127" s="901"/>
      <c r="DQ127" s="901" t="s">
        <v>127</v>
      </c>
      <c r="DR127" s="901"/>
      <c r="DS127" s="901"/>
      <c r="DT127" s="901"/>
      <c r="DU127" s="901"/>
      <c r="DV127" s="878" t="s">
        <v>465</v>
      </c>
      <c r="DW127" s="878"/>
      <c r="DX127" s="878"/>
      <c r="DY127" s="878"/>
      <c r="DZ127" s="879"/>
    </row>
    <row r="128" spans="1:130" s="245" customFormat="1" ht="26.25" customHeight="1" thickBot="1" x14ac:dyDescent="0.2">
      <c r="A128" s="880" t="s">
        <v>489</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490</v>
      </c>
      <c r="X128" s="882"/>
      <c r="Y128" s="882"/>
      <c r="Z128" s="883"/>
      <c r="AA128" s="884">
        <v>517304</v>
      </c>
      <c r="AB128" s="885"/>
      <c r="AC128" s="885"/>
      <c r="AD128" s="885"/>
      <c r="AE128" s="886"/>
      <c r="AF128" s="887">
        <v>590029</v>
      </c>
      <c r="AG128" s="885"/>
      <c r="AH128" s="885"/>
      <c r="AI128" s="885"/>
      <c r="AJ128" s="886"/>
      <c r="AK128" s="887">
        <v>709930</v>
      </c>
      <c r="AL128" s="885"/>
      <c r="AM128" s="885"/>
      <c r="AN128" s="885"/>
      <c r="AO128" s="886"/>
      <c r="AP128" s="888"/>
      <c r="AQ128" s="889"/>
      <c r="AR128" s="889"/>
      <c r="AS128" s="889"/>
      <c r="AT128" s="890"/>
      <c r="AU128" s="281"/>
      <c r="AV128" s="281"/>
      <c r="AW128" s="281"/>
      <c r="AX128" s="891" t="s">
        <v>491</v>
      </c>
      <c r="AY128" s="892"/>
      <c r="AZ128" s="892"/>
      <c r="BA128" s="892"/>
      <c r="BB128" s="892"/>
      <c r="BC128" s="892"/>
      <c r="BD128" s="892"/>
      <c r="BE128" s="893"/>
      <c r="BF128" s="870" t="s">
        <v>468</v>
      </c>
      <c r="BG128" s="871"/>
      <c r="BH128" s="871"/>
      <c r="BI128" s="871"/>
      <c r="BJ128" s="871"/>
      <c r="BK128" s="871"/>
      <c r="BL128" s="894"/>
      <c r="BM128" s="870">
        <v>13.01</v>
      </c>
      <c r="BN128" s="871"/>
      <c r="BO128" s="871"/>
      <c r="BP128" s="871"/>
      <c r="BQ128" s="871"/>
      <c r="BR128" s="871"/>
      <c r="BS128" s="894"/>
      <c r="BT128" s="870">
        <v>20</v>
      </c>
      <c r="BU128" s="871"/>
      <c r="BV128" s="871"/>
      <c r="BW128" s="871"/>
      <c r="BX128" s="871"/>
      <c r="BY128" s="871"/>
      <c r="BZ128" s="872"/>
      <c r="CA128" s="282"/>
      <c r="CB128" s="282"/>
      <c r="CC128" s="282"/>
      <c r="CD128" s="282"/>
      <c r="CE128" s="282"/>
      <c r="CF128" s="282"/>
      <c r="CG128" s="279"/>
      <c r="CH128" s="279"/>
      <c r="CI128" s="279"/>
      <c r="CJ128" s="280"/>
      <c r="CK128" s="944"/>
      <c r="CL128" s="945"/>
      <c r="CM128" s="945"/>
      <c r="CN128" s="945"/>
      <c r="CO128" s="946"/>
      <c r="CP128" s="873" t="s">
        <v>492</v>
      </c>
      <c r="CQ128" s="812"/>
      <c r="CR128" s="812"/>
      <c r="CS128" s="812"/>
      <c r="CT128" s="812"/>
      <c r="CU128" s="812"/>
      <c r="CV128" s="812"/>
      <c r="CW128" s="812"/>
      <c r="CX128" s="812"/>
      <c r="CY128" s="812"/>
      <c r="CZ128" s="812"/>
      <c r="DA128" s="812"/>
      <c r="DB128" s="812"/>
      <c r="DC128" s="812"/>
      <c r="DD128" s="812"/>
      <c r="DE128" s="812"/>
      <c r="DF128" s="813"/>
      <c r="DG128" s="874">
        <v>6067</v>
      </c>
      <c r="DH128" s="875"/>
      <c r="DI128" s="875"/>
      <c r="DJ128" s="875"/>
      <c r="DK128" s="875"/>
      <c r="DL128" s="875">
        <v>5219</v>
      </c>
      <c r="DM128" s="875"/>
      <c r="DN128" s="875"/>
      <c r="DO128" s="875"/>
      <c r="DP128" s="875"/>
      <c r="DQ128" s="875">
        <v>7942</v>
      </c>
      <c r="DR128" s="875"/>
      <c r="DS128" s="875"/>
      <c r="DT128" s="875"/>
      <c r="DU128" s="875"/>
      <c r="DV128" s="876">
        <v>0.1</v>
      </c>
      <c r="DW128" s="876"/>
      <c r="DX128" s="876"/>
      <c r="DY128" s="876"/>
      <c r="DZ128" s="877"/>
    </row>
    <row r="129" spans="1:131" s="245" customFormat="1" ht="26.25" customHeight="1" x14ac:dyDescent="0.15">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493</v>
      </c>
      <c r="X129" s="861"/>
      <c r="Y129" s="861"/>
      <c r="Z129" s="862"/>
      <c r="AA129" s="863">
        <v>12446514</v>
      </c>
      <c r="AB129" s="864"/>
      <c r="AC129" s="864"/>
      <c r="AD129" s="864"/>
      <c r="AE129" s="865"/>
      <c r="AF129" s="866">
        <v>12443051</v>
      </c>
      <c r="AG129" s="864"/>
      <c r="AH129" s="864"/>
      <c r="AI129" s="864"/>
      <c r="AJ129" s="865"/>
      <c r="AK129" s="866">
        <v>12404022</v>
      </c>
      <c r="AL129" s="864"/>
      <c r="AM129" s="864"/>
      <c r="AN129" s="864"/>
      <c r="AO129" s="865"/>
      <c r="AP129" s="867"/>
      <c r="AQ129" s="868"/>
      <c r="AR129" s="868"/>
      <c r="AS129" s="868"/>
      <c r="AT129" s="869"/>
      <c r="AU129" s="283"/>
      <c r="AV129" s="283"/>
      <c r="AW129" s="283"/>
      <c r="AX129" s="833" t="s">
        <v>494</v>
      </c>
      <c r="AY129" s="834"/>
      <c r="AZ129" s="834"/>
      <c r="BA129" s="834"/>
      <c r="BB129" s="834"/>
      <c r="BC129" s="834"/>
      <c r="BD129" s="834"/>
      <c r="BE129" s="835"/>
      <c r="BF129" s="853" t="s">
        <v>127</v>
      </c>
      <c r="BG129" s="854"/>
      <c r="BH129" s="854"/>
      <c r="BI129" s="854"/>
      <c r="BJ129" s="854"/>
      <c r="BK129" s="854"/>
      <c r="BL129" s="855"/>
      <c r="BM129" s="853">
        <v>18.010000000000002</v>
      </c>
      <c r="BN129" s="854"/>
      <c r="BO129" s="854"/>
      <c r="BP129" s="854"/>
      <c r="BQ129" s="854"/>
      <c r="BR129" s="854"/>
      <c r="BS129" s="855"/>
      <c r="BT129" s="853">
        <v>30</v>
      </c>
      <c r="BU129" s="856"/>
      <c r="BV129" s="856"/>
      <c r="BW129" s="856"/>
      <c r="BX129" s="856"/>
      <c r="BY129" s="856"/>
      <c r="BZ129" s="857"/>
      <c r="CA129" s="284"/>
      <c r="CB129" s="284"/>
      <c r="CC129" s="284"/>
      <c r="CD129" s="284"/>
      <c r="CE129" s="284"/>
      <c r="CF129" s="284"/>
      <c r="CG129" s="284"/>
      <c r="CH129" s="284"/>
      <c r="CI129" s="284"/>
      <c r="CJ129" s="284"/>
      <c r="CK129" s="284"/>
      <c r="CL129" s="284"/>
      <c r="CM129" s="284"/>
      <c r="CN129" s="284"/>
      <c r="CO129" s="284"/>
      <c r="CP129" s="284"/>
      <c r="CQ129" s="284"/>
      <c r="CR129" s="284"/>
      <c r="CS129" s="284"/>
      <c r="CT129" s="284"/>
      <c r="CU129" s="284"/>
      <c r="CV129" s="284"/>
      <c r="CW129" s="284"/>
      <c r="CX129" s="284"/>
      <c r="CY129" s="284"/>
      <c r="CZ129" s="284"/>
      <c r="DA129" s="284"/>
      <c r="DB129" s="284"/>
      <c r="DC129" s="284"/>
      <c r="DD129" s="284"/>
      <c r="DE129" s="284"/>
      <c r="DF129" s="284"/>
      <c r="DG129" s="284"/>
      <c r="DH129" s="284"/>
      <c r="DI129" s="284"/>
      <c r="DJ129" s="284"/>
      <c r="DK129" s="284"/>
      <c r="DL129" s="284"/>
      <c r="DM129" s="284"/>
      <c r="DN129" s="284"/>
      <c r="DO129" s="284"/>
      <c r="DP129" s="252"/>
      <c r="DQ129" s="252"/>
      <c r="DR129" s="252"/>
      <c r="DS129" s="252"/>
      <c r="DT129" s="252"/>
      <c r="DU129" s="252"/>
      <c r="DV129" s="252"/>
      <c r="DW129" s="252"/>
      <c r="DX129" s="252"/>
      <c r="DY129" s="252"/>
      <c r="DZ129" s="256"/>
    </row>
    <row r="130" spans="1:131" s="245" customFormat="1" ht="26.25" customHeight="1" x14ac:dyDescent="0.15">
      <c r="A130" s="858" t="s">
        <v>495</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496</v>
      </c>
      <c r="X130" s="861"/>
      <c r="Y130" s="861"/>
      <c r="Z130" s="862"/>
      <c r="AA130" s="863">
        <v>1953752</v>
      </c>
      <c r="AB130" s="864"/>
      <c r="AC130" s="864"/>
      <c r="AD130" s="864"/>
      <c r="AE130" s="865"/>
      <c r="AF130" s="866">
        <v>1934113</v>
      </c>
      <c r="AG130" s="864"/>
      <c r="AH130" s="864"/>
      <c r="AI130" s="864"/>
      <c r="AJ130" s="865"/>
      <c r="AK130" s="866">
        <v>1873349</v>
      </c>
      <c r="AL130" s="864"/>
      <c r="AM130" s="864"/>
      <c r="AN130" s="864"/>
      <c r="AO130" s="865"/>
      <c r="AP130" s="867"/>
      <c r="AQ130" s="868"/>
      <c r="AR130" s="868"/>
      <c r="AS130" s="868"/>
      <c r="AT130" s="869"/>
      <c r="AU130" s="283"/>
      <c r="AV130" s="283"/>
      <c r="AW130" s="283"/>
      <c r="AX130" s="833" t="s">
        <v>497</v>
      </c>
      <c r="AY130" s="834"/>
      <c r="AZ130" s="834"/>
      <c r="BA130" s="834"/>
      <c r="BB130" s="834"/>
      <c r="BC130" s="834"/>
      <c r="BD130" s="834"/>
      <c r="BE130" s="835"/>
      <c r="BF130" s="836">
        <v>6.7</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4"/>
      <c r="CB130" s="284"/>
      <c r="CC130" s="284"/>
      <c r="CD130" s="284"/>
      <c r="CE130" s="284"/>
      <c r="CF130" s="284"/>
      <c r="CG130" s="284"/>
      <c r="CH130" s="284"/>
      <c r="CI130" s="284"/>
      <c r="CJ130" s="284"/>
      <c r="CK130" s="284"/>
      <c r="CL130" s="284"/>
      <c r="CM130" s="284"/>
      <c r="CN130" s="284"/>
      <c r="CO130" s="284"/>
      <c r="CP130" s="284"/>
      <c r="CQ130" s="284"/>
      <c r="CR130" s="284"/>
      <c r="CS130" s="284"/>
      <c r="CT130" s="284"/>
      <c r="CU130" s="284"/>
      <c r="CV130" s="284"/>
      <c r="CW130" s="284"/>
      <c r="CX130" s="284"/>
      <c r="CY130" s="284"/>
      <c r="CZ130" s="284"/>
      <c r="DA130" s="284"/>
      <c r="DB130" s="284"/>
      <c r="DC130" s="284"/>
      <c r="DD130" s="284"/>
      <c r="DE130" s="284"/>
      <c r="DF130" s="284"/>
      <c r="DG130" s="284"/>
      <c r="DH130" s="284"/>
      <c r="DI130" s="284"/>
      <c r="DJ130" s="284"/>
      <c r="DK130" s="284"/>
      <c r="DL130" s="284"/>
      <c r="DM130" s="284"/>
      <c r="DN130" s="284"/>
      <c r="DO130" s="284"/>
      <c r="DP130" s="252"/>
      <c r="DQ130" s="252"/>
      <c r="DR130" s="252"/>
      <c r="DS130" s="252"/>
      <c r="DT130" s="252"/>
      <c r="DU130" s="252"/>
      <c r="DV130" s="252"/>
      <c r="DW130" s="252"/>
      <c r="DX130" s="252"/>
      <c r="DY130" s="252"/>
      <c r="DZ130" s="256"/>
    </row>
    <row r="131" spans="1:131" s="245"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498</v>
      </c>
      <c r="X131" s="844"/>
      <c r="Y131" s="844"/>
      <c r="Z131" s="845"/>
      <c r="AA131" s="846">
        <v>10492762</v>
      </c>
      <c r="AB131" s="847"/>
      <c r="AC131" s="847"/>
      <c r="AD131" s="847"/>
      <c r="AE131" s="848"/>
      <c r="AF131" s="849">
        <v>10508938</v>
      </c>
      <c r="AG131" s="847"/>
      <c r="AH131" s="847"/>
      <c r="AI131" s="847"/>
      <c r="AJ131" s="848"/>
      <c r="AK131" s="849">
        <v>10530673</v>
      </c>
      <c r="AL131" s="847"/>
      <c r="AM131" s="847"/>
      <c r="AN131" s="847"/>
      <c r="AO131" s="848"/>
      <c r="AP131" s="850"/>
      <c r="AQ131" s="851"/>
      <c r="AR131" s="851"/>
      <c r="AS131" s="851"/>
      <c r="AT131" s="852"/>
      <c r="AU131" s="283"/>
      <c r="AV131" s="283"/>
      <c r="AW131" s="283"/>
      <c r="AX131" s="811" t="s">
        <v>499</v>
      </c>
      <c r="AY131" s="812"/>
      <c r="AZ131" s="812"/>
      <c r="BA131" s="812"/>
      <c r="BB131" s="812"/>
      <c r="BC131" s="812"/>
      <c r="BD131" s="812"/>
      <c r="BE131" s="813"/>
      <c r="BF131" s="814" t="s">
        <v>127</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4"/>
      <c r="CB131" s="284"/>
      <c r="CC131" s="284"/>
      <c r="CD131" s="284"/>
      <c r="CE131" s="284"/>
      <c r="CF131" s="284"/>
      <c r="CG131" s="284"/>
      <c r="CH131" s="284"/>
      <c r="CI131" s="284"/>
      <c r="CJ131" s="284"/>
      <c r="CK131" s="284"/>
      <c r="CL131" s="284"/>
      <c r="CM131" s="284"/>
      <c r="CN131" s="284"/>
      <c r="CO131" s="284"/>
      <c r="CP131" s="284"/>
      <c r="CQ131" s="284"/>
      <c r="CR131" s="284"/>
      <c r="CS131" s="284"/>
      <c r="CT131" s="284"/>
      <c r="CU131" s="284"/>
      <c r="CV131" s="284"/>
      <c r="CW131" s="284"/>
      <c r="CX131" s="284"/>
      <c r="CY131" s="284"/>
      <c r="CZ131" s="284"/>
      <c r="DA131" s="284"/>
      <c r="DB131" s="284"/>
      <c r="DC131" s="284"/>
      <c r="DD131" s="284"/>
      <c r="DE131" s="284"/>
      <c r="DF131" s="284"/>
      <c r="DG131" s="284"/>
      <c r="DH131" s="284"/>
      <c r="DI131" s="284"/>
      <c r="DJ131" s="284"/>
      <c r="DK131" s="284"/>
      <c r="DL131" s="284"/>
      <c r="DM131" s="284"/>
      <c r="DN131" s="284"/>
      <c r="DO131" s="284"/>
      <c r="DP131" s="252"/>
      <c r="DQ131" s="252"/>
      <c r="DR131" s="252"/>
      <c r="DS131" s="252"/>
      <c r="DT131" s="252"/>
      <c r="DU131" s="252"/>
      <c r="DV131" s="252"/>
      <c r="DW131" s="252"/>
      <c r="DX131" s="252"/>
      <c r="DY131" s="252"/>
      <c r="DZ131" s="256"/>
    </row>
    <row r="132" spans="1:131" s="245" customFormat="1" ht="26.25" customHeight="1" x14ac:dyDescent="0.15">
      <c r="A132" s="820" t="s">
        <v>500</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501</v>
      </c>
      <c r="W132" s="824"/>
      <c r="X132" s="824"/>
      <c r="Y132" s="824"/>
      <c r="Z132" s="825"/>
      <c r="AA132" s="826">
        <v>8.9784367550000006</v>
      </c>
      <c r="AB132" s="827"/>
      <c r="AC132" s="827"/>
      <c r="AD132" s="827"/>
      <c r="AE132" s="828"/>
      <c r="AF132" s="829">
        <v>5.9659596429999997</v>
      </c>
      <c r="AG132" s="827"/>
      <c r="AH132" s="827"/>
      <c r="AI132" s="827"/>
      <c r="AJ132" s="828"/>
      <c r="AK132" s="829">
        <v>5.3275037599999999</v>
      </c>
      <c r="AL132" s="827"/>
      <c r="AM132" s="827"/>
      <c r="AN132" s="827"/>
      <c r="AO132" s="828"/>
      <c r="AP132" s="830"/>
      <c r="AQ132" s="831"/>
      <c r="AR132" s="831"/>
      <c r="AS132" s="831"/>
      <c r="AT132" s="832"/>
      <c r="AU132" s="285"/>
      <c r="AV132" s="286"/>
      <c r="AW132" s="286"/>
      <c r="AX132" s="252"/>
      <c r="AY132" s="252"/>
      <c r="AZ132" s="252"/>
      <c r="BA132" s="252"/>
      <c r="BB132" s="252"/>
      <c r="BC132" s="252"/>
      <c r="BD132" s="252"/>
      <c r="BE132" s="252"/>
      <c r="BF132" s="252"/>
      <c r="BG132" s="252"/>
      <c r="BH132" s="252"/>
      <c r="BI132" s="252"/>
      <c r="BJ132" s="252"/>
      <c r="BK132" s="252"/>
      <c r="BL132" s="252"/>
      <c r="BM132" s="252"/>
      <c r="BN132" s="252"/>
      <c r="BO132" s="252"/>
      <c r="BP132" s="252"/>
      <c r="BQ132" s="252"/>
      <c r="BR132" s="252"/>
      <c r="BS132" s="253"/>
      <c r="BT132" s="252"/>
      <c r="BU132" s="252"/>
      <c r="BV132" s="252"/>
      <c r="BW132" s="252"/>
      <c r="BX132" s="252"/>
      <c r="BY132" s="252"/>
      <c r="BZ132" s="252"/>
      <c r="CA132" s="284"/>
      <c r="CB132" s="284"/>
      <c r="CC132" s="284"/>
      <c r="CD132" s="284"/>
      <c r="CE132" s="284"/>
      <c r="CF132" s="284"/>
      <c r="CG132" s="284"/>
      <c r="CH132" s="284"/>
      <c r="CI132" s="284"/>
      <c r="CJ132" s="284"/>
      <c r="CK132" s="284"/>
      <c r="CL132" s="284"/>
      <c r="CM132" s="284"/>
      <c r="CN132" s="284"/>
      <c r="CO132" s="284"/>
      <c r="CP132" s="284"/>
      <c r="CQ132" s="284"/>
      <c r="CR132" s="284"/>
      <c r="CS132" s="284"/>
      <c r="CT132" s="284"/>
      <c r="CU132" s="284"/>
      <c r="CV132" s="284"/>
      <c r="CW132" s="284"/>
      <c r="CX132" s="284"/>
      <c r="CY132" s="284"/>
      <c r="CZ132" s="284"/>
      <c r="DA132" s="284"/>
      <c r="DB132" s="284"/>
      <c r="DC132" s="284"/>
      <c r="DD132" s="284"/>
      <c r="DE132" s="284"/>
      <c r="DF132" s="284"/>
      <c r="DG132" s="284"/>
      <c r="DH132" s="284"/>
      <c r="DI132" s="284"/>
      <c r="DJ132" s="284"/>
      <c r="DK132" s="284"/>
      <c r="DL132" s="284"/>
      <c r="DM132" s="284"/>
      <c r="DN132" s="284"/>
      <c r="DO132" s="284"/>
      <c r="DP132" s="256"/>
      <c r="DQ132" s="256"/>
      <c r="DR132" s="256"/>
      <c r="DS132" s="256"/>
      <c r="DT132" s="256"/>
      <c r="DU132" s="256"/>
      <c r="DV132" s="256"/>
      <c r="DW132" s="256"/>
      <c r="DX132" s="256"/>
      <c r="DY132" s="256"/>
      <c r="DZ132" s="256"/>
    </row>
    <row r="133" spans="1:131" s="245"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502</v>
      </c>
      <c r="W133" s="803"/>
      <c r="X133" s="803"/>
      <c r="Y133" s="803"/>
      <c r="Z133" s="804"/>
      <c r="AA133" s="805">
        <v>9.1</v>
      </c>
      <c r="AB133" s="806"/>
      <c r="AC133" s="806"/>
      <c r="AD133" s="806"/>
      <c r="AE133" s="807"/>
      <c r="AF133" s="805">
        <v>8.1</v>
      </c>
      <c r="AG133" s="806"/>
      <c r="AH133" s="806"/>
      <c r="AI133" s="806"/>
      <c r="AJ133" s="807"/>
      <c r="AK133" s="805">
        <v>6.7</v>
      </c>
      <c r="AL133" s="806"/>
      <c r="AM133" s="806"/>
      <c r="AN133" s="806"/>
      <c r="AO133" s="807"/>
      <c r="AP133" s="808"/>
      <c r="AQ133" s="809"/>
      <c r="AR133" s="809"/>
      <c r="AS133" s="809"/>
      <c r="AT133" s="810"/>
      <c r="AU133" s="286"/>
      <c r="AV133" s="286"/>
      <c r="AW133" s="286"/>
      <c r="AX133" s="286"/>
      <c r="AY133" s="286"/>
      <c r="AZ133" s="286"/>
      <c r="BA133" s="286"/>
      <c r="BB133" s="286"/>
      <c r="BC133" s="286"/>
      <c r="BD133" s="286"/>
      <c r="BE133" s="286"/>
      <c r="BF133" s="286"/>
      <c r="BG133" s="286"/>
      <c r="BH133" s="286"/>
      <c r="BI133" s="286"/>
      <c r="BJ133" s="286"/>
      <c r="BK133" s="286"/>
      <c r="BL133" s="286"/>
      <c r="BM133" s="286"/>
      <c r="BN133" s="284"/>
      <c r="BO133" s="284"/>
      <c r="BP133" s="284"/>
      <c r="BQ133" s="284"/>
      <c r="BR133" s="284"/>
      <c r="BS133" s="284"/>
      <c r="BT133" s="284"/>
      <c r="BU133" s="284"/>
      <c r="BV133" s="284"/>
      <c r="BW133" s="284"/>
      <c r="BX133" s="284"/>
      <c r="BY133" s="284"/>
      <c r="BZ133" s="284"/>
      <c r="CA133" s="284"/>
      <c r="CB133" s="284"/>
      <c r="CC133" s="284"/>
      <c r="CD133" s="284"/>
      <c r="CE133" s="284"/>
      <c r="CF133" s="284"/>
      <c r="CG133" s="284"/>
      <c r="CH133" s="284"/>
      <c r="CI133" s="284"/>
      <c r="CJ133" s="284"/>
      <c r="CK133" s="284"/>
      <c r="CL133" s="284"/>
      <c r="CM133" s="284"/>
      <c r="CN133" s="284"/>
      <c r="CO133" s="284"/>
      <c r="CP133" s="284"/>
      <c r="CQ133" s="284"/>
      <c r="CR133" s="284"/>
      <c r="CS133" s="284"/>
      <c r="CT133" s="284"/>
      <c r="CU133" s="284"/>
      <c r="CV133" s="284"/>
      <c r="CW133" s="284"/>
      <c r="CX133" s="284"/>
      <c r="CY133" s="284"/>
      <c r="CZ133" s="284"/>
      <c r="DA133" s="284"/>
      <c r="DB133" s="284"/>
      <c r="DC133" s="284"/>
      <c r="DD133" s="284"/>
      <c r="DE133" s="284"/>
      <c r="DF133" s="284"/>
      <c r="DG133" s="284"/>
      <c r="DH133" s="284"/>
      <c r="DI133" s="284"/>
      <c r="DJ133" s="284"/>
      <c r="DK133" s="284"/>
      <c r="DL133" s="284"/>
      <c r="DM133" s="284"/>
      <c r="DN133" s="284"/>
      <c r="DO133" s="284"/>
      <c r="DP133" s="256"/>
      <c r="DQ133" s="256"/>
      <c r="DR133" s="256"/>
      <c r="DS133" s="256"/>
      <c r="DT133" s="256"/>
      <c r="DU133" s="256"/>
      <c r="DV133" s="256"/>
      <c r="DW133" s="256"/>
      <c r="DX133" s="256"/>
      <c r="DY133" s="256"/>
      <c r="DZ133" s="256"/>
    </row>
    <row r="134" spans="1:131" s="246" customFormat="1" ht="11.25" customHeight="1" x14ac:dyDescent="0.15">
      <c r="A134" s="287"/>
      <c r="B134" s="287"/>
      <c r="C134" s="287"/>
      <c r="D134" s="287"/>
      <c r="E134" s="287"/>
      <c r="F134" s="287"/>
      <c r="G134" s="287"/>
      <c r="H134" s="287"/>
      <c r="I134" s="287"/>
      <c r="J134" s="287"/>
      <c r="K134" s="287"/>
      <c r="L134" s="287"/>
      <c r="M134" s="287"/>
      <c r="N134" s="287"/>
      <c r="O134" s="287"/>
      <c r="P134" s="287"/>
      <c r="Q134" s="287"/>
      <c r="R134" s="287"/>
      <c r="S134" s="287"/>
      <c r="T134" s="287"/>
      <c r="U134" s="287"/>
      <c r="V134" s="287"/>
      <c r="W134" s="287"/>
      <c r="X134" s="287"/>
      <c r="Y134" s="287"/>
      <c r="Z134" s="287"/>
      <c r="AA134" s="287"/>
      <c r="AB134" s="287"/>
      <c r="AC134" s="287"/>
      <c r="AD134" s="287"/>
      <c r="AE134" s="287"/>
      <c r="AF134" s="287"/>
      <c r="AG134" s="287"/>
      <c r="AH134" s="287"/>
      <c r="AI134" s="287"/>
      <c r="AJ134" s="287"/>
      <c r="AK134" s="287"/>
      <c r="AL134" s="287"/>
      <c r="AM134" s="287"/>
      <c r="AN134" s="287"/>
      <c r="AO134" s="287"/>
      <c r="AP134" s="287"/>
      <c r="AQ134" s="287"/>
      <c r="AR134" s="287"/>
      <c r="AS134" s="287"/>
      <c r="AT134" s="287"/>
      <c r="AU134" s="286"/>
      <c r="AV134" s="286"/>
      <c r="AW134" s="286"/>
      <c r="AX134" s="286"/>
      <c r="AY134" s="286"/>
      <c r="AZ134" s="286"/>
      <c r="BA134" s="286"/>
      <c r="BB134" s="286"/>
      <c r="BC134" s="286"/>
      <c r="BD134" s="286"/>
      <c r="BE134" s="286"/>
      <c r="BF134" s="286"/>
      <c r="BG134" s="286"/>
      <c r="BH134" s="286"/>
      <c r="BI134" s="286"/>
      <c r="BJ134" s="286"/>
      <c r="BK134" s="286"/>
      <c r="BL134" s="286"/>
      <c r="BM134" s="286"/>
      <c r="BN134" s="284"/>
      <c r="BO134" s="284"/>
      <c r="BP134" s="284"/>
      <c r="BQ134" s="284"/>
      <c r="BR134" s="284"/>
      <c r="BS134" s="284"/>
      <c r="BT134" s="284"/>
      <c r="BU134" s="284"/>
      <c r="BV134" s="284"/>
      <c r="BW134" s="284"/>
      <c r="BX134" s="284"/>
      <c r="BY134" s="284"/>
      <c r="BZ134" s="284"/>
      <c r="CA134" s="284"/>
      <c r="CB134" s="284"/>
      <c r="CC134" s="284"/>
      <c r="CD134" s="284"/>
      <c r="CE134" s="284"/>
      <c r="CF134" s="284"/>
      <c r="CG134" s="284"/>
      <c r="CH134" s="284"/>
      <c r="CI134" s="284"/>
      <c r="CJ134" s="284"/>
      <c r="CK134" s="284"/>
      <c r="CL134" s="284"/>
      <c r="CM134" s="284"/>
      <c r="CN134" s="284"/>
      <c r="CO134" s="284"/>
      <c r="CP134" s="284"/>
      <c r="CQ134" s="284"/>
      <c r="CR134" s="284"/>
      <c r="CS134" s="284"/>
      <c r="CT134" s="284"/>
      <c r="CU134" s="284"/>
      <c r="CV134" s="284"/>
      <c r="CW134" s="284"/>
      <c r="CX134" s="284"/>
      <c r="CY134" s="284"/>
      <c r="CZ134" s="284"/>
      <c r="DA134" s="284"/>
      <c r="DB134" s="284"/>
      <c r="DC134" s="284"/>
      <c r="DD134" s="284"/>
      <c r="DE134" s="284"/>
      <c r="DF134" s="284"/>
      <c r="DG134" s="284"/>
      <c r="DH134" s="284"/>
      <c r="DI134" s="284"/>
      <c r="DJ134" s="284"/>
      <c r="DK134" s="284"/>
      <c r="DL134" s="284"/>
      <c r="DM134" s="284"/>
      <c r="DN134" s="284"/>
      <c r="DO134" s="284"/>
      <c r="DP134" s="256"/>
      <c r="DQ134" s="256"/>
      <c r="DR134" s="256"/>
      <c r="DS134" s="256"/>
      <c r="DT134" s="256"/>
      <c r="DU134" s="256"/>
      <c r="DV134" s="256"/>
      <c r="DW134" s="256"/>
      <c r="DX134" s="256"/>
      <c r="DY134" s="256"/>
      <c r="DZ134" s="256"/>
      <c r="EA134" s="245"/>
    </row>
    <row r="135" spans="1:131" ht="14.25" hidden="1" x14ac:dyDescent="0.15">
      <c r="AU135" s="287"/>
      <c r="AV135" s="287"/>
      <c r="AW135" s="287"/>
      <c r="AX135" s="287"/>
      <c r="AY135" s="287"/>
      <c r="AZ135" s="287"/>
      <c r="BA135" s="287"/>
      <c r="BB135" s="287"/>
      <c r="BC135" s="287"/>
      <c r="BD135" s="287"/>
      <c r="BE135" s="287"/>
      <c r="BF135" s="287"/>
      <c r="BG135" s="287"/>
      <c r="BH135" s="287"/>
      <c r="BI135" s="287"/>
      <c r="BJ135" s="287"/>
      <c r="BK135" s="287"/>
      <c r="BL135" s="287"/>
      <c r="BM135" s="287"/>
      <c r="BN135" s="287"/>
      <c r="BO135" s="287"/>
      <c r="BP135" s="287"/>
      <c r="BQ135" s="287"/>
      <c r="BR135" s="287"/>
      <c r="BS135" s="287"/>
      <c r="BT135" s="287"/>
      <c r="BU135" s="287"/>
      <c r="BV135" s="287"/>
      <c r="BW135" s="287"/>
      <c r="BX135" s="287"/>
      <c r="BY135" s="287"/>
      <c r="BZ135" s="287"/>
      <c r="CA135" s="287"/>
      <c r="CB135" s="287"/>
      <c r="CC135" s="287"/>
      <c r="CD135" s="287"/>
      <c r="CE135" s="287"/>
      <c r="CF135" s="287"/>
      <c r="CG135" s="287"/>
      <c r="CH135" s="287"/>
      <c r="CI135" s="287"/>
      <c r="CJ135" s="287"/>
      <c r="CK135" s="287"/>
      <c r="CL135" s="287"/>
      <c r="CM135" s="287"/>
      <c r="CN135" s="287"/>
      <c r="CO135" s="287"/>
      <c r="CP135" s="287"/>
      <c r="CQ135" s="287"/>
      <c r="CR135" s="287"/>
      <c r="CS135" s="287"/>
      <c r="CT135" s="287"/>
      <c r="CU135" s="287"/>
      <c r="CV135" s="287"/>
      <c r="CW135" s="287"/>
      <c r="CX135" s="287"/>
      <c r="CY135" s="287"/>
      <c r="CZ135" s="287"/>
      <c r="DA135" s="287"/>
      <c r="DB135" s="287"/>
      <c r="DC135" s="287"/>
      <c r="DD135" s="287"/>
      <c r="DE135" s="287"/>
      <c r="DF135" s="287"/>
      <c r="DG135" s="287"/>
      <c r="DH135" s="287"/>
      <c r="DI135" s="287"/>
      <c r="DJ135" s="287"/>
      <c r="DK135" s="287"/>
      <c r="DL135" s="287"/>
      <c r="DM135" s="287"/>
      <c r="DN135" s="287"/>
      <c r="DO135" s="287"/>
      <c r="DP135" s="287"/>
      <c r="DQ135" s="287"/>
      <c r="DR135" s="287"/>
      <c r="DS135" s="287"/>
      <c r="DT135" s="287"/>
      <c r="DU135" s="287"/>
      <c r="DV135" s="287"/>
      <c r="DW135" s="287"/>
      <c r="DX135" s="287"/>
      <c r="DY135" s="287"/>
      <c r="DZ135" s="287"/>
    </row>
    <row r="136" spans="1:131" hidden="1" x14ac:dyDescent="0.15"/>
  </sheetData>
  <sheetProtection algorithmName="SHA-512" hashValue="GvlrEr7qj+y/5nBjDzK4EWtbHwMe6HJkF5QjUPGVLZ4SoCYEXRg41obu2FbNTuggMRYRUK9Ne6afeP1As66VEg==" saltValue="qLpQT7ZXBYRzTQHtQQINf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3"/>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0" customWidth="1"/>
    <col min="121" max="121" width="0" style="289" hidden="1" customWidth="1"/>
    <col min="122" max="16384" width="9" style="289" hidden="1"/>
  </cols>
  <sheetData>
    <row r="1" spans="1:120" x14ac:dyDescent="0.15">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89"/>
    </row>
    <row r="17" spans="119:120" x14ac:dyDescent="0.15">
      <c r="DP17" s="289"/>
    </row>
    <row r="18" spans="119:120" x14ac:dyDescent="0.15"/>
    <row r="19" spans="119:120" x14ac:dyDescent="0.15"/>
    <row r="20" spans="119:120" x14ac:dyDescent="0.15">
      <c r="DO20" s="289"/>
      <c r="DP20" s="289"/>
    </row>
    <row r="21" spans="119:120" x14ac:dyDescent="0.15">
      <c r="DP21" s="289"/>
    </row>
    <row r="22" spans="119:120" x14ac:dyDescent="0.15"/>
    <row r="23" spans="119:120" x14ac:dyDescent="0.15">
      <c r="DO23" s="289"/>
      <c r="DP23" s="289"/>
    </row>
    <row r="24" spans="119:120" x14ac:dyDescent="0.15">
      <c r="DP24" s="289"/>
    </row>
    <row r="25" spans="119:120" x14ac:dyDescent="0.15">
      <c r="DP25" s="289"/>
    </row>
    <row r="26" spans="119:120" x14ac:dyDescent="0.15">
      <c r="DO26" s="289"/>
      <c r="DP26" s="289"/>
    </row>
    <row r="27" spans="119:120" x14ac:dyDescent="0.15"/>
    <row r="28" spans="119:120" x14ac:dyDescent="0.15">
      <c r="DO28" s="289"/>
      <c r="DP28" s="289"/>
    </row>
    <row r="29" spans="119:120" x14ac:dyDescent="0.15">
      <c r="DP29" s="289"/>
    </row>
    <row r="30" spans="119:120" x14ac:dyDescent="0.15"/>
    <row r="31" spans="119:120" x14ac:dyDescent="0.15">
      <c r="DO31" s="289"/>
      <c r="DP31" s="289"/>
    </row>
    <row r="32" spans="119:120" x14ac:dyDescent="0.15"/>
    <row r="33" spans="98:120" x14ac:dyDescent="0.15">
      <c r="DO33" s="289"/>
      <c r="DP33" s="289"/>
    </row>
    <row r="34" spans="98:120" x14ac:dyDescent="0.15">
      <c r="DM34" s="289"/>
    </row>
    <row r="35" spans="98:120" x14ac:dyDescent="0.15">
      <c r="CT35" s="289"/>
      <c r="CU35" s="289"/>
      <c r="CV35" s="289"/>
      <c r="CY35" s="289"/>
      <c r="CZ35" s="289"/>
      <c r="DA35" s="289"/>
      <c r="DD35" s="289"/>
      <c r="DE35" s="289"/>
      <c r="DF35" s="289"/>
      <c r="DI35" s="289"/>
      <c r="DJ35" s="289"/>
      <c r="DK35" s="289"/>
      <c r="DM35" s="289"/>
      <c r="DN35" s="289"/>
      <c r="DO35" s="289"/>
      <c r="DP35" s="289"/>
    </row>
    <row r="36" spans="98:120" x14ac:dyDescent="0.15"/>
    <row r="37" spans="98:120" x14ac:dyDescent="0.15">
      <c r="CW37" s="289"/>
      <c r="DB37" s="289"/>
      <c r="DG37" s="289"/>
      <c r="DL37" s="289"/>
      <c r="DP37" s="289"/>
    </row>
    <row r="38" spans="98:120" x14ac:dyDescent="0.15">
      <c r="CT38" s="289"/>
      <c r="CU38" s="289"/>
      <c r="CV38" s="289"/>
      <c r="CW38" s="289"/>
      <c r="CY38" s="289"/>
      <c r="CZ38" s="289"/>
      <c r="DA38" s="289"/>
      <c r="DB38" s="289"/>
      <c r="DD38" s="289"/>
      <c r="DE38" s="289"/>
      <c r="DF38" s="289"/>
      <c r="DG38" s="289"/>
      <c r="DI38" s="289"/>
      <c r="DJ38" s="289"/>
      <c r="DK38" s="289"/>
      <c r="DL38" s="289"/>
      <c r="DN38" s="289"/>
      <c r="DO38" s="289"/>
      <c r="DP38" s="28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89"/>
      <c r="DO49" s="289"/>
      <c r="DP49" s="28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89"/>
      <c r="CS63" s="289"/>
      <c r="CX63" s="289"/>
      <c r="DC63" s="289"/>
      <c r="DH63" s="289"/>
    </row>
    <row r="64" spans="22:120" x14ac:dyDescent="0.15">
      <c r="V64" s="289"/>
    </row>
    <row r="65" spans="15:120" x14ac:dyDescent="0.15">
      <c r="X65" s="289"/>
      <c r="Z65" s="289"/>
      <c r="AA65" s="289"/>
      <c r="AB65" s="289"/>
      <c r="AC65" s="289"/>
      <c r="AD65" s="289"/>
      <c r="AE65" s="289"/>
      <c r="AF65" s="289"/>
      <c r="AG65" s="289"/>
      <c r="AH65" s="289"/>
      <c r="AI65" s="289"/>
      <c r="AJ65" s="289"/>
      <c r="AK65" s="289"/>
      <c r="AL65" s="289"/>
      <c r="AM65" s="289"/>
      <c r="AN65" s="289"/>
      <c r="AO65" s="289"/>
      <c r="AP65" s="289"/>
      <c r="AQ65" s="289"/>
      <c r="AR65" s="289"/>
      <c r="AS65" s="289"/>
      <c r="AT65" s="289"/>
      <c r="AU65" s="289"/>
      <c r="AV65" s="289"/>
      <c r="AW65" s="289"/>
      <c r="AX65" s="289"/>
      <c r="AY65" s="289"/>
      <c r="AZ65" s="289"/>
      <c r="BA65" s="289"/>
      <c r="BB65" s="289"/>
      <c r="BC65" s="289"/>
      <c r="BD65" s="289"/>
      <c r="BE65" s="289"/>
      <c r="BF65" s="289"/>
      <c r="BG65" s="289"/>
      <c r="BH65" s="289"/>
      <c r="BI65" s="289"/>
      <c r="BJ65" s="289"/>
      <c r="BK65" s="289"/>
      <c r="BL65" s="289"/>
      <c r="BM65" s="289"/>
      <c r="BN65" s="289"/>
      <c r="BO65" s="289"/>
      <c r="BP65" s="289"/>
      <c r="BQ65" s="289"/>
      <c r="BR65" s="289"/>
      <c r="BS65" s="289"/>
      <c r="BT65" s="289"/>
      <c r="BU65" s="289"/>
      <c r="BV65" s="289"/>
      <c r="BW65" s="289"/>
      <c r="BX65" s="289"/>
      <c r="BY65" s="289"/>
      <c r="BZ65" s="289"/>
      <c r="CA65" s="289"/>
      <c r="CB65" s="289"/>
      <c r="CC65" s="289"/>
      <c r="CD65" s="289"/>
      <c r="CE65" s="289"/>
      <c r="CF65" s="289"/>
      <c r="CG65" s="289"/>
      <c r="CH65" s="289"/>
      <c r="CI65" s="289"/>
      <c r="CJ65" s="289"/>
      <c r="CK65" s="289"/>
      <c r="CL65" s="289"/>
      <c r="CM65" s="289"/>
      <c r="CN65" s="289"/>
      <c r="CO65" s="289"/>
      <c r="CP65" s="289"/>
      <c r="CQ65" s="289"/>
      <c r="CR65" s="289"/>
      <c r="CU65" s="289"/>
      <c r="CZ65" s="289"/>
      <c r="DE65" s="289"/>
      <c r="DJ65" s="289"/>
    </row>
    <row r="66" spans="15:120" x14ac:dyDescent="0.15">
      <c r="Q66" s="289"/>
      <c r="S66" s="289"/>
      <c r="U66" s="289"/>
      <c r="DM66" s="289"/>
    </row>
    <row r="67" spans="15:120" x14ac:dyDescent="0.15">
      <c r="O67" s="289"/>
      <c r="P67" s="289"/>
      <c r="R67" s="289"/>
      <c r="T67" s="289"/>
      <c r="Y67" s="289"/>
      <c r="CT67" s="289"/>
      <c r="CV67" s="289"/>
      <c r="CW67" s="289"/>
      <c r="CY67" s="289"/>
      <c r="DA67" s="289"/>
      <c r="DB67" s="289"/>
      <c r="DD67" s="289"/>
      <c r="DF67" s="289"/>
      <c r="DG67" s="289"/>
      <c r="DI67" s="289"/>
      <c r="DK67" s="289"/>
      <c r="DL67" s="289"/>
      <c r="DN67" s="289"/>
      <c r="DO67" s="289"/>
      <c r="DP67" s="289"/>
    </row>
    <row r="68" spans="15:120" x14ac:dyDescent="0.15"/>
    <row r="69" spans="15:120" x14ac:dyDescent="0.15"/>
    <row r="70" spans="15:120" x14ac:dyDescent="0.15"/>
    <row r="71" spans="15:120" x14ac:dyDescent="0.15"/>
    <row r="72" spans="15:120" x14ac:dyDescent="0.15">
      <c r="DP72" s="289"/>
    </row>
    <row r="73" spans="15:120" x14ac:dyDescent="0.15">
      <c r="DP73" s="28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89"/>
      <c r="CX96" s="289"/>
      <c r="DC96" s="289"/>
      <c r="DH96" s="289"/>
    </row>
    <row r="97" spans="24:120" x14ac:dyDescent="0.15">
      <c r="CS97" s="289"/>
      <c r="CX97" s="289"/>
      <c r="DC97" s="289"/>
      <c r="DH97" s="289"/>
      <c r="DP97" s="290" t="s">
        <v>503</v>
      </c>
    </row>
    <row r="98" spans="24:120" hidden="1" x14ac:dyDescent="0.15">
      <c r="CS98" s="289"/>
      <c r="CX98" s="289"/>
      <c r="DC98" s="289"/>
      <c r="DH98" s="289"/>
    </row>
    <row r="99" spans="24:120" hidden="1" x14ac:dyDescent="0.15">
      <c r="CS99" s="289"/>
      <c r="CX99" s="289"/>
      <c r="DC99" s="289"/>
      <c r="DH99" s="289"/>
    </row>
    <row r="101" spans="24:120" ht="12" hidden="1" customHeight="1" x14ac:dyDescent="0.15">
      <c r="X101" s="289"/>
      <c r="Y101" s="289"/>
      <c r="Z101" s="289"/>
      <c r="AA101" s="289"/>
      <c r="AB101" s="289"/>
      <c r="AC101" s="289"/>
      <c r="AD101" s="289"/>
      <c r="AE101" s="289"/>
      <c r="AF101" s="289"/>
      <c r="AG101" s="289"/>
      <c r="AH101" s="289"/>
      <c r="AI101" s="289"/>
      <c r="AJ101" s="289"/>
      <c r="AK101" s="289"/>
      <c r="AL101" s="289"/>
      <c r="AM101" s="289"/>
      <c r="AN101" s="289"/>
      <c r="AO101" s="289"/>
      <c r="AP101" s="289"/>
      <c r="AQ101" s="289"/>
      <c r="AR101" s="289"/>
      <c r="AS101" s="289"/>
      <c r="AT101" s="289"/>
      <c r="AU101" s="289"/>
      <c r="AV101" s="289"/>
      <c r="AW101" s="289"/>
      <c r="AX101" s="289"/>
      <c r="AY101" s="289"/>
      <c r="AZ101" s="289"/>
      <c r="BA101" s="289"/>
      <c r="BB101" s="289"/>
      <c r="BC101" s="289"/>
      <c r="BD101" s="289"/>
      <c r="BE101" s="289"/>
      <c r="BF101" s="289"/>
      <c r="BG101" s="289"/>
      <c r="BH101" s="289"/>
      <c r="BI101" s="289"/>
      <c r="BJ101" s="289"/>
      <c r="BK101" s="289"/>
      <c r="BL101" s="289"/>
      <c r="BM101" s="289"/>
      <c r="BN101" s="289"/>
      <c r="BO101" s="289"/>
      <c r="BP101" s="289"/>
      <c r="BQ101" s="289"/>
      <c r="BR101" s="289"/>
      <c r="BS101" s="289"/>
      <c r="BT101" s="289"/>
      <c r="BU101" s="289"/>
      <c r="BV101" s="289"/>
      <c r="BW101" s="289"/>
      <c r="BX101" s="289"/>
      <c r="BY101" s="289"/>
      <c r="BZ101" s="289"/>
      <c r="CA101" s="289"/>
      <c r="CB101" s="289"/>
      <c r="CC101" s="289"/>
      <c r="CD101" s="289"/>
      <c r="CE101" s="289"/>
      <c r="CF101" s="289"/>
      <c r="CG101" s="289"/>
      <c r="CH101" s="289"/>
      <c r="CI101" s="289"/>
      <c r="CJ101" s="289"/>
      <c r="CK101" s="289"/>
      <c r="CL101" s="289"/>
      <c r="CM101" s="289"/>
      <c r="CN101" s="289"/>
      <c r="CO101" s="289"/>
      <c r="CP101" s="289"/>
      <c r="CQ101" s="289"/>
      <c r="CR101" s="289"/>
      <c r="CU101" s="289"/>
      <c r="CZ101" s="289"/>
      <c r="DE101" s="289"/>
      <c r="DJ101" s="289"/>
    </row>
    <row r="102" spans="24:120" ht="1.5" hidden="1" customHeight="1" x14ac:dyDescent="0.15">
      <c r="CU102" s="289"/>
      <c r="CZ102" s="289"/>
      <c r="DE102" s="289"/>
      <c r="DJ102" s="289"/>
      <c r="DM102" s="289"/>
    </row>
    <row r="103" spans="24:120" hidden="1" x14ac:dyDescent="0.15">
      <c r="CT103" s="289"/>
      <c r="CV103" s="289"/>
      <c r="CW103" s="289"/>
      <c r="CY103" s="289"/>
      <c r="DA103" s="289"/>
      <c r="DB103" s="289"/>
      <c r="DD103" s="289"/>
      <c r="DF103" s="289"/>
      <c r="DG103" s="289"/>
      <c r="DI103" s="289"/>
      <c r="DK103" s="289"/>
      <c r="DL103" s="289"/>
      <c r="DM103" s="289"/>
      <c r="DN103" s="289"/>
      <c r="DO103" s="289"/>
      <c r="DP103" s="289"/>
    </row>
    <row r="104" spans="24:120" hidden="1" x14ac:dyDescent="0.15">
      <c r="CV104" s="289"/>
      <c r="CW104" s="289"/>
      <c r="DA104" s="289"/>
      <c r="DB104" s="289"/>
      <c r="DF104" s="289"/>
      <c r="DG104" s="289"/>
      <c r="DK104" s="289"/>
      <c r="DL104" s="289"/>
      <c r="DN104" s="289"/>
      <c r="DO104" s="289"/>
      <c r="DP104" s="289"/>
    </row>
    <row r="105" spans="24:120" ht="12.75" hidden="1" customHeight="1" x14ac:dyDescent="0.15"/>
  </sheetData>
  <sheetProtection algorithmName="SHA-512" hashValue="LmaC41am8ogxTofjKs/xf3UAGL6TVEocLPLNBXBSqFD5oGAu4fErIuedgJJOzjV7/5bk0LEBBr1rmQZByKgymQ==" saltValue="QK7/qWRnmfzrpZYowjrJvw==" spinCount="100000" sheet="1" objects="1" scenarios="1"/>
  <dataConsolidate/>
  <phoneticPr fontId="3"/>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90" customWidth="1"/>
    <col min="117" max="16384" width="9" style="289" hidden="1"/>
  </cols>
  <sheetData>
    <row r="1" spans="2:116"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row>
    <row r="2" spans="2:116" x14ac:dyDescent="0.15"/>
    <row r="3" spans="2:116" x14ac:dyDescent="0.15"/>
    <row r="4" spans="2:116" x14ac:dyDescent="0.15">
      <c r="R4" s="289"/>
      <c r="S4" s="289"/>
      <c r="T4" s="289"/>
      <c r="U4" s="289"/>
      <c r="V4" s="289"/>
      <c r="W4" s="289"/>
      <c r="X4" s="289"/>
      <c r="Y4" s="289"/>
      <c r="Z4" s="289"/>
      <c r="AA4" s="289"/>
      <c r="AB4" s="289"/>
      <c r="AC4" s="289"/>
      <c r="AD4" s="289"/>
      <c r="AE4" s="289"/>
      <c r="AF4" s="289"/>
      <c r="AG4" s="289"/>
      <c r="AH4" s="289"/>
      <c r="AI4" s="289"/>
      <c r="AJ4" s="289"/>
      <c r="AK4" s="289"/>
      <c r="AL4" s="289"/>
      <c r="AM4" s="289"/>
      <c r="AN4" s="289"/>
      <c r="AO4" s="289"/>
      <c r="AP4" s="289"/>
      <c r="AQ4" s="289"/>
      <c r="AR4" s="289"/>
      <c r="AS4" s="289"/>
      <c r="AT4" s="289"/>
      <c r="AU4" s="289"/>
      <c r="AV4" s="289"/>
      <c r="AW4" s="289"/>
      <c r="AX4" s="289"/>
      <c r="AY4" s="289"/>
      <c r="AZ4" s="289"/>
      <c r="BA4" s="289"/>
      <c r="BB4" s="289"/>
      <c r="BC4" s="289"/>
      <c r="BD4" s="289"/>
      <c r="BE4" s="289"/>
      <c r="BF4" s="289"/>
      <c r="BG4" s="289"/>
      <c r="BH4" s="289"/>
      <c r="BI4" s="289"/>
      <c r="BJ4" s="289"/>
      <c r="BK4" s="289"/>
      <c r="BL4" s="289"/>
      <c r="BM4" s="289"/>
      <c r="BN4" s="289"/>
      <c r="BO4" s="289"/>
      <c r="BP4" s="289"/>
      <c r="BQ4" s="289"/>
      <c r="BR4" s="289"/>
      <c r="BS4" s="289"/>
      <c r="BT4" s="289"/>
      <c r="BU4" s="289"/>
      <c r="BV4" s="289"/>
      <c r="BW4" s="289"/>
      <c r="BX4" s="289"/>
      <c r="BY4" s="289"/>
      <c r="BZ4" s="289"/>
      <c r="CA4" s="289"/>
      <c r="CB4" s="289"/>
      <c r="CC4" s="289"/>
      <c r="CD4" s="289"/>
      <c r="CE4" s="289"/>
      <c r="CF4" s="289"/>
      <c r="CG4" s="289"/>
      <c r="CH4" s="289"/>
      <c r="CI4" s="289"/>
      <c r="CJ4" s="289"/>
      <c r="CK4" s="289"/>
      <c r="CL4" s="289"/>
      <c r="CM4" s="289"/>
      <c r="CN4" s="289"/>
      <c r="CO4" s="289"/>
      <c r="CP4" s="289"/>
      <c r="CQ4" s="289"/>
      <c r="CR4" s="289"/>
      <c r="CS4" s="289"/>
      <c r="CT4" s="289"/>
      <c r="CU4" s="289"/>
      <c r="CV4" s="289"/>
      <c r="CW4" s="289"/>
      <c r="CX4" s="289"/>
      <c r="CY4" s="289"/>
      <c r="CZ4" s="289"/>
      <c r="DA4" s="289"/>
      <c r="DB4" s="289"/>
      <c r="DC4" s="289"/>
      <c r="DD4" s="289"/>
      <c r="DE4" s="289"/>
      <c r="DF4" s="289"/>
      <c r="DG4" s="289"/>
      <c r="DH4" s="289"/>
      <c r="DI4" s="289"/>
      <c r="DJ4" s="289"/>
      <c r="DK4" s="289"/>
      <c r="DL4" s="289"/>
    </row>
    <row r="5" spans="2:116" x14ac:dyDescent="0.15">
      <c r="R5" s="289"/>
      <c r="S5" s="289"/>
      <c r="T5" s="289"/>
      <c r="U5" s="289"/>
      <c r="V5" s="289"/>
      <c r="W5" s="289"/>
      <c r="X5" s="289"/>
      <c r="Y5" s="289"/>
      <c r="Z5" s="289"/>
      <c r="AA5" s="289"/>
      <c r="AB5" s="289"/>
      <c r="AC5" s="289"/>
      <c r="AD5" s="289"/>
      <c r="AE5" s="289"/>
      <c r="AF5" s="289"/>
      <c r="AG5" s="289"/>
      <c r="AH5" s="289"/>
      <c r="AI5" s="289"/>
      <c r="AJ5" s="289"/>
      <c r="AK5" s="289"/>
      <c r="AL5" s="289"/>
      <c r="AM5" s="289"/>
      <c r="AN5" s="289"/>
      <c r="AO5" s="289"/>
      <c r="AP5" s="289"/>
      <c r="AQ5" s="289"/>
      <c r="AR5" s="289"/>
      <c r="AS5" s="289"/>
      <c r="AT5" s="289"/>
      <c r="AU5" s="289"/>
      <c r="AV5" s="289"/>
      <c r="AW5" s="289"/>
      <c r="AX5" s="289"/>
      <c r="AY5" s="289"/>
      <c r="AZ5" s="289"/>
      <c r="BA5" s="289"/>
      <c r="BB5" s="289"/>
      <c r="BC5" s="289"/>
      <c r="BD5" s="289"/>
      <c r="BE5" s="289"/>
      <c r="BF5" s="289"/>
      <c r="BG5" s="289"/>
      <c r="BH5" s="289"/>
      <c r="BI5" s="289"/>
      <c r="BJ5" s="289"/>
      <c r="BK5" s="289"/>
      <c r="BL5" s="289"/>
      <c r="BM5" s="289"/>
      <c r="BN5" s="289"/>
      <c r="BO5" s="289"/>
      <c r="BP5" s="289"/>
      <c r="BQ5" s="289"/>
      <c r="BR5" s="289"/>
      <c r="BS5" s="289"/>
      <c r="BT5" s="289"/>
      <c r="BU5" s="289"/>
      <c r="BV5" s="289"/>
      <c r="BW5" s="289"/>
      <c r="BX5" s="289"/>
      <c r="BY5" s="289"/>
      <c r="BZ5" s="289"/>
      <c r="CA5" s="289"/>
      <c r="CB5" s="289"/>
      <c r="CC5" s="289"/>
      <c r="CD5" s="289"/>
      <c r="CE5" s="289"/>
      <c r="CF5" s="289"/>
      <c r="CG5" s="289"/>
      <c r="CH5" s="289"/>
      <c r="CI5" s="289"/>
      <c r="CJ5" s="289"/>
      <c r="CK5" s="289"/>
      <c r="CL5" s="289"/>
      <c r="CM5" s="289"/>
      <c r="CN5" s="289"/>
      <c r="CO5" s="289"/>
      <c r="CP5" s="289"/>
      <c r="CQ5" s="289"/>
      <c r="CR5" s="289"/>
      <c r="CS5" s="289"/>
      <c r="CT5" s="289"/>
      <c r="CU5" s="289"/>
      <c r="CV5" s="289"/>
      <c r="CW5" s="289"/>
      <c r="CX5" s="289"/>
      <c r="CY5" s="289"/>
      <c r="CZ5" s="289"/>
      <c r="DA5" s="289"/>
      <c r="DB5" s="289"/>
      <c r="DC5" s="289"/>
      <c r="DD5" s="289"/>
      <c r="DE5" s="289"/>
      <c r="DF5" s="289"/>
      <c r="DG5" s="289"/>
      <c r="DH5" s="289"/>
      <c r="DI5" s="289"/>
      <c r="DJ5" s="289"/>
      <c r="DK5" s="289"/>
      <c r="DL5" s="28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89"/>
      <c r="J18" s="289"/>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89"/>
      <c r="AK18" s="289"/>
      <c r="AL18" s="289"/>
      <c r="AM18" s="289"/>
      <c r="AN18" s="289"/>
      <c r="AO18" s="289"/>
      <c r="AP18" s="289"/>
      <c r="AQ18" s="289"/>
      <c r="AR18" s="289"/>
      <c r="AS18" s="289"/>
      <c r="AT18" s="289"/>
      <c r="AU18" s="289"/>
      <c r="AV18" s="289"/>
      <c r="AW18" s="289"/>
      <c r="AX18" s="289"/>
      <c r="AY18" s="289"/>
      <c r="AZ18" s="289"/>
      <c r="BA18" s="289"/>
      <c r="BB18" s="289"/>
      <c r="BC18" s="289"/>
      <c r="BD18" s="289"/>
      <c r="BE18" s="289"/>
      <c r="BF18" s="289"/>
      <c r="BG18" s="289"/>
      <c r="BH18" s="289"/>
      <c r="BI18" s="289"/>
      <c r="BJ18" s="289"/>
      <c r="BK18" s="289"/>
      <c r="BL18" s="289"/>
      <c r="BM18" s="289"/>
      <c r="BN18" s="289"/>
      <c r="BO18" s="289"/>
      <c r="BP18" s="289"/>
      <c r="BQ18" s="289"/>
      <c r="BR18" s="289"/>
      <c r="BS18" s="289"/>
      <c r="BT18" s="289"/>
      <c r="BU18" s="289"/>
      <c r="BV18" s="289"/>
      <c r="BW18" s="289"/>
      <c r="BX18" s="289"/>
      <c r="BY18" s="289"/>
      <c r="BZ18" s="289"/>
      <c r="CA18" s="289"/>
      <c r="CB18" s="289"/>
      <c r="CC18" s="289"/>
      <c r="CD18" s="289"/>
      <c r="CE18" s="289"/>
      <c r="CF18" s="289"/>
      <c r="CG18" s="289"/>
      <c r="CH18" s="289"/>
      <c r="CI18" s="289"/>
      <c r="CJ18" s="289"/>
      <c r="CK18" s="289"/>
      <c r="CL18" s="289"/>
      <c r="CM18" s="289"/>
      <c r="CN18" s="289"/>
      <c r="CO18" s="289"/>
      <c r="CP18" s="289"/>
      <c r="CQ18" s="289"/>
      <c r="CR18" s="289"/>
      <c r="CS18" s="289"/>
      <c r="CT18" s="289"/>
      <c r="CU18" s="289"/>
      <c r="CV18" s="289"/>
      <c r="CW18" s="289"/>
      <c r="CX18" s="289"/>
      <c r="CY18" s="289"/>
      <c r="CZ18" s="289"/>
      <c r="DA18" s="289"/>
      <c r="DB18" s="289"/>
      <c r="DC18" s="289"/>
      <c r="DD18" s="289"/>
      <c r="DE18" s="289"/>
      <c r="DF18" s="289"/>
      <c r="DG18" s="289"/>
      <c r="DH18" s="289"/>
      <c r="DI18" s="289"/>
      <c r="DJ18" s="289"/>
      <c r="DK18" s="289"/>
      <c r="DL18" s="289"/>
    </row>
    <row r="19" spans="9:116" x14ac:dyDescent="0.15"/>
    <row r="20" spans="9:116" x14ac:dyDescent="0.15"/>
    <row r="21" spans="9:116" x14ac:dyDescent="0.15">
      <c r="DL21" s="289"/>
    </row>
    <row r="22" spans="9:116" x14ac:dyDescent="0.15">
      <c r="DI22" s="289"/>
      <c r="DJ22" s="289"/>
      <c r="DK22" s="289"/>
      <c r="DL22" s="289"/>
    </row>
    <row r="23" spans="9:116" x14ac:dyDescent="0.15">
      <c r="CY23" s="289"/>
      <c r="CZ23" s="289"/>
      <c r="DA23" s="289"/>
      <c r="DB23" s="289"/>
      <c r="DC23" s="289"/>
      <c r="DD23" s="289"/>
      <c r="DE23" s="289"/>
      <c r="DF23" s="289"/>
      <c r="DG23" s="289"/>
      <c r="DH23" s="289"/>
      <c r="DI23" s="289"/>
      <c r="DJ23" s="289"/>
      <c r="DK23" s="289"/>
      <c r="DL23" s="28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89"/>
      <c r="DA35" s="289"/>
      <c r="DB35" s="289"/>
      <c r="DC35" s="289"/>
      <c r="DD35" s="289"/>
      <c r="DE35" s="289"/>
      <c r="DF35" s="289"/>
      <c r="DG35" s="289"/>
      <c r="DH35" s="289"/>
      <c r="DI35" s="289"/>
      <c r="DJ35" s="289"/>
      <c r="DK35" s="289"/>
      <c r="DL35" s="289"/>
    </row>
    <row r="36" spans="15:116" x14ac:dyDescent="0.15"/>
    <row r="37" spans="15:116" x14ac:dyDescent="0.15">
      <c r="DL37" s="289"/>
    </row>
    <row r="38" spans="15:116" x14ac:dyDescent="0.15">
      <c r="DI38" s="289"/>
      <c r="DJ38" s="289"/>
      <c r="DK38" s="289"/>
      <c r="DL38" s="289"/>
    </row>
    <row r="39" spans="15:116" x14ac:dyDescent="0.15"/>
    <row r="40" spans="15:116" x14ac:dyDescent="0.15"/>
    <row r="41" spans="15:116" x14ac:dyDescent="0.15"/>
    <row r="42" spans="15:116" x14ac:dyDescent="0.15"/>
    <row r="43" spans="15:116" x14ac:dyDescent="0.15">
      <c r="O43" s="289"/>
      <c r="P43" s="289"/>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89"/>
      <c r="BR43" s="289"/>
      <c r="BS43" s="289"/>
      <c r="BT43" s="289"/>
      <c r="BU43" s="289"/>
      <c r="BV43" s="289"/>
      <c r="BW43" s="289"/>
      <c r="BX43" s="289"/>
      <c r="BY43" s="289"/>
      <c r="BZ43" s="289"/>
      <c r="CA43" s="289"/>
      <c r="CB43" s="289"/>
      <c r="CC43" s="289"/>
      <c r="CD43" s="289"/>
      <c r="CE43" s="289"/>
      <c r="CF43" s="289"/>
      <c r="CG43" s="289"/>
      <c r="CH43" s="289"/>
      <c r="CI43" s="289"/>
      <c r="CJ43" s="289"/>
      <c r="CK43" s="289"/>
      <c r="CL43" s="289"/>
      <c r="CM43" s="289"/>
      <c r="CN43" s="289"/>
      <c r="CO43" s="289"/>
      <c r="CP43" s="289"/>
      <c r="CQ43" s="289"/>
      <c r="CR43" s="289"/>
      <c r="CS43" s="289"/>
      <c r="CT43" s="289"/>
      <c r="CU43" s="289"/>
      <c r="CV43" s="289"/>
      <c r="CW43" s="289"/>
      <c r="CX43" s="289"/>
      <c r="CY43" s="289"/>
      <c r="CZ43" s="289"/>
      <c r="DA43" s="289"/>
      <c r="DB43" s="289"/>
      <c r="DC43" s="289"/>
      <c r="DD43" s="289"/>
      <c r="DE43" s="289"/>
      <c r="DF43" s="289"/>
      <c r="DG43" s="289"/>
      <c r="DH43" s="289"/>
      <c r="DI43" s="289"/>
      <c r="DJ43" s="289"/>
      <c r="DK43" s="289"/>
      <c r="DL43" s="289"/>
    </row>
    <row r="44" spans="15:116" x14ac:dyDescent="0.15">
      <c r="DL44" s="289"/>
    </row>
    <row r="45" spans="15:116" x14ac:dyDescent="0.15"/>
    <row r="46" spans="15:116" x14ac:dyDescent="0.15">
      <c r="DA46" s="289"/>
      <c r="DB46" s="289"/>
      <c r="DC46" s="289"/>
      <c r="DD46" s="289"/>
      <c r="DE46" s="289"/>
      <c r="DF46" s="289"/>
      <c r="DG46" s="289"/>
      <c r="DH46" s="289"/>
      <c r="DI46" s="289"/>
      <c r="DJ46" s="289"/>
      <c r="DK46" s="289"/>
      <c r="DL46" s="289"/>
    </row>
    <row r="47" spans="15:116" x14ac:dyDescent="0.15"/>
    <row r="48" spans="15:116" x14ac:dyDescent="0.15"/>
    <row r="49" spans="104:116" x14ac:dyDescent="0.15"/>
    <row r="50" spans="104:116" x14ac:dyDescent="0.15">
      <c r="CZ50" s="289"/>
      <c r="DA50" s="289"/>
      <c r="DB50" s="289"/>
      <c r="DC50" s="289"/>
      <c r="DD50" s="289"/>
      <c r="DE50" s="289"/>
      <c r="DF50" s="289"/>
      <c r="DG50" s="289"/>
      <c r="DH50" s="289"/>
      <c r="DI50" s="289"/>
      <c r="DJ50" s="289"/>
      <c r="DK50" s="289"/>
      <c r="DL50" s="289"/>
    </row>
    <row r="51" spans="104:116" x14ac:dyDescent="0.15"/>
    <row r="52" spans="104:116" x14ac:dyDescent="0.15"/>
    <row r="53" spans="104:116" x14ac:dyDescent="0.15">
      <c r="DL53" s="28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89"/>
      <c r="DD67" s="289"/>
      <c r="DE67" s="289"/>
      <c r="DF67" s="289"/>
      <c r="DG67" s="289"/>
      <c r="DH67" s="289"/>
      <c r="DI67" s="289"/>
      <c r="DJ67" s="289"/>
      <c r="DK67" s="289"/>
      <c r="DL67" s="28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mmGXmBJroX2jTQi6PFD3mVuQ9rTIYMjj5bE6DmqxcrMkd9QLFq1+xLxDR8riyIqT9j5ev6hSyIJg/Bf4Trp0uw==" saltValue="iqkT3i62eRq0wRf+fevcUg==" spinCount="100000" sheet="1" objects="1" scenarios="1"/>
  <dataConsolidate/>
  <phoneticPr fontId="3"/>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5" zoomScaleSheetLayoutView="85" workbookViewId="0"/>
  </sheetViews>
  <sheetFormatPr defaultColWidth="0" defaultRowHeight="13.5" customHeight="1" zeroHeight="1" x14ac:dyDescent="0.15"/>
  <cols>
    <col min="1" max="36" width="2.5" style="291" customWidth="1"/>
    <col min="37" max="44" width="17" style="291" customWidth="1"/>
    <col min="45" max="45" width="6.125" style="298" customWidth="1"/>
    <col min="46" max="46" width="3" style="296" customWidth="1"/>
    <col min="47" max="47" width="19.125" style="291" hidden="1" customWidth="1"/>
    <col min="48" max="52" width="12.625" style="291" hidden="1" customWidth="1"/>
    <col min="53" max="16384" width="8.625" style="291" hidden="1"/>
  </cols>
  <sheetData>
    <row r="1" spans="1:46" x14ac:dyDescent="0.15">
      <c r="AS1" s="292"/>
      <c r="AT1" s="292"/>
    </row>
    <row r="2" spans="1:46" x14ac:dyDescent="0.15">
      <c r="AS2" s="292"/>
      <c r="AT2" s="292"/>
    </row>
    <row r="3" spans="1:46" x14ac:dyDescent="0.15">
      <c r="AS3" s="292"/>
      <c r="AT3" s="292"/>
    </row>
    <row r="4" spans="1:46" x14ac:dyDescent="0.15">
      <c r="AS4" s="292"/>
      <c r="AT4" s="292"/>
    </row>
    <row r="5" spans="1:46" ht="17.25" x14ac:dyDescent="0.15">
      <c r="A5" s="293" t="s">
        <v>504</v>
      </c>
      <c r="B5" s="294"/>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4"/>
      <c r="AK5" s="294"/>
      <c r="AL5" s="294"/>
      <c r="AM5" s="294"/>
      <c r="AN5" s="294"/>
      <c r="AO5" s="294"/>
      <c r="AP5" s="294"/>
      <c r="AQ5" s="294"/>
      <c r="AR5" s="294"/>
      <c r="AS5" s="295"/>
    </row>
    <row r="6" spans="1:46" x14ac:dyDescent="0.15">
      <c r="A6" s="296"/>
      <c r="B6" s="292"/>
      <c r="C6" s="292"/>
      <c r="D6" s="292"/>
      <c r="E6" s="292"/>
      <c r="F6" s="292"/>
      <c r="G6" s="292"/>
      <c r="H6" s="292"/>
      <c r="I6" s="292"/>
      <c r="J6" s="292"/>
      <c r="K6" s="292"/>
      <c r="L6" s="292"/>
      <c r="M6" s="292"/>
      <c r="N6" s="292"/>
      <c r="O6" s="292"/>
      <c r="P6" s="292"/>
      <c r="Q6" s="292"/>
      <c r="R6" s="292"/>
      <c r="S6" s="292"/>
      <c r="T6" s="292"/>
      <c r="U6" s="292"/>
      <c r="V6" s="292"/>
      <c r="W6" s="292"/>
      <c r="X6" s="292"/>
      <c r="Y6" s="292"/>
      <c r="Z6" s="292"/>
      <c r="AA6" s="292"/>
      <c r="AB6" s="292"/>
      <c r="AC6" s="292"/>
      <c r="AD6" s="292"/>
      <c r="AE6" s="292"/>
      <c r="AF6" s="292"/>
      <c r="AG6" s="292"/>
      <c r="AH6" s="292"/>
      <c r="AI6" s="292"/>
      <c r="AJ6" s="292"/>
      <c r="AK6" s="297" t="s">
        <v>505</v>
      </c>
      <c r="AL6" s="297"/>
      <c r="AM6" s="297"/>
      <c r="AN6" s="297"/>
      <c r="AO6" s="292"/>
      <c r="AP6" s="292"/>
      <c r="AQ6" s="292"/>
      <c r="AR6" s="292"/>
    </row>
    <row r="7" spans="1:46" x14ac:dyDescent="0.15">
      <c r="A7" s="296"/>
      <c r="B7" s="292"/>
      <c r="C7" s="292"/>
      <c r="D7" s="292"/>
      <c r="E7" s="292"/>
      <c r="F7" s="292"/>
      <c r="G7" s="292"/>
      <c r="H7" s="292"/>
      <c r="I7" s="292"/>
      <c r="J7" s="292"/>
      <c r="K7" s="292"/>
      <c r="L7" s="292"/>
      <c r="M7" s="292"/>
      <c r="N7" s="292"/>
      <c r="O7" s="292"/>
      <c r="P7" s="292"/>
      <c r="Q7" s="292"/>
      <c r="R7" s="292"/>
      <c r="S7" s="292"/>
      <c r="T7" s="292"/>
      <c r="U7" s="292"/>
      <c r="V7" s="292"/>
      <c r="W7" s="292"/>
      <c r="X7" s="292"/>
      <c r="Y7" s="292"/>
      <c r="Z7" s="292"/>
      <c r="AA7" s="292"/>
      <c r="AB7" s="292"/>
      <c r="AC7" s="292"/>
      <c r="AD7" s="292"/>
      <c r="AE7" s="292"/>
      <c r="AF7" s="292"/>
      <c r="AG7" s="292"/>
      <c r="AH7" s="292"/>
      <c r="AI7" s="292"/>
      <c r="AJ7" s="292"/>
      <c r="AK7" s="299"/>
      <c r="AL7" s="300"/>
      <c r="AM7" s="300"/>
      <c r="AN7" s="301"/>
      <c r="AO7" s="1218" t="s">
        <v>506</v>
      </c>
      <c r="AP7" s="302"/>
      <c r="AQ7" s="303" t="s">
        <v>507</v>
      </c>
      <c r="AR7" s="304"/>
    </row>
    <row r="8" spans="1:46" x14ac:dyDescent="0.15">
      <c r="A8" s="296"/>
      <c r="B8" s="292"/>
      <c r="C8" s="292"/>
      <c r="D8" s="292"/>
      <c r="E8" s="292"/>
      <c r="F8" s="292"/>
      <c r="G8" s="292"/>
      <c r="H8" s="292"/>
      <c r="I8" s="292"/>
      <c r="J8" s="292"/>
      <c r="K8" s="292"/>
      <c r="L8" s="292"/>
      <c r="M8" s="292"/>
      <c r="N8" s="292"/>
      <c r="O8" s="292"/>
      <c r="P8" s="292"/>
      <c r="Q8" s="292"/>
      <c r="R8" s="292"/>
      <c r="S8" s="292"/>
      <c r="T8" s="292"/>
      <c r="U8" s="292"/>
      <c r="V8" s="292"/>
      <c r="W8" s="292"/>
      <c r="X8" s="292"/>
      <c r="Y8" s="292"/>
      <c r="Z8" s="292"/>
      <c r="AA8" s="292"/>
      <c r="AB8" s="292"/>
      <c r="AC8" s="292"/>
      <c r="AD8" s="292"/>
      <c r="AE8" s="292"/>
      <c r="AF8" s="292"/>
      <c r="AG8" s="292"/>
      <c r="AH8" s="292"/>
      <c r="AI8" s="292"/>
      <c r="AJ8" s="292"/>
      <c r="AK8" s="305"/>
      <c r="AL8" s="306"/>
      <c r="AM8" s="306"/>
      <c r="AN8" s="307"/>
      <c r="AO8" s="1219"/>
      <c r="AP8" s="308" t="s">
        <v>508</v>
      </c>
      <c r="AQ8" s="309" t="s">
        <v>509</v>
      </c>
      <c r="AR8" s="310" t="s">
        <v>510</v>
      </c>
    </row>
    <row r="9" spans="1:46" x14ac:dyDescent="0.15">
      <c r="A9" s="296"/>
      <c r="B9" s="292"/>
      <c r="C9" s="292"/>
      <c r="D9" s="292"/>
      <c r="E9" s="292"/>
      <c r="F9" s="292"/>
      <c r="G9" s="292"/>
      <c r="H9" s="292"/>
      <c r="I9" s="292"/>
      <c r="J9" s="292"/>
      <c r="K9" s="292"/>
      <c r="L9" s="292"/>
      <c r="M9" s="292"/>
      <c r="N9" s="292"/>
      <c r="O9" s="292"/>
      <c r="P9" s="292"/>
      <c r="Q9" s="292"/>
      <c r="R9" s="292"/>
      <c r="S9" s="292"/>
      <c r="T9" s="292"/>
      <c r="U9" s="292"/>
      <c r="V9" s="292"/>
      <c r="W9" s="292"/>
      <c r="X9" s="292"/>
      <c r="Y9" s="292"/>
      <c r="Z9" s="292"/>
      <c r="AA9" s="292"/>
      <c r="AB9" s="292"/>
      <c r="AC9" s="292"/>
      <c r="AD9" s="292"/>
      <c r="AE9" s="292"/>
      <c r="AF9" s="292"/>
      <c r="AG9" s="292"/>
      <c r="AH9" s="292"/>
      <c r="AI9" s="292"/>
      <c r="AJ9" s="292"/>
      <c r="AK9" s="1232" t="s">
        <v>511</v>
      </c>
      <c r="AL9" s="1233"/>
      <c r="AM9" s="1233"/>
      <c r="AN9" s="1234"/>
      <c r="AO9" s="311">
        <v>3570645</v>
      </c>
      <c r="AP9" s="311">
        <v>57207</v>
      </c>
      <c r="AQ9" s="312">
        <v>57754</v>
      </c>
      <c r="AR9" s="313">
        <v>-0.9</v>
      </c>
    </row>
    <row r="10" spans="1:46" x14ac:dyDescent="0.15">
      <c r="A10" s="296"/>
      <c r="B10" s="292"/>
      <c r="C10" s="292"/>
      <c r="D10" s="292"/>
      <c r="E10" s="292"/>
      <c r="F10" s="292"/>
      <c r="G10" s="292"/>
      <c r="H10" s="292"/>
      <c r="I10" s="292"/>
      <c r="J10" s="292"/>
      <c r="K10" s="292"/>
      <c r="L10" s="292"/>
      <c r="M10" s="292"/>
      <c r="N10" s="292"/>
      <c r="O10" s="292"/>
      <c r="P10" s="292"/>
      <c r="Q10" s="292"/>
      <c r="R10" s="292"/>
      <c r="S10" s="292"/>
      <c r="T10" s="292"/>
      <c r="U10" s="292"/>
      <c r="V10" s="292"/>
      <c r="W10" s="292"/>
      <c r="X10" s="292"/>
      <c r="Y10" s="292"/>
      <c r="Z10" s="292"/>
      <c r="AA10" s="292"/>
      <c r="AB10" s="292"/>
      <c r="AC10" s="292"/>
      <c r="AD10" s="292"/>
      <c r="AE10" s="292"/>
      <c r="AF10" s="292"/>
      <c r="AG10" s="292"/>
      <c r="AH10" s="292"/>
      <c r="AI10" s="292"/>
      <c r="AJ10" s="292"/>
      <c r="AK10" s="1232" t="s">
        <v>512</v>
      </c>
      <c r="AL10" s="1233"/>
      <c r="AM10" s="1233"/>
      <c r="AN10" s="1234"/>
      <c r="AO10" s="314">
        <v>5196</v>
      </c>
      <c r="AP10" s="314">
        <v>83</v>
      </c>
      <c r="AQ10" s="315">
        <v>3830</v>
      </c>
      <c r="AR10" s="316">
        <v>-97.8</v>
      </c>
    </row>
    <row r="11" spans="1:46" ht="13.5" customHeight="1" x14ac:dyDescent="0.15">
      <c r="A11" s="296"/>
      <c r="B11" s="292"/>
      <c r="C11" s="292"/>
      <c r="D11" s="292"/>
      <c r="E11" s="292"/>
      <c r="F11" s="292"/>
      <c r="G11" s="292"/>
      <c r="H11" s="292"/>
      <c r="I11" s="292"/>
      <c r="J11" s="292"/>
      <c r="K11" s="292"/>
      <c r="L11" s="292"/>
      <c r="M11" s="292"/>
      <c r="N11" s="292"/>
      <c r="O11" s="292"/>
      <c r="P11" s="292"/>
      <c r="Q11" s="292"/>
      <c r="R11" s="292"/>
      <c r="S11" s="292"/>
      <c r="T11" s="292"/>
      <c r="U11" s="292"/>
      <c r="V11" s="292"/>
      <c r="W11" s="292"/>
      <c r="X11" s="292"/>
      <c r="Y11" s="292"/>
      <c r="Z11" s="292"/>
      <c r="AA11" s="292"/>
      <c r="AB11" s="292"/>
      <c r="AC11" s="292"/>
      <c r="AD11" s="292"/>
      <c r="AE11" s="292"/>
      <c r="AF11" s="292"/>
      <c r="AG11" s="292"/>
      <c r="AH11" s="292"/>
      <c r="AI11" s="292"/>
      <c r="AJ11" s="292"/>
      <c r="AK11" s="1232" t="s">
        <v>513</v>
      </c>
      <c r="AL11" s="1233"/>
      <c r="AM11" s="1233"/>
      <c r="AN11" s="1234"/>
      <c r="AO11" s="314">
        <v>516133</v>
      </c>
      <c r="AP11" s="314">
        <v>8269</v>
      </c>
      <c r="AQ11" s="315">
        <v>6814</v>
      </c>
      <c r="AR11" s="316">
        <v>21.4</v>
      </c>
    </row>
    <row r="12" spans="1:46" ht="13.5" customHeight="1" x14ac:dyDescent="0.15">
      <c r="A12" s="296"/>
      <c r="B12" s="292"/>
      <c r="C12" s="292"/>
      <c r="D12" s="292"/>
      <c r="E12" s="292"/>
      <c r="F12" s="292"/>
      <c r="G12" s="292"/>
      <c r="H12" s="292"/>
      <c r="I12" s="292"/>
      <c r="J12" s="292"/>
      <c r="K12" s="292"/>
      <c r="L12" s="292"/>
      <c r="M12" s="292"/>
      <c r="N12" s="292"/>
      <c r="O12" s="292"/>
      <c r="P12" s="292"/>
      <c r="Q12" s="292"/>
      <c r="R12" s="292"/>
      <c r="S12" s="292"/>
      <c r="T12" s="292"/>
      <c r="U12" s="292"/>
      <c r="V12" s="292"/>
      <c r="W12" s="292"/>
      <c r="X12" s="292"/>
      <c r="Y12" s="292"/>
      <c r="Z12" s="292"/>
      <c r="AA12" s="292"/>
      <c r="AB12" s="292"/>
      <c r="AC12" s="292"/>
      <c r="AD12" s="292"/>
      <c r="AE12" s="292"/>
      <c r="AF12" s="292"/>
      <c r="AG12" s="292"/>
      <c r="AH12" s="292"/>
      <c r="AI12" s="292"/>
      <c r="AJ12" s="292"/>
      <c r="AK12" s="1232" t="s">
        <v>514</v>
      </c>
      <c r="AL12" s="1233"/>
      <c r="AM12" s="1233"/>
      <c r="AN12" s="1234"/>
      <c r="AO12" s="314">
        <v>1570</v>
      </c>
      <c r="AP12" s="314">
        <v>25</v>
      </c>
      <c r="AQ12" s="315">
        <v>1059</v>
      </c>
      <c r="AR12" s="316">
        <v>-97.6</v>
      </c>
    </row>
    <row r="13" spans="1:46" ht="13.5" customHeight="1" x14ac:dyDescent="0.15">
      <c r="A13" s="296"/>
      <c r="B13" s="292"/>
      <c r="C13" s="292"/>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1232" t="s">
        <v>515</v>
      </c>
      <c r="AL13" s="1233"/>
      <c r="AM13" s="1233"/>
      <c r="AN13" s="1234"/>
      <c r="AO13" s="314" t="s">
        <v>516</v>
      </c>
      <c r="AP13" s="314" t="s">
        <v>516</v>
      </c>
      <c r="AQ13" s="315">
        <v>4</v>
      </c>
      <c r="AR13" s="316" t="s">
        <v>516</v>
      </c>
    </row>
    <row r="14" spans="1:46" ht="13.5" customHeight="1" x14ac:dyDescent="0.15">
      <c r="A14" s="296"/>
      <c r="B14" s="292"/>
      <c r="C14" s="292"/>
      <c r="D14" s="292"/>
      <c r="E14" s="292"/>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1232" t="s">
        <v>517</v>
      </c>
      <c r="AL14" s="1233"/>
      <c r="AM14" s="1233"/>
      <c r="AN14" s="1234"/>
      <c r="AO14" s="314">
        <v>304150</v>
      </c>
      <c r="AP14" s="314">
        <v>4873</v>
      </c>
      <c r="AQ14" s="315">
        <v>2651</v>
      </c>
      <c r="AR14" s="316">
        <v>83.8</v>
      </c>
    </row>
    <row r="15" spans="1:46" ht="13.5" customHeight="1" x14ac:dyDescent="0.15">
      <c r="A15" s="296"/>
      <c r="B15" s="292"/>
      <c r="C15" s="292"/>
      <c r="D15" s="292"/>
      <c r="E15" s="292"/>
      <c r="F15" s="292"/>
      <c r="G15" s="292"/>
      <c r="H15" s="292"/>
      <c r="I15" s="292"/>
      <c r="J15" s="292"/>
      <c r="K15" s="292"/>
      <c r="L15" s="292"/>
      <c r="M15" s="292"/>
      <c r="N15" s="292"/>
      <c r="O15" s="292"/>
      <c r="P15" s="292"/>
      <c r="Q15" s="292"/>
      <c r="R15" s="292"/>
      <c r="S15" s="292"/>
      <c r="T15" s="292"/>
      <c r="U15" s="292"/>
      <c r="V15" s="292"/>
      <c r="W15" s="292"/>
      <c r="X15" s="292"/>
      <c r="Y15" s="292"/>
      <c r="Z15" s="292"/>
      <c r="AA15" s="292"/>
      <c r="AB15" s="292"/>
      <c r="AC15" s="292"/>
      <c r="AD15" s="292"/>
      <c r="AE15" s="292"/>
      <c r="AF15" s="292"/>
      <c r="AG15" s="292"/>
      <c r="AH15" s="292"/>
      <c r="AI15" s="292"/>
      <c r="AJ15" s="292"/>
      <c r="AK15" s="1232" t="s">
        <v>518</v>
      </c>
      <c r="AL15" s="1233"/>
      <c r="AM15" s="1233"/>
      <c r="AN15" s="1234"/>
      <c r="AO15" s="314">
        <v>28361</v>
      </c>
      <c r="AP15" s="314">
        <v>454</v>
      </c>
      <c r="AQ15" s="315">
        <v>1352</v>
      </c>
      <c r="AR15" s="316">
        <v>-66.400000000000006</v>
      </c>
    </row>
    <row r="16" spans="1:46" x14ac:dyDescent="0.15">
      <c r="A16" s="296"/>
      <c r="B16" s="292"/>
      <c r="C16" s="292"/>
      <c r="D16" s="292"/>
      <c r="E16" s="292"/>
      <c r="F16" s="292"/>
      <c r="G16" s="292"/>
      <c r="H16" s="292"/>
      <c r="I16" s="292"/>
      <c r="J16" s="292"/>
      <c r="K16" s="292"/>
      <c r="L16" s="292"/>
      <c r="M16" s="292"/>
      <c r="N16" s="292"/>
      <c r="O16" s="292"/>
      <c r="P16" s="292"/>
      <c r="Q16" s="292"/>
      <c r="R16" s="292"/>
      <c r="S16" s="292"/>
      <c r="T16" s="292"/>
      <c r="U16" s="292"/>
      <c r="V16" s="292"/>
      <c r="W16" s="292"/>
      <c r="X16" s="292"/>
      <c r="Y16" s="292"/>
      <c r="Z16" s="292"/>
      <c r="AA16" s="292"/>
      <c r="AB16" s="292"/>
      <c r="AC16" s="292"/>
      <c r="AD16" s="292"/>
      <c r="AE16" s="292"/>
      <c r="AF16" s="292"/>
      <c r="AG16" s="292"/>
      <c r="AH16" s="292"/>
      <c r="AI16" s="292"/>
      <c r="AJ16" s="292"/>
      <c r="AK16" s="1235" t="s">
        <v>519</v>
      </c>
      <c r="AL16" s="1236"/>
      <c r="AM16" s="1236"/>
      <c r="AN16" s="1237"/>
      <c r="AO16" s="314">
        <v>-187677</v>
      </c>
      <c r="AP16" s="314">
        <v>-3007</v>
      </c>
      <c r="AQ16" s="315">
        <v>-4074</v>
      </c>
      <c r="AR16" s="316">
        <v>-26.2</v>
      </c>
    </row>
    <row r="17" spans="1:46" x14ac:dyDescent="0.15">
      <c r="A17" s="296"/>
      <c r="B17" s="292"/>
      <c r="C17" s="292"/>
      <c r="D17" s="292"/>
      <c r="E17" s="292"/>
      <c r="F17" s="292"/>
      <c r="G17" s="292"/>
      <c r="H17" s="292"/>
      <c r="I17" s="292"/>
      <c r="J17" s="292"/>
      <c r="K17" s="292"/>
      <c r="L17" s="292"/>
      <c r="M17" s="292"/>
      <c r="N17" s="292"/>
      <c r="O17" s="292"/>
      <c r="P17" s="292"/>
      <c r="Q17" s="292"/>
      <c r="R17" s="292"/>
      <c r="S17" s="292"/>
      <c r="T17" s="292"/>
      <c r="U17" s="292"/>
      <c r="V17" s="292"/>
      <c r="W17" s="292"/>
      <c r="X17" s="292"/>
      <c r="Y17" s="292"/>
      <c r="Z17" s="292"/>
      <c r="AA17" s="292"/>
      <c r="AB17" s="292"/>
      <c r="AC17" s="292"/>
      <c r="AD17" s="292"/>
      <c r="AE17" s="292"/>
      <c r="AF17" s="292"/>
      <c r="AG17" s="292"/>
      <c r="AH17" s="292"/>
      <c r="AI17" s="292"/>
      <c r="AJ17" s="292"/>
      <c r="AK17" s="1235" t="s">
        <v>185</v>
      </c>
      <c r="AL17" s="1236"/>
      <c r="AM17" s="1236"/>
      <c r="AN17" s="1237"/>
      <c r="AO17" s="314">
        <v>4238378</v>
      </c>
      <c r="AP17" s="314">
        <v>67905</v>
      </c>
      <c r="AQ17" s="315">
        <v>69392</v>
      </c>
      <c r="AR17" s="316">
        <v>-2.1</v>
      </c>
    </row>
    <row r="18" spans="1:46" x14ac:dyDescent="0.15">
      <c r="A18" s="296"/>
      <c r="B18" s="292"/>
      <c r="C18" s="292"/>
      <c r="D18" s="292"/>
      <c r="E18" s="292"/>
      <c r="F18" s="292"/>
      <c r="G18" s="292"/>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317"/>
      <c r="AR18" s="317"/>
    </row>
    <row r="19" spans="1:46" x14ac:dyDescent="0.15">
      <c r="A19" s="296"/>
      <c r="B19" s="292"/>
      <c r="C19" s="292"/>
      <c r="D19" s="292"/>
      <c r="E19" s="292"/>
      <c r="F19" s="292"/>
      <c r="G19" s="292"/>
      <c r="H19" s="292"/>
      <c r="I19" s="292"/>
      <c r="J19" s="292"/>
      <c r="K19" s="292"/>
      <c r="L19" s="292"/>
      <c r="M19" s="292"/>
      <c r="N19" s="292"/>
      <c r="O19" s="292"/>
      <c r="P19" s="292"/>
      <c r="Q19" s="292"/>
      <c r="R19" s="292"/>
      <c r="S19" s="292"/>
      <c r="T19" s="292"/>
      <c r="U19" s="292"/>
      <c r="V19" s="292"/>
      <c r="W19" s="292"/>
      <c r="X19" s="292"/>
      <c r="Y19" s="292"/>
      <c r="Z19" s="292"/>
      <c r="AA19" s="292"/>
      <c r="AB19" s="292"/>
      <c r="AC19" s="292"/>
      <c r="AD19" s="292"/>
      <c r="AE19" s="292"/>
      <c r="AF19" s="292"/>
      <c r="AG19" s="292"/>
      <c r="AH19" s="292"/>
      <c r="AI19" s="292"/>
      <c r="AJ19" s="292"/>
      <c r="AK19" s="292" t="s">
        <v>520</v>
      </c>
      <c r="AL19" s="292"/>
      <c r="AM19" s="292"/>
      <c r="AN19" s="292"/>
      <c r="AO19" s="292"/>
      <c r="AP19" s="292"/>
      <c r="AQ19" s="292"/>
      <c r="AR19" s="292"/>
    </row>
    <row r="20" spans="1:46" x14ac:dyDescent="0.15">
      <c r="A20" s="296"/>
      <c r="B20" s="292"/>
      <c r="C20" s="292"/>
      <c r="D20" s="292"/>
      <c r="E20" s="292"/>
      <c r="F20" s="292"/>
      <c r="G20" s="292"/>
      <c r="H20" s="292"/>
      <c r="I20" s="292"/>
      <c r="J20" s="292"/>
      <c r="K20" s="292"/>
      <c r="L20" s="292"/>
      <c r="M20" s="292"/>
      <c r="N20" s="292"/>
      <c r="O20" s="292"/>
      <c r="P20" s="292"/>
      <c r="Q20" s="292"/>
      <c r="R20" s="292"/>
      <c r="S20" s="292"/>
      <c r="T20" s="292"/>
      <c r="U20" s="292"/>
      <c r="V20" s="292"/>
      <c r="W20" s="292"/>
      <c r="X20" s="292"/>
      <c r="Y20" s="292"/>
      <c r="Z20" s="292"/>
      <c r="AA20" s="292"/>
      <c r="AB20" s="292"/>
      <c r="AC20" s="292"/>
      <c r="AD20" s="292"/>
      <c r="AE20" s="292"/>
      <c r="AF20" s="292"/>
      <c r="AG20" s="292"/>
      <c r="AH20" s="292"/>
      <c r="AI20" s="292"/>
      <c r="AJ20" s="292"/>
      <c r="AK20" s="318"/>
      <c r="AL20" s="319"/>
      <c r="AM20" s="319"/>
      <c r="AN20" s="320"/>
      <c r="AO20" s="321" t="s">
        <v>521</v>
      </c>
      <c r="AP20" s="322" t="s">
        <v>522</v>
      </c>
      <c r="AQ20" s="323" t="s">
        <v>523</v>
      </c>
      <c r="AR20" s="324"/>
    </row>
    <row r="21" spans="1:46" s="330" customFormat="1" x14ac:dyDescent="0.15">
      <c r="A21" s="325"/>
      <c r="B21" s="297"/>
      <c r="C21" s="297"/>
      <c r="D21" s="297"/>
      <c r="E21" s="297"/>
      <c r="F21" s="297"/>
      <c r="G21" s="297"/>
      <c r="H21" s="297"/>
      <c r="I21" s="297"/>
      <c r="J21" s="297"/>
      <c r="K21" s="297"/>
      <c r="L21" s="297"/>
      <c r="M21" s="297"/>
      <c r="N21" s="297"/>
      <c r="O21" s="297"/>
      <c r="P21" s="297"/>
      <c r="Q21" s="297"/>
      <c r="R21" s="297"/>
      <c r="S21" s="297"/>
      <c r="T21" s="297"/>
      <c r="U21" s="297"/>
      <c r="V21" s="297"/>
      <c r="W21" s="297"/>
      <c r="X21" s="297"/>
      <c r="Y21" s="297"/>
      <c r="Z21" s="297"/>
      <c r="AA21" s="297"/>
      <c r="AB21" s="297"/>
      <c r="AC21" s="297"/>
      <c r="AD21" s="297"/>
      <c r="AE21" s="297"/>
      <c r="AF21" s="297"/>
      <c r="AG21" s="297"/>
      <c r="AH21" s="297"/>
      <c r="AI21" s="297"/>
      <c r="AJ21" s="297"/>
      <c r="AK21" s="1229" t="s">
        <v>524</v>
      </c>
      <c r="AL21" s="1230"/>
      <c r="AM21" s="1230"/>
      <c r="AN21" s="1231"/>
      <c r="AO21" s="326">
        <v>6.12</v>
      </c>
      <c r="AP21" s="327">
        <v>6.31</v>
      </c>
      <c r="AQ21" s="328">
        <v>-0.19</v>
      </c>
      <c r="AR21" s="297"/>
      <c r="AS21" s="329"/>
      <c r="AT21" s="325"/>
    </row>
    <row r="22" spans="1:46" s="330" customFormat="1" x14ac:dyDescent="0.15">
      <c r="A22" s="325"/>
      <c r="B22" s="297"/>
      <c r="C22" s="297"/>
      <c r="D22" s="297"/>
      <c r="E22" s="297"/>
      <c r="F22" s="297"/>
      <c r="G22" s="297"/>
      <c r="H22" s="297"/>
      <c r="I22" s="297"/>
      <c r="J22" s="297"/>
      <c r="K22" s="297"/>
      <c r="L22" s="297"/>
      <c r="M22" s="297"/>
      <c r="N22" s="297"/>
      <c r="O22" s="297"/>
      <c r="P22" s="297"/>
      <c r="Q22" s="297"/>
      <c r="R22" s="297"/>
      <c r="S22" s="297"/>
      <c r="T22" s="297"/>
      <c r="U22" s="297"/>
      <c r="V22" s="297"/>
      <c r="W22" s="297"/>
      <c r="X22" s="297"/>
      <c r="Y22" s="297"/>
      <c r="Z22" s="297"/>
      <c r="AA22" s="297"/>
      <c r="AB22" s="297"/>
      <c r="AC22" s="297"/>
      <c r="AD22" s="297"/>
      <c r="AE22" s="297"/>
      <c r="AF22" s="297"/>
      <c r="AG22" s="297"/>
      <c r="AH22" s="297"/>
      <c r="AI22" s="297"/>
      <c r="AJ22" s="297"/>
      <c r="AK22" s="1229" t="s">
        <v>525</v>
      </c>
      <c r="AL22" s="1230"/>
      <c r="AM22" s="1230"/>
      <c r="AN22" s="1231"/>
      <c r="AO22" s="331">
        <v>93.1</v>
      </c>
      <c r="AP22" s="332">
        <v>98.4</v>
      </c>
      <c r="AQ22" s="333">
        <v>-5.3</v>
      </c>
      <c r="AR22" s="317"/>
      <c r="AS22" s="329"/>
      <c r="AT22" s="325"/>
    </row>
    <row r="23" spans="1:46" s="330" customFormat="1" x14ac:dyDescent="0.15">
      <c r="A23" s="325"/>
      <c r="B23" s="297"/>
      <c r="C23" s="297"/>
      <c r="D23" s="297"/>
      <c r="E23" s="297"/>
      <c r="F23" s="297"/>
      <c r="G23" s="297"/>
      <c r="H23" s="297"/>
      <c r="I23" s="297"/>
      <c r="J23" s="297"/>
      <c r="K23" s="297"/>
      <c r="L23" s="297"/>
      <c r="M23" s="297"/>
      <c r="N23" s="297"/>
      <c r="O23" s="297"/>
      <c r="P23" s="297"/>
      <c r="Q23" s="297"/>
      <c r="R23" s="297"/>
      <c r="S23" s="297"/>
      <c r="T23" s="297"/>
      <c r="U23" s="297"/>
      <c r="V23" s="297"/>
      <c r="W23" s="297"/>
      <c r="X23" s="297"/>
      <c r="Y23" s="297"/>
      <c r="Z23" s="297"/>
      <c r="AA23" s="297"/>
      <c r="AB23" s="297"/>
      <c r="AC23" s="297"/>
      <c r="AD23" s="297"/>
      <c r="AE23" s="297"/>
      <c r="AF23" s="297"/>
      <c r="AG23" s="297"/>
      <c r="AH23" s="297"/>
      <c r="AI23" s="297"/>
      <c r="AJ23" s="297"/>
      <c r="AK23" s="297"/>
      <c r="AL23" s="297"/>
      <c r="AM23" s="297"/>
      <c r="AN23" s="297"/>
      <c r="AO23" s="297"/>
      <c r="AP23" s="317"/>
      <c r="AQ23" s="317"/>
      <c r="AR23" s="317"/>
      <c r="AS23" s="329"/>
      <c r="AT23" s="325"/>
    </row>
    <row r="24" spans="1:46" s="330" customFormat="1" x14ac:dyDescent="0.15">
      <c r="A24" s="325"/>
      <c r="B24" s="297"/>
      <c r="C24" s="297"/>
      <c r="D24" s="297"/>
      <c r="E24" s="297"/>
      <c r="F24" s="297"/>
      <c r="G24" s="297"/>
      <c r="H24" s="297"/>
      <c r="I24" s="297"/>
      <c r="J24" s="297"/>
      <c r="K24" s="297"/>
      <c r="L24" s="297"/>
      <c r="M24" s="297"/>
      <c r="N24" s="297"/>
      <c r="O24" s="297"/>
      <c r="P24" s="297"/>
      <c r="Q24" s="297"/>
      <c r="R24" s="297"/>
      <c r="S24" s="297"/>
      <c r="T24" s="297"/>
      <c r="U24" s="297"/>
      <c r="V24" s="297"/>
      <c r="W24" s="297"/>
      <c r="X24" s="297"/>
      <c r="Y24" s="297"/>
      <c r="Z24" s="297"/>
      <c r="AA24" s="297"/>
      <c r="AB24" s="297"/>
      <c r="AC24" s="297"/>
      <c r="AD24" s="297"/>
      <c r="AE24" s="297"/>
      <c r="AF24" s="297"/>
      <c r="AG24" s="297"/>
      <c r="AH24" s="297"/>
      <c r="AI24" s="297"/>
      <c r="AJ24" s="297"/>
      <c r="AK24" s="297"/>
      <c r="AL24" s="297"/>
      <c r="AM24" s="297"/>
      <c r="AN24" s="297"/>
      <c r="AO24" s="297"/>
      <c r="AP24" s="317"/>
      <c r="AQ24" s="317"/>
      <c r="AR24" s="317"/>
      <c r="AS24" s="329"/>
      <c r="AT24" s="325"/>
    </row>
    <row r="25" spans="1:46" s="330" customFormat="1" x14ac:dyDescent="0.15">
      <c r="A25" s="334"/>
      <c r="B25" s="335"/>
      <c r="C25" s="335"/>
      <c r="D25" s="335"/>
      <c r="E25" s="335"/>
      <c r="F25" s="335"/>
      <c r="G25" s="335"/>
      <c r="H25" s="335"/>
      <c r="I25" s="335"/>
      <c r="J25" s="335"/>
      <c r="K25" s="335"/>
      <c r="L25" s="335"/>
      <c r="M25" s="335"/>
      <c r="N25" s="335"/>
      <c r="O25" s="335"/>
      <c r="P25" s="335"/>
      <c r="Q25" s="335"/>
      <c r="R25" s="335"/>
      <c r="S25" s="335"/>
      <c r="T25" s="335"/>
      <c r="U25" s="335"/>
      <c r="V25" s="335"/>
      <c r="W25" s="335"/>
      <c r="X25" s="335"/>
      <c r="Y25" s="335"/>
      <c r="Z25" s="335"/>
      <c r="AA25" s="335"/>
      <c r="AB25" s="335"/>
      <c r="AC25" s="335"/>
      <c r="AD25" s="335"/>
      <c r="AE25" s="335"/>
      <c r="AF25" s="335"/>
      <c r="AG25" s="335"/>
      <c r="AH25" s="335"/>
      <c r="AI25" s="335"/>
      <c r="AJ25" s="335"/>
      <c r="AK25" s="335"/>
      <c r="AL25" s="335"/>
      <c r="AM25" s="335"/>
      <c r="AN25" s="335"/>
      <c r="AO25" s="335"/>
      <c r="AP25" s="336"/>
      <c r="AQ25" s="336"/>
      <c r="AR25" s="336"/>
      <c r="AS25" s="337"/>
      <c r="AT25" s="325"/>
    </row>
    <row r="26" spans="1:46" s="330" customFormat="1" x14ac:dyDescent="0.15">
      <c r="A26" s="297" t="s">
        <v>526</v>
      </c>
      <c r="B26" s="297"/>
      <c r="C26" s="297"/>
      <c r="D26" s="297"/>
      <c r="E26" s="297"/>
      <c r="F26" s="297"/>
      <c r="G26" s="297"/>
      <c r="H26" s="297"/>
      <c r="I26" s="297"/>
      <c r="J26" s="297"/>
      <c r="K26" s="297"/>
      <c r="L26" s="297"/>
      <c r="M26" s="297"/>
      <c r="N26" s="297"/>
      <c r="O26" s="297"/>
      <c r="P26" s="297"/>
      <c r="Q26" s="297"/>
      <c r="R26" s="297"/>
      <c r="S26" s="297"/>
      <c r="T26" s="297"/>
      <c r="U26" s="297"/>
      <c r="V26" s="297"/>
      <c r="W26" s="297"/>
      <c r="X26" s="297"/>
      <c r="Y26" s="297"/>
      <c r="Z26" s="297"/>
      <c r="AA26" s="297"/>
      <c r="AB26" s="297"/>
      <c r="AC26" s="297"/>
      <c r="AD26" s="297"/>
      <c r="AE26" s="297"/>
      <c r="AF26" s="297"/>
      <c r="AG26" s="297"/>
      <c r="AH26" s="297"/>
      <c r="AI26" s="297"/>
      <c r="AJ26" s="297"/>
      <c r="AK26" s="297"/>
      <c r="AL26" s="297"/>
      <c r="AM26" s="297"/>
      <c r="AN26" s="297"/>
      <c r="AO26" s="297"/>
      <c r="AP26" s="317"/>
      <c r="AQ26" s="317"/>
      <c r="AR26" s="317"/>
      <c r="AS26" s="297"/>
      <c r="AT26" s="297"/>
    </row>
    <row r="27" spans="1:46" x14ac:dyDescent="0.15">
      <c r="A27" s="338"/>
      <c r="AO27" s="292"/>
      <c r="AP27" s="292"/>
      <c r="AQ27" s="292"/>
      <c r="AR27" s="292"/>
      <c r="AS27" s="292"/>
      <c r="AT27" s="292"/>
    </row>
    <row r="28" spans="1:46" ht="17.25" x14ac:dyDescent="0.15">
      <c r="A28" s="293" t="s">
        <v>527</v>
      </c>
      <c r="B28" s="294"/>
      <c r="C28" s="294"/>
      <c r="D28" s="294"/>
      <c r="E28" s="294"/>
      <c r="F28" s="294"/>
      <c r="G28" s="294"/>
      <c r="H28" s="294"/>
      <c r="I28" s="294"/>
      <c r="J28" s="294"/>
      <c r="K28" s="294"/>
      <c r="L28" s="294"/>
      <c r="M28" s="294"/>
      <c r="N28" s="294"/>
      <c r="O28" s="294"/>
      <c r="P28" s="294"/>
      <c r="Q28" s="294"/>
      <c r="R28" s="294"/>
      <c r="S28" s="294"/>
      <c r="T28" s="294"/>
      <c r="U28" s="294"/>
      <c r="V28" s="294"/>
      <c r="W28" s="294"/>
      <c r="X28" s="294"/>
      <c r="Y28" s="294"/>
      <c r="Z28" s="294"/>
      <c r="AA28" s="294"/>
      <c r="AB28" s="294"/>
      <c r="AC28" s="294"/>
      <c r="AD28" s="294"/>
      <c r="AE28" s="294"/>
      <c r="AF28" s="294"/>
      <c r="AG28" s="294"/>
      <c r="AH28" s="294"/>
      <c r="AI28" s="294"/>
      <c r="AJ28" s="294"/>
      <c r="AK28" s="294"/>
      <c r="AL28" s="294"/>
      <c r="AM28" s="294"/>
      <c r="AN28" s="294"/>
      <c r="AO28" s="294"/>
      <c r="AP28" s="294"/>
      <c r="AQ28" s="294"/>
      <c r="AR28" s="294"/>
      <c r="AS28" s="339"/>
    </row>
    <row r="29" spans="1:46" x14ac:dyDescent="0.15">
      <c r="A29" s="296"/>
      <c r="B29" s="292"/>
      <c r="C29" s="292"/>
      <c r="D29" s="292"/>
      <c r="E29" s="292"/>
      <c r="F29" s="292"/>
      <c r="G29" s="292"/>
      <c r="H29" s="292"/>
      <c r="I29" s="292"/>
      <c r="J29" s="292"/>
      <c r="K29" s="292"/>
      <c r="L29" s="292"/>
      <c r="M29" s="292"/>
      <c r="N29" s="292"/>
      <c r="O29" s="292"/>
      <c r="P29" s="292"/>
      <c r="Q29" s="292"/>
      <c r="R29" s="292"/>
      <c r="S29" s="292"/>
      <c r="T29" s="292"/>
      <c r="U29" s="292"/>
      <c r="V29" s="292"/>
      <c r="W29" s="292"/>
      <c r="X29" s="292"/>
      <c r="Y29" s="292"/>
      <c r="Z29" s="292"/>
      <c r="AA29" s="292"/>
      <c r="AB29" s="292"/>
      <c r="AC29" s="292"/>
      <c r="AD29" s="292"/>
      <c r="AE29" s="292"/>
      <c r="AF29" s="292"/>
      <c r="AG29" s="292"/>
      <c r="AH29" s="292"/>
      <c r="AI29" s="292"/>
      <c r="AJ29" s="292"/>
      <c r="AK29" s="297" t="s">
        <v>528</v>
      </c>
      <c r="AL29" s="297"/>
      <c r="AM29" s="297"/>
      <c r="AN29" s="297"/>
      <c r="AO29" s="292"/>
      <c r="AP29" s="292"/>
      <c r="AQ29" s="292"/>
      <c r="AR29" s="292"/>
      <c r="AS29" s="340"/>
    </row>
    <row r="30" spans="1:46" x14ac:dyDescent="0.15">
      <c r="A30" s="296"/>
      <c r="B30" s="292"/>
      <c r="C30" s="292"/>
      <c r="D30" s="292"/>
      <c r="E30" s="292"/>
      <c r="F30" s="292"/>
      <c r="G30" s="292"/>
      <c r="H30" s="292"/>
      <c r="I30" s="292"/>
      <c r="J30" s="292"/>
      <c r="K30" s="292"/>
      <c r="L30" s="292"/>
      <c r="M30" s="292"/>
      <c r="N30" s="292"/>
      <c r="O30" s="292"/>
      <c r="P30" s="292"/>
      <c r="Q30" s="292"/>
      <c r="R30" s="292"/>
      <c r="S30" s="292"/>
      <c r="T30" s="292"/>
      <c r="U30" s="292"/>
      <c r="V30" s="292"/>
      <c r="W30" s="292"/>
      <c r="X30" s="292"/>
      <c r="Y30" s="292"/>
      <c r="Z30" s="292"/>
      <c r="AA30" s="292"/>
      <c r="AB30" s="292"/>
      <c r="AC30" s="292"/>
      <c r="AD30" s="292"/>
      <c r="AE30" s="292"/>
      <c r="AF30" s="292"/>
      <c r="AG30" s="292"/>
      <c r="AH30" s="292"/>
      <c r="AI30" s="292"/>
      <c r="AJ30" s="292"/>
      <c r="AK30" s="299"/>
      <c r="AL30" s="300"/>
      <c r="AM30" s="300"/>
      <c r="AN30" s="301"/>
      <c r="AO30" s="1218" t="s">
        <v>506</v>
      </c>
      <c r="AP30" s="302"/>
      <c r="AQ30" s="303" t="s">
        <v>507</v>
      </c>
      <c r="AR30" s="304"/>
    </row>
    <row r="31" spans="1:46" x14ac:dyDescent="0.15">
      <c r="A31" s="296"/>
      <c r="B31" s="292"/>
      <c r="C31" s="292"/>
      <c r="D31" s="292"/>
      <c r="E31" s="292"/>
      <c r="F31" s="292"/>
      <c r="G31" s="292"/>
      <c r="H31" s="292"/>
      <c r="I31" s="292"/>
      <c r="J31" s="292"/>
      <c r="K31" s="292"/>
      <c r="L31" s="292"/>
      <c r="M31" s="292"/>
      <c r="N31" s="292"/>
      <c r="O31" s="292"/>
      <c r="P31" s="292"/>
      <c r="Q31" s="292"/>
      <c r="R31" s="292"/>
      <c r="S31" s="292"/>
      <c r="T31" s="292"/>
      <c r="U31" s="292"/>
      <c r="V31" s="292"/>
      <c r="W31" s="292"/>
      <c r="X31" s="292"/>
      <c r="Y31" s="292"/>
      <c r="Z31" s="292"/>
      <c r="AA31" s="292"/>
      <c r="AB31" s="292"/>
      <c r="AC31" s="292"/>
      <c r="AD31" s="292"/>
      <c r="AE31" s="292"/>
      <c r="AF31" s="292"/>
      <c r="AG31" s="292"/>
      <c r="AH31" s="292"/>
      <c r="AI31" s="292"/>
      <c r="AJ31" s="292"/>
      <c r="AK31" s="305"/>
      <c r="AL31" s="306"/>
      <c r="AM31" s="306"/>
      <c r="AN31" s="307"/>
      <c r="AO31" s="1219"/>
      <c r="AP31" s="308" t="s">
        <v>508</v>
      </c>
      <c r="AQ31" s="309" t="s">
        <v>509</v>
      </c>
      <c r="AR31" s="310" t="s">
        <v>510</v>
      </c>
    </row>
    <row r="32" spans="1:46" ht="27" customHeight="1" x14ac:dyDescent="0.15">
      <c r="A32" s="296"/>
      <c r="B32" s="292"/>
      <c r="C32" s="292"/>
      <c r="D32" s="292"/>
      <c r="E32" s="292"/>
      <c r="F32" s="292"/>
      <c r="G32" s="292"/>
      <c r="H32" s="292"/>
      <c r="I32" s="292"/>
      <c r="J32" s="292"/>
      <c r="K32" s="292"/>
      <c r="L32" s="292"/>
      <c r="M32" s="292"/>
      <c r="N32" s="292"/>
      <c r="O32" s="292"/>
      <c r="P32" s="292"/>
      <c r="Q32" s="292"/>
      <c r="R32" s="292"/>
      <c r="S32" s="292"/>
      <c r="T32" s="292"/>
      <c r="U32" s="292"/>
      <c r="V32" s="292"/>
      <c r="W32" s="292"/>
      <c r="X32" s="292"/>
      <c r="Y32" s="292"/>
      <c r="Z32" s="292"/>
      <c r="AA32" s="292"/>
      <c r="AB32" s="292"/>
      <c r="AC32" s="292"/>
      <c r="AD32" s="292"/>
      <c r="AE32" s="292"/>
      <c r="AF32" s="292"/>
      <c r="AG32" s="292"/>
      <c r="AH32" s="292"/>
      <c r="AI32" s="292"/>
      <c r="AJ32" s="292"/>
      <c r="AK32" s="1220" t="s">
        <v>529</v>
      </c>
      <c r="AL32" s="1221"/>
      <c r="AM32" s="1221"/>
      <c r="AN32" s="1222"/>
      <c r="AO32" s="341">
        <v>2078224</v>
      </c>
      <c r="AP32" s="341">
        <v>33296</v>
      </c>
      <c r="AQ32" s="342">
        <v>34189</v>
      </c>
      <c r="AR32" s="343">
        <v>-2.6</v>
      </c>
    </row>
    <row r="33" spans="1:46" ht="13.5" customHeight="1" x14ac:dyDescent="0.15">
      <c r="A33" s="296"/>
      <c r="B33" s="292"/>
      <c r="C33" s="292"/>
      <c r="D33" s="292"/>
      <c r="E33" s="292"/>
      <c r="F33" s="292"/>
      <c r="G33" s="292"/>
      <c r="H33" s="292"/>
      <c r="I33" s="292"/>
      <c r="J33" s="292"/>
      <c r="K33" s="292"/>
      <c r="L33" s="292"/>
      <c r="M33" s="292"/>
      <c r="N33" s="292"/>
      <c r="O33" s="292"/>
      <c r="P33" s="292"/>
      <c r="Q33" s="292"/>
      <c r="R33" s="292"/>
      <c r="S33" s="292"/>
      <c r="T33" s="292"/>
      <c r="U33" s="292"/>
      <c r="V33" s="292"/>
      <c r="W33" s="292"/>
      <c r="X33" s="292"/>
      <c r="Y33" s="292"/>
      <c r="Z33" s="292"/>
      <c r="AA33" s="292"/>
      <c r="AB33" s="292"/>
      <c r="AC33" s="292"/>
      <c r="AD33" s="292"/>
      <c r="AE33" s="292"/>
      <c r="AF33" s="292"/>
      <c r="AG33" s="292"/>
      <c r="AH33" s="292"/>
      <c r="AI33" s="292"/>
      <c r="AJ33" s="292"/>
      <c r="AK33" s="1220" t="s">
        <v>530</v>
      </c>
      <c r="AL33" s="1221"/>
      <c r="AM33" s="1221"/>
      <c r="AN33" s="1222"/>
      <c r="AO33" s="341" t="s">
        <v>516</v>
      </c>
      <c r="AP33" s="341" t="s">
        <v>516</v>
      </c>
      <c r="AQ33" s="342" t="s">
        <v>516</v>
      </c>
      <c r="AR33" s="343" t="s">
        <v>516</v>
      </c>
    </row>
    <row r="34" spans="1:46" ht="27" customHeight="1" x14ac:dyDescent="0.15">
      <c r="A34" s="296"/>
      <c r="B34" s="292"/>
      <c r="C34" s="292"/>
      <c r="D34" s="292"/>
      <c r="E34" s="292"/>
      <c r="F34" s="292"/>
      <c r="G34" s="292"/>
      <c r="H34" s="292"/>
      <c r="I34" s="292"/>
      <c r="J34" s="292"/>
      <c r="K34" s="292"/>
      <c r="L34" s="292"/>
      <c r="M34" s="292"/>
      <c r="N34" s="292"/>
      <c r="O34" s="292"/>
      <c r="P34" s="292"/>
      <c r="Q34" s="292"/>
      <c r="R34" s="292"/>
      <c r="S34" s="292"/>
      <c r="T34" s="292"/>
      <c r="U34" s="292"/>
      <c r="V34" s="292"/>
      <c r="W34" s="292"/>
      <c r="X34" s="292"/>
      <c r="Y34" s="292"/>
      <c r="Z34" s="292"/>
      <c r="AA34" s="292"/>
      <c r="AB34" s="292"/>
      <c r="AC34" s="292"/>
      <c r="AD34" s="292"/>
      <c r="AE34" s="292"/>
      <c r="AF34" s="292"/>
      <c r="AG34" s="292"/>
      <c r="AH34" s="292"/>
      <c r="AI34" s="292"/>
      <c r="AJ34" s="292"/>
      <c r="AK34" s="1220" t="s">
        <v>531</v>
      </c>
      <c r="AL34" s="1221"/>
      <c r="AM34" s="1221"/>
      <c r="AN34" s="1222"/>
      <c r="AO34" s="341" t="s">
        <v>516</v>
      </c>
      <c r="AP34" s="341" t="s">
        <v>516</v>
      </c>
      <c r="AQ34" s="342">
        <v>16</v>
      </c>
      <c r="AR34" s="343" t="s">
        <v>516</v>
      </c>
    </row>
    <row r="35" spans="1:46" ht="27" customHeight="1" x14ac:dyDescent="0.15">
      <c r="A35" s="296"/>
      <c r="B35" s="292"/>
      <c r="C35" s="292"/>
      <c r="D35" s="292"/>
      <c r="E35" s="292"/>
      <c r="F35" s="292"/>
      <c r="G35" s="292"/>
      <c r="H35" s="292"/>
      <c r="I35" s="292"/>
      <c r="J35" s="292"/>
      <c r="K35" s="292"/>
      <c r="L35" s="292"/>
      <c r="M35" s="292"/>
      <c r="N35" s="292"/>
      <c r="O35" s="292"/>
      <c r="P35" s="292"/>
      <c r="Q35" s="292"/>
      <c r="R35" s="292"/>
      <c r="S35" s="292"/>
      <c r="T35" s="292"/>
      <c r="U35" s="292"/>
      <c r="V35" s="292"/>
      <c r="W35" s="292"/>
      <c r="X35" s="292"/>
      <c r="Y35" s="292"/>
      <c r="Z35" s="292"/>
      <c r="AA35" s="292"/>
      <c r="AB35" s="292"/>
      <c r="AC35" s="292"/>
      <c r="AD35" s="292"/>
      <c r="AE35" s="292"/>
      <c r="AF35" s="292"/>
      <c r="AG35" s="292"/>
      <c r="AH35" s="292"/>
      <c r="AI35" s="292"/>
      <c r="AJ35" s="292"/>
      <c r="AK35" s="1220" t="s">
        <v>532</v>
      </c>
      <c r="AL35" s="1221"/>
      <c r="AM35" s="1221"/>
      <c r="AN35" s="1222"/>
      <c r="AO35" s="341">
        <v>1050176</v>
      </c>
      <c r="AP35" s="341">
        <v>16825</v>
      </c>
      <c r="AQ35" s="342">
        <v>9412</v>
      </c>
      <c r="AR35" s="343">
        <v>78.8</v>
      </c>
    </row>
    <row r="36" spans="1:46" ht="27" customHeight="1" x14ac:dyDescent="0.15">
      <c r="A36" s="296"/>
      <c r="B36" s="292"/>
      <c r="C36" s="292"/>
      <c r="D36" s="292"/>
      <c r="E36" s="292"/>
      <c r="F36" s="292"/>
      <c r="G36" s="292"/>
      <c r="H36" s="292"/>
      <c r="I36" s="292"/>
      <c r="J36" s="292"/>
      <c r="K36" s="292"/>
      <c r="L36" s="292"/>
      <c r="M36" s="292"/>
      <c r="N36" s="292"/>
      <c r="O36" s="292"/>
      <c r="P36" s="292"/>
      <c r="Q36" s="292"/>
      <c r="R36" s="292"/>
      <c r="S36" s="292"/>
      <c r="T36" s="292"/>
      <c r="U36" s="292"/>
      <c r="V36" s="292"/>
      <c r="W36" s="292"/>
      <c r="X36" s="292"/>
      <c r="Y36" s="292"/>
      <c r="Z36" s="292"/>
      <c r="AA36" s="292"/>
      <c r="AB36" s="292"/>
      <c r="AC36" s="292"/>
      <c r="AD36" s="292"/>
      <c r="AE36" s="292"/>
      <c r="AF36" s="292"/>
      <c r="AG36" s="292"/>
      <c r="AH36" s="292"/>
      <c r="AI36" s="292"/>
      <c r="AJ36" s="292"/>
      <c r="AK36" s="1220" t="s">
        <v>533</v>
      </c>
      <c r="AL36" s="1221"/>
      <c r="AM36" s="1221"/>
      <c r="AN36" s="1222"/>
      <c r="AO36" s="341">
        <v>13800</v>
      </c>
      <c r="AP36" s="341">
        <v>221</v>
      </c>
      <c r="AQ36" s="342">
        <v>2024</v>
      </c>
      <c r="AR36" s="343">
        <v>-89.1</v>
      </c>
    </row>
    <row r="37" spans="1:46" ht="13.5" customHeight="1" x14ac:dyDescent="0.15">
      <c r="A37" s="296"/>
      <c r="B37" s="292"/>
      <c r="C37" s="292"/>
      <c r="D37" s="292"/>
      <c r="E37" s="292"/>
      <c r="F37" s="292"/>
      <c r="G37" s="292"/>
      <c r="H37" s="292"/>
      <c r="I37" s="292"/>
      <c r="J37" s="292"/>
      <c r="K37" s="292"/>
      <c r="L37" s="292"/>
      <c r="M37" s="292"/>
      <c r="N37" s="292"/>
      <c r="O37" s="292"/>
      <c r="P37" s="292"/>
      <c r="Q37" s="292"/>
      <c r="R37" s="292"/>
      <c r="S37" s="292"/>
      <c r="T37" s="292"/>
      <c r="U37" s="292"/>
      <c r="V37" s="292"/>
      <c r="W37" s="292"/>
      <c r="X37" s="292"/>
      <c r="Y37" s="292"/>
      <c r="Z37" s="292"/>
      <c r="AA37" s="292"/>
      <c r="AB37" s="292"/>
      <c r="AC37" s="292"/>
      <c r="AD37" s="292"/>
      <c r="AE37" s="292"/>
      <c r="AF37" s="292"/>
      <c r="AG37" s="292"/>
      <c r="AH37" s="292"/>
      <c r="AI37" s="292"/>
      <c r="AJ37" s="292"/>
      <c r="AK37" s="1220" t="s">
        <v>534</v>
      </c>
      <c r="AL37" s="1221"/>
      <c r="AM37" s="1221"/>
      <c r="AN37" s="1222"/>
      <c r="AO37" s="341">
        <v>2101</v>
      </c>
      <c r="AP37" s="341">
        <v>34</v>
      </c>
      <c r="AQ37" s="342">
        <v>1165</v>
      </c>
      <c r="AR37" s="343">
        <v>-97.1</v>
      </c>
    </row>
    <row r="38" spans="1:46" ht="27" customHeight="1" x14ac:dyDescent="0.15">
      <c r="A38" s="296"/>
      <c r="B38" s="292"/>
      <c r="C38" s="292"/>
      <c r="D38" s="292"/>
      <c r="E38" s="292"/>
      <c r="F38" s="292"/>
      <c r="G38" s="292"/>
      <c r="H38" s="292"/>
      <c r="I38" s="292"/>
      <c r="J38" s="292"/>
      <c r="K38" s="292"/>
      <c r="L38" s="292"/>
      <c r="M38" s="292"/>
      <c r="N38" s="292"/>
      <c r="O38" s="292"/>
      <c r="P38" s="292"/>
      <c r="Q38" s="292"/>
      <c r="R38" s="292"/>
      <c r="S38" s="292"/>
      <c r="T38" s="292"/>
      <c r="U38" s="292"/>
      <c r="V38" s="292"/>
      <c r="W38" s="292"/>
      <c r="X38" s="292"/>
      <c r="Y38" s="292"/>
      <c r="Z38" s="292"/>
      <c r="AA38" s="292"/>
      <c r="AB38" s="292"/>
      <c r="AC38" s="292"/>
      <c r="AD38" s="292"/>
      <c r="AE38" s="292"/>
      <c r="AF38" s="292"/>
      <c r="AG38" s="292"/>
      <c r="AH38" s="292"/>
      <c r="AI38" s="292"/>
      <c r="AJ38" s="292"/>
      <c r="AK38" s="1223" t="s">
        <v>535</v>
      </c>
      <c r="AL38" s="1224"/>
      <c r="AM38" s="1224"/>
      <c r="AN38" s="1225"/>
      <c r="AO38" s="344" t="s">
        <v>516</v>
      </c>
      <c r="AP38" s="344" t="s">
        <v>516</v>
      </c>
      <c r="AQ38" s="345">
        <v>2</v>
      </c>
      <c r="AR38" s="333" t="s">
        <v>516</v>
      </c>
      <c r="AS38" s="340"/>
    </row>
    <row r="39" spans="1:46" x14ac:dyDescent="0.15">
      <c r="A39" s="296"/>
      <c r="B39" s="292"/>
      <c r="C39" s="292"/>
      <c r="D39" s="292"/>
      <c r="E39" s="292"/>
      <c r="F39" s="292"/>
      <c r="G39" s="292"/>
      <c r="H39" s="292"/>
      <c r="I39" s="292"/>
      <c r="J39" s="292"/>
      <c r="K39" s="292"/>
      <c r="L39" s="292"/>
      <c r="M39" s="292"/>
      <c r="N39" s="292"/>
      <c r="O39" s="292"/>
      <c r="P39" s="292"/>
      <c r="Q39" s="292"/>
      <c r="R39" s="292"/>
      <c r="S39" s="292"/>
      <c r="T39" s="292"/>
      <c r="U39" s="292"/>
      <c r="V39" s="292"/>
      <c r="W39" s="292"/>
      <c r="X39" s="292"/>
      <c r="Y39" s="292"/>
      <c r="Z39" s="292"/>
      <c r="AA39" s="292"/>
      <c r="AB39" s="292"/>
      <c r="AC39" s="292"/>
      <c r="AD39" s="292"/>
      <c r="AE39" s="292"/>
      <c r="AF39" s="292"/>
      <c r="AG39" s="292"/>
      <c r="AH39" s="292"/>
      <c r="AI39" s="292"/>
      <c r="AJ39" s="292"/>
      <c r="AK39" s="1223" t="s">
        <v>536</v>
      </c>
      <c r="AL39" s="1224"/>
      <c r="AM39" s="1224"/>
      <c r="AN39" s="1225"/>
      <c r="AO39" s="341">
        <v>-709930</v>
      </c>
      <c r="AP39" s="341">
        <v>-11374</v>
      </c>
      <c r="AQ39" s="342">
        <v>-6367</v>
      </c>
      <c r="AR39" s="343">
        <v>78.599999999999994</v>
      </c>
      <c r="AS39" s="340"/>
    </row>
    <row r="40" spans="1:46" ht="27" customHeight="1" x14ac:dyDescent="0.15">
      <c r="A40" s="296"/>
      <c r="B40" s="292"/>
      <c r="C40" s="292"/>
      <c r="D40" s="292"/>
      <c r="E40" s="292"/>
      <c r="F40" s="292"/>
      <c r="G40" s="292"/>
      <c r="H40" s="292"/>
      <c r="I40" s="292"/>
      <c r="J40" s="292"/>
      <c r="K40" s="292"/>
      <c r="L40" s="292"/>
      <c r="M40" s="292"/>
      <c r="N40" s="292"/>
      <c r="O40" s="292"/>
      <c r="P40" s="292"/>
      <c r="Q40" s="292"/>
      <c r="R40" s="292"/>
      <c r="S40" s="292"/>
      <c r="T40" s="292"/>
      <c r="U40" s="292"/>
      <c r="V40" s="292"/>
      <c r="W40" s="292"/>
      <c r="X40" s="292"/>
      <c r="Y40" s="292"/>
      <c r="Z40" s="292"/>
      <c r="AA40" s="292"/>
      <c r="AB40" s="292"/>
      <c r="AC40" s="292"/>
      <c r="AD40" s="292"/>
      <c r="AE40" s="292"/>
      <c r="AF40" s="292"/>
      <c r="AG40" s="292"/>
      <c r="AH40" s="292"/>
      <c r="AI40" s="292"/>
      <c r="AJ40" s="292"/>
      <c r="AK40" s="1220" t="s">
        <v>537</v>
      </c>
      <c r="AL40" s="1221"/>
      <c r="AM40" s="1221"/>
      <c r="AN40" s="1222"/>
      <c r="AO40" s="341">
        <v>-1873349</v>
      </c>
      <c r="AP40" s="341">
        <v>-30014</v>
      </c>
      <c r="AQ40" s="342">
        <v>-28963</v>
      </c>
      <c r="AR40" s="343">
        <v>3.6</v>
      </c>
      <c r="AS40" s="340"/>
    </row>
    <row r="41" spans="1:46" x14ac:dyDescent="0.15">
      <c r="A41" s="296"/>
      <c r="B41" s="292"/>
      <c r="C41" s="292"/>
      <c r="D41" s="292"/>
      <c r="E41" s="292"/>
      <c r="F41" s="292"/>
      <c r="G41" s="292"/>
      <c r="H41" s="292"/>
      <c r="I41" s="292"/>
      <c r="J41" s="292"/>
      <c r="K41" s="292"/>
      <c r="L41" s="292"/>
      <c r="M41" s="292"/>
      <c r="N41" s="292"/>
      <c r="O41" s="292"/>
      <c r="P41" s="292"/>
      <c r="Q41" s="292"/>
      <c r="R41" s="292"/>
      <c r="S41" s="292"/>
      <c r="T41" s="292"/>
      <c r="U41" s="292"/>
      <c r="V41" s="292"/>
      <c r="W41" s="292"/>
      <c r="X41" s="292"/>
      <c r="Y41" s="292"/>
      <c r="Z41" s="292"/>
      <c r="AA41" s="292"/>
      <c r="AB41" s="292"/>
      <c r="AC41" s="292"/>
      <c r="AD41" s="292"/>
      <c r="AE41" s="292"/>
      <c r="AF41" s="292"/>
      <c r="AG41" s="292"/>
      <c r="AH41" s="292"/>
      <c r="AI41" s="292"/>
      <c r="AJ41" s="292"/>
      <c r="AK41" s="1226" t="s">
        <v>298</v>
      </c>
      <c r="AL41" s="1227"/>
      <c r="AM41" s="1227"/>
      <c r="AN41" s="1228"/>
      <c r="AO41" s="341">
        <v>561022</v>
      </c>
      <c r="AP41" s="341">
        <v>8988</v>
      </c>
      <c r="AQ41" s="342">
        <v>11478</v>
      </c>
      <c r="AR41" s="343">
        <v>-21.7</v>
      </c>
      <c r="AS41" s="340"/>
    </row>
    <row r="42" spans="1:46" x14ac:dyDescent="0.15">
      <c r="A42" s="296"/>
      <c r="B42" s="292"/>
      <c r="C42" s="292"/>
      <c r="D42" s="292"/>
      <c r="E42" s="292"/>
      <c r="F42" s="292"/>
      <c r="G42" s="292"/>
      <c r="H42" s="292"/>
      <c r="I42" s="292"/>
      <c r="J42" s="292"/>
      <c r="K42" s="292"/>
      <c r="L42" s="292"/>
      <c r="M42" s="292"/>
      <c r="N42" s="292"/>
      <c r="O42" s="292"/>
      <c r="P42" s="292"/>
      <c r="Q42" s="292"/>
      <c r="R42" s="292"/>
      <c r="S42" s="292"/>
      <c r="T42" s="292"/>
      <c r="U42" s="292"/>
      <c r="V42" s="292"/>
      <c r="W42" s="292"/>
      <c r="X42" s="292"/>
      <c r="Y42" s="292"/>
      <c r="Z42" s="292"/>
      <c r="AA42" s="292"/>
      <c r="AB42" s="292"/>
      <c r="AC42" s="292"/>
      <c r="AD42" s="292"/>
      <c r="AE42" s="292"/>
      <c r="AF42" s="292"/>
      <c r="AG42" s="292"/>
      <c r="AH42" s="292"/>
      <c r="AI42" s="292"/>
      <c r="AJ42" s="292"/>
      <c r="AK42" s="346" t="s">
        <v>538</v>
      </c>
      <c r="AL42" s="292"/>
      <c r="AM42" s="292"/>
      <c r="AN42" s="292"/>
      <c r="AO42" s="292"/>
      <c r="AP42" s="292"/>
      <c r="AQ42" s="317"/>
      <c r="AR42" s="317"/>
      <c r="AS42" s="340"/>
    </row>
    <row r="43" spans="1:46" x14ac:dyDescent="0.15">
      <c r="A43" s="296"/>
      <c r="B43" s="292"/>
      <c r="C43" s="292"/>
      <c r="D43" s="292"/>
      <c r="E43" s="292"/>
      <c r="F43" s="292"/>
      <c r="G43" s="292"/>
      <c r="H43" s="292"/>
      <c r="I43" s="292"/>
      <c r="J43" s="292"/>
      <c r="K43" s="292"/>
      <c r="L43" s="292"/>
      <c r="M43" s="292"/>
      <c r="N43" s="29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347"/>
      <c r="AQ43" s="317"/>
      <c r="AR43" s="292"/>
      <c r="AS43" s="340"/>
    </row>
    <row r="44" spans="1:46" x14ac:dyDescent="0.15">
      <c r="A44" s="296"/>
      <c r="B44" s="292"/>
      <c r="C44" s="292"/>
      <c r="D44" s="292"/>
      <c r="E44" s="292"/>
      <c r="F44" s="292"/>
      <c r="G44" s="292"/>
      <c r="H44" s="292"/>
      <c r="I44" s="292"/>
      <c r="J44" s="292"/>
      <c r="K44" s="292"/>
      <c r="L44" s="292"/>
      <c r="M44" s="292"/>
      <c r="N44" s="292"/>
      <c r="O44" s="292"/>
      <c r="P44" s="292"/>
      <c r="Q44" s="292"/>
      <c r="R44" s="292"/>
      <c r="S44" s="292"/>
      <c r="T44" s="292"/>
      <c r="U44" s="292"/>
      <c r="V44" s="292"/>
      <c r="W44" s="292"/>
      <c r="X44" s="292"/>
      <c r="Y44" s="292"/>
      <c r="Z44" s="292"/>
      <c r="AA44" s="292"/>
      <c r="AB44" s="292"/>
      <c r="AC44" s="292"/>
      <c r="AD44" s="292"/>
      <c r="AE44" s="292"/>
      <c r="AF44" s="292"/>
      <c r="AG44" s="292"/>
      <c r="AH44" s="292"/>
      <c r="AI44" s="292"/>
      <c r="AJ44" s="292"/>
      <c r="AK44" s="292"/>
      <c r="AL44" s="292"/>
      <c r="AM44" s="292"/>
      <c r="AN44" s="292"/>
      <c r="AO44" s="292"/>
      <c r="AP44" s="292"/>
      <c r="AQ44" s="317"/>
      <c r="AR44" s="292"/>
    </row>
    <row r="45" spans="1:46" x14ac:dyDescent="0.15">
      <c r="A45" s="294"/>
      <c r="B45" s="294"/>
      <c r="C45" s="294"/>
      <c r="D45" s="294"/>
      <c r="E45" s="294"/>
      <c r="F45" s="294"/>
      <c r="G45" s="294"/>
      <c r="H45" s="294"/>
      <c r="I45" s="294"/>
      <c r="J45" s="294"/>
      <c r="K45" s="294"/>
      <c r="L45" s="294"/>
      <c r="M45" s="294"/>
      <c r="N45" s="294"/>
      <c r="O45" s="294"/>
      <c r="P45" s="294"/>
      <c r="Q45" s="294"/>
      <c r="R45" s="294"/>
      <c r="S45" s="294"/>
      <c r="T45" s="294"/>
      <c r="U45" s="294"/>
      <c r="V45" s="294"/>
      <c r="W45" s="294"/>
      <c r="X45" s="294"/>
      <c r="Y45" s="294"/>
      <c r="Z45" s="294"/>
      <c r="AA45" s="294"/>
      <c r="AB45" s="294"/>
      <c r="AC45" s="294"/>
      <c r="AD45" s="294"/>
      <c r="AE45" s="294"/>
      <c r="AF45" s="294"/>
      <c r="AG45" s="294"/>
      <c r="AH45" s="294"/>
      <c r="AI45" s="294"/>
      <c r="AJ45" s="294"/>
      <c r="AK45" s="294"/>
      <c r="AL45" s="294"/>
      <c r="AM45" s="294"/>
      <c r="AN45" s="294"/>
      <c r="AO45" s="294"/>
      <c r="AP45" s="294"/>
      <c r="AQ45" s="348"/>
      <c r="AR45" s="294"/>
      <c r="AS45" s="294"/>
      <c r="AT45" s="292"/>
    </row>
    <row r="46" spans="1:46" x14ac:dyDescent="0.15">
      <c r="A46" s="349"/>
      <c r="B46" s="349"/>
      <c r="C46" s="349"/>
      <c r="D46" s="349"/>
      <c r="E46" s="349"/>
      <c r="F46" s="349"/>
      <c r="G46" s="349"/>
      <c r="H46" s="349"/>
      <c r="I46" s="349"/>
      <c r="J46" s="349"/>
      <c r="K46" s="349"/>
      <c r="L46" s="349"/>
      <c r="M46" s="349"/>
      <c r="N46" s="349"/>
      <c r="O46" s="349"/>
      <c r="P46" s="349"/>
      <c r="Q46" s="349"/>
      <c r="R46" s="349"/>
      <c r="S46" s="349"/>
      <c r="T46" s="349"/>
      <c r="U46" s="349"/>
      <c r="V46" s="349"/>
      <c r="W46" s="349"/>
      <c r="X46" s="349"/>
      <c r="Y46" s="349"/>
      <c r="Z46" s="349"/>
      <c r="AA46" s="349"/>
      <c r="AB46" s="349"/>
      <c r="AC46" s="349"/>
      <c r="AD46" s="349"/>
      <c r="AE46" s="349"/>
      <c r="AF46" s="349"/>
      <c r="AG46" s="349"/>
      <c r="AH46" s="349"/>
      <c r="AI46" s="349"/>
      <c r="AJ46" s="349"/>
      <c r="AK46" s="349"/>
      <c r="AL46" s="349"/>
      <c r="AM46" s="349"/>
      <c r="AN46" s="349"/>
      <c r="AO46" s="349"/>
      <c r="AP46" s="349"/>
      <c r="AQ46" s="349"/>
      <c r="AR46" s="349"/>
      <c r="AS46" s="349"/>
      <c r="AT46" s="292"/>
    </row>
    <row r="47" spans="1:46" ht="17.25" customHeight="1" x14ac:dyDescent="0.15">
      <c r="A47" s="350" t="s">
        <v>539</v>
      </c>
      <c r="B47" s="292"/>
      <c r="C47" s="292"/>
      <c r="D47" s="292"/>
      <c r="E47" s="292"/>
      <c r="F47" s="292"/>
      <c r="G47" s="292"/>
      <c r="H47" s="292"/>
      <c r="I47" s="292"/>
      <c r="J47" s="292"/>
      <c r="K47" s="292"/>
      <c r="L47" s="292"/>
      <c r="M47" s="292"/>
      <c r="N47" s="292"/>
      <c r="O47" s="292"/>
      <c r="P47" s="292"/>
      <c r="Q47" s="292"/>
      <c r="R47" s="292"/>
      <c r="S47" s="292"/>
      <c r="T47" s="292"/>
      <c r="U47" s="292"/>
      <c r="V47" s="292"/>
      <c r="W47" s="292"/>
      <c r="X47" s="292"/>
      <c r="Y47" s="292"/>
      <c r="Z47" s="292"/>
      <c r="AA47" s="292"/>
      <c r="AB47" s="292"/>
      <c r="AC47" s="292"/>
      <c r="AD47" s="292"/>
      <c r="AE47" s="292"/>
      <c r="AF47" s="292"/>
      <c r="AG47" s="292"/>
      <c r="AH47" s="292"/>
      <c r="AI47" s="292"/>
      <c r="AJ47" s="292"/>
      <c r="AK47" s="292"/>
      <c r="AL47" s="292"/>
      <c r="AM47" s="292"/>
      <c r="AN47" s="292"/>
      <c r="AO47" s="292"/>
      <c r="AP47" s="292"/>
      <c r="AQ47" s="292"/>
      <c r="AR47" s="292"/>
    </row>
    <row r="48" spans="1:46" x14ac:dyDescent="0.15">
      <c r="A48" s="296"/>
      <c r="B48" s="292"/>
      <c r="C48" s="292"/>
      <c r="D48" s="292"/>
      <c r="E48" s="292"/>
      <c r="F48" s="292"/>
      <c r="G48" s="292"/>
      <c r="H48" s="292"/>
      <c r="I48" s="292"/>
      <c r="J48" s="292"/>
      <c r="K48" s="292"/>
      <c r="L48" s="292"/>
      <c r="M48" s="292"/>
      <c r="N48" s="292"/>
      <c r="O48" s="292"/>
      <c r="P48" s="292"/>
      <c r="Q48" s="292"/>
      <c r="R48" s="292"/>
      <c r="S48" s="292"/>
      <c r="T48" s="292"/>
      <c r="U48" s="292"/>
      <c r="V48" s="292"/>
      <c r="W48" s="292"/>
      <c r="X48" s="292"/>
      <c r="Y48" s="292"/>
      <c r="Z48" s="292"/>
      <c r="AA48" s="292"/>
      <c r="AB48" s="292"/>
      <c r="AC48" s="292"/>
      <c r="AD48" s="292"/>
      <c r="AE48" s="292"/>
      <c r="AF48" s="292"/>
      <c r="AG48" s="292"/>
      <c r="AH48" s="292"/>
      <c r="AI48" s="292"/>
      <c r="AJ48" s="292"/>
      <c r="AK48" s="351" t="s">
        <v>540</v>
      </c>
      <c r="AL48" s="351"/>
      <c r="AM48" s="351"/>
      <c r="AN48" s="351"/>
      <c r="AO48" s="351"/>
      <c r="AP48" s="351"/>
      <c r="AQ48" s="352"/>
      <c r="AR48" s="351"/>
    </row>
    <row r="49" spans="1:44" ht="13.5" customHeight="1" x14ac:dyDescent="0.15">
      <c r="A49" s="296"/>
      <c r="B49" s="292"/>
      <c r="C49" s="292"/>
      <c r="D49" s="292"/>
      <c r="E49" s="292"/>
      <c r="F49" s="292"/>
      <c r="G49" s="292"/>
      <c r="H49" s="292"/>
      <c r="I49" s="292"/>
      <c r="J49" s="292"/>
      <c r="K49" s="292"/>
      <c r="L49" s="292"/>
      <c r="M49" s="292"/>
      <c r="N49" s="292"/>
      <c r="O49" s="292"/>
      <c r="P49" s="292"/>
      <c r="Q49" s="292"/>
      <c r="R49" s="292"/>
      <c r="S49" s="292"/>
      <c r="T49" s="292"/>
      <c r="U49" s="292"/>
      <c r="V49" s="292"/>
      <c r="W49" s="292"/>
      <c r="X49" s="292"/>
      <c r="Y49" s="292"/>
      <c r="Z49" s="292"/>
      <c r="AA49" s="292"/>
      <c r="AB49" s="292"/>
      <c r="AC49" s="292"/>
      <c r="AD49" s="292"/>
      <c r="AE49" s="292"/>
      <c r="AF49" s="292"/>
      <c r="AG49" s="292"/>
      <c r="AH49" s="292"/>
      <c r="AI49" s="292"/>
      <c r="AJ49" s="292"/>
      <c r="AK49" s="353"/>
      <c r="AL49" s="354"/>
      <c r="AM49" s="1213" t="s">
        <v>506</v>
      </c>
      <c r="AN49" s="1215" t="s">
        <v>541</v>
      </c>
      <c r="AO49" s="1216"/>
      <c r="AP49" s="1216"/>
      <c r="AQ49" s="1216"/>
      <c r="AR49" s="1217"/>
    </row>
    <row r="50" spans="1:44" x14ac:dyDescent="0.15">
      <c r="A50" s="296"/>
      <c r="B50" s="292"/>
      <c r="C50" s="292"/>
      <c r="D50" s="292"/>
      <c r="E50" s="292"/>
      <c r="F50" s="292"/>
      <c r="G50" s="292"/>
      <c r="H50" s="292"/>
      <c r="I50" s="292"/>
      <c r="J50" s="292"/>
      <c r="K50" s="292"/>
      <c r="L50" s="292"/>
      <c r="M50" s="292"/>
      <c r="N50" s="292"/>
      <c r="O50" s="292"/>
      <c r="P50" s="292"/>
      <c r="Q50" s="292"/>
      <c r="R50" s="292"/>
      <c r="S50" s="292"/>
      <c r="T50" s="292"/>
      <c r="U50" s="292"/>
      <c r="V50" s="292"/>
      <c r="W50" s="292"/>
      <c r="X50" s="292"/>
      <c r="Y50" s="292"/>
      <c r="Z50" s="292"/>
      <c r="AA50" s="292"/>
      <c r="AB50" s="292"/>
      <c r="AC50" s="292"/>
      <c r="AD50" s="292"/>
      <c r="AE50" s="292"/>
      <c r="AF50" s="292"/>
      <c r="AG50" s="292"/>
      <c r="AH50" s="292"/>
      <c r="AI50" s="292"/>
      <c r="AJ50" s="292"/>
      <c r="AK50" s="355"/>
      <c r="AL50" s="356"/>
      <c r="AM50" s="1214"/>
      <c r="AN50" s="357" t="s">
        <v>542</v>
      </c>
      <c r="AO50" s="358" t="s">
        <v>543</v>
      </c>
      <c r="AP50" s="359" t="s">
        <v>544</v>
      </c>
      <c r="AQ50" s="360" t="s">
        <v>545</v>
      </c>
      <c r="AR50" s="361" t="s">
        <v>546</v>
      </c>
    </row>
    <row r="51" spans="1:44" x14ac:dyDescent="0.15">
      <c r="A51" s="296"/>
      <c r="B51" s="292"/>
      <c r="C51" s="292"/>
      <c r="D51" s="292"/>
      <c r="E51" s="292"/>
      <c r="F51" s="292"/>
      <c r="G51" s="292"/>
      <c r="H51" s="292"/>
      <c r="I51" s="292"/>
      <c r="J51" s="292"/>
      <c r="K51" s="292"/>
      <c r="L51" s="292"/>
      <c r="M51" s="292"/>
      <c r="N51" s="292"/>
      <c r="O51" s="292"/>
      <c r="P51" s="292"/>
      <c r="Q51" s="292"/>
      <c r="R51" s="292"/>
      <c r="S51" s="292"/>
      <c r="T51" s="292"/>
      <c r="U51" s="292"/>
      <c r="V51" s="292"/>
      <c r="W51" s="292"/>
      <c r="X51" s="292"/>
      <c r="Y51" s="292"/>
      <c r="Z51" s="292"/>
      <c r="AA51" s="292"/>
      <c r="AB51" s="292"/>
      <c r="AC51" s="292"/>
      <c r="AD51" s="292"/>
      <c r="AE51" s="292"/>
      <c r="AF51" s="292"/>
      <c r="AG51" s="292"/>
      <c r="AH51" s="292"/>
      <c r="AI51" s="292"/>
      <c r="AJ51" s="292"/>
      <c r="AK51" s="353" t="s">
        <v>547</v>
      </c>
      <c r="AL51" s="354"/>
      <c r="AM51" s="362">
        <v>21646662</v>
      </c>
      <c r="AN51" s="363">
        <v>346829</v>
      </c>
      <c r="AO51" s="364">
        <v>79.099999999999994</v>
      </c>
      <c r="AP51" s="365">
        <v>47278</v>
      </c>
      <c r="AQ51" s="366">
        <v>-28.6</v>
      </c>
      <c r="AR51" s="367">
        <v>107.7</v>
      </c>
    </row>
    <row r="52" spans="1:44" x14ac:dyDescent="0.15">
      <c r="A52" s="296"/>
      <c r="B52" s="292"/>
      <c r="C52" s="292"/>
      <c r="D52" s="292"/>
      <c r="E52" s="292"/>
      <c r="F52" s="292"/>
      <c r="G52" s="292"/>
      <c r="H52" s="292"/>
      <c r="I52" s="292"/>
      <c r="J52" s="292"/>
      <c r="K52" s="292"/>
      <c r="L52" s="292"/>
      <c r="M52" s="292"/>
      <c r="N52" s="292"/>
      <c r="O52" s="292"/>
      <c r="P52" s="292"/>
      <c r="Q52" s="292"/>
      <c r="R52" s="292"/>
      <c r="S52" s="292"/>
      <c r="T52" s="292"/>
      <c r="U52" s="292"/>
      <c r="V52" s="292"/>
      <c r="W52" s="292"/>
      <c r="X52" s="292"/>
      <c r="Y52" s="292"/>
      <c r="Z52" s="292"/>
      <c r="AA52" s="292"/>
      <c r="AB52" s="292"/>
      <c r="AC52" s="292"/>
      <c r="AD52" s="292"/>
      <c r="AE52" s="292"/>
      <c r="AF52" s="292"/>
      <c r="AG52" s="292"/>
      <c r="AH52" s="292"/>
      <c r="AI52" s="292"/>
      <c r="AJ52" s="292"/>
      <c r="AK52" s="368"/>
      <c r="AL52" s="369" t="s">
        <v>548</v>
      </c>
      <c r="AM52" s="370">
        <v>2713080</v>
      </c>
      <c r="AN52" s="371">
        <v>43470</v>
      </c>
      <c r="AO52" s="372">
        <v>315.39999999999998</v>
      </c>
      <c r="AP52" s="373">
        <v>24096</v>
      </c>
      <c r="AQ52" s="374">
        <v>-24.3</v>
      </c>
      <c r="AR52" s="375">
        <v>339.7</v>
      </c>
    </row>
    <row r="53" spans="1:44" x14ac:dyDescent="0.15">
      <c r="A53" s="296"/>
      <c r="B53" s="292"/>
      <c r="C53" s="292"/>
      <c r="D53" s="292"/>
      <c r="E53" s="292"/>
      <c r="F53" s="292"/>
      <c r="G53" s="292"/>
      <c r="H53" s="292"/>
      <c r="I53" s="292"/>
      <c r="J53" s="292"/>
      <c r="K53" s="292"/>
      <c r="L53" s="292"/>
      <c r="M53" s="292"/>
      <c r="N53" s="292"/>
      <c r="O53" s="292"/>
      <c r="P53" s="292"/>
      <c r="Q53" s="292"/>
      <c r="R53" s="292"/>
      <c r="S53" s="292"/>
      <c r="T53" s="292"/>
      <c r="U53" s="292"/>
      <c r="V53" s="292"/>
      <c r="W53" s="292"/>
      <c r="X53" s="292"/>
      <c r="Y53" s="292"/>
      <c r="Z53" s="292"/>
      <c r="AA53" s="292"/>
      <c r="AB53" s="292"/>
      <c r="AC53" s="292"/>
      <c r="AD53" s="292"/>
      <c r="AE53" s="292"/>
      <c r="AF53" s="292"/>
      <c r="AG53" s="292"/>
      <c r="AH53" s="292"/>
      <c r="AI53" s="292"/>
      <c r="AJ53" s="292"/>
      <c r="AK53" s="353" t="s">
        <v>549</v>
      </c>
      <c r="AL53" s="354"/>
      <c r="AM53" s="362">
        <v>6176880</v>
      </c>
      <c r="AN53" s="363">
        <v>98817</v>
      </c>
      <c r="AO53" s="364">
        <v>-71.5</v>
      </c>
      <c r="AP53" s="365">
        <v>44504</v>
      </c>
      <c r="AQ53" s="366">
        <v>-5.9</v>
      </c>
      <c r="AR53" s="367">
        <v>-65.599999999999994</v>
      </c>
    </row>
    <row r="54" spans="1:44" x14ac:dyDescent="0.15">
      <c r="A54" s="296"/>
      <c r="B54" s="292"/>
      <c r="C54" s="292"/>
      <c r="D54" s="292"/>
      <c r="E54" s="292"/>
      <c r="F54" s="292"/>
      <c r="G54" s="292"/>
      <c r="H54" s="292"/>
      <c r="I54" s="292"/>
      <c r="J54" s="292"/>
      <c r="K54" s="292"/>
      <c r="L54" s="292"/>
      <c r="M54" s="292"/>
      <c r="N54" s="292"/>
      <c r="O54" s="292"/>
      <c r="P54" s="292"/>
      <c r="Q54" s="292"/>
      <c r="R54" s="292"/>
      <c r="S54" s="292"/>
      <c r="T54" s="292"/>
      <c r="U54" s="292"/>
      <c r="V54" s="292"/>
      <c r="W54" s="292"/>
      <c r="X54" s="292"/>
      <c r="Y54" s="292"/>
      <c r="Z54" s="292"/>
      <c r="AA54" s="292"/>
      <c r="AB54" s="292"/>
      <c r="AC54" s="292"/>
      <c r="AD54" s="292"/>
      <c r="AE54" s="292"/>
      <c r="AF54" s="292"/>
      <c r="AG54" s="292"/>
      <c r="AH54" s="292"/>
      <c r="AI54" s="292"/>
      <c r="AJ54" s="292"/>
      <c r="AK54" s="368"/>
      <c r="AL54" s="369" t="s">
        <v>548</v>
      </c>
      <c r="AM54" s="370">
        <v>345717</v>
      </c>
      <c r="AN54" s="371">
        <v>5531</v>
      </c>
      <c r="AO54" s="372">
        <v>-87.3</v>
      </c>
      <c r="AP54" s="373">
        <v>25876</v>
      </c>
      <c r="AQ54" s="374">
        <v>7.4</v>
      </c>
      <c r="AR54" s="375">
        <v>-94.7</v>
      </c>
    </row>
    <row r="55" spans="1:44" x14ac:dyDescent="0.15">
      <c r="A55" s="296"/>
      <c r="B55" s="292"/>
      <c r="C55" s="292"/>
      <c r="D55" s="292"/>
      <c r="E55" s="292"/>
      <c r="F55" s="292"/>
      <c r="G55" s="292"/>
      <c r="H55" s="292"/>
      <c r="I55" s="292"/>
      <c r="J55" s="292"/>
      <c r="K55" s="292"/>
      <c r="L55" s="292"/>
      <c r="M55" s="292"/>
      <c r="N55" s="292"/>
      <c r="O55" s="292"/>
      <c r="P55" s="292"/>
      <c r="Q55" s="292"/>
      <c r="R55" s="292"/>
      <c r="S55" s="292"/>
      <c r="T55" s="292"/>
      <c r="U55" s="292"/>
      <c r="V55" s="292"/>
      <c r="W55" s="292"/>
      <c r="X55" s="292"/>
      <c r="Y55" s="292"/>
      <c r="Z55" s="292"/>
      <c r="AA55" s="292"/>
      <c r="AB55" s="292"/>
      <c r="AC55" s="292"/>
      <c r="AD55" s="292"/>
      <c r="AE55" s="292"/>
      <c r="AF55" s="292"/>
      <c r="AG55" s="292"/>
      <c r="AH55" s="292"/>
      <c r="AI55" s="292"/>
      <c r="AJ55" s="292"/>
      <c r="AK55" s="353" t="s">
        <v>550</v>
      </c>
      <c r="AL55" s="354"/>
      <c r="AM55" s="362">
        <v>6134254</v>
      </c>
      <c r="AN55" s="363">
        <v>98189</v>
      </c>
      <c r="AO55" s="364">
        <v>-0.6</v>
      </c>
      <c r="AP55" s="365">
        <v>47820</v>
      </c>
      <c r="AQ55" s="366">
        <v>7.5</v>
      </c>
      <c r="AR55" s="367">
        <v>-8.1</v>
      </c>
    </row>
    <row r="56" spans="1:44" x14ac:dyDescent="0.15">
      <c r="A56" s="296"/>
      <c r="B56" s="292"/>
      <c r="C56" s="292"/>
      <c r="D56" s="292"/>
      <c r="E56" s="292"/>
      <c r="F56" s="292"/>
      <c r="G56" s="292"/>
      <c r="H56" s="292"/>
      <c r="I56" s="292"/>
      <c r="J56" s="292"/>
      <c r="K56" s="292"/>
      <c r="L56" s="292"/>
      <c r="M56" s="292"/>
      <c r="N56" s="292"/>
      <c r="O56" s="292"/>
      <c r="P56" s="292"/>
      <c r="Q56" s="292"/>
      <c r="R56" s="292"/>
      <c r="S56" s="292"/>
      <c r="T56" s="292"/>
      <c r="U56" s="292"/>
      <c r="V56" s="292"/>
      <c r="W56" s="292"/>
      <c r="X56" s="292"/>
      <c r="Y56" s="292"/>
      <c r="Z56" s="292"/>
      <c r="AA56" s="292"/>
      <c r="AB56" s="292"/>
      <c r="AC56" s="292"/>
      <c r="AD56" s="292"/>
      <c r="AE56" s="292"/>
      <c r="AF56" s="292"/>
      <c r="AG56" s="292"/>
      <c r="AH56" s="292"/>
      <c r="AI56" s="292"/>
      <c r="AJ56" s="292"/>
      <c r="AK56" s="368"/>
      <c r="AL56" s="369" t="s">
        <v>548</v>
      </c>
      <c r="AM56" s="370">
        <v>511136</v>
      </c>
      <c r="AN56" s="371">
        <v>8182</v>
      </c>
      <c r="AO56" s="372">
        <v>47.9</v>
      </c>
      <c r="AP56" s="373">
        <v>25855</v>
      </c>
      <c r="AQ56" s="374">
        <v>-0.1</v>
      </c>
      <c r="AR56" s="375">
        <v>48</v>
      </c>
    </row>
    <row r="57" spans="1:44" x14ac:dyDescent="0.15">
      <c r="A57" s="296"/>
      <c r="B57" s="292"/>
      <c r="C57" s="292"/>
      <c r="D57" s="292"/>
      <c r="E57" s="292"/>
      <c r="F57" s="292"/>
      <c r="G57" s="292"/>
      <c r="H57" s="292"/>
      <c r="I57" s="292"/>
      <c r="J57" s="292"/>
      <c r="K57" s="292"/>
      <c r="L57" s="292"/>
      <c r="M57" s="292"/>
      <c r="N57" s="292"/>
      <c r="O57" s="292"/>
      <c r="P57" s="292"/>
      <c r="Q57" s="292"/>
      <c r="R57" s="292"/>
      <c r="S57" s="292"/>
      <c r="T57" s="292"/>
      <c r="U57" s="292"/>
      <c r="V57" s="292"/>
      <c r="W57" s="292"/>
      <c r="X57" s="292"/>
      <c r="Y57" s="292"/>
      <c r="Z57" s="292"/>
      <c r="AA57" s="292"/>
      <c r="AB57" s="292"/>
      <c r="AC57" s="292"/>
      <c r="AD57" s="292"/>
      <c r="AE57" s="292"/>
      <c r="AF57" s="292"/>
      <c r="AG57" s="292"/>
      <c r="AH57" s="292"/>
      <c r="AI57" s="292"/>
      <c r="AJ57" s="292"/>
      <c r="AK57" s="353" t="s">
        <v>551</v>
      </c>
      <c r="AL57" s="354"/>
      <c r="AM57" s="362">
        <v>3911560</v>
      </c>
      <c r="AN57" s="363">
        <v>62600</v>
      </c>
      <c r="AO57" s="364">
        <v>-36.200000000000003</v>
      </c>
      <c r="AP57" s="365">
        <v>41934</v>
      </c>
      <c r="AQ57" s="366">
        <v>-12.3</v>
      </c>
      <c r="AR57" s="367">
        <v>-23.9</v>
      </c>
    </row>
    <row r="58" spans="1:44" x14ac:dyDescent="0.15">
      <c r="A58" s="296"/>
      <c r="B58" s="292"/>
      <c r="C58" s="292"/>
      <c r="D58" s="292"/>
      <c r="E58" s="292"/>
      <c r="F58" s="292"/>
      <c r="G58" s="292"/>
      <c r="H58" s="292"/>
      <c r="I58" s="292"/>
      <c r="J58" s="292"/>
      <c r="K58" s="292"/>
      <c r="L58" s="292"/>
      <c r="M58" s="292"/>
      <c r="N58" s="292"/>
      <c r="O58" s="292"/>
      <c r="P58" s="292"/>
      <c r="Q58" s="292"/>
      <c r="R58" s="292"/>
      <c r="S58" s="292"/>
      <c r="T58" s="292"/>
      <c r="U58" s="292"/>
      <c r="V58" s="292"/>
      <c r="W58" s="292"/>
      <c r="X58" s="292"/>
      <c r="Y58" s="292"/>
      <c r="Z58" s="292"/>
      <c r="AA58" s="292"/>
      <c r="AB58" s="292"/>
      <c r="AC58" s="292"/>
      <c r="AD58" s="292"/>
      <c r="AE58" s="292"/>
      <c r="AF58" s="292"/>
      <c r="AG58" s="292"/>
      <c r="AH58" s="292"/>
      <c r="AI58" s="292"/>
      <c r="AJ58" s="292"/>
      <c r="AK58" s="368"/>
      <c r="AL58" s="369" t="s">
        <v>548</v>
      </c>
      <c r="AM58" s="370">
        <v>421545</v>
      </c>
      <c r="AN58" s="371">
        <v>6746</v>
      </c>
      <c r="AO58" s="372">
        <v>-17.600000000000001</v>
      </c>
      <c r="AP58" s="373">
        <v>23352</v>
      </c>
      <c r="AQ58" s="374">
        <v>-9.6999999999999993</v>
      </c>
      <c r="AR58" s="375">
        <v>-7.9</v>
      </c>
    </row>
    <row r="59" spans="1:44" x14ac:dyDescent="0.15">
      <c r="A59" s="296"/>
      <c r="B59" s="292"/>
      <c r="C59" s="292"/>
      <c r="D59" s="292"/>
      <c r="E59" s="292"/>
      <c r="F59" s="292"/>
      <c r="G59" s="292"/>
      <c r="H59" s="292"/>
      <c r="I59" s="292"/>
      <c r="J59" s="292"/>
      <c r="K59" s="292"/>
      <c r="L59" s="292"/>
      <c r="M59" s="292"/>
      <c r="N59" s="292"/>
      <c r="O59" s="292"/>
      <c r="P59" s="292"/>
      <c r="Q59" s="292"/>
      <c r="R59" s="292"/>
      <c r="S59" s="292"/>
      <c r="T59" s="292"/>
      <c r="U59" s="292"/>
      <c r="V59" s="292"/>
      <c r="W59" s="292"/>
      <c r="X59" s="292"/>
      <c r="Y59" s="292"/>
      <c r="Z59" s="292"/>
      <c r="AA59" s="292"/>
      <c r="AB59" s="292"/>
      <c r="AC59" s="292"/>
      <c r="AD59" s="292"/>
      <c r="AE59" s="292"/>
      <c r="AF59" s="292"/>
      <c r="AG59" s="292"/>
      <c r="AH59" s="292"/>
      <c r="AI59" s="292"/>
      <c r="AJ59" s="292"/>
      <c r="AK59" s="353" t="s">
        <v>552</v>
      </c>
      <c r="AL59" s="354"/>
      <c r="AM59" s="362">
        <v>4506321</v>
      </c>
      <c r="AN59" s="363">
        <v>72198</v>
      </c>
      <c r="AO59" s="364">
        <v>15.3</v>
      </c>
      <c r="AP59" s="365">
        <v>45588</v>
      </c>
      <c r="AQ59" s="366">
        <v>8.6999999999999993</v>
      </c>
      <c r="AR59" s="367">
        <v>6.6</v>
      </c>
    </row>
    <row r="60" spans="1:44" x14ac:dyDescent="0.15">
      <c r="A60" s="296"/>
      <c r="B60" s="292"/>
      <c r="C60" s="292"/>
      <c r="D60" s="292"/>
      <c r="E60" s="292"/>
      <c r="F60" s="292"/>
      <c r="G60" s="292"/>
      <c r="H60" s="292"/>
      <c r="I60" s="292"/>
      <c r="J60" s="292"/>
      <c r="K60" s="292"/>
      <c r="L60" s="292"/>
      <c r="M60" s="292"/>
      <c r="N60" s="292"/>
      <c r="O60" s="292"/>
      <c r="P60" s="292"/>
      <c r="Q60" s="292"/>
      <c r="R60" s="292"/>
      <c r="S60" s="292"/>
      <c r="T60" s="292"/>
      <c r="U60" s="292"/>
      <c r="V60" s="292"/>
      <c r="W60" s="292"/>
      <c r="X60" s="292"/>
      <c r="Y60" s="292"/>
      <c r="Z60" s="292"/>
      <c r="AA60" s="292"/>
      <c r="AB60" s="292"/>
      <c r="AC60" s="292"/>
      <c r="AD60" s="292"/>
      <c r="AE60" s="292"/>
      <c r="AF60" s="292"/>
      <c r="AG60" s="292"/>
      <c r="AH60" s="292"/>
      <c r="AI60" s="292"/>
      <c r="AJ60" s="292"/>
      <c r="AK60" s="368"/>
      <c r="AL60" s="369" t="s">
        <v>548</v>
      </c>
      <c r="AM60" s="370">
        <v>422526</v>
      </c>
      <c r="AN60" s="371">
        <v>6770</v>
      </c>
      <c r="AO60" s="372">
        <v>0.4</v>
      </c>
      <c r="AP60" s="373">
        <v>24150</v>
      </c>
      <c r="AQ60" s="374">
        <v>3.4</v>
      </c>
      <c r="AR60" s="375">
        <v>-3</v>
      </c>
    </row>
    <row r="61" spans="1:44" x14ac:dyDescent="0.15">
      <c r="A61" s="296"/>
      <c r="B61" s="292"/>
      <c r="C61" s="292"/>
      <c r="D61" s="292"/>
      <c r="E61" s="292"/>
      <c r="F61" s="292"/>
      <c r="G61" s="292"/>
      <c r="H61" s="292"/>
      <c r="I61" s="292"/>
      <c r="J61" s="292"/>
      <c r="K61" s="292"/>
      <c r="L61" s="292"/>
      <c r="M61" s="292"/>
      <c r="N61" s="292"/>
      <c r="O61" s="292"/>
      <c r="P61" s="292"/>
      <c r="Q61" s="292"/>
      <c r="R61" s="292"/>
      <c r="S61" s="292"/>
      <c r="T61" s="292"/>
      <c r="U61" s="292"/>
      <c r="V61" s="292"/>
      <c r="W61" s="292"/>
      <c r="X61" s="292"/>
      <c r="Y61" s="292"/>
      <c r="Z61" s="292"/>
      <c r="AA61" s="292"/>
      <c r="AB61" s="292"/>
      <c r="AC61" s="292"/>
      <c r="AD61" s="292"/>
      <c r="AE61" s="292"/>
      <c r="AF61" s="292"/>
      <c r="AG61" s="292"/>
      <c r="AH61" s="292"/>
      <c r="AI61" s="292"/>
      <c r="AJ61" s="292"/>
      <c r="AK61" s="353" t="s">
        <v>553</v>
      </c>
      <c r="AL61" s="376"/>
      <c r="AM61" s="377">
        <v>8475135</v>
      </c>
      <c r="AN61" s="378">
        <v>135727</v>
      </c>
      <c r="AO61" s="379">
        <v>-2.8</v>
      </c>
      <c r="AP61" s="380">
        <v>45425</v>
      </c>
      <c r="AQ61" s="381">
        <v>-6.1</v>
      </c>
      <c r="AR61" s="367">
        <v>3.3</v>
      </c>
    </row>
    <row r="62" spans="1:44" x14ac:dyDescent="0.15">
      <c r="A62" s="296"/>
      <c r="B62" s="292"/>
      <c r="C62" s="292"/>
      <c r="D62" s="292"/>
      <c r="E62" s="292"/>
      <c r="F62" s="292"/>
      <c r="G62" s="292"/>
      <c r="H62" s="292"/>
      <c r="I62" s="292"/>
      <c r="J62" s="292"/>
      <c r="K62" s="292"/>
      <c r="L62" s="292"/>
      <c r="M62" s="292"/>
      <c r="N62" s="292"/>
      <c r="O62" s="292"/>
      <c r="P62" s="292"/>
      <c r="Q62" s="292"/>
      <c r="R62" s="292"/>
      <c r="S62" s="292"/>
      <c r="T62" s="292"/>
      <c r="U62" s="292"/>
      <c r="V62" s="292"/>
      <c r="W62" s="292"/>
      <c r="X62" s="292"/>
      <c r="Y62" s="292"/>
      <c r="Z62" s="292"/>
      <c r="AA62" s="292"/>
      <c r="AB62" s="292"/>
      <c r="AC62" s="292"/>
      <c r="AD62" s="292"/>
      <c r="AE62" s="292"/>
      <c r="AF62" s="292"/>
      <c r="AG62" s="292"/>
      <c r="AH62" s="292"/>
      <c r="AI62" s="292"/>
      <c r="AJ62" s="292"/>
      <c r="AK62" s="368"/>
      <c r="AL62" s="369" t="s">
        <v>548</v>
      </c>
      <c r="AM62" s="370">
        <v>882801</v>
      </c>
      <c r="AN62" s="371">
        <v>14140</v>
      </c>
      <c r="AO62" s="372">
        <v>51.8</v>
      </c>
      <c r="AP62" s="373">
        <v>24666</v>
      </c>
      <c r="AQ62" s="374">
        <v>-4.7</v>
      </c>
      <c r="AR62" s="375">
        <v>56.5</v>
      </c>
    </row>
    <row r="63" spans="1:44" x14ac:dyDescent="0.15">
      <c r="A63" s="296"/>
      <c r="B63" s="292"/>
      <c r="C63" s="292"/>
      <c r="D63" s="292"/>
      <c r="E63" s="292"/>
      <c r="F63" s="292"/>
      <c r="G63" s="292"/>
      <c r="H63" s="292"/>
      <c r="I63" s="292"/>
      <c r="J63" s="292"/>
      <c r="K63" s="292"/>
      <c r="L63" s="292"/>
      <c r="M63" s="292"/>
      <c r="N63" s="292"/>
      <c r="O63" s="292"/>
      <c r="P63" s="292"/>
      <c r="Q63" s="292"/>
      <c r="R63" s="292"/>
      <c r="S63" s="292"/>
      <c r="T63" s="292"/>
      <c r="U63" s="292"/>
      <c r="V63" s="292"/>
      <c r="W63" s="292"/>
      <c r="X63" s="292"/>
      <c r="Y63" s="292"/>
      <c r="Z63" s="292"/>
      <c r="AA63" s="292"/>
      <c r="AB63" s="292"/>
      <c r="AC63" s="292"/>
      <c r="AD63" s="292"/>
      <c r="AE63" s="292"/>
      <c r="AF63" s="292"/>
      <c r="AG63" s="292"/>
      <c r="AH63" s="292"/>
      <c r="AI63" s="292"/>
      <c r="AJ63" s="292"/>
      <c r="AK63" s="292"/>
      <c r="AL63" s="292"/>
      <c r="AM63" s="292"/>
      <c r="AN63" s="292"/>
      <c r="AO63" s="292"/>
      <c r="AP63" s="292"/>
      <c r="AQ63" s="292"/>
      <c r="AR63" s="292"/>
    </row>
    <row r="64" spans="1:44" x14ac:dyDescent="0.15">
      <c r="A64" s="296"/>
      <c r="B64" s="292"/>
      <c r="C64" s="292"/>
      <c r="D64" s="292"/>
      <c r="E64" s="292"/>
      <c r="F64" s="292"/>
      <c r="G64" s="292"/>
      <c r="H64" s="292"/>
      <c r="I64" s="292"/>
      <c r="J64" s="292"/>
      <c r="K64" s="292"/>
      <c r="L64" s="292"/>
      <c r="M64" s="292"/>
      <c r="N64" s="292"/>
      <c r="O64" s="292"/>
      <c r="P64" s="292"/>
      <c r="Q64" s="292"/>
      <c r="R64" s="292"/>
      <c r="S64" s="292"/>
      <c r="T64" s="292"/>
      <c r="U64" s="292"/>
      <c r="V64" s="292"/>
      <c r="W64" s="292"/>
      <c r="X64" s="292"/>
      <c r="Y64" s="292"/>
      <c r="Z64" s="292"/>
      <c r="AA64" s="292"/>
      <c r="AB64" s="292"/>
      <c r="AC64" s="292"/>
      <c r="AD64" s="292"/>
      <c r="AE64" s="292"/>
      <c r="AF64" s="292"/>
      <c r="AG64" s="292"/>
      <c r="AH64" s="292"/>
      <c r="AI64" s="292"/>
      <c r="AJ64" s="292"/>
      <c r="AK64" s="292"/>
      <c r="AL64" s="292"/>
      <c r="AM64" s="292"/>
      <c r="AN64" s="292"/>
      <c r="AO64" s="292"/>
      <c r="AP64" s="292"/>
      <c r="AQ64" s="292"/>
      <c r="AR64" s="292"/>
    </row>
    <row r="65" spans="1:46" x14ac:dyDescent="0.15">
      <c r="A65" s="296"/>
      <c r="B65" s="292"/>
      <c r="C65" s="292"/>
      <c r="D65" s="292"/>
      <c r="E65" s="292"/>
      <c r="F65" s="292"/>
      <c r="G65" s="292"/>
      <c r="H65" s="292"/>
      <c r="I65" s="292"/>
      <c r="J65" s="292"/>
      <c r="K65" s="292"/>
      <c r="L65" s="292"/>
      <c r="M65" s="292"/>
      <c r="N65" s="292"/>
      <c r="O65" s="292"/>
      <c r="P65" s="292"/>
      <c r="Q65" s="292"/>
      <c r="R65" s="292"/>
      <c r="S65" s="292"/>
      <c r="T65" s="292"/>
      <c r="U65" s="292"/>
      <c r="V65" s="292"/>
      <c r="W65" s="292"/>
      <c r="X65" s="292"/>
      <c r="Y65" s="292"/>
      <c r="Z65" s="292"/>
      <c r="AA65" s="292"/>
      <c r="AB65" s="292"/>
      <c r="AC65" s="292"/>
      <c r="AD65" s="292"/>
      <c r="AE65" s="292"/>
      <c r="AF65" s="292"/>
      <c r="AG65" s="292"/>
      <c r="AH65" s="292"/>
      <c r="AI65" s="292"/>
      <c r="AJ65" s="292"/>
      <c r="AK65" s="292"/>
      <c r="AL65" s="292"/>
      <c r="AM65" s="292"/>
      <c r="AN65" s="292"/>
      <c r="AO65" s="292"/>
      <c r="AP65" s="292"/>
      <c r="AQ65" s="292"/>
      <c r="AR65" s="292"/>
    </row>
    <row r="66" spans="1:46" x14ac:dyDescent="0.15">
      <c r="A66" s="382"/>
      <c r="B66" s="349"/>
      <c r="C66" s="349"/>
      <c r="D66" s="349"/>
      <c r="E66" s="349"/>
      <c r="F66" s="349"/>
      <c r="G66" s="349"/>
      <c r="H66" s="349"/>
      <c r="I66" s="349"/>
      <c r="J66" s="349"/>
      <c r="K66" s="349"/>
      <c r="L66" s="349"/>
      <c r="M66" s="349"/>
      <c r="N66" s="349"/>
      <c r="O66" s="349"/>
      <c r="P66" s="349"/>
      <c r="Q66" s="349"/>
      <c r="R66" s="349"/>
      <c r="S66" s="349"/>
      <c r="T66" s="349"/>
      <c r="U66" s="349"/>
      <c r="V66" s="349"/>
      <c r="W66" s="349"/>
      <c r="X66" s="349"/>
      <c r="Y66" s="349"/>
      <c r="Z66" s="349"/>
      <c r="AA66" s="349"/>
      <c r="AB66" s="349"/>
      <c r="AC66" s="349"/>
      <c r="AD66" s="349"/>
      <c r="AE66" s="349"/>
      <c r="AF66" s="349"/>
      <c r="AG66" s="349"/>
      <c r="AH66" s="349"/>
      <c r="AI66" s="349"/>
      <c r="AJ66" s="349"/>
      <c r="AK66" s="349"/>
      <c r="AL66" s="349"/>
      <c r="AM66" s="349"/>
      <c r="AN66" s="349"/>
      <c r="AO66" s="349"/>
      <c r="AP66" s="349"/>
      <c r="AQ66" s="349"/>
      <c r="AR66" s="349"/>
      <c r="AS66" s="383"/>
    </row>
    <row r="67" spans="1:46" ht="13.5" hidden="1" customHeight="1" x14ac:dyDescent="0.15">
      <c r="AK67" s="292"/>
      <c r="AL67" s="292"/>
      <c r="AM67" s="292"/>
      <c r="AN67" s="292"/>
      <c r="AO67" s="292"/>
      <c r="AP67" s="292"/>
      <c r="AQ67" s="292"/>
      <c r="AR67" s="292"/>
      <c r="AS67" s="292"/>
      <c r="AT67" s="292"/>
    </row>
    <row r="68" spans="1:46" ht="13.5" hidden="1" customHeight="1" x14ac:dyDescent="0.15">
      <c r="AK68" s="292"/>
      <c r="AL68" s="292"/>
      <c r="AM68" s="292"/>
      <c r="AN68" s="292"/>
      <c r="AO68" s="292"/>
      <c r="AP68" s="292"/>
      <c r="AQ68" s="292"/>
      <c r="AR68" s="292"/>
    </row>
    <row r="69" spans="1:46" ht="13.5" hidden="1" customHeight="1" x14ac:dyDescent="0.15">
      <c r="AK69" s="292"/>
      <c r="AL69" s="292"/>
      <c r="AM69" s="292"/>
      <c r="AN69" s="292"/>
      <c r="AO69" s="292"/>
      <c r="AP69" s="292"/>
      <c r="AQ69" s="292"/>
      <c r="AR69" s="292"/>
    </row>
    <row r="70" spans="1:46" hidden="1" x14ac:dyDescent="0.15">
      <c r="AK70" s="292"/>
      <c r="AL70" s="292"/>
      <c r="AM70" s="292"/>
      <c r="AN70" s="292"/>
      <c r="AO70" s="292"/>
      <c r="AP70" s="292"/>
      <c r="AQ70" s="292"/>
      <c r="AR70" s="292"/>
    </row>
    <row r="71" spans="1:46" hidden="1" x14ac:dyDescent="0.15">
      <c r="AK71" s="292"/>
      <c r="AL71" s="292"/>
      <c r="AM71" s="292"/>
      <c r="AN71" s="292"/>
      <c r="AO71" s="292"/>
      <c r="AP71" s="292"/>
      <c r="AQ71" s="292"/>
      <c r="AR71" s="292"/>
    </row>
    <row r="72" spans="1:46" hidden="1" x14ac:dyDescent="0.15">
      <c r="AK72" s="292"/>
      <c r="AL72" s="292"/>
      <c r="AM72" s="292"/>
      <c r="AN72" s="292"/>
      <c r="AO72" s="292"/>
      <c r="AP72" s="292"/>
      <c r="AQ72" s="292"/>
      <c r="AR72" s="292"/>
    </row>
    <row r="73" spans="1:46" hidden="1" x14ac:dyDescent="0.15">
      <c r="AK73" s="292"/>
      <c r="AL73" s="292"/>
      <c r="AM73" s="292"/>
      <c r="AN73" s="292"/>
      <c r="AO73" s="292"/>
      <c r="AP73" s="292"/>
      <c r="AQ73" s="292"/>
      <c r="AR73" s="292"/>
    </row>
    <row r="74" spans="1:46" hidden="1" x14ac:dyDescent="0.15"/>
  </sheetData>
  <sheetProtection algorithmName="SHA-512" hashValue="DT8Xqk+CKtSM5aEwV5YcaOXdL8adEBlothKm6qeRpZkG9wQ/Y7jlNtJ41VG7sJjD0+pHXp6mq63/vjaQMgrA4A==" saltValue="UDgVIaM5uLh0Z5QkRAp7M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3"/>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0" customWidth="1"/>
    <col min="126" max="16384" width="9" style="289" hidden="1"/>
  </cols>
  <sheetData>
    <row r="1" spans="2:125" ht="13.5" customHeight="1"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c r="DQ1" s="289"/>
      <c r="DR1" s="289"/>
      <c r="DS1" s="289"/>
      <c r="DT1" s="289"/>
      <c r="DU1" s="289"/>
    </row>
    <row r="2" spans="2:125" x14ac:dyDescent="0.15">
      <c r="B2" s="289"/>
      <c r="DG2" s="289"/>
    </row>
    <row r="3" spans="2:125" x14ac:dyDescent="0.15">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289"/>
      <c r="CB3" s="289"/>
      <c r="CC3" s="289"/>
      <c r="CD3" s="289"/>
      <c r="CE3" s="289"/>
      <c r="CF3" s="289"/>
      <c r="CG3" s="289"/>
      <c r="CH3" s="289"/>
      <c r="CI3" s="289"/>
      <c r="CJ3" s="289"/>
      <c r="CK3" s="289"/>
      <c r="CL3" s="289"/>
      <c r="CM3" s="289"/>
      <c r="CN3" s="289"/>
      <c r="CO3" s="289"/>
      <c r="CP3" s="289"/>
      <c r="CQ3" s="289"/>
      <c r="CR3" s="289"/>
      <c r="CS3" s="289"/>
      <c r="CT3" s="289"/>
      <c r="CU3" s="289"/>
      <c r="CV3" s="289"/>
      <c r="CW3" s="289"/>
      <c r="CX3" s="289"/>
      <c r="CY3" s="289"/>
      <c r="CZ3" s="289"/>
      <c r="DA3" s="289"/>
      <c r="DB3" s="289"/>
      <c r="DC3" s="289"/>
      <c r="DD3" s="289"/>
      <c r="DE3" s="289"/>
      <c r="DF3" s="289"/>
      <c r="DH3" s="289"/>
      <c r="DI3" s="289"/>
      <c r="DJ3" s="289"/>
      <c r="DK3" s="289"/>
      <c r="DL3" s="289"/>
      <c r="DM3" s="289"/>
      <c r="DN3" s="289"/>
      <c r="DO3" s="289"/>
      <c r="DP3" s="289"/>
      <c r="DQ3" s="289"/>
      <c r="DR3" s="289"/>
      <c r="DS3" s="289"/>
      <c r="DT3" s="289"/>
      <c r="DU3" s="289"/>
    </row>
    <row r="4" spans="2:125" x14ac:dyDescent="0.15"/>
    <row r="5" spans="2:125" x14ac:dyDescent="0.15"/>
    <row r="6" spans="2:125" x14ac:dyDescent="0.15"/>
    <row r="7" spans="2:125" x14ac:dyDescent="0.15"/>
    <row r="8" spans="2:125" x14ac:dyDescent="0.15"/>
    <row r="9" spans="2:125" x14ac:dyDescent="0.15">
      <c r="DU9" s="28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89"/>
    </row>
    <row r="18" spans="125:125" x14ac:dyDescent="0.15"/>
    <row r="19" spans="125:125" x14ac:dyDescent="0.15"/>
    <row r="20" spans="125:125" x14ac:dyDescent="0.15">
      <c r="DU20" s="289"/>
    </row>
    <row r="21" spans="125:125" x14ac:dyDescent="0.15">
      <c r="DU21" s="28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89"/>
    </row>
    <row r="29" spans="125:125" x14ac:dyDescent="0.15"/>
    <row r="30" spans="125:125" x14ac:dyDescent="0.15"/>
    <row r="31" spans="125:125" x14ac:dyDescent="0.15"/>
    <row r="32" spans="125:125" x14ac:dyDescent="0.15"/>
    <row r="33" spans="2:125" x14ac:dyDescent="0.15">
      <c r="B33" s="289"/>
      <c r="G33" s="289"/>
      <c r="I33" s="289"/>
    </row>
    <row r="34" spans="2:125" x14ac:dyDescent="0.15">
      <c r="C34" s="289"/>
      <c r="P34" s="289"/>
      <c r="DE34" s="289"/>
      <c r="DH34" s="289"/>
    </row>
    <row r="35" spans="2:125" x14ac:dyDescent="0.15">
      <c r="D35" s="289"/>
      <c r="E35" s="289"/>
      <c r="DG35" s="289"/>
      <c r="DJ35" s="289"/>
      <c r="DP35" s="289"/>
      <c r="DQ35" s="289"/>
      <c r="DR35" s="289"/>
      <c r="DS35" s="289"/>
      <c r="DT35" s="289"/>
      <c r="DU35" s="289"/>
    </row>
    <row r="36" spans="2:125" x14ac:dyDescent="0.15">
      <c r="F36" s="289"/>
      <c r="H36" s="289"/>
      <c r="J36" s="289"/>
      <c r="K36" s="289"/>
      <c r="L36" s="289"/>
      <c r="M36" s="289"/>
      <c r="N36" s="289"/>
      <c r="O36" s="289"/>
      <c r="Q36" s="289"/>
      <c r="R36" s="289"/>
      <c r="S36" s="289"/>
      <c r="T36" s="289"/>
      <c r="U36" s="289"/>
      <c r="V36" s="289"/>
      <c r="W36" s="289"/>
      <c r="X36" s="289"/>
      <c r="Y36" s="289"/>
      <c r="Z36" s="289"/>
      <c r="AA36" s="289"/>
      <c r="AB36" s="289"/>
      <c r="AC36" s="289"/>
      <c r="AD36" s="289"/>
      <c r="AE36" s="289"/>
      <c r="AF36" s="289"/>
      <c r="AG36" s="289"/>
      <c r="AH36" s="289"/>
      <c r="AI36" s="289"/>
      <c r="AJ36" s="289"/>
      <c r="AK36" s="289"/>
      <c r="AL36" s="289"/>
      <c r="AM36" s="289"/>
      <c r="AN36" s="289"/>
      <c r="AO36" s="289"/>
      <c r="AP36" s="289"/>
      <c r="AQ36" s="289"/>
      <c r="AR36" s="289"/>
      <c r="AS36" s="289"/>
      <c r="AT36" s="289"/>
      <c r="AU36" s="289"/>
      <c r="AV36" s="289"/>
      <c r="AW36" s="289"/>
      <c r="AX36" s="289"/>
      <c r="AY36" s="289"/>
      <c r="AZ36" s="289"/>
      <c r="BA36" s="289"/>
      <c r="BB36" s="289"/>
      <c r="BC36" s="289"/>
      <c r="BD36" s="289"/>
      <c r="BE36" s="289"/>
      <c r="BF36" s="289"/>
      <c r="BG36" s="289"/>
      <c r="BH36" s="289"/>
      <c r="BI36" s="289"/>
      <c r="BJ36" s="289"/>
      <c r="BK36" s="289"/>
      <c r="BL36" s="289"/>
      <c r="BM36" s="289"/>
      <c r="BN36" s="289"/>
      <c r="BO36" s="289"/>
      <c r="BP36" s="289"/>
      <c r="BQ36" s="289"/>
      <c r="BR36" s="289"/>
      <c r="BS36" s="289"/>
      <c r="BT36" s="289"/>
      <c r="BU36" s="289"/>
      <c r="BV36" s="289"/>
      <c r="BW36" s="289"/>
      <c r="BX36" s="289"/>
      <c r="BY36" s="289"/>
      <c r="BZ36" s="289"/>
      <c r="CA36" s="289"/>
      <c r="CB36" s="289"/>
      <c r="CC36" s="289"/>
      <c r="CD36" s="289"/>
      <c r="CE36" s="289"/>
      <c r="CF36" s="289"/>
      <c r="CG36" s="289"/>
      <c r="CH36" s="289"/>
      <c r="CI36" s="289"/>
      <c r="CJ36" s="289"/>
      <c r="CK36" s="289"/>
      <c r="CL36" s="289"/>
      <c r="CM36" s="289"/>
      <c r="CN36" s="289"/>
      <c r="CO36" s="289"/>
      <c r="CP36" s="289"/>
      <c r="CQ36" s="289"/>
      <c r="CR36" s="289"/>
      <c r="CS36" s="289"/>
      <c r="CT36" s="289"/>
      <c r="CU36" s="289"/>
      <c r="CV36" s="289"/>
      <c r="CW36" s="289"/>
      <c r="CX36" s="289"/>
      <c r="CY36" s="289"/>
      <c r="CZ36" s="289"/>
      <c r="DA36" s="289"/>
      <c r="DB36" s="289"/>
      <c r="DC36" s="289"/>
      <c r="DD36" s="289"/>
      <c r="DF36" s="289"/>
      <c r="DI36" s="289"/>
      <c r="DK36" s="289"/>
      <c r="DL36" s="289"/>
      <c r="DM36" s="289"/>
      <c r="DN36" s="289"/>
      <c r="DO36" s="289"/>
      <c r="DP36" s="289"/>
      <c r="DQ36" s="289"/>
      <c r="DR36" s="289"/>
      <c r="DS36" s="289"/>
      <c r="DT36" s="289"/>
      <c r="DU36" s="289"/>
    </row>
    <row r="37" spans="2:125" x14ac:dyDescent="0.15">
      <c r="DU37" s="289"/>
    </row>
    <row r="38" spans="2:125" x14ac:dyDescent="0.15">
      <c r="DT38" s="289"/>
      <c r="DU38" s="289"/>
    </row>
    <row r="39" spans="2:125" x14ac:dyDescent="0.15"/>
    <row r="40" spans="2:125" x14ac:dyDescent="0.15">
      <c r="DH40" s="289"/>
    </row>
    <row r="41" spans="2:125" x14ac:dyDescent="0.15">
      <c r="DE41" s="289"/>
    </row>
    <row r="42" spans="2:125" x14ac:dyDescent="0.15">
      <c r="DG42" s="289"/>
      <c r="DJ42" s="289"/>
    </row>
    <row r="43" spans="2:125" x14ac:dyDescent="0.15">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89"/>
      <c r="BR43" s="289"/>
      <c r="BS43" s="289"/>
      <c r="BT43" s="289"/>
      <c r="BU43" s="289"/>
      <c r="BV43" s="289"/>
      <c r="BW43" s="289"/>
      <c r="BX43" s="289"/>
      <c r="BY43" s="289"/>
      <c r="BZ43" s="289"/>
      <c r="CA43" s="289"/>
      <c r="CB43" s="289"/>
      <c r="CC43" s="289"/>
      <c r="CD43" s="289"/>
      <c r="CE43" s="289"/>
      <c r="CF43" s="289"/>
      <c r="CG43" s="289"/>
      <c r="CH43" s="289"/>
      <c r="CI43" s="289"/>
      <c r="CJ43" s="289"/>
      <c r="CK43" s="289"/>
      <c r="CL43" s="289"/>
      <c r="CM43" s="289"/>
      <c r="CN43" s="289"/>
      <c r="CO43" s="289"/>
      <c r="CP43" s="289"/>
      <c r="CQ43" s="289"/>
      <c r="CR43" s="289"/>
      <c r="CS43" s="289"/>
      <c r="CT43" s="289"/>
      <c r="CU43" s="289"/>
      <c r="CV43" s="289"/>
      <c r="CW43" s="289"/>
      <c r="CX43" s="289"/>
      <c r="CY43" s="289"/>
      <c r="CZ43" s="289"/>
      <c r="DA43" s="289"/>
      <c r="DB43" s="289"/>
      <c r="DC43" s="289"/>
      <c r="DD43" s="289"/>
      <c r="DF43" s="289"/>
      <c r="DI43" s="289"/>
      <c r="DK43" s="289"/>
      <c r="DL43" s="289"/>
      <c r="DM43" s="289"/>
      <c r="DN43" s="289"/>
      <c r="DO43" s="289"/>
      <c r="DP43" s="289"/>
      <c r="DQ43" s="289"/>
      <c r="DR43" s="289"/>
      <c r="DS43" s="289"/>
      <c r="DT43" s="289"/>
      <c r="DU43" s="289"/>
    </row>
    <row r="44" spans="2:125" x14ac:dyDescent="0.15">
      <c r="DU44" s="289"/>
    </row>
    <row r="45" spans="2:125" x14ac:dyDescent="0.15"/>
    <row r="46" spans="2:125" x14ac:dyDescent="0.15"/>
    <row r="47" spans="2:125" x14ac:dyDescent="0.15"/>
    <row r="48" spans="2:125" x14ac:dyDescent="0.15">
      <c r="DT48" s="289"/>
      <c r="DU48" s="289"/>
    </row>
    <row r="49" spans="120:125" x14ac:dyDescent="0.15">
      <c r="DU49" s="289"/>
    </row>
    <row r="50" spans="120:125" x14ac:dyDescent="0.15">
      <c r="DU50" s="289"/>
    </row>
    <row r="51" spans="120:125" x14ac:dyDescent="0.15">
      <c r="DP51" s="289"/>
      <c r="DQ51" s="289"/>
      <c r="DR51" s="289"/>
      <c r="DS51" s="289"/>
      <c r="DT51" s="289"/>
      <c r="DU51" s="289"/>
    </row>
    <row r="52" spans="120:125" x14ac:dyDescent="0.15"/>
    <row r="53" spans="120:125" x14ac:dyDescent="0.15"/>
    <row r="54" spans="120:125" x14ac:dyDescent="0.15">
      <c r="DU54" s="289"/>
    </row>
    <row r="55" spans="120:125" x14ac:dyDescent="0.15"/>
    <row r="56" spans="120:125" x14ac:dyDescent="0.15"/>
    <row r="57" spans="120:125" x14ac:dyDescent="0.15"/>
    <row r="58" spans="120:125" x14ac:dyDescent="0.15">
      <c r="DU58" s="289"/>
    </row>
    <row r="59" spans="120:125" x14ac:dyDescent="0.15"/>
    <row r="60" spans="120:125" x14ac:dyDescent="0.15"/>
    <row r="61" spans="120:125" x14ac:dyDescent="0.15"/>
    <row r="62" spans="120:125" x14ac:dyDescent="0.15"/>
    <row r="63" spans="120:125" x14ac:dyDescent="0.15">
      <c r="DU63" s="289"/>
    </row>
    <row r="64" spans="120:125" x14ac:dyDescent="0.15">
      <c r="DT64" s="289"/>
      <c r="DU64" s="289"/>
    </row>
    <row r="65" spans="123:125" x14ac:dyDescent="0.15"/>
    <row r="66" spans="123:125" x14ac:dyDescent="0.15"/>
    <row r="67" spans="123:125" x14ac:dyDescent="0.15"/>
    <row r="68" spans="123:125" x14ac:dyDescent="0.15"/>
    <row r="69" spans="123:125" x14ac:dyDescent="0.15">
      <c r="DS69" s="289"/>
      <c r="DT69" s="289"/>
      <c r="DU69" s="28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89"/>
    </row>
    <row r="83" spans="116:125" x14ac:dyDescent="0.15">
      <c r="DM83" s="289"/>
      <c r="DN83" s="289"/>
      <c r="DO83" s="289"/>
      <c r="DP83" s="289"/>
      <c r="DQ83" s="289"/>
      <c r="DR83" s="289"/>
      <c r="DS83" s="289"/>
      <c r="DT83" s="289"/>
      <c r="DU83" s="289"/>
    </row>
    <row r="84" spans="116:125" x14ac:dyDescent="0.15"/>
    <row r="85" spans="116:125" x14ac:dyDescent="0.15"/>
    <row r="86" spans="116:125" x14ac:dyDescent="0.15"/>
    <row r="87" spans="116:125" x14ac:dyDescent="0.15"/>
    <row r="88" spans="116:125" x14ac:dyDescent="0.15">
      <c r="DU88" s="28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89"/>
      <c r="DT94" s="289"/>
      <c r="DU94" s="289"/>
    </row>
    <row r="95" spans="116:125" ht="13.5" customHeight="1" x14ac:dyDescent="0.15">
      <c r="DU95" s="28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89"/>
    </row>
    <row r="102" spans="124:125" ht="13.5" customHeight="1" x14ac:dyDescent="0.15"/>
    <row r="103" spans="124:125" ht="13.5" customHeight="1" x14ac:dyDescent="0.15"/>
    <row r="104" spans="124:125" ht="13.5" customHeight="1" x14ac:dyDescent="0.15">
      <c r="DT104" s="289"/>
      <c r="DU104" s="28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9" t="s">
        <v>555</v>
      </c>
    </row>
    <row r="120" spans="125:125" ht="13.5" hidden="1" customHeight="1" x14ac:dyDescent="0.15"/>
    <row r="121" spans="125:125" ht="13.5" hidden="1" customHeight="1" x14ac:dyDescent="0.15">
      <c r="DU121" s="289"/>
    </row>
  </sheetData>
  <sheetProtection algorithmName="SHA-512" hashValue="kRn6f/NeuInwn4DicKAtCqCCnIBrx70WgKy9AVTx74JfVLb0rcxYFrROOZGvjytvN2s5KnI/hlZBGi+WvsgLAA==" saltValue="hzPIfIShxbUTQiF8vB+/lg==" spinCount="100000" sheet="1" objects="1" scenarios="1"/>
  <dataConsolidate/>
  <phoneticPr fontId="3"/>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0" customWidth="1"/>
    <col min="126" max="142" width="0" style="289" hidden="1" customWidth="1"/>
    <col min="143" max="16384" width="9" style="289" hidden="1"/>
  </cols>
  <sheetData>
    <row r="1" spans="1:125" ht="13.5" customHeight="1" x14ac:dyDescent="0.15">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c r="DQ1" s="289"/>
      <c r="DR1" s="289"/>
      <c r="DS1" s="289"/>
      <c r="DT1" s="289"/>
      <c r="DU1" s="289"/>
    </row>
    <row r="2" spans="1:125" x14ac:dyDescent="0.15">
      <c r="B2" s="289"/>
      <c r="T2" s="289"/>
    </row>
    <row r="3" spans="1:125" x14ac:dyDescent="0.1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289"/>
      <c r="CB3" s="289"/>
      <c r="CC3" s="289"/>
      <c r="CD3" s="289"/>
      <c r="CE3" s="289"/>
      <c r="CF3" s="289"/>
      <c r="CG3" s="289"/>
      <c r="CH3" s="289"/>
      <c r="CI3" s="289"/>
      <c r="CJ3" s="289"/>
      <c r="CK3" s="289"/>
      <c r="CL3" s="289"/>
      <c r="CM3" s="289"/>
      <c r="CN3" s="289"/>
      <c r="CO3" s="289"/>
      <c r="CP3" s="289"/>
      <c r="CQ3" s="289"/>
      <c r="CR3" s="289"/>
      <c r="CS3" s="289"/>
      <c r="CT3" s="289"/>
      <c r="CU3" s="289"/>
      <c r="CV3" s="289"/>
      <c r="CW3" s="289"/>
      <c r="CX3" s="289"/>
      <c r="CY3" s="289"/>
      <c r="CZ3" s="289"/>
      <c r="DA3" s="289"/>
      <c r="DB3" s="289"/>
      <c r="DC3" s="289"/>
      <c r="DD3" s="289"/>
      <c r="DE3" s="289"/>
      <c r="DF3" s="289"/>
      <c r="DG3" s="289"/>
      <c r="DH3" s="289"/>
      <c r="DI3" s="289"/>
      <c r="DJ3" s="289"/>
      <c r="DK3" s="289"/>
      <c r="DL3" s="289"/>
      <c r="DM3" s="289"/>
      <c r="DN3" s="289"/>
      <c r="DO3" s="289"/>
      <c r="DP3" s="289"/>
      <c r="DQ3" s="289"/>
      <c r="DR3" s="289"/>
      <c r="DS3" s="289"/>
      <c r="DT3" s="289"/>
      <c r="DU3" s="28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89"/>
      <c r="G33" s="289"/>
      <c r="I33" s="289"/>
    </row>
    <row r="34" spans="2:125" x14ac:dyDescent="0.15">
      <c r="C34" s="289"/>
      <c r="P34" s="289"/>
      <c r="R34" s="289"/>
      <c r="U34" s="289"/>
    </row>
    <row r="35" spans="2:125" x14ac:dyDescent="0.15">
      <c r="D35" s="289"/>
      <c r="E35" s="289"/>
      <c r="T35" s="289"/>
      <c r="W35" s="289"/>
      <c r="X35" s="289"/>
      <c r="Y35" s="289"/>
      <c r="Z35" s="289"/>
      <c r="AA35" s="289"/>
      <c r="AB35" s="289"/>
      <c r="AC35" s="289"/>
      <c r="AD35" s="289"/>
      <c r="AE35" s="289"/>
      <c r="AF35" s="289"/>
      <c r="AG35" s="289"/>
      <c r="AH35" s="289"/>
      <c r="AI35" s="289"/>
      <c r="AJ35" s="289"/>
      <c r="AK35" s="289"/>
      <c r="AL35" s="289"/>
      <c r="AM35" s="289"/>
      <c r="AN35" s="289"/>
      <c r="AO35" s="289"/>
      <c r="AP35" s="289"/>
      <c r="AQ35" s="289"/>
      <c r="AR35" s="289"/>
      <c r="AS35" s="289"/>
      <c r="AT35" s="289"/>
      <c r="AU35" s="289"/>
      <c r="AV35" s="289"/>
      <c r="AW35" s="289"/>
      <c r="AX35" s="289"/>
      <c r="AY35" s="289"/>
      <c r="AZ35" s="289"/>
      <c r="BA35" s="289"/>
      <c r="BB35" s="289"/>
      <c r="BC35" s="289"/>
      <c r="BD35" s="289"/>
      <c r="BE35" s="289"/>
      <c r="BF35" s="289"/>
      <c r="BG35" s="289"/>
      <c r="BH35" s="289"/>
      <c r="BI35" s="289"/>
      <c r="BJ35" s="289"/>
      <c r="BK35" s="289"/>
      <c r="BL35" s="289"/>
      <c r="BM35" s="289"/>
      <c r="BN35" s="289"/>
      <c r="BO35" s="289"/>
      <c r="BP35" s="289"/>
      <c r="BQ35" s="289"/>
      <c r="BR35" s="289"/>
      <c r="BS35" s="289"/>
      <c r="BT35" s="289"/>
      <c r="BU35" s="289"/>
      <c r="BV35" s="289"/>
      <c r="BW35" s="289"/>
      <c r="BX35" s="289"/>
      <c r="BY35" s="289"/>
      <c r="BZ35" s="289"/>
      <c r="CA35" s="289"/>
      <c r="CB35" s="289"/>
      <c r="CC35" s="289"/>
      <c r="CD35" s="289"/>
      <c r="CE35" s="289"/>
      <c r="CF35" s="289"/>
      <c r="CG35" s="289"/>
      <c r="CH35" s="289"/>
      <c r="CI35" s="289"/>
      <c r="CJ35" s="289"/>
      <c r="CK35" s="289"/>
      <c r="CL35" s="289"/>
      <c r="CM35" s="289"/>
      <c r="CN35" s="289"/>
      <c r="CO35" s="289"/>
      <c r="CP35" s="289"/>
      <c r="CQ35" s="289"/>
      <c r="CR35" s="289"/>
      <c r="CS35" s="289"/>
      <c r="CT35" s="289"/>
      <c r="CU35" s="289"/>
      <c r="CV35" s="289"/>
      <c r="CW35" s="289"/>
      <c r="CX35" s="289"/>
      <c r="CY35" s="289"/>
      <c r="CZ35" s="289"/>
      <c r="DA35" s="289"/>
      <c r="DB35" s="289"/>
      <c r="DC35" s="289"/>
      <c r="DD35" s="289"/>
      <c r="DE35" s="289"/>
      <c r="DF35" s="289"/>
      <c r="DG35" s="289"/>
      <c r="DH35" s="289"/>
      <c r="DI35" s="289"/>
      <c r="DJ35" s="289"/>
      <c r="DK35" s="289"/>
      <c r="DL35" s="289"/>
      <c r="DM35" s="289"/>
      <c r="DN35" s="289"/>
      <c r="DO35" s="289"/>
      <c r="DP35" s="289"/>
      <c r="DQ35" s="289"/>
      <c r="DR35" s="289"/>
      <c r="DS35" s="289"/>
      <c r="DT35" s="289"/>
      <c r="DU35" s="289"/>
    </row>
    <row r="36" spans="2:125" x14ac:dyDescent="0.15">
      <c r="F36" s="289"/>
      <c r="H36" s="289"/>
      <c r="J36" s="289"/>
      <c r="K36" s="289"/>
      <c r="L36" s="289"/>
      <c r="M36" s="289"/>
      <c r="N36" s="289"/>
      <c r="O36" s="289"/>
      <c r="Q36" s="289"/>
      <c r="S36" s="289"/>
      <c r="V36" s="289"/>
    </row>
    <row r="37" spans="2:125" x14ac:dyDescent="0.15"/>
    <row r="38" spans="2:125" x14ac:dyDescent="0.15"/>
    <row r="39" spans="2:125" x14ac:dyDescent="0.15"/>
    <row r="40" spans="2:125" x14ac:dyDescent="0.15">
      <c r="U40" s="289"/>
    </row>
    <row r="41" spans="2:125" x14ac:dyDescent="0.15">
      <c r="R41" s="289"/>
    </row>
    <row r="42" spans="2:125" x14ac:dyDescent="0.15">
      <c r="T42" s="289"/>
      <c r="W42" s="289"/>
      <c r="X42" s="289"/>
      <c r="Y42" s="289"/>
      <c r="Z42" s="289"/>
      <c r="AA42" s="289"/>
      <c r="AB42" s="289"/>
      <c r="AC42" s="289"/>
      <c r="AD42" s="289"/>
      <c r="AE42" s="289"/>
      <c r="AF42" s="289"/>
      <c r="AG42" s="289"/>
      <c r="AH42" s="289"/>
      <c r="AI42" s="289"/>
      <c r="AJ42" s="289"/>
      <c r="AK42" s="289"/>
      <c r="AL42" s="289"/>
      <c r="AM42" s="289"/>
      <c r="AN42" s="289"/>
      <c r="AO42" s="289"/>
      <c r="AP42" s="289"/>
      <c r="AQ42" s="289"/>
      <c r="AR42" s="289"/>
      <c r="AS42" s="289"/>
      <c r="AT42" s="289"/>
      <c r="AU42" s="289"/>
      <c r="AV42" s="289"/>
      <c r="AW42" s="289"/>
      <c r="AX42" s="289"/>
      <c r="AY42" s="289"/>
      <c r="AZ42" s="289"/>
      <c r="BA42" s="289"/>
      <c r="BB42" s="289"/>
      <c r="BC42" s="289"/>
      <c r="BD42" s="289"/>
      <c r="BE42" s="289"/>
      <c r="BF42" s="289"/>
      <c r="BG42" s="289"/>
      <c r="BH42" s="289"/>
      <c r="BI42" s="289"/>
      <c r="BJ42" s="289"/>
      <c r="BK42" s="289"/>
      <c r="BL42" s="289"/>
      <c r="BM42" s="289"/>
      <c r="BN42" s="289"/>
      <c r="BO42" s="289"/>
      <c r="BP42" s="289"/>
      <c r="BQ42" s="289"/>
      <c r="BR42" s="289"/>
      <c r="BS42" s="289"/>
      <c r="BT42" s="289"/>
      <c r="BU42" s="289"/>
      <c r="BV42" s="289"/>
      <c r="BW42" s="289"/>
      <c r="BX42" s="289"/>
      <c r="BY42" s="289"/>
      <c r="BZ42" s="289"/>
      <c r="CA42" s="289"/>
      <c r="CB42" s="289"/>
      <c r="CC42" s="289"/>
      <c r="CD42" s="289"/>
      <c r="CE42" s="289"/>
      <c r="CF42" s="289"/>
      <c r="CG42" s="289"/>
      <c r="CH42" s="289"/>
      <c r="CI42" s="289"/>
      <c r="CJ42" s="289"/>
      <c r="CK42" s="289"/>
      <c r="CL42" s="289"/>
      <c r="CM42" s="289"/>
      <c r="CN42" s="289"/>
      <c r="CO42" s="289"/>
      <c r="CP42" s="289"/>
      <c r="CQ42" s="289"/>
      <c r="CR42" s="289"/>
      <c r="CS42" s="289"/>
      <c r="CT42" s="289"/>
      <c r="CU42" s="289"/>
      <c r="CV42" s="289"/>
      <c r="CW42" s="289"/>
      <c r="CX42" s="289"/>
      <c r="CY42" s="289"/>
      <c r="CZ42" s="289"/>
      <c r="DA42" s="289"/>
      <c r="DB42" s="289"/>
      <c r="DC42" s="289"/>
      <c r="DD42" s="289"/>
      <c r="DE42" s="289"/>
      <c r="DF42" s="289"/>
      <c r="DG42" s="289"/>
      <c r="DH42" s="289"/>
      <c r="DI42" s="289"/>
      <c r="DJ42" s="289"/>
      <c r="DK42" s="289"/>
      <c r="DL42" s="289"/>
      <c r="DM42" s="289"/>
      <c r="DN42" s="289"/>
      <c r="DO42" s="289"/>
      <c r="DP42" s="289"/>
      <c r="DQ42" s="289"/>
      <c r="DR42" s="289"/>
      <c r="DS42" s="289"/>
      <c r="DT42" s="289"/>
      <c r="DU42" s="289"/>
    </row>
    <row r="43" spans="2:125" x14ac:dyDescent="0.15">
      <c r="Q43" s="289"/>
      <c r="S43" s="289"/>
      <c r="V43" s="28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556</v>
      </c>
    </row>
  </sheetData>
  <sheetProtection algorithmName="SHA-512" hashValue="uunZQaOaGOhVqMaA9t84i04s3xuaYxBMh45dxd1aph/1whou4v5GF0dCks5SE9EzwWZ3jucW9iCBVjIGxkSlpw==" saltValue="gDWOxUUMDp2nsC3eYPhfdg==" spinCount="100000" sheet="1" objects="1" scenarios="1"/>
  <dataConsolidate/>
  <phoneticPr fontId="3"/>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238" t="s">
        <v>3</v>
      </c>
      <c r="D47" s="1238"/>
      <c r="E47" s="1239"/>
      <c r="F47" s="11">
        <v>22.96</v>
      </c>
      <c r="G47" s="12">
        <v>16.28</v>
      </c>
      <c r="H47" s="12">
        <v>15.85</v>
      </c>
      <c r="I47" s="12">
        <v>17.329999999999998</v>
      </c>
      <c r="J47" s="13">
        <v>19.3</v>
      </c>
    </row>
    <row r="48" spans="2:10" ht="57.75" customHeight="1" x14ac:dyDescent="0.15">
      <c r="B48" s="14"/>
      <c r="C48" s="1240" t="s">
        <v>4</v>
      </c>
      <c r="D48" s="1240"/>
      <c r="E48" s="1241"/>
      <c r="F48" s="15">
        <v>1.21</v>
      </c>
      <c r="G48" s="16">
        <v>0.92</v>
      </c>
      <c r="H48" s="16">
        <v>1.21</v>
      </c>
      <c r="I48" s="16">
        <v>5.18</v>
      </c>
      <c r="J48" s="17">
        <v>3.7</v>
      </c>
    </row>
    <row r="49" spans="2:10" ht="57.75" customHeight="1" thickBot="1" x14ac:dyDescent="0.2">
      <c r="B49" s="18"/>
      <c r="C49" s="1242" t="s">
        <v>5</v>
      </c>
      <c r="D49" s="1242"/>
      <c r="E49" s="1243"/>
      <c r="F49" s="19" t="s">
        <v>562</v>
      </c>
      <c r="G49" s="20" t="s">
        <v>563</v>
      </c>
      <c r="H49" s="20" t="s">
        <v>564</v>
      </c>
      <c r="I49" s="20">
        <v>4.5599999999999996</v>
      </c>
      <c r="J49" s="21">
        <v>8.07</v>
      </c>
    </row>
    <row r="50" spans="2:10" ht="13.5" customHeight="1" x14ac:dyDescent="0.15"/>
  </sheetData>
  <sheetProtection algorithmName="SHA-512" hashValue="9QbGaw7iIk8dgtJO/W6e/5OGPgwb7LLm9jZ+hvNf5T2s0Yb/iktmSxVbxhvKC8bfAlRqvKvX/zWBI8XqWhp1Gg==" saltValue="LKARpGSsHxfW/+frd8DSTg==" spinCount="100000" sheet="1" objects="1" scenarios="1"/>
  <mergeCells count="3">
    <mergeCell ref="C47:E47"/>
    <mergeCell ref="C48:E48"/>
    <mergeCell ref="C49:E49"/>
  </mergeCells>
  <phoneticPr fontId="3"/>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2021-03-09T05:44:00Z</cp:lastPrinted>
  <dcterms:created xsi:type="dcterms:W3CDTF">2021-02-05T01:04:15Z</dcterms:created>
  <dcterms:modified xsi:type="dcterms:W3CDTF">2021-11-19T04:41:19Z</dcterms:modified>
  <cp:category/>
</cp:coreProperties>
</file>