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0 年度別\H30年度決算\14_財政状況資料集\02_２回目（９月公表分）\04_ホームページ用\"/>
    </mc:Choice>
  </mc:AlternateContent>
  <bookViews>
    <workbookView xWindow="0" yWindow="0" windowWidth="20490" windowHeight="7620" tabRatio="68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7"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U37" i="10"/>
  <c r="C37" i="10"/>
  <c r="CO36" i="10"/>
  <c r="BE36" i="10"/>
  <c r="C36" i="10"/>
  <c r="CO35" i="10"/>
  <c r="BE35" i="10"/>
  <c r="C35" i="10"/>
  <c r="BE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s="1"/>
  <c r="AM35" i="10" l="1"/>
  <c r="AM36" i="10" s="1"/>
  <c r="AM37" i="10" s="1"/>
  <c r="BW34" i="10"/>
  <c r="BW35" i="10" s="1"/>
  <c r="BW36" i="10" s="1"/>
  <c r="BW37" i="10" s="1"/>
  <c r="BW38" i="10" s="1"/>
  <c r="CO34" i="10" l="1"/>
</calcChain>
</file>

<file path=xl/sharedStrings.xml><?xml version="1.0" encoding="utf-8"?>
<sst xmlns="http://schemas.openxmlformats.org/spreadsheetml/2006/main" count="1120" uniqueCount="600">
  <si>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</si>
  <si>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</si>
  <si>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</si>
  <si>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</si>
  <si>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</si>
  <si>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</si>
  <si>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</si>
  <si>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</si>
  <si>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</si>
  <si>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</si>
  <si>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</si>
  <si>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</si>
  <si>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</si>
  <si>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</si>
  <si>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</si>
  <si>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</si>
  <si>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</si>
  <si>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</si>
  <si>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</si>
  <si>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</si>
  <si>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</si>
  <si>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</si>
  <si>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</si>
  <si>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</si>
  <si>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</si>
  <si>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</si>
  <si>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</si>
  <si>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</si>
  <si>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</si>
  <si>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</si>
  <si>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</si>
  <si>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</si>
  <si>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</si>
  <si>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</si>
  <si>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</si>
  <si>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</si>
  <si>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</si>
  <si>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</si>
  <si>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</si>
  <si>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</si>
  <si>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</si>
  <si>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</si>
  <si>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</si>
  <si>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</si>
  <si>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</si>
  <si>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</si>
  <si>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</si>
  <si>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</si>
  <si>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</si>
  <si>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</si>
  <si>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</si>
  <si>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</si>
  <si>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</si>
  <si>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</si>
  <si>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</si>
  <si>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</si>
  <si>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</si>
  <si>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</si>
  <si>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</si>
  <si>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</si>
  <si>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</si>
  <si>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</si>
  <si>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</si>
  <si>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</si>
  <si>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</si>
  <si>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</si>
  <si>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</si>
  <si>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</si>
  <si>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</si>
  <si>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</si>
  <si>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</si>
  <si>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</si>
  <si>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</si>
  <si>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</si>
  <si>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</si>
  <si>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</si>
  <si>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</si>
  <si>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</si>
  <si>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</si>
  <si>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</si>
  <si>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</si>
  <si>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</si>
  <si>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</si>
  <si>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</si>
  <si>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Ⅴ－２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</si>
  <si>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</si>
  <si>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</si>
  <si>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</si>
  <si>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</si>
  <si>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</si>
  <si>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</si>
  <si>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</si>
  <si>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</si>
  <si>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</si>
  <si>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</si>
  <si>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</si>
  <si>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</si>
  <si>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美里町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</si>
  <si>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</si>
  <si>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</si>
  <si>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</si>
  <si>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</si>
  <si>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</si>
  <si>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</si>
  <si>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</si>
  <si>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</si>
  <si>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</si>
  <si>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</si>
  <si>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</si>
  <si>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</si>
  <si>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</si>
  <si>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</si>
  <si>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</si>
  <si>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</si>
  <si>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</si>
  <si>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</si>
  <si>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</si>
  <si>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</si>
  <si>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</si>
  <si>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</si>
  <si>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</si>
  <si>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</si>
  <si>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</si>
  <si>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</si>
  <si>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</si>
  <si>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</si>
  <si>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</si>
  <si>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</si>
  <si>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</si>
  <si>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</si>
  <si>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</si>
  <si>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</si>
  <si>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</si>
  <si>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</si>
  <si>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</si>
  <si>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</si>
  <si>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</si>
  <si>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</si>
  <si>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</si>
  <si>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</si>
  <si>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</si>
  <si>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</si>
  <si>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</si>
  <si>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</si>
  <si>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</si>
  <si>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</si>
  <si>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</si>
  <si>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</si>
  <si>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</si>
  <si>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</si>
  <si>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4"/>
  </si>
  <si>
    <t>うち日本人(％)</t>
    <phoneticPr fontId="5"/>
  </si>
  <si>
    <t>-0.5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</si>
  <si>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</si>
  <si>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</si>
  <si>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</si>
  <si>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</si>
  <si>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</si>
  <si>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</si>
  <si>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</si>
  <si>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</si>
  <si>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</si>
  <si>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</si>
  <si>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</si>
  <si>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</si>
  <si>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</si>
  <si>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</si>
  <si>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</si>
  <si>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</si>
  <si>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</si>
  <si>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</si>
  <si>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</si>
  <si>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</si>
  <si>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</si>
  <si>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</si>
  <si>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</si>
  <si>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</si>
  <si>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</si>
  <si>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</si>
  <si>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</si>
  <si>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</si>
  <si>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</si>
  <si>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</si>
  <si>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</si>
  <si>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</si>
  <si>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</si>
  <si>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</si>
  <si>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</si>
  <si>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</si>
  <si>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</si>
  <si>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</si>
  <si>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</si>
  <si>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</si>
  <si>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</si>
  <si>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</si>
  <si>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</si>
  <si>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</si>
  <si>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</si>
  <si>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</si>
  <si>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</si>
  <si>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</si>
  <si>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</si>
  <si>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</si>
  <si>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</si>
  <si>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</si>
  <si>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</si>
  <si>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</si>
  <si>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</si>
  <si>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</si>
  <si>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</si>
  <si>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</si>
  <si>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</si>
  <si>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</si>
  <si>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</si>
  <si>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宮城県美里町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</si>
  <si>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</si>
  <si>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</si>
  <si>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</si>
  <si>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</si>
  <si>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</si>
  <si>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</si>
  <si>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</si>
  <si>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</si>
  <si>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</si>
  <si>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</si>
  <si>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</si>
  <si>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</si>
  <si>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</si>
  <si>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</si>
  <si>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</si>
  <si>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</si>
  <si>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</si>
  <si>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</si>
  <si>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</si>
  <si>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</si>
  <si>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</si>
  <si>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</si>
  <si>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</si>
  <si>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</si>
  <si>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</si>
  <si>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</si>
  <si>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</si>
  <si>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</si>
  <si>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</si>
  <si>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</si>
  <si>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</si>
  <si>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</si>
  <si>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</si>
  <si>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</si>
  <si>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</si>
  <si>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</si>
  <si>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</si>
  <si>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</si>
  <si>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</si>
  <si>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</si>
  <si>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</si>
  <si>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</si>
  <si>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t>
    <phoneticPr fontId="5"/>
  </si>
  <si>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</si>
  <si>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</si>
  <si>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</si>
  <si>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</si>
  <si>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</si>
  <si>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</si>
  <si>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</si>
  <si>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</si>
  <si>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</si>
  <si>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</si>
  <si>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</si>
  <si>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</si>
  <si>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</si>
  <si>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</si>
  <si>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</si>
  <si>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</si>
  <si>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</si>
  <si>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</si>
  <si>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</si>
  <si>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</si>
  <si>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</si>
  <si>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</si>
  <si>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</si>
  <si>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</si>
  <si>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</si>
  <si>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</si>
  <si>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</si>
  <si>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</si>
  <si>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</si>
  <si>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</si>
  <si>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</si>
  <si>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</si>
  <si>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</si>
  <si>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</si>
  <si>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</si>
  <si>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</si>
  <si>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</si>
  <si>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</si>
  <si>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</si>
  <si>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</si>
  <si>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</si>
  <si>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</si>
  <si>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</si>
  <si>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</si>
  <si>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</si>
  <si>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</si>
  <si>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</si>
  <si>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</si>
  <si>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</si>
  <si>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</si>
  <si>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</si>
  <si>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</si>
  <si>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</si>
  <si>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</si>
  <si>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</si>
  <si>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</si>
  <si>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</si>
  <si>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</si>
  <si>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</si>
  <si>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</si>
  <si>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</si>
  <si>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</si>
  <si>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</si>
  <si>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</si>
  <si>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</si>
  <si>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</si>
  <si>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</si>
  <si>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</si>
  <si>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</si>
  <si>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</si>
  <si>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</si>
  <si>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</si>
  <si>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</si>
  <si>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</si>
  <si>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</si>
  <si>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</si>
  <si>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</si>
  <si>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</si>
  <si>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</si>
  <si>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</si>
  <si>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</si>
  <si>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</si>
  <si>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</si>
  <si>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</si>
  <si>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</si>
  <si>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</si>
  <si>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</si>
  <si>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</si>
  <si>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</si>
  <si>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</si>
  <si>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</si>
  <si>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</si>
  <si>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</si>
  <si>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</si>
  <si>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</si>
  <si>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</si>
  <si>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</si>
  <si>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</si>
  <si>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</si>
  <si>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</si>
  <si>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</si>
  <si>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</si>
  <si>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</si>
  <si>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</si>
  <si>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</si>
  <si>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</si>
  <si>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宮城県美里町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</si>
  <si>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</si>
  <si>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</si>
  <si>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</si>
  <si>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</si>
  <si>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</si>
  <si>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</si>
  <si>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</si>
  <si>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</si>
  <si>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</si>
  <si>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</si>
  <si>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</si>
  <si>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</si>
  <si>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</si>
  <si>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</si>
  <si>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</si>
  <si>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</si>
  <si>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</si>
  <si>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</si>
  <si>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</si>
  <si>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</si>
  <si>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</si>
  <si>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</si>
  <si>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</si>
  <si>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</si>
  <si>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</si>
  <si>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</si>
  <si>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</si>
  <si>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</si>
  <si>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</si>
  <si>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</si>
  <si>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</si>
  <si>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</si>
  <si>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</si>
  <si>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</si>
  <si>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</si>
  <si>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</si>
  <si>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美里町水道事業会計</t>
    <phoneticPr fontId="5"/>
  </si>
  <si>
    <t>法適用企業</t>
    <phoneticPr fontId="5"/>
  </si>
  <si>
    <t>美里町病院事業会計</t>
    <phoneticPr fontId="5"/>
  </si>
  <si>
    <t>法適用企業</t>
    <phoneticPr fontId="5"/>
  </si>
  <si>
    <t>美里町下水道事業会計（公共下水道事業）</t>
    <phoneticPr fontId="5"/>
  </si>
  <si>
    <t>法適用企業</t>
    <phoneticPr fontId="5"/>
  </si>
  <si>
    <t>美里町下水道事業会計（農業集落排水事業）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</si>
  <si>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</si>
  <si>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</si>
  <si>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</si>
  <si>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</si>
  <si>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</si>
  <si>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</si>
  <si>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</si>
  <si>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</si>
  <si>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</si>
  <si>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</si>
  <si>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</si>
  <si>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</si>
  <si>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</si>
  <si>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</si>
  <si>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</si>
  <si>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</si>
  <si>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</si>
  <si>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</si>
  <si>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</si>
  <si>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</si>
  <si>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</si>
  <si>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</si>
  <si>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</si>
  <si>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</si>
  <si>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</si>
  <si>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</si>
  <si>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</si>
  <si>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</si>
  <si>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</si>
  <si>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</si>
  <si>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</si>
  <si>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</si>
  <si>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</si>
  <si>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</si>
  <si>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</si>
  <si>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</si>
  <si>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</si>
  <si>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</si>
  <si>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</si>
  <si>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</si>
  <si>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</si>
  <si>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</si>
  <si>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</si>
  <si>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</si>
  <si>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</si>
  <si>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</si>
  <si>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</si>
  <si>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</si>
  <si>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</si>
  <si>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</si>
  <si>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</si>
  <si>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</si>
  <si>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</si>
  <si>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</si>
  <si>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</si>
  <si>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</si>
  <si>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</si>
  <si>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</si>
  <si>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美里町病院事業会計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</si>
  <si>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</si>
  <si>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</si>
  <si>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</si>
  <si>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</si>
  <si>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</si>
  <si>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</si>
  <si>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</si>
  <si>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</si>
  <si>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</si>
  <si>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</si>
  <si>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</si>
  <si>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</si>
  <si>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</si>
  <si>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</si>
  <si>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</si>
  <si>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</si>
  <si>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</si>
  <si>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</si>
  <si>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</si>
  <si>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</si>
  <si>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</si>
  <si>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</si>
  <si>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</si>
  <si>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</si>
  <si>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</si>
  <si>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</si>
  <si>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</si>
  <si>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</si>
  <si>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</si>
  <si>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</si>
  <si>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</si>
  <si>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</si>
  <si>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</si>
  <si>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</si>
  <si>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</si>
  <si>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</si>
  <si>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</si>
  <si>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</si>
  <si>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</si>
  <si>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</si>
  <si>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</si>
  <si>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</si>
  <si>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</si>
  <si>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</si>
  <si>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</si>
  <si>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</si>
  <si>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</si>
  <si>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</si>
  <si>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</si>
  <si>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</si>
  <si>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</si>
  <si>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</si>
  <si>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</si>
  <si>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</si>
  <si>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</si>
  <si>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</si>
  <si>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</si>
  <si>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</si>
  <si>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</si>
  <si>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</si>
  <si>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</si>
  <si>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</si>
  <si>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</si>
  <si>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</si>
  <si>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</si>
  <si>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</si>
  <si>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</si>
  <si>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</si>
  <si>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</si>
  <si>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</si>
  <si>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</si>
  <si>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</si>
  <si>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</si>
  <si>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</si>
  <si>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</si>
  <si>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</si>
  <si>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</si>
  <si>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</si>
  <si>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</si>
  <si>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</si>
  <si>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</si>
  <si>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</si>
  <si>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</si>
  <si>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</si>
  <si>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</si>
  <si>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2.77</t>
  </si>
  <si>
    <t>▲ 0.97</t>
  </si>
  <si>
    <t>▲ 3.06</t>
  </si>
  <si>
    <t>▲ 3.15</t>
  </si>
  <si>
    <t>▲ 1.44</t>
  </si>
  <si>
    <t>美里町水道事業会計</t>
  </si>
  <si>
    <t>美里町病院事業会計</t>
  </si>
  <si>
    <t>一般会計</t>
  </si>
  <si>
    <t>介護保険特別会計</t>
  </si>
  <si>
    <t>美里町下水道事業会計（公共下水道事業）</t>
  </si>
  <si>
    <t>国民健康保険特別会計</t>
  </si>
  <si>
    <t>美里町下水道事業会計（農業集落排水事業）</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</si>
  <si>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</si>
  <si>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</si>
  <si>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</si>
  <si>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</si>
  <si>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</si>
  <si>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</si>
  <si>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</si>
  <si>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</si>
  <si>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</si>
  <si>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宮城県市町村職員退職手当組合</t>
  </si>
  <si>
    <t>宮城県市町村非常勤消防団員補償報償組合</t>
  </si>
  <si>
    <t>大崎地域広域行政事務組合</t>
  </si>
  <si>
    <t>宮城県市町村自治振興センター</t>
  </si>
  <si>
    <t>宮城県後期高齢者医療広域連合</t>
  </si>
  <si>
    <t>-</t>
    <phoneticPr fontId="2"/>
  </si>
  <si>
    <t>南郷ふれあい公社</t>
    <rPh sb="0" eb="2">
      <t>ナンゴウ</t>
    </rPh>
    <rPh sb="6" eb="8">
      <t>コウシャ</t>
    </rPh>
    <phoneticPr fontId="2"/>
  </si>
  <si>
    <t>▲0</t>
    <phoneticPr fontId="2"/>
  </si>
  <si>
    <t>美里町合併振興基金</t>
    <rPh sb="0" eb="3">
      <t>ミサトマチ</t>
    </rPh>
    <rPh sb="3" eb="5">
      <t>ガッペイ</t>
    </rPh>
    <rPh sb="5" eb="7">
      <t>シンコウ</t>
    </rPh>
    <rPh sb="7" eb="9">
      <t>キキン</t>
    </rPh>
    <phoneticPr fontId="18"/>
  </si>
  <si>
    <t>美里町福祉基金</t>
    <rPh sb="0" eb="3">
      <t>ミサトマチ</t>
    </rPh>
    <rPh sb="3" eb="5">
      <t>フクシ</t>
    </rPh>
    <rPh sb="5" eb="7">
      <t>キキン</t>
    </rPh>
    <phoneticPr fontId="18"/>
  </si>
  <si>
    <t>美里町公共施設整備基金</t>
    <rPh sb="0" eb="3">
      <t>ミサトマチ</t>
    </rPh>
    <rPh sb="3" eb="5">
      <t>コウキョウ</t>
    </rPh>
    <rPh sb="5" eb="7">
      <t>シセツ</t>
    </rPh>
    <rPh sb="7" eb="9">
      <t>セイビ</t>
    </rPh>
    <rPh sb="9" eb="11">
      <t>キキン</t>
    </rPh>
    <phoneticPr fontId="11"/>
  </si>
  <si>
    <t>美里町東日本大震災被災者等復興支援基金</t>
    <rPh sb="0" eb="3">
      <t>ミサトマチ</t>
    </rPh>
    <rPh sb="3" eb="4">
      <t>ヒガシ</t>
    </rPh>
    <rPh sb="4" eb="6">
      <t>ニホン</t>
    </rPh>
    <rPh sb="6" eb="9">
      <t>ダイシンサイ</t>
    </rPh>
    <rPh sb="9" eb="12">
      <t>ヒサイシャ</t>
    </rPh>
    <rPh sb="12" eb="13">
      <t>トウ</t>
    </rPh>
    <rPh sb="13" eb="15">
      <t>フッコウ</t>
    </rPh>
    <rPh sb="15" eb="17">
      <t>シエン</t>
    </rPh>
    <rPh sb="17" eb="19">
      <t>キキン</t>
    </rPh>
    <phoneticPr fontId="18"/>
  </si>
  <si>
    <t>美里町まちづくり人材育成基金</t>
    <rPh sb="0" eb="3">
      <t>ミサトマチ</t>
    </rPh>
    <rPh sb="8" eb="10">
      <t>ジンザイ</t>
    </rPh>
    <rPh sb="10" eb="12">
      <t>イクセイ</t>
    </rPh>
    <rPh sb="12" eb="14">
      <t>キキン</t>
    </rPh>
    <phoneticPr fontId="18"/>
  </si>
  <si>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</si>
  <si>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</si>
  <si>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</si>
  <si>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</si>
  <si>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</si>
  <si>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</si>
  <si>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</si>
  <si>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</si>
  <si>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</si>
  <si>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</si>
  <si>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</si>
  <si>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</si>
  <si>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地方債の新規発行の抑制をしてきたことにより、将来負担比率、実質公債費率ともに年々低下してきているが、類似団体内の平均値と比較すると高い水準にある。
　今後、大規模な建設事業等が予想されていることから、将来負担比率、実質公債費率について上昇していくことが考えられるため、これまで以上に公債費の適正化に努めていく。</t>
    <rPh sb="1" eb="4">
      <t>チホウサイ</t>
    </rPh>
    <rPh sb="5" eb="7">
      <t>シンキ</t>
    </rPh>
    <rPh sb="7" eb="9">
      <t>ハッコウ</t>
    </rPh>
    <rPh sb="10" eb="12">
      <t>ヨクセイ</t>
    </rPh>
    <rPh sb="23" eb="25">
      <t>ショウライ</t>
    </rPh>
    <rPh sb="25" eb="27">
      <t>フタン</t>
    </rPh>
    <rPh sb="27" eb="29">
      <t>ヒリツ</t>
    </rPh>
    <rPh sb="30" eb="32">
      <t>ジッシツ</t>
    </rPh>
    <rPh sb="32" eb="34">
      <t>コウサイ</t>
    </rPh>
    <rPh sb="34" eb="35">
      <t>ヒ</t>
    </rPh>
    <rPh sb="35" eb="36">
      <t>リツ</t>
    </rPh>
    <rPh sb="39" eb="41">
      <t>ネンネン</t>
    </rPh>
    <rPh sb="41" eb="43">
      <t>テイカ</t>
    </rPh>
    <rPh sb="51" eb="53">
      <t>ルイジ</t>
    </rPh>
    <rPh sb="53" eb="55">
      <t>ダンタイ</t>
    </rPh>
    <rPh sb="55" eb="56">
      <t>ナイ</t>
    </rPh>
    <rPh sb="57" eb="60">
      <t>ヘイキンチ</t>
    </rPh>
    <rPh sb="61" eb="63">
      <t>ヒカク</t>
    </rPh>
    <rPh sb="66" eb="67">
      <t>タカ</t>
    </rPh>
    <rPh sb="68" eb="70">
      <t>スイジュン</t>
    </rPh>
    <rPh sb="76" eb="78">
      <t>コンゴ</t>
    </rPh>
    <rPh sb="79" eb="82">
      <t>ダイキボ</t>
    </rPh>
    <rPh sb="83" eb="85">
      <t>ケンセツ</t>
    </rPh>
    <rPh sb="85" eb="87">
      <t>ジギョウ</t>
    </rPh>
    <rPh sb="87" eb="88">
      <t>トウ</t>
    </rPh>
    <rPh sb="89" eb="91">
      <t>ヨソウ</t>
    </rPh>
    <rPh sb="101" eb="103">
      <t>ショウライ</t>
    </rPh>
    <rPh sb="103" eb="105">
      <t>フタン</t>
    </rPh>
    <rPh sb="105" eb="107">
      <t>ヒリツ</t>
    </rPh>
    <rPh sb="108" eb="110">
      <t>ジッシツ</t>
    </rPh>
    <rPh sb="110" eb="112">
      <t>コウサイ</t>
    </rPh>
    <rPh sb="112" eb="113">
      <t>ヒ</t>
    </rPh>
    <rPh sb="113" eb="114">
      <t>リツ</t>
    </rPh>
    <rPh sb="118" eb="120">
      <t>ジョウショウ</t>
    </rPh>
    <rPh sb="127" eb="128">
      <t>カンガ</t>
    </rPh>
    <rPh sb="139" eb="141">
      <t>イジョウ</t>
    </rPh>
    <rPh sb="142" eb="145">
      <t>コウサイヒ</t>
    </rPh>
    <rPh sb="146" eb="149">
      <t>テキセイカ</t>
    </rPh>
    <rPh sb="150" eb="151">
      <t>ツト</t>
    </rPh>
    <phoneticPr fontId="5"/>
  </si>
  <si>
    <t>該当なし</t>
    <rPh sb="0" eb="2">
      <t>ガイトウ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</si>
</sst>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49919</c:v>
                </c:pt>
                <c:pt idx="2">
                  <c:v>47738</c:v>
                </c:pt>
                <c:pt idx="3">
                  <c:v>52191</c:v>
                </c:pt>
                <c:pt idx="4">
                  <c:v>47387</c:v>
                </c:pt>
              </c:numCache>
            </c:numRef>
          </c:val>
          <c:smooth val="0"/>
          <c:extLst>
            <c:ext xmlns:c16="http://schemas.microsoft.com/office/drawing/2014/chart" uri="{C3380CC4-5D6E-409C-BE32-E72D297353CC}">
              <c16:uniqueId val="{00000000-4DCE-4EAC-A067-0E1CA185799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31512</c:v>
                </c:pt>
                <c:pt idx="1">
                  <c:v>27336</c:v>
                </c:pt>
                <c:pt idx="2">
                  <c:v>20950</c:v>
                </c:pt>
                <c:pt idx="3">
                  <c:v>21974</c:v>
                </c:pt>
                <c:pt idx="4">
                  <c:v>37618</c:v>
                </c:pt>
              </c:numCache>
            </c:numRef>
          </c:val>
          <c:smooth val="0"/>
          <c:extLst>
            <c:ext xmlns:c16="http://schemas.microsoft.com/office/drawing/2014/chart" uri="{C3380CC4-5D6E-409C-BE32-E72D297353CC}">
              <c16:uniqueId val="{00000001-4DCE-4EAC-A067-0E1CA1857995}"/>
            </c:ext>
          </c:extLst>
        </c:ser>
        <c:dLbls>
          <c:showLegendKey val="0"/>
          <c:showVal val="0"/>
          <c:showCatName val="0"/>
          <c:showSerName val="0"/>
          <c:showPercent val="0"/>
          <c:showBubbleSize val="0"/>
        </c:dLbls>
        <c:marker val="1"/>
        <c:smooth val="0"/>
        <c:axId val="383989760"/>
        <c:axId val="383990544"/>
      </c:lineChart>
      <c:catAx>
        <c:axId val="383989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3990544"/>
        <c:crosses val="autoZero"/>
        <c:auto val="1"/>
        <c:lblAlgn val="ctr"/>
        <c:lblOffset val="100"/>
        <c:tickLblSkip val="1"/>
        <c:tickMarkSkip val="1"/>
        <c:noMultiLvlLbl val="0"/>
      </c:catAx>
      <c:valAx>
        <c:axId val="38399054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3989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1.7</c:v>
                </c:pt>
                <c:pt idx="1">
                  <c:v>2.94</c:v>
                </c:pt>
                <c:pt idx="2">
                  <c:v>2.34</c:v>
                </c:pt>
                <c:pt idx="3">
                  <c:v>1.24</c:v>
                </c:pt>
                <c:pt idx="4">
                  <c:v>1.99</c:v>
                </c:pt>
              </c:numCache>
            </c:numRef>
          </c:val>
          <c:extLst>
            <c:ext xmlns:c16="http://schemas.microsoft.com/office/drawing/2014/chart" uri="{C3380CC4-5D6E-409C-BE32-E72D297353CC}">
              <c16:uniqueId val="{00000000-F1D0-4BAA-8A78-B4AC0188337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19.63</c:v>
                </c:pt>
                <c:pt idx="1">
                  <c:v>18.36</c:v>
                </c:pt>
                <c:pt idx="2">
                  <c:v>17.77</c:v>
                </c:pt>
                <c:pt idx="3">
                  <c:v>17.36</c:v>
                </c:pt>
                <c:pt idx="4">
                  <c:v>15.93</c:v>
                </c:pt>
              </c:numCache>
            </c:numRef>
          </c:val>
          <c:extLst>
            <c:ext xmlns:c16="http://schemas.microsoft.com/office/drawing/2014/chart" uri="{C3380CC4-5D6E-409C-BE32-E72D297353CC}">
              <c16:uniqueId val="{00000001-F1D0-4BAA-8A78-B4AC01883377}"/>
            </c:ext>
          </c:extLst>
        </c:ser>
        <c:dLbls>
          <c:showLegendKey val="0"/>
          <c:showVal val="0"/>
          <c:showCatName val="0"/>
          <c:showSerName val="0"/>
          <c:showPercent val="0"/>
          <c:showBubbleSize val="0"/>
        </c:dLbls>
        <c:gapWidth val="250"/>
        <c:overlap val="100"/>
        <c:axId val="383991328"/>
        <c:axId val="3839940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-2.77</c:v>
                </c:pt>
                <c:pt idx="1">
                  <c:v>-0.97</c:v>
                </c:pt>
                <c:pt idx="2">
                  <c:v>-3.06</c:v>
                </c:pt>
                <c:pt idx="3">
                  <c:v>-3.15</c:v>
                </c:pt>
                <c:pt idx="4">
                  <c:v>-1.44</c:v>
                </c:pt>
              </c:numCache>
            </c:numRef>
          </c:val>
          <c:smooth val="0"/>
          <c:extLst>
            <c:ext xmlns:c16="http://schemas.microsoft.com/office/drawing/2014/chart" uri="{C3380CC4-5D6E-409C-BE32-E72D297353CC}">
              <c16:uniqueId val="{00000002-F1D0-4BAA-8A78-B4AC01883377}"/>
            </c:ext>
          </c:extLst>
        </c:ser>
        <c:dLbls>
          <c:showLegendKey val="0"/>
          <c:showVal val="0"/>
          <c:showCatName val="0"/>
          <c:showSerName val="0"/>
          <c:showPercent val="0"/>
          <c:showBubbleSize val="0"/>
        </c:dLbls>
        <c:marker val="1"/>
        <c:smooth val="0"/>
        <c:axId val="383991328"/>
        <c:axId val="383994072"/>
      </c:lineChart>
      <c:catAx>
        <c:axId val="383991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83994072"/>
        <c:crosses val="autoZero"/>
        <c:auto val="1"/>
        <c:lblAlgn val="ctr"/>
        <c:lblOffset val="100"/>
        <c:tickLblSkip val="1"/>
        <c:tickMarkSkip val="1"/>
        <c:noMultiLvlLbl val="0"/>
      </c:catAx>
      <c:valAx>
        <c:axId val="383994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3991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0.45</c:v>
                </c:pt>
                <c:pt idx="2">
                  <c:v>#N/A</c:v>
                </c:pt>
                <c:pt idx="3">
                  <c:v>2.06</c:v>
                </c:pt>
                <c:pt idx="4">
                  <c:v>0</c:v>
                </c:pt>
                <c:pt idx="5">
                  <c:v>0</c:v>
                </c:pt>
                <c:pt idx="6">
                  <c:v>0</c:v>
                </c:pt>
                <c:pt idx="7">
                  <c:v>0</c:v>
                </c:pt>
                <c:pt idx="8">
                  <c:v>0</c:v>
                </c:pt>
                <c:pt idx="9">
                  <c:v>0</c:v>
                </c:pt>
              </c:numCache>
            </c:numRef>
          </c:val>
          <c:extLst>
            <c:ext xmlns:c16="http://schemas.microsoft.com/office/drawing/2014/chart" uri="{C3380CC4-5D6E-409C-BE32-E72D297353CC}">
              <c16:uniqueId val="{00000000-7D24-41BA-AFE4-215341FDBE1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D24-41BA-AFE4-215341FDBE19}"/>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0.02</c:v>
                </c:pt>
                <c:pt idx="4">
                  <c:v>#N/A</c:v>
                </c:pt>
                <c:pt idx="5">
                  <c:v>0.01</c:v>
                </c:pt>
                <c:pt idx="6">
                  <c:v>#N/A</c:v>
                </c:pt>
                <c:pt idx="7">
                  <c:v>0.02</c:v>
                </c:pt>
                <c:pt idx="8">
                  <c:v>#N/A</c:v>
                </c:pt>
                <c:pt idx="9">
                  <c:v>0</c:v>
                </c:pt>
              </c:numCache>
            </c:numRef>
          </c:val>
          <c:extLst>
            <c:ext xmlns:c16="http://schemas.microsoft.com/office/drawing/2014/chart" uri="{C3380CC4-5D6E-409C-BE32-E72D297353CC}">
              <c16:uniqueId val="{00000002-7D24-41BA-AFE4-215341FDBE19}"/>
            </c:ext>
          </c:extLst>
        </c:ser>
        <c:ser>
          <c:idx val="3"/>
          <c:order val="3"/>
          <c:tx>
            <c:strRef>
              <c:f>データシート!$A$30</c:f>
              <c:strCache>
                <c:ptCount val="1"/>
                <c:pt idx="0">
                  <c:v>美里町下水道事業会計（農業集落排水事業）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#N/A</c:v>
                </c:pt>
                <c:pt idx="5">
                  <c:v>0.78</c:v>
                </c:pt>
                <c:pt idx="6">
                  <c:v>#N/A</c:v>
                </c:pt>
                <c:pt idx="7">
                  <c:v>0.62</c:v>
                </c:pt>
                <c:pt idx="8">
                  <c:v>#N/A</c:v>
                </c:pt>
                <c:pt idx="9">
                  <c:v>0.22</c:v>
                </c:pt>
              </c:numCache>
            </c:numRef>
          </c:val>
          <c:extLst>
            <c:ext xmlns:c16="http://schemas.microsoft.com/office/drawing/2014/chart" uri="{C3380CC4-5D6E-409C-BE32-E72D297353CC}">
              <c16:uniqueId val="{00000003-7D24-41BA-AFE4-215341FDBE19}"/>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2.2200000000000002</c:v>
                </c:pt>
                <c:pt idx="2">
                  <c:v>#N/A</c:v>
                </c:pt>
                <c:pt idx="3">
                  <c:v>1.85</c:v>
                </c:pt>
                <c:pt idx="4">
                  <c:v>#N/A</c:v>
                </c:pt>
                <c:pt idx="5">
                  <c:v>3.38</c:v>
                </c:pt>
                <c:pt idx="6">
                  <c:v>#N/A</c:v>
                </c:pt>
                <c:pt idx="7">
                  <c:v>1.93</c:v>
                </c:pt>
                <c:pt idx="8">
                  <c:v>#N/A</c:v>
                </c:pt>
                <c:pt idx="9">
                  <c:v>0.62</c:v>
                </c:pt>
              </c:numCache>
            </c:numRef>
          </c:val>
          <c:extLst>
            <c:ext xmlns:c16="http://schemas.microsoft.com/office/drawing/2014/chart" uri="{C3380CC4-5D6E-409C-BE32-E72D297353CC}">
              <c16:uniqueId val="{00000004-7D24-41BA-AFE4-215341FDBE19}"/>
            </c:ext>
          </c:extLst>
        </c:ser>
        <c:ser>
          <c:idx val="5"/>
          <c:order val="5"/>
          <c:tx>
            <c:strRef>
              <c:f>データシート!$A$32</c:f>
              <c:strCache>
                <c:ptCount val="1"/>
                <c:pt idx="0">
                  <c:v>美里町下水道事業会計（公共下水道事業）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c:v>
                </c:pt>
                <c:pt idx="1">
                  <c:v>0</c:v>
                </c:pt>
                <c:pt idx="2">
                  <c:v>0</c:v>
                </c:pt>
                <c:pt idx="3">
                  <c:v>0</c:v>
                </c:pt>
                <c:pt idx="4">
                  <c:v>#N/A</c:v>
                </c:pt>
                <c:pt idx="5">
                  <c:v>0.65</c:v>
                </c:pt>
                <c:pt idx="6">
                  <c:v>#N/A</c:v>
                </c:pt>
                <c:pt idx="7">
                  <c:v>0.03</c:v>
                </c:pt>
                <c:pt idx="8">
                  <c:v>#N/A</c:v>
                </c:pt>
                <c:pt idx="9">
                  <c:v>0.89</c:v>
                </c:pt>
              </c:numCache>
            </c:numRef>
          </c:val>
          <c:extLst>
            <c:ext xmlns:c16="http://schemas.microsoft.com/office/drawing/2014/chart" uri="{C3380CC4-5D6E-409C-BE32-E72D297353CC}">
              <c16:uniqueId val="{00000005-7D24-41BA-AFE4-215341FDBE19}"/>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0.09</c:v>
                </c:pt>
                <c:pt idx="2">
                  <c:v>#N/A</c:v>
                </c:pt>
                <c:pt idx="3">
                  <c:v>0.54</c:v>
                </c:pt>
                <c:pt idx="4">
                  <c:v>#N/A</c:v>
                </c:pt>
                <c:pt idx="5">
                  <c:v>1.1000000000000001</c:v>
                </c:pt>
                <c:pt idx="6">
                  <c:v>#N/A</c:v>
                </c:pt>
                <c:pt idx="7">
                  <c:v>0.98</c:v>
                </c:pt>
                <c:pt idx="8">
                  <c:v>#N/A</c:v>
                </c:pt>
                <c:pt idx="9">
                  <c:v>0.9</c:v>
                </c:pt>
              </c:numCache>
            </c:numRef>
          </c:val>
          <c:extLst>
            <c:ext xmlns:c16="http://schemas.microsoft.com/office/drawing/2014/chart" uri="{C3380CC4-5D6E-409C-BE32-E72D297353CC}">
              <c16:uniqueId val="{00000006-7D24-41BA-AFE4-215341FDBE1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1.7</c:v>
                </c:pt>
                <c:pt idx="2">
                  <c:v>#N/A</c:v>
                </c:pt>
                <c:pt idx="3">
                  <c:v>2.93</c:v>
                </c:pt>
                <c:pt idx="4">
                  <c:v>#N/A</c:v>
                </c:pt>
                <c:pt idx="5">
                  <c:v>2.34</c:v>
                </c:pt>
                <c:pt idx="6">
                  <c:v>#N/A</c:v>
                </c:pt>
                <c:pt idx="7">
                  <c:v>1.24</c:v>
                </c:pt>
                <c:pt idx="8">
                  <c:v>#N/A</c:v>
                </c:pt>
                <c:pt idx="9">
                  <c:v>1.98</c:v>
                </c:pt>
              </c:numCache>
            </c:numRef>
          </c:val>
          <c:extLst>
            <c:ext xmlns:c16="http://schemas.microsoft.com/office/drawing/2014/chart" uri="{C3380CC4-5D6E-409C-BE32-E72D297353CC}">
              <c16:uniqueId val="{00000007-7D24-41BA-AFE4-215341FDBE19}"/>
            </c:ext>
          </c:extLst>
        </c:ser>
        <c:ser>
          <c:idx val="8"/>
          <c:order val="8"/>
          <c:tx>
            <c:strRef>
              <c:f>データシート!$A$35</c:f>
              <c:strCache>
                <c:ptCount val="1"/>
                <c:pt idx="0">
                  <c:v>美里町病院事業会計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4.58</c:v>
                </c:pt>
                <c:pt idx="2">
                  <c:v>#N/A</c:v>
                </c:pt>
                <c:pt idx="3">
                  <c:v>3.93</c:v>
                </c:pt>
                <c:pt idx="4">
                  <c:v>#N/A</c:v>
                </c:pt>
                <c:pt idx="5">
                  <c:v>3.71</c:v>
                </c:pt>
                <c:pt idx="6">
                  <c:v>#N/A</c:v>
                </c:pt>
                <c:pt idx="7">
                  <c:v>3.26</c:v>
                </c:pt>
                <c:pt idx="8">
                  <c:v>#N/A</c:v>
                </c:pt>
                <c:pt idx="9">
                  <c:v>3.05</c:v>
                </c:pt>
              </c:numCache>
            </c:numRef>
          </c:val>
          <c:extLst>
            <c:ext xmlns:c16="http://schemas.microsoft.com/office/drawing/2014/chart" uri="{C3380CC4-5D6E-409C-BE32-E72D297353CC}">
              <c16:uniqueId val="{00000008-7D24-41BA-AFE4-215341FDBE19}"/>
            </c:ext>
          </c:extLst>
        </c:ser>
        <c:ser>
          <c:idx val="9"/>
          <c:order val="9"/>
          <c:tx>
            <c:strRef>
              <c:f>データシート!$A$36</c:f>
              <c:strCache>
                <c:ptCount val="1"/>
                <c:pt idx="0">
                  <c:v>美里町水道事業会計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6.18</c:v>
                </c:pt>
                <c:pt idx="2">
                  <c:v>#N/A</c:v>
                </c:pt>
                <c:pt idx="3">
                  <c:v>5.96</c:v>
                </c:pt>
                <c:pt idx="4">
                  <c:v>#N/A</c:v>
                </c:pt>
                <c:pt idx="5">
                  <c:v>5.57</c:v>
                </c:pt>
                <c:pt idx="6">
                  <c:v>#N/A</c:v>
                </c:pt>
                <c:pt idx="7">
                  <c:v>5.55</c:v>
                </c:pt>
                <c:pt idx="8">
                  <c:v>#N/A</c:v>
                </c:pt>
                <c:pt idx="9">
                  <c:v>5.18</c:v>
                </c:pt>
              </c:numCache>
            </c:numRef>
          </c:val>
          <c:extLst>
            <c:ext xmlns:c16="http://schemas.microsoft.com/office/drawing/2014/chart" uri="{C3380CC4-5D6E-409C-BE32-E72D297353CC}">
              <c16:uniqueId val="{00000009-7D24-41BA-AFE4-215341FDBE19}"/>
            </c:ext>
          </c:extLst>
        </c:ser>
        <c:dLbls>
          <c:showLegendKey val="0"/>
          <c:showVal val="0"/>
          <c:showCatName val="0"/>
          <c:showSerName val="0"/>
          <c:showPercent val="0"/>
          <c:showBubbleSize val="0"/>
        </c:dLbls>
        <c:gapWidth val="150"/>
        <c:overlap val="100"/>
        <c:axId val="383989368"/>
        <c:axId val="383992896"/>
      </c:barChart>
      <c:catAx>
        <c:axId val="383989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3992896"/>
        <c:crosses val="autoZero"/>
        <c:auto val="1"/>
        <c:lblAlgn val="ctr"/>
        <c:lblOffset val="100"/>
        <c:tickLblSkip val="1"/>
        <c:tickMarkSkip val="1"/>
        <c:noMultiLvlLbl val="0"/>
      </c:catAx>
      <c:valAx>
        <c:axId val="383992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39893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1347</c:v>
                </c:pt>
                <c:pt idx="5">
                  <c:v>1299</c:v>
                </c:pt>
                <c:pt idx="8">
                  <c:v>1336</c:v>
                </c:pt>
                <c:pt idx="11">
                  <c:v>1339</c:v>
                </c:pt>
                <c:pt idx="14">
                  <c:v>1343</c:v>
                </c:pt>
              </c:numCache>
            </c:numRef>
          </c:val>
          <c:extLst>
            <c:ext xmlns:c16="http://schemas.microsoft.com/office/drawing/2014/chart" uri="{C3380CC4-5D6E-409C-BE32-E72D297353CC}">
              <c16:uniqueId val="{00000000-E3FC-44D5-99E3-348A6BBC24B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3FC-44D5-99E3-348A6BBC24B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53</c:v>
                </c:pt>
                <c:pt idx="3">
                  <c:v>47</c:v>
                </c:pt>
                <c:pt idx="6">
                  <c:v>4</c:v>
                </c:pt>
                <c:pt idx="9">
                  <c:v>4</c:v>
                </c:pt>
                <c:pt idx="12">
                  <c:v>5</c:v>
                </c:pt>
              </c:numCache>
            </c:numRef>
          </c:val>
          <c:extLst>
            <c:ext xmlns:c16="http://schemas.microsoft.com/office/drawing/2014/chart" uri="{C3380CC4-5D6E-409C-BE32-E72D297353CC}">
              <c16:uniqueId val="{00000002-E3FC-44D5-99E3-348A6BBC24B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16</c:v>
                </c:pt>
                <c:pt idx="3">
                  <c:v>21</c:v>
                </c:pt>
                <c:pt idx="6">
                  <c:v>30</c:v>
                </c:pt>
                <c:pt idx="9">
                  <c:v>38</c:v>
                </c:pt>
                <c:pt idx="12">
                  <c:v>42</c:v>
                </c:pt>
              </c:numCache>
            </c:numRef>
          </c:val>
          <c:extLst>
            <c:ext xmlns:c16="http://schemas.microsoft.com/office/drawing/2014/chart" uri="{C3380CC4-5D6E-409C-BE32-E72D297353CC}">
              <c16:uniqueId val="{00000003-E3FC-44D5-99E3-348A6BBC24B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445</c:v>
                </c:pt>
                <c:pt idx="3">
                  <c:v>437</c:v>
                </c:pt>
                <c:pt idx="6">
                  <c:v>456</c:v>
                </c:pt>
                <c:pt idx="9">
                  <c:v>445</c:v>
                </c:pt>
                <c:pt idx="12">
                  <c:v>444</c:v>
                </c:pt>
              </c:numCache>
            </c:numRef>
          </c:val>
          <c:extLst>
            <c:ext xmlns:c16="http://schemas.microsoft.com/office/drawing/2014/chart" uri="{C3380CC4-5D6E-409C-BE32-E72D297353CC}">
              <c16:uniqueId val="{00000004-E3FC-44D5-99E3-348A6BBC24B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3FC-44D5-99E3-348A6BBC24B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3FC-44D5-99E3-348A6BBC24B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1478</c:v>
                </c:pt>
                <c:pt idx="3">
                  <c:v>1387</c:v>
                </c:pt>
                <c:pt idx="6">
                  <c:v>1400</c:v>
                </c:pt>
                <c:pt idx="9">
                  <c:v>1392</c:v>
                </c:pt>
                <c:pt idx="12">
                  <c:v>1324</c:v>
                </c:pt>
              </c:numCache>
            </c:numRef>
          </c:val>
          <c:extLst>
            <c:ext xmlns:c16="http://schemas.microsoft.com/office/drawing/2014/chart" uri="{C3380CC4-5D6E-409C-BE32-E72D297353CC}">
              <c16:uniqueId val="{00000007-E3FC-44D5-99E3-348A6BBC24BD}"/>
            </c:ext>
          </c:extLst>
        </c:ser>
        <c:dLbls>
          <c:showLegendKey val="0"/>
          <c:showVal val="0"/>
          <c:showCatName val="0"/>
          <c:showSerName val="0"/>
          <c:showPercent val="0"/>
          <c:showBubbleSize val="0"/>
        </c:dLbls>
        <c:gapWidth val="100"/>
        <c:overlap val="100"/>
        <c:axId val="383992112"/>
        <c:axId val="3839925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645</c:v>
                </c:pt>
                <c:pt idx="2">
                  <c:v>#N/A</c:v>
                </c:pt>
                <c:pt idx="3">
                  <c:v>#N/A</c:v>
                </c:pt>
                <c:pt idx="4">
                  <c:v>593</c:v>
                </c:pt>
                <c:pt idx="5">
                  <c:v>#N/A</c:v>
                </c:pt>
                <c:pt idx="6">
                  <c:v>#N/A</c:v>
                </c:pt>
                <c:pt idx="7">
                  <c:v>554</c:v>
                </c:pt>
                <c:pt idx="8">
                  <c:v>#N/A</c:v>
                </c:pt>
                <c:pt idx="9">
                  <c:v>#N/A</c:v>
                </c:pt>
                <c:pt idx="10">
                  <c:v>540</c:v>
                </c:pt>
                <c:pt idx="11">
                  <c:v>#N/A</c:v>
                </c:pt>
                <c:pt idx="12">
                  <c:v>#N/A</c:v>
                </c:pt>
                <c:pt idx="13">
                  <c:v>472</c:v>
                </c:pt>
                <c:pt idx="14">
                  <c:v>#N/A</c:v>
                </c:pt>
              </c:numCache>
            </c:numRef>
          </c:val>
          <c:smooth val="0"/>
          <c:extLst>
            <c:ext xmlns:c16="http://schemas.microsoft.com/office/drawing/2014/chart" uri="{C3380CC4-5D6E-409C-BE32-E72D297353CC}">
              <c16:uniqueId val="{00000008-E3FC-44D5-99E3-348A6BBC24BD}"/>
            </c:ext>
          </c:extLst>
        </c:ser>
        <c:dLbls>
          <c:showLegendKey val="0"/>
          <c:showVal val="0"/>
          <c:showCatName val="0"/>
          <c:showSerName val="0"/>
          <c:showPercent val="0"/>
          <c:showBubbleSize val="0"/>
        </c:dLbls>
        <c:marker val="1"/>
        <c:smooth val="0"/>
        <c:axId val="383992112"/>
        <c:axId val="383992504"/>
      </c:lineChart>
      <c:catAx>
        <c:axId val="383992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3992504"/>
        <c:crosses val="autoZero"/>
        <c:auto val="1"/>
        <c:lblAlgn val="ctr"/>
        <c:lblOffset val="100"/>
        <c:tickLblSkip val="1"/>
        <c:tickMarkSkip val="1"/>
        <c:noMultiLvlLbl val="0"/>
      </c:catAx>
      <c:valAx>
        <c:axId val="383992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3992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13477</c:v>
                </c:pt>
                <c:pt idx="5">
                  <c:v>13291</c:v>
                </c:pt>
                <c:pt idx="8">
                  <c:v>12826</c:v>
                </c:pt>
                <c:pt idx="11">
                  <c:v>12342</c:v>
                </c:pt>
                <c:pt idx="14">
                  <c:v>12438</c:v>
                </c:pt>
              </c:numCache>
            </c:numRef>
          </c:val>
          <c:extLst>
            <c:ext xmlns:c16="http://schemas.microsoft.com/office/drawing/2014/chart" uri="{C3380CC4-5D6E-409C-BE32-E72D297353CC}">
              <c16:uniqueId val="{00000000-ED8C-4062-97F2-C56137E3D49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2162</c:v>
                </c:pt>
                <c:pt idx="5">
                  <c:v>2222</c:v>
                </c:pt>
                <c:pt idx="8">
                  <c:v>1894</c:v>
                </c:pt>
                <c:pt idx="11">
                  <c:v>2085</c:v>
                </c:pt>
                <c:pt idx="14">
                  <c:v>2046</c:v>
                </c:pt>
              </c:numCache>
            </c:numRef>
          </c:val>
          <c:extLst>
            <c:ext xmlns:c16="http://schemas.microsoft.com/office/drawing/2014/chart" uri="{C3380CC4-5D6E-409C-BE32-E72D297353CC}">
              <c16:uniqueId val="{00000001-ED8C-4062-97F2-C56137E3D49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3247</c:v>
                </c:pt>
                <c:pt idx="5">
                  <c:v>3154</c:v>
                </c:pt>
                <c:pt idx="8">
                  <c:v>2915</c:v>
                </c:pt>
                <c:pt idx="11">
                  <c:v>3288</c:v>
                </c:pt>
                <c:pt idx="14">
                  <c:v>3140</c:v>
                </c:pt>
              </c:numCache>
            </c:numRef>
          </c:val>
          <c:extLst>
            <c:ext xmlns:c16="http://schemas.microsoft.com/office/drawing/2014/chart" uri="{C3380CC4-5D6E-409C-BE32-E72D297353CC}">
              <c16:uniqueId val="{00000002-ED8C-4062-97F2-C56137E3D49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D8C-4062-97F2-C56137E3D49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D8C-4062-97F2-C56137E3D49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D8C-4062-97F2-C56137E3D49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2741</c:v>
                </c:pt>
                <c:pt idx="3">
                  <c:v>2477</c:v>
                </c:pt>
                <c:pt idx="6">
                  <c:v>2373</c:v>
                </c:pt>
                <c:pt idx="9">
                  <c:v>2211</c:v>
                </c:pt>
                <c:pt idx="12">
                  <c:v>2053</c:v>
                </c:pt>
              </c:numCache>
            </c:numRef>
          </c:val>
          <c:extLst>
            <c:ext xmlns:c16="http://schemas.microsoft.com/office/drawing/2014/chart" uri="{C3380CC4-5D6E-409C-BE32-E72D297353CC}">
              <c16:uniqueId val="{00000006-ED8C-4062-97F2-C56137E3D49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144</c:v>
                </c:pt>
                <c:pt idx="3">
                  <c:v>115</c:v>
                </c:pt>
                <c:pt idx="6">
                  <c:v>128</c:v>
                </c:pt>
                <c:pt idx="9">
                  <c:v>143</c:v>
                </c:pt>
                <c:pt idx="12">
                  <c:v>167</c:v>
                </c:pt>
              </c:numCache>
            </c:numRef>
          </c:val>
          <c:extLst>
            <c:ext xmlns:c16="http://schemas.microsoft.com/office/drawing/2014/chart" uri="{C3380CC4-5D6E-409C-BE32-E72D297353CC}">
              <c16:uniqueId val="{00000007-ED8C-4062-97F2-C56137E3D49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7105</c:v>
                </c:pt>
                <c:pt idx="3">
                  <c:v>7040</c:v>
                </c:pt>
                <c:pt idx="6">
                  <c:v>7057</c:v>
                </c:pt>
                <c:pt idx="9">
                  <c:v>6894</c:v>
                </c:pt>
                <c:pt idx="12">
                  <c:v>6712</c:v>
                </c:pt>
              </c:numCache>
            </c:numRef>
          </c:val>
          <c:extLst>
            <c:ext xmlns:c16="http://schemas.microsoft.com/office/drawing/2014/chart" uri="{C3380CC4-5D6E-409C-BE32-E72D297353CC}">
              <c16:uniqueId val="{00000008-ED8C-4062-97F2-C56137E3D49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51</c:v>
                </c:pt>
                <c:pt idx="3">
                  <c:v>8</c:v>
                </c:pt>
                <c:pt idx="6">
                  <c:v>5</c:v>
                </c:pt>
                <c:pt idx="9">
                  <c:v>3</c:v>
                </c:pt>
                <c:pt idx="12">
                  <c:v>0</c:v>
                </c:pt>
              </c:numCache>
            </c:numRef>
          </c:val>
          <c:extLst>
            <c:ext xmlns:c16="http://schemas.microsoft.com/office/drawing/2014/chart" uri="{C3380CC4-5D6E-409C-BE32-E72D297353CC}">
              <c16:uniqueId val="{00000009-ED8C-4062-97F2-C56137E3D49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13103</c:v>
                </c:pt>
                <c:pt idx="3">
                  <c:v>12662</c:v>
                </c:pt>
                <c:pt idx="6">
                  <c:v>11879</c:v>
                </c:pt>
                <c:pt idx="9">
                  <c:v>11196</c:v>
                </c:pt>
                <c:pt idx="12">
                  <c:v>11014</c:v>
                </c:pt>
              </c:numCache>
            </c:numRef>
          </c:val>
          <c:extLst>
            <c:ext xmlns:c16="http://schemas.microsoft.com/office/drawing/2014/chart" uri="{C3380CC4-5D6E-409C-BE32-E72D297353CC}">
              <c16:uniqueId val="{0000000A-ED8C-4062-97F2-C56137E3D497}"/>
            </c:ext>
          </c:extLst>
        </c:ser>
        <c:dLbls>
          <c:showLegendKey val="0"/>
          <c:showVal val="0"/>
          <c:showCatName val="0"/>
          <c:showSerName val="0"/>
          <c:showPercent val="0"/>
          <c:showBubbleSize val="0"/>
        </c:dLbls>
        <c:gapWidth val="100"/>
        <c:overlap val="100"/>
        <c:axId val="383994464"/>
        <c:axId val="3839952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4258</c:v>
                </c:pt>
                <c:pt idx="2">
                  <c:v>#N/A</c:v>
                </c:pt>
                <c:pt idx="3">
                  <c:v>#N/A</c:v>
                </c:pt>
                <c:pt idx="4">
                  <c:v>3635</c:v>
                </c:pt>
                <c:pt idx="5">
                  <c:v>#N/A</c:v>
                </c:pt>
                <c:pt idx="6">
                  <c:v>#N/A</c:v>
                </c:pt>
                <c:pt idx="7">
                  <c:v>3806</c:v>
                </c:pt>
                <c:pt idx="8">
                  <c:v>#N/A</c:v>
                </c:pt>
                <c:pt idx="9">
                  <c:v>#N/A</c:v>
                </c:pt>
                <c:pt idx="10">
                  <c:v>2730</c:v>
                </c:pt>
                <c:pt idx="11">
                  <c:v>#N/A</c:v>
                </c:pt>
                <c:pt idx="12">
                  <c:v>#N/A</c:v>
                </c:pt>
                <c:pt idx="13">
                  <c:v>2322</c:v>
                </c:pt>
                <c:pt idx="14">
                  <c:v>#N/A</c:v>
                </c:pt>
              </c:numCache>
            </c:numRef>
          </c:val>
          <c:smooth val="0"/>
          <c:extLst>
            <c:ext xmlns:c16="http://schemas.microsoft.com/office/drawing/2014/chart" uri="{C3380CC4-5D6E-409C-BE32-E72D297353CC}">
              <c16:uniqueId val="{0000000B-ED8C-4062-97F2-C56137E3D497}"/>
            </c:ext>
          </c:extLst>
        </c:ser>
        <c:dLbls>
          <c:showLegendKey val="0"/>
          <c:showVal val="0"/>
          <c:showCatName val="0"/>
          <c:showSerName val="0"/>
          <c:showPercent val="0"/>
          <c:showBubbleSize val="0"/>
        </c:dLbls>
        <c:marker val="1"/>
        <c:smooth val="0"/>
        <c:axId val="383994464"/>
        <c:axId val="383995248"/>
      </c:lineChart>
      <c:catAx>
        <c:axId val="383994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3995248"/>
        <c:crosses val="autoZero"/>
        <c:auto val="1"/>
        <c:lblAlgn val="ctr"/>
        <c:lblOffset val="100"/>
        <c:tickLblSkip val="1"/>
        <c:tickMarkSkip val="1"/>
        <c:noMultiLvlLbl val="0"/>
      </c:catAx>
      <c:valAx>
        <c:axId val="383995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3994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1256</c:v>
                </c:pt>
                <c:pt idx="1">
                  <c:v>1207</c:v>
                </c:pt>
                <c:pt idx="2">
                  <c:v>1110</c:v>
                </c:pt>
              </c:numCache>
            </c:numRef>
          </c:val>
          <c:extLst>
            <c:ext xmlns:c16="http://schemas.microsoft.com/office/drawing/2014/chart" uri="{C3380CC4-5D6E-409C-BE32-E72D297353CC}">
              <c16:uniqueId val="{00000000-FA85-45D8-A74F-5A6AE37C9AA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286</c:v>
                </c:pt>
                <c:pt idx="1">
                  <c:v>249</c:v>
                </c:pt>
                <c:pt idx="2">
                  <c:v>248</c:v>
                </c:pt>
              </c:numCache>
            </c:numRef>
          </c:val>
          <c:extLst>
            <c:ext xmlns:c16="http://schemas.microsoft.com/office/drawing/2014/chart" uri="{C3380CC4-5D6E-409C-BE32-E72D297353CC}">
              <c16:uniqueId val="{00000001-FA85-45D8-A74F-5A6AE37C9AA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1778</c:v>
                </c:pt>
                <c:pt idx="1">
                  <c:v>1568</c:v>
                </c:pt>
                <c:pt idx="2">
                  <c:v>1501</c:v>
                </c:pt>
              </c:numCache>
            </c:numRef>
          </c:val>
          <c:extLst>
            <c:ext xmlns:c16="http://schemas.microsoft.com/office/drawing/2014/chart" uri="{C3380CC4-5D6E-409C-BE32-E72D297353CC}">
              <c16:uniqueId val="{00000002-FA85-45D8-A74F-5A6AE37C9AA3}"/>
            </c:ext>
          </c:extLst>
        </c:ser>
        <c:dLbls>
          <c:showLegendKey val="0"/>
          <c:showVal val="0"/>
          <c:showCatName val="0"/>
          <c:showSerName val="0"/>
          <c:showPercent val="0"/>
          <c:showBubbleSize val="0"/>
        </c:dLbls>
        <c:gapWidth val="120"/>
        <c:overlap val="100"/>
        <c:axId val="391325808"/>
        <c:axId val="391321888"/>
      </c:barChart>
      <c:catAx>
        <c:axId val="391325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1321888"/>
        <c:crosses val="autoZero"/>
        <c:auto val="1"/>
        <c:lblAlgn val="ctr"/>
        <c:lblOffset val="100"/>
        <c:tickLblSkip val="1"/>
        <c:tickMarkSkip val="1"/>
        <c:noMultiLvlLbl val="0"/>
      </c:catAx>
      <c:valAx>
        <c:axId val="3913218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1325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{C1E1D716-A8AF-4A1D-8A32-01C427990348}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9E94-420C-BDED-5629781FC94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{DB96BF21-7AD0-4794-9320-8E75DB43AB01}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E94-420C-BDED-5629781FC94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{DB3AF115-E868-458A-9927-110B6D0B7448}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E94-420C-BDED-5629781FC94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{47B3B819-5D52-4693-97D4-BC1D9AD1D61D}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E94-420C-BDED-5629781FC94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{1963C08A-522D-4E29-804B-110660E88E55}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E94-420C-BDED-5629781FC94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{5B5F86CC-1109-49E8-8E35-600637D939AB}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9E94-420C-BDED-5629781FC94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{5532D619-3023-4476-BE8A-62C061409EF4}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9E94-420C-BDED-5629781FC94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{93B98509-952A-47AF-B799-AD0E2FB26DB9}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9E94-420C-BDED-5629781FC94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{8DA4EC62-9D00-40D8-B75A-CB73BD073D43}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9E94-420C-BDED-5629781FC94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E94-420C-BDED-5629781FC94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{526705F7-45F3-492A-AFFC-D7643ECC652B}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9E94-420C-BDED-5629781FC94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{73BB9F29-0CD0-454E-8DD1-8A6571FDA794}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E94-420C-BDED-5629781FC94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{87CB91F7-5156-40BE-956A-56369A5CC3A4}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E94-420C-BDED-5629781FC94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{51C7063A-6E31-45ED-9FFC-9F3BF7A1B83E}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E94-420C-BDED-5629781FC94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{E8FCF2F2-A29C-4128-9484-ED1AA82FE21A}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E94-420C-BDED-5629781FC94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{D66EB8BA-FBD6-4C38-B909-D9B7A424DECD}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9E94-420C-BDED-5629781FC94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{27C14088-8CCB-4528-AC3B-BF519A625D3E}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9E94-420C-BDED-5629781FC94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{08D37C81-629E-4D5A-99ED-E47502A3B236}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9E94-420C-BDED-5629781FC94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{C7D476DE-747B-48A5-AAA6-A1D8BE83C2D6}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9E94-420C-BDED-5629781FC94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9E94-420C-BDED-5629781FC94F}"/>
            </c:ext>
          </c:extLst>
        </c:ser>
        <c:dLbls>
          <c:showLegendKey val="0"/>
          <c:showVal val="1"/>
          <c:showCatName val="0"/>
          <c:showSerName val="0"/>
          <c:showPercent val="0"/>
          <c:showBubbleSize val="0"/>
        </c:dLbls>
        <c:axId val="46179840"/>
        <c:axId val="46181760"/>
      </c:scatterChart>
      <c:valAx>
        <c:axId val="46179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{20A54E56-6A4B-4C1D-98E0-E235D73B8121}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CF65-43AD-A28C-013990AD1F9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{5D82B229-7C77-451C-8822-E0529E896143}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F65-43AD-A28C-013990AD1F9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{A06A3525-138C-4665-8A6F-167F1E540E34}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F65-43AD-A28C-013990AD1F9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{3FDE0ED0-3A94-4569-9E3C-6C96DFB3F335}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F65-43AD-A28C-013990AD1F9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{80C7E375-4CEB-4C8A-BEED-FDE664C1CD0E}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F65-43AD-A28C-013990AD1F9F}"/>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{641C71DF-133A-4C77-970E-216B6A98527A}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CF65-43AD-A28C-013990AD1F9F}"/>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{E78BB8B2-20B2-46A0-8871-D464FD302FF1}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CF65-43AD-A28C-013990AD1F9F}"/>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{827C9ABF-5F72-4FD8-B3DE-FDBCFC06388C}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CF65-43AD-A28C-013990AD1F9F}"/>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{89D750C3-080B-46F8-A755-5E99CAA0C726}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CF65-43AD-A28C-013990AD1F9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12.8</c:v>
                </c:pt>
                <c:pt idx="8">
                  <c:v>11.2</c:v>
                </c:pt>
                <c:pt idx="16">
                  <c:v>10</c:v>
                </c:pt>
                <c:pt idx="24">
                  <c:v>9.5</c:v>
                </c:pt>
                <c:pt idx="32">
                  <c:v>8.9</c:v>
                </c:pt>
              </c:numCache>
            </c:numRef>
          </c:xVal>
          <c:yVal>
            <c:numRef>
              <c:f>公会計指標分析・財政指標組合せ分析表!$BP$73:$DC$73</c:f>
              <c:numCache>
                <c:formatCode>#,##0.0;"▲ "#,##0.0</c:formatCode>
                <c:ptCount val="40"/>
                <c:pt idx="0">
                  <c:v>71.400000000000006</c:v>
                </c:pt>
                <c:pt idx="8">
                  <c:v>60.6</c:v>
                </c:pt>
                <c:pt idx="16">
                  <c:v>64.8</c:v>
                </c:pt>
                <c:pt idx="24">
                  <c:v>47.4</c:v>
                </c:pt>
                <c:pt idx="32">
                  <c:v>40.1</c:v>
                </c:pt>
              </c:numCache>
            </c:numRef>
          </c:yVal>
          <c:smooth val="0"/>
          <c:extLst>
            <c:ext xmlns:c16="http://schemas.microsoft.com/office/drawing/2014/chart" uri="{C3380CC4-5D6E-409C-BE32-E72D297353CC}">
              <c16:uniqueId val="{00000009-CF65-43AD-A28C-013990AD1F9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{866AFEAB-5AD7-4CE1-B84B-6D541F77F528}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CF65-43AD-A28C-013990AD1F9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{F86ACFED-5C36-4EDE-90E9-CF083E46838F}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F65-43AD-A28C-013990AD1F9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{FC8CB99A-5D18-4653-B542-7E50B97C93E3}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F65-43AD-A28C-013990AD1F9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{2B95B2F3-D600-4A6B-99EC-C8FFEB16158A}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F65-43AD-A28C-013990AD1F9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{244EDB5A-1A98-43F6-A2AB-67CE35F266B8}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F65-43AD-A28C-013990AD1F9F}"/>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{9C86FEFE-AC87-4DCD-934C-D59BAD410A6B}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CF65-43AD-A28C-013990AD1F9F}"/>
                </c:ext>
              </c:extLst>
            </c:dLbl>
            <c:dLbl>
              <c:idx val="16"/>
              <c:layout>
                <c:manualLayout>
                  <c:x val="-4.5160355153971293E-2"/>
                  <c:y val="-6.7497450180045715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{C71D6710-DC8B-4D85-BFD2-1911297CF0CA}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CF65-43AD-A28C-013990AD1F9F}"/>
                </c:ext>
              </c:extLst>
            </c:dLbl>
            <c:dLbl>
              <c:idx val="24"/>
              <c:layout>
                <c:manualLayout>
                  <c:x val="-1.8235628084250027E-2"/>
                  <c:y val="-6.9057823546294389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{B8A4F8EF-B717-4BE5-9F04-6DE305984A58}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CF65-43AD-A28C-013990AD1F9F}"/>
                </c:ext>
              </c:extLst>
            </c:dLbl>
            <c:dLbl>
              <c:idx val="32"/>
              <c:layout>
                <c:manualLayout>
                  <c:x val="-3.1697991619110633E-2"/>
                  <c:y val="-5.0695010024611235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{5DD298EC-6302-4F8A-B747-605E3C52018E}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CF65-43AD-A28C-013990AD1F9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6.8</c:v>
                </c:pt>
                <c:pt idx="16">
                  <c:v>6.8</c:v>
                </c:pt>
                <c:pt idx="24">
                  <c:v>6.8</c:v>
                </c:pt>
                <c:pt idx="32">
                  <c:v>6.8</c:v>
                </c:pt>
              </c:numCache>
            </c:numRef>
          </c:xVal>
          <c:yVal>
            <c:numRef>
              <c:f>公会計指標分析・財政指標組合せ分析表!$BP$77:$DC$77</c:f>
              <c:numCache>
                <c:formatCode>#,##0.0;"▲ "#,##0.0</c:formatCode>
                <c:ptCount val="40"/>
                <c:pt idx="0">
                  <c:v>20.3</c:v>
                </c:pt>
                <c:pt idx="8">
                  <c:v>13</c:v>
                </c:pt>
                <c:pt idx="16">
                  <c:v>21</c:v>
                </c:pt>
                <c:pt idx="24">
                  <c:v>20.2</c:v>
                </c:pt>
                <c:pt idx="32">
                  <c:v>18.3</c:v>
                </c:pt>
              </c:numCache>
            </c:numRef>
          </c:yVal>
          <c:smooth val="0"/>
          <c:extLst>
            <c:ext xmlns:c16="http://schemas.microsoft.com/office/drawing/2014/chart" uri="{C3380CC4-5D6E-409C-BE32-E72D297353CC}">
              <c16:uniqueId val="{00000013-CF65-43AD-A28C-013990AD1F9F}"/>
            </c:ext>
          </c:extLst>
        </c:ser>
        <c:dLbls>
          <c:showLegendKey val="0"/>
          <c:showVal val="1"/>
          <c:showCatName val="0"/>
          <c:showSerName val="0"/>
          <c:showPercent val="0"/>
          <c:showBubbleSize val="0"/>
        </c:dLbls>
        <c:axId val="84219776"/>
        <c:axId val="84234240"/>
      </c:scatterChart>
      <c:valAx>
        <c:axId val="84219776"/>
        <c:scaling>
          <c:orientation val="minMax"/>
          <c:max val="13.3"/>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2"/>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宮城県美里町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一部事務組合が起こした地方債の元利償還金に対する負担金等で増加しているものの、元金の償還開始の額よりも償還満了した額の割合が大きいこと、公営企業債の元利償還金に対する繰入金で減少したことにより、元利償還金等の総額は前年度から</a:t>
          </a:r>
          <a:r>
            <a:rPr kumimoji="1" lang="en-US" altLang="ja-JP" sz="1300">
              <a:latin typeface="ＭＳ ゴシック" pitchFamily="49" charset="-128"/>
              <a:ea typeface="ＭＳ ゴシック" pitchFamily="49" charset="-128"/>
            </a:rPr>
            <a:t>64</a:t>
          </a:r>
          <a:r>
            <a:rPr kumimoji="1" lang="ja-JP" altLang="en-US" sz="1300">
              <a:latin typeface="ＭＳ ゴシック" pitchFamily="49" charset="-128"/>
              <a:ea typeface="ＭＳ ゴシック" pitchFamily="49" charset="-128"/>
            </a:rPr>
            <a:t>百万円減少した。</a:t>
          </a:r>
        </a:p>
        <a:p>
          <a:r>
            <a:rPr kumimoji="1" lang="ja-JP" altLang="en-US" sz="1300">
              <a:latin typeface="ＭＳ ゴシック" pitchFamily="49" charset="-128"/>
              <a:ea typeface="ＭＳ ゴシック" pitchFamily="49" charset="-128"/>
            </a:rPr>
            <a:t>　しかしながら、今後控えている大規模な建設事業により増加傾向に転じることが懸念されることから、元金ベースのプライマリーバランスを勘案しつつ、交付税算入される有利な地方債を優先しながら新規起債発行の抑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満期一括償還地方債の借入は利用していない。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宮城県美里町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増加傾向の組合等負担等見込額を除き、地方債の現在高、公営企業債等繰入見込額及び退職手当負担見込額の減少により将来負担額は減少し、充当可能財源の基金及び特定歳入も減少したが、基準財政需要額算入見込額が増加したことから、将来負担比率は前年度から</a:t>
          </a:r>
          <a:r>
            <a:rPr kumimoji="1" lang="en-US" altLang="ja-JP" sz="1400">
              <a:latin typeface="ＭＳ ゴシック" pitchFamily="49" charset="-128"/>
              <a:ea typeface="ＭＳ ゴシック" pitchFamily="49" charset="-128"/>
            </a:rPr>
            <a:t>7.3</a:t>
          </a:r>
          <a:r>
            <a:rPr kumimoji="1" lang="ja-JP" altLang="en-US" sz="1400">
              <a:latin typeface="ＭＳ ゴシック" pitchFamily="49" charset="-128"/>
              <a:ea typeface="ＭＳ ゴシック" pitchFamily="49" charset="-128"/>
            </a:rPr>
            <a:t>ポイント低下した。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全国平均や類似団体平均を上回っている状況に変わりはなく、今後控えている大規模な建設事業による将来負担額の増加が懸念されることから、起債依存型の事業にかかる地方債の発行抑制を続け、公債費等義務的経費の削減を図るなどして、財政の健全な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宮城県美里町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普通交付税の合併市町村に対する加算措置が平成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年間で段階的に縮減されており、平成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年度は加算率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算定されているため歳入不足に陥っている。新たな財源の確保や歳出の抑制に取り組んでいるが、それでもなお不足する分については財政調整基金やその他特定目的基金を取り崩して財源を確保したことから、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市町村に対する加算措置の縮減に伴う歳入一般財源の不足により、基金への積み立て額を確保することが難しくなっている。新たな財源の確保や歳出を抑制することで一般財源不足を補い、計画的な基金運用に取り組む。</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今後、大規模な建設事業に基金の充当を予定していることから、中長期的には基金残高は減少傾向が続くことが見込まれている。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・合併振興基金：町民の連帯強化又は地域振興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・公共施設整備基金：公共施設整備事業の円滑な執行</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・合併振興基金：地域づくり事業、イベント交流事業、地域交通対策事業等へ充当したことによる減少。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・公共施設整備基金：公共施設総合管理計画に基づく施設改修事業等へ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万円充当した一方で、今後控えている大規模な建設事業の充当財源として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・合併振興基金：利子以外の積み立て予定はなく、引き続き町民の連帯強化又は地域振興の事業費用に充当していくため、基金残高の減少傾向が続く予定である。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等総合管理計画及び個別施設計画で予定している施設改修事業や今後控えている大規模な建設事業の実施時期を踏まえ、計画的な基金運用を行うが、当面の間は利子以外の積み立て予定はないため、基金残高の減少傾向が続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・普通交付税の合併算定替による特例措置の段階的縮減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・恒常的な歳入一般財源不足による取り崩し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・財政調整基金の残高は、標準財政規模の１０％程度を目途に維持するよう努めている。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・災害等への備えのため、２から３億円程度を確保することとしている。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・今後も基金残高の減少傾向が続くことから、新たな財源の確保や歳出を抑制することで一般財源不足を補い、計画的な基金運用に取り組む。</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年度決算における災害公営住宅家賃低減化交付金等の未充当分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年度災害公営住宅家賃低減化事業等へ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万円取り崩して充当したことによる減。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・引き続き、災害公営住宅家賃低廉化事業及び東日本大震災特別家賃低減事業の実施のため計画的な運用を行う。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・恒常的な歳入一般財源不足により、当面の間、地方債償還への備えとしての積み立ては行わない予定である。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宮城県美里町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24,597
24,516
74.95
11,014,802
10,841,612
138,476
6,968,217
11,014,154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D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該当なし</a:t>
          </a: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57" name="正方形/長方形 56">
          <a:extLst>
            <a:ext uri="{FF2B5EF4-FFF2-40B4-BE49-F238E27FC236}">
              <a16:creationId xmlns:a16="http://schemas.microsoft.com/office/drawing/2014/main" id="{00000000-0008-0000-0D00-000039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8" name="正方形/長方形 57">
          <a:extLst>
            <a:ext uri="{FF2B5EF4-FFF2-40B4-BE49-F238E27FC236}">
              <a16:creationId xmlns:a16="http://schemas.microsoft.com/office/drawing/2014/main" id="{00000000-0008-0000-0D00-00003A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59" name="正方形/長方形 58">
          <a:extLst>
            <a:ext uri="{FF2B5EF4-FFF2-40B4-BE49-F238E27FC236}">
              <a16:creationId xmlns:a16="http://schemas.microsoft.com/office/drawing/2014/main" id="{00000000-0008-0000-0D00-00003B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0" name="正方形/長方形 59">
          <a:extLst>
            <a:ext uri="{FF2B5EF4-FFF2-40B4-BE49-F238E27FC236}">
              <a16:creationId xmlns:a16="http://schemas.microsoft.com/office/drawing/2014/main" id="{00000000-0008-0000-0D00-00003C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1" name="テキスト ボックス 60">
          <a:extLst>
            <a:ext uri="{FF2B5EF4-FFF2-40B4-BE49-F238E27FC236}">
              <a16:creationId xmlns:a16="http://schemas.microsoft.com/office/drawing/2014/main" id="{00000000-0008-0000-0D00-00003D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新規事業を控えたことにより地方債の発行を抑制してきたため、将来負担額は減少傾向にあるものの、普通交付税の合併算定替えによる加算措置分の縮減等により、類似団体内の平均値と比べると債務償還比率が若干高くなってい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今後、大規模な建設事業が控えており、債務償還比率が上昇することが考えられるため、これまで以上に公債費の適正化に努めていく。</a:t>
          </a:r>
          <a:endParaRPr kumimoji="1" lang="en-US" altLang="ja-JP" sz="1100" baseline="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74" name="債務償還比率グラフ枠">
          <a:extLst>
            <a:ext uri="{FF2B5EF4-FFF2-40B4-BE49-F238E27FC236}">
              <a16:creationId xmlns:a16="http://schemas.microsoft.com/office/drawing/2014/main" id="{00000000-0008-0000-0D00-00004A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141325</xdr:rowOff>
    </xdr:from>
    <xdr:to>
      <xdr:col>76</xdr:col>
      <xdr:colOff>21589</xdr:colOff>
      <xdr:row>34</xdr:row>
      <xdr:rowOff>79375</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flipV="1">
          <a:off x="14793595" y="5370550"/>
          <a:ext cx="1269" cy="13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76" name="債務償還比率最小値テキスト">
          <a:extLst>
            <a:ext uri="{FF2B5EF4-FFF2-40B4-BE49-F238E27FC236}">
              <a16:creationId xmlns:a16="http://schemas.microsoft.com/office/drawing/2014/main" id="{00000000-0008-0000-0D00-00004C000000}"/>
            </a:ext>
          </a:extLst>
        </xdr:cNvPr>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88002</xdr:rowOff>
    </xdr:from>
    <xdr:ext cx="560923" cy="259045"/>
    <xdr:sp macro="" textlink="">
      <xdr:nvSpPr>
        <xdr:cNvPr id="78" name="債務償還比率最大値テキスト">
          <a:extLst>
            <a:ext uri="{FF2B5EF4-FFF2-40B4-BE49-F238E27FC236}">
              <a16:creationId xmlns:a16="http://schemas.microsoft.com/office/drawing/2014/main" id="{00000000-0008-0000-0D00-00004E000000}"/>
            </a:ext>
          </a:extLst>
        </xdr:cNvPr>
        <xdr:cNvSpPr txBox="1"/>
      </xdr:nvSpPr>
      <xdr:spPr>
        <a:xfrm>
          <a:off x="14846300" y="514577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141325</xdr:rowOff>
    </xdr:from>
    <xdr:to>
      <xdr:col>76</xdr:col>
      <xdr:colOff>111125</xdr:colOff>
      <xdr:row>26</xdr:row>
      <xdr:rowOff>141325</xdr:rowOff>
    </xdr:to>
    <xdr:cxnSp macro="">
      <xdr:nvCxnSpPr>
        <xdr:cNvPr id="79" name="直線コネクタ 78">
          <a:extLst>
            <a:ext uri="{FF2B5EF4-FFF2-40B4-BE49-F238E27FC236}">
              <a16:creationId xmlns:a16="http://schemas.microsoft.com/office/drawing/2014/main" id="{00000000-0008-0000-0D00-00004F000000}"/>
            </a:ext>
          </a:extLst>
        </xdr:cNvPr>
        <xdr:cNvCxnSpPr/>
      </xdr:nvCxnSpPr>
      <xdr:spPr>
        <a:xfrm>
          <a:off x="14706600" y="53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10360</xdr:rowOff>
    </xdr:from>
    <xdr:ext cx="469744" cy="259045"/>
    <xdr:sp macro="" textlink="">
      <xdr:nvSpPr>
        <xdr:cNvPr id="80" name="債務償還比率平均値テキスト">
          <a:extLst>
            <a:ext uri="{FF2B5EF4-FFF2-40B4-BE49-F238E27FC236}">
              <a16:creationId xmlns:a16="http://schemas.microsoft.com/office/drawing/2014/main" id="{00000000-0008-0000-0D00-000050000000}"/>
            </a:ext>
          </a:extLst>
        </xdr:cNvPr>
        <xdr:cNvSpPr txBox="1"/>
      </xdr:nvSpPr>
      <xdr:spPr>
        <a:xfrm>
          <a:off x="14846300" y="6096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31933</xdr:rowOff>
    </xdr:from>
    <xdr:to>
      <xdr:col>76</xdr:col>
      <xdr:colOff>73025</xdr:colOff>
      <xdr:row>31</xdr:row>
      <xdr:rowOff>133533</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147447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31933</xdr:rowOff>
    </xdr:from>
    <xdr:to>
      <xdr:col>72</xdr:col>
      <xdr:colOff>123825</xdr:colOff>
      <xdr:row>31</xdr:row>
      <xdr:rowOff>133533</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140335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152344</xdr:rowOff>
    </xdr:from>
    <xdr:to>
      <xdr:col>76</xdr:col>
      <xdr:colOff>73025</xdr:colOff>
      <xdr:row>31</xdr:row>
      <xdr:rowOff>82494</xdr:rowOff>
    </xdr:to>
    <xdr:sp macro="" textlink="">
      <xdr:nvSpPr>
        <xdr:cNvPr id="88" name="楕円 87">
          <a:extLst>
            <a:ext uri="{FF2B5EF4-FFF2-40B4-BE49-F238E27FC236}">
              <a16:creationId xmlns:a16="http://schemas.microsoft.com/office/drawing/2014/main" id="{00000000-0008-0000-0D00-000058000000}"/>
            </a:ext>
          </a:extLst>
        </xdr:cNvPr>
        <xdr:cNvSpPr/>
      </xdr:nvSpPr>
      <xdr:spPr>
        <a:xfrm>
          <a:off x="14744700" y="606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3771</xdr:rowOff>
    </xdr:from>
    <xdr:ext cx="469744" cy="259045"/>
    <xdr:sp macro="" textlink="">
      <xdr:nvSpPr>
        <xdr:cNvPr id="89" name="債務償還比率該当値テキスト">
          <a:extLst>
            <a:ext uri="{FF2B5EF4-FFF2-40B4-BE49-F238E27FC236}">
              <a16:creationId xmlns:a16="http://schemas.microsoft.com/office/drawing/2014/main" id="{00000000-0008-0000-0D00-000059000000}"/>
            </a:ext>
          </a:extLst>
        </xdr:cNvPr>
        <xdr:cNvSpPr txBox="1"/>
      </xdr:nvSpPr>
      <xdr:spPr>
        <a:xfrm>
          <a:off x="14846300" y="591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150013</xdr:rowOff>
    </xdr:from>
    <xdr:to>
      <xdr:col>72</xdr:col>
      <xdr:colOff>123825</xdr:colOff>
      <xdr:row>31</xdr:row>
      <xdr:rowOff>80163</xdr:rowOff>
    </xdr:to>
    <xdr:sp macro="" textlink="">
      <xdr:nvSpPr>
        <xdr:cNvPr id="90" name="楕円 89">
          <a:extLst>
            <a:ext uri="{FF2B5EF4-FFF2-40B4-BE49-F238E27FC236}">
              <a16:creationId xmlns:a16="http://schemas.microsoft.com/office/drawing/2014/main" id="{00000000-0008-0000-0D00-00005A000000}"/>
            </a:ext>
          </a:extLst>
        </xdr:cNvPr>
        <xdr:cNvSpPr/>
      </xdr:nvSpPr>
      <xdr:spPr>
        <a:xfrm>
          <a:off x="14033500" y="606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29363</xdr:rowOff>
    </xdr:from>
    <xdr:to>
      <xdr:col>76</xdr:col>
      <xdr:colOff>22225</xdr:colOff>
      <xdr:row>31</xdr:row>
      <xdr:rowOff>31694</xdr:rowOff>
    </xdr:to>
    <xdr:cxnSp macro="">
      <xdr:nvCxnSpPr>
        <xdr:cNvPr id="91" name="直線コネクタ 90">
          <a:extLst>
            <a:ext uri="{FF2B5EF4-FFF2-40B4-BE49-F238E27FC236}">
              <a16:creationId xmlns:a16="http://schemas.microsoft.com/office/drawing/2014/main" id="{00000000-0008-0000-0D00-00005B000000}"/>
            </a:ext>
          </a:extLst>
        </xdr:cNvPr>
        <xdr:cNvCxnSpPr/>
      </xdr:nvCxnSpPr>
      <xdr:spPr>
        <a:xfrm>
          <a:off x="14084300" y="6115838"/>
          <a:ext cx="711200" cy="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124660</xdr:rowOff>
    </xdr:from>
    <xdr:ext cx="469744" cy="259045"/>
    <xdr:sp macro="" textlink="">
      <xdr:nvSpPr>
        <xdr:cNvPr id="92" name="n_1aveValue債務償還比率">
          <a:extLst>
            <a:ext uri="{FF2B5EF4-FFF2-40B4-BE49-F238E27FC236}">
              <a16:creationId xmlns:a16="http://schemas.microsoft.com/office/drawing/2014/main" id="{00000000-0008-0000-0D00-00005C000000}"/>
            </a:ext>
          </a:extLst>
        </xdr:cNvPr>
        <xdr:cNvSpPr txBox="1"/>
      </xdr:nvSpPr>
      <xdr:spPr>
        <a:xfrm>
          <a:off x="13836727" y="621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96690</xdr:rowOff>
    </xdr:from>
    <xdr:ext cx="469744" cy="259045"/>
    <xdr:sp macro="" textlink="">
      <xdr:nvSpPr>
        <xdr:cNvPr id="93" name="n_1mainValue債務償還比率">
          <a:extLst>
            <a:ext uri="{FF2B5EF4-FFF2-40B4-BE49-F238E27FC236}">
              <a16:creationId xmlns:a16="http://schemas.microsoft.com/office/drawing/2014/main" id="{00000000-0008-0000-0D00-00005D000000}"/>
            </a:ext>
          </a:extLst>
        </xdr:cNvPr>
        <xdr:cNvSpPr txBox="1"/>
      </xdr:nvSpPr>
      <xdr:spPr>
        <a:xfrm>
          <a:off x="13836727" y="5840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98" name="テキスト ボックス 97">
          <a:extLst>
            <a:ext uri="{FF2B5EF4-FFF2-40B4-BE49-F238E27FC236}">
              <a16:creationId xmlns:a16="http://schemas.microsoft.com/office/drawing/2014/main" id="{00000000-0008-0000-0D00-000062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99" name="テキスト ボックス 98">
          <a:extLst>
            <a:ext uri="{FF2B5EF4-FFF2-40B4-BE49-F238E27FC236}">
              <a16:creationId xmlns:a16="http://schemas.microsoft.com/office/drawing/2014/main" id="{00000000-0008-0000-0D00-000063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宮城県美里町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24,597
24,516
74.95
11,014,802
10,841,612
138,476
6,968,217
11,014,154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00000000-0008-0000-0E00-000012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id="{00000000-0008-0000-0E00-000013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id="{00000000-0008-0000-0E00-000014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a:extLst>
            <a:ext uri="{FF2B5EF4-FFF2-40B4-BE49-F238E27FC236}">
              <a16:creationId xmlns:a16="http://schemas.microsoft.com/office/drawing/2014/main" id="{00000000-0008-0000-0E00-00001600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a:extLst>
            <a:ext uri="{FF2B5EF4-FFF2-40B4-BE49-F238E27FC236}">
              <a16:creationId xmlns:a16="http://schemas.microsoft.com/office/drawing/2014/main" id="{00000000-0008-0000-0E00-00001700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a:extLst>
            <a:ext uri="{FF2B5EF4-FFF2-40B4-BE49-F238E27FC236}">
              <a16:creationId xmlns:a16="http://schemas.microsoft.com/office/drawing/2014/main" id="{00000000-0008-0000-0E00-00001800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該当なし</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宮城県美里町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24,597
24,516
74.95
11,014,802
10,841,612
138,476
6,968,217
11,014,154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00000000-0008-0000-0F00-000012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id="{00000000-0008-0000-0F00-000013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id="{00000000-0008-0000-0F00-000014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a:extLst>
            <a:ext uri="{FF2B5EF4-FFF2-40B4-BE49-F238E27FC236}">
              <a16:creationId xmlns:a16="http://schemas.microsoft.com/office/drawing/2014/main" id="{00000000-0008-0000-0F00-00001600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a:extLst>
            <a:ext uri="{FF2B5EF4-FFF2-40B4-BE49-F238E27FC236}">
              <a16:creationId xmlns:a16="http://schemas.microsoft.com/office/drawing/2014/main" id="{00000000-0008-0000-0F00-00001700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a:extLst>
            <a:ext uri="{FF2B5EF4-FFF2-40B4-BE49-F238E27FC236}">
              <a16:creationId xmlns:a16="http://schemas.microsoft.com/office/drawing/2014/main" id="{00000000-0008-0000-0F00-00001800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該当なし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宮城県美里町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24,597
24,516
74.95
11,014,802
10,841,612
138,476
6,968,217
11,014,154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村民税及び地方譲与税の増収により基準財政収入額が増加したものの、物件費や一部事務組合に対する補助費等が伸びたことから基準財政需要額についても増加したため、前年度と同じ数値となっ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月に策定した美里町総合計画・美里町総合戦略により、今後も総合的かつ計画的なまちづくりに取り組み、引き続き財政基盤の強化に努めていく。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127705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84667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84667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98072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6284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68439</xdr:rowOff>
    </xdr:from>
    <xdr:to>
      <xdr:col>15</xdr:col>
      <xdr:colOff>133350</xdr:colOff>
      <xdr:row>42</xdr:row>
      <xdr:rowOff>170039</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8766</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98072</xdr:rowOff>
    </xdr:from>
    <xdr:to>
      <xdr:col>11</xdr:col>
      <xdr:colOff>31750</xdr:colOff>
      <xdr:row>44</xdr:row>
      <xdr:rowOff>111478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6418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5944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4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47272</xdr:rowOff>
    </xdr:from>
    <xdr:to>
      <xdr:col>11</xdr:col>
      <xdr:colOff>82550</xdr:colOff>
      <xdr:row>44</xdr:row>
      <xdr:rowOff>148872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9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133649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7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60678</xdr:rowOff>
    </xdr:from>
    <xdr:to>
      <xdr:col>7</xdr:col>
      <xdr:colOff>31750</xdr:colOff>
      <xdr:row>44</xdr:row>
      <xdr:rowOff>162278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147055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69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地方交付税等の減少に伴い経常的一般財源等の総額は減少し、物件費や補助費等が増加した反面、人件費、扶助費、公債費など義務的経費の抑制による歳出一般財源の減少に伴い、前年度から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ポイント改善されたが、類似団体平均よりも僅かに</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ポイント上回る結果となった。</a:t>
          </a:r>
        </a:p>
        <a:p>
          <a:r>
            <a:rPr kumimoji="1" lang="ja-JP" altLang="en-US" sz="1300">
              <a:latin typeface="ＭＳ Ｐゴシック" panose="020B0600070205080204" pitchFamily="50" charset="-128"/>
              <a:ea typeface="ＭＳ Ｐゴシック" panose="020B0600070205080204" pitchFamily="50" charset="-128"/>
            </a:rPr>
            <a:t>　今後も一般財源の確保に努めるとともに、計画的な事務事業の縮小や廃止など見直しを進め、経常経費の削減に努めていく。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96838</xdr:rowOff>
    </xdr:from>
    <xdr:to>
      <xdr:col>23</xdr:col>
      <xdr:colOff>133350</xdr:colOff>
      <xdr:row>67</xdr:row>
      <xdr:rowOff>13653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40938"/>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157180</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13653</xdr:rowOff>
    </xdr:from>
    <xdr:to>
      <xdr:col>24</xdr:col>
      <xdr:colOff>12700</xdr:colOff>
      <xdr:row>67</xdr:row>
      <xdr:rowOff>13653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11765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7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96838</xdr:rowOff>
    </xdr:from>
    <xdr:to>
      <xdr:col>24</xdr:col>
      <xdr:colOff>12700</xdr:colOff>
      <xdr:row>58</xdr:row>
      <xdr:rowOff>96838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4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84138</xdr:rowOff>
    </xdr:from>
    <xdr:to>
      <xdr:col>23</xdr:col>
      <xdr:colOff>133350</xdr:colOff>
      <xdr:row>63</xdr:row>
      <xdr:rowOff>102235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885488"/>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25734</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5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134938</xdr:rowOff>
    </xdr:from>
    <xdr:to>
      <xdr:col>19</xdr:col>
      <xdr:colOff>133350</xdr:colOff>
      <xdr:row>63</xdr:row>
      <xdr:rowOff>102235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764838"/>
          <a:ext cx="889000" cy="1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156528</xdr:rowOff>
    </xdr:from>
    <xdr:to>
      <xdr:col>19</xdr:col>
      <xdr:colOff>184150</xdr:colOff>
      <xdr:row>63</xdr:row>
      <xdr:rowOff>86678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96855</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555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134938</xdr:rowOff>
    </xdr:from>
    <xdr:to>
      <xdr:col>15</xdr:col>
      <xdr:colOff>82550</xdr:colOff>
      <xdr:row>63</xdr:row>
      <xdr:rowOff>41910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764838"/>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71455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5715</xdr:rowOff>
    </xdr:from>
    <xdr:to>
      <xdr:col>11</xdr:col>
      <xdr:colOff>31750</xdr:colOff>
      <xdr:row>63</xdr:row>
      <xdr:rowOff>41910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80706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116840</xdr:rowOff>
    </xdr:from>
    <xdr:to>
      <xdr:col>11</xdr:col>
      <xdr:colOff>82550</xdr:colOff>
      <xdr:row>62</xdr:row>
      <xdr:rowOff>46990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57167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83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5415</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80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51435</xdr:rowOff>
    </xdr:from>
    <xdr:to>
      <xdr:col>19</xdr:col>
      <xdr:colOff>184150</xdr:colOff>
      <xdr:row>63</xdr:row>
      <xdr:rowOff>153035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137812</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939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84138</xdr:rowOff>
    </xdr:from>
    <xdr:to>
      <xdr:col>15</xdr:col>
      <xdr:colOff>133350</xdr:colOff>
      <xdr:row>63</xdr:row>
      <xdr:rowOff>14288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24465</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48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162560</xdr:rowOff>
    </xdr:from>
    <xdr:to>
      <xdr:col>11</xdr:col>
      <xdr:colOff>82550</xdr:colOff>
      <xdr:row>63</xdr:row>
      <xdr:rowOff>92710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126365</xdr:rowOff>
    </xdr:from>
    <xdr:to>
      <xdr:col>7</xdr:col>
      <xdr:colOff>31750</xdr:colOff>
      <xdr:row>63</xdr:row>
      <xdr:rowOff>56515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41292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[134,408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退職手当組合や市町村職員共済組合の負担金等の減少により人件費は減少し、物件費は前年度と同水準を維持したため、前年度から</a:t>
          </a:r>
          <a:r>
            <a:rPr kumimoji="1" lang="en-US" altLang="ja-JP" sz="1300">
              <a:latin typeface="ＭＳ Ｐゴシック" panose="020B0600070205080204" pitchFamily="50" charset="-128"/>
              <a:ea typeface="ＭＳ Ｐゴシック" panose="020B0600070205080204" pitchFamily="50" charset="-128"/>
            </a:rPr>
            <a:t>1,872</a:t>
          </a:r>
          <a:r>
            <a:rPr kumimoji="1" lang="ja-JP" altLang="en-US" sz="1300">
              <a:latin typeface="ＭＳ Ｐゴシック" panose="020B0600070205080204" pitchFamily="50" charset="-128"/>
              <a:ea typeface="ＭＳ Ｐゴシック" panose="020B0600070205080204" pitchFamily="50" charset="-128"/>
            </a:rPr>
            <a:t>円の減少となった。</a:t>
          </a:r>
        </a:p>
        <a:p>
          <a:r>
            <a:rPr kumimoji="1" lang="ja-JP" altLang="en-US" sz="1300">
              <a:latin typeface="ＭＳ Ｐゴシック" panose="020B0600070205080204" pitchFamily="50" charset="-128"/>
              <a:ea typeface="ＭＳ Ｐゴシック" panose="020B0600070205080204" pitchFamily="50" charset="-128"/>
            </a:rPr>
            <a:t>　しかしながら、類似団体の中では高い水準であることから、引き続き美里町定員適正化計画に基づく給与の適正化に努め、計画的な事務事業の縮小や廃止などの見直しを進めることで経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121589</xdr:rowOff>
    </xdr:from>
    <xdr:to>
      <xdr:col>23</xdr:col>
      <xdr:colOff>133350</xdr:colOff>
      <xdr:row>89</xdr:row>
      <xdr:rowOff>19084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666139"/>
          <a:ext cx="0" cy="1611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162611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5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19084</xdr:rowOff>
    </xdr:from>
    <xdr:to>
      <xdr:col>24</xdr:col>
      <xdr:colOff>12700</xdr:colOff>
      <xdr:row>89</xdr:row>
      <xdr:rowOff>19084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7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36516</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121589</xdr:rowOff>
    </xdr:from>
    <xdr:to>
      <xdr:col>24</xdr:col>
      <xdr:colOff>12700</xdr:colOff>
      <xdr:row>79</xdr:row>
      <xdr:rowOff>121589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66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145824</xdr:rowOff>
    </xdr:from>
    <xdr:to>
      <xdr:col>23</xdr:col>
      <xdr:colOff>133350</xdr:colOff>
      <xdr:row>80</xdr:row>
      <xdr:rowOff>152276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3861824"/>
          <a:ext cx="838200" cy="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54821</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599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38294</xdr:rowOff>
    </xdr:from>
    <xdr:to>
      <xdr:col>23</xdr:col>
      <xdr:colOff>184150</xdr:colOff>
      <xdr:row>80</xdr:row>
      <xdr:rowOff>139894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138588</xdr:rowOff>
    </xdr:from>
    <xdr:to>
      <xdr:col>19</xdr:col>
      <xdr:colOff>133350</xdr:colOff>
      <xdr:row>80</xdr:row>
      <xdr:rowOff>152276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854588"/>
          <a:ext cx="889000" cy="1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24692</xdr:rowOff>
    </xdr:from>
    <xdr:to>
      <xdr:col>19</xdr:col>
      <xdr:colOff>184150</xdr:colOff>
      <xdr:row>80</xdr:row>
      <xdr:rowOff>126292</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136469</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509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138588</xdr:rowOff>
    </xdr:from>
    <xdr:to>
      <xdr:col>15</xdr:col>
      <xdr:colOff>82550</xdr:colOff>
      <xdr:row>80</xdr:row>
      <xdr:rowOff>142990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3854588"/>
          <a:ext cx="889000" cy="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23340</xdr:rowOff>
    </xdr:from>
    <xdr:to>
      <xdr:col>15</xdr:col>
      <xdr:colOff>133350</xdr:colOff>
      <xdr:row>80</xdr:row>
      <xdr:rowOff>124940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135117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5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142990</xdr:rowOff>
    </xdr:from>
    <xdr:to>
      <xdr:col>11</xdr:col>
      <xdr:colOff>31750</xdr:colOff>
      <xdr:row>80</xdr:row>
      <xdr:rowOff>144041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3858990"/>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5959</xdr:rowOff>
    </xdr:from>
    <xdr:to>
      <xdr:col>11</xdr:col>
      <xdr:colOff>82550</xdr:colOff>
      <xdr:row>80</xdr:row>
      <xdr:rowOff>107559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72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117736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490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21337</xdr:rowOff>
    </xdr:from>
    <xdr:to>
      <xdr:col>7</xdr:col>
      <xdr:colOff>31750</xdr:colOff>
      <xdr:row>80</xdr:row>
      <xdr:rowOff>122937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73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133114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506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95024</xdr:rowOff>
    </xdr:from>
    <xdr:to>
      <xdr:col>23</xdr:col>
      <xdr:colOff>184150</xdr:colOff>
      <xdr:row>81</xdr:row>
      <xdr:rowOff>25174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81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67101</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783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101476</xdr:rowOff>
    </xdr:from>
    <xdr:to>
      <xdr:col>19</xdr:col>
      <xdr:colOff>184150</xdr:colOff>
      <xdr:row>81</xdr:row>
      <xdr:rowOff>31626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81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16403</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90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87788</xdr:rowOff>
    </xdr:from>
    <xdr:to>
      <xdr:col>15</xdr:col>
      <xdr:colOff>133350</xdr:colOff>
      <xdr:row>81</xdr:row>
      <xdr:rowOff>17938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0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2715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89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92190</xdr:rowOff>
    </xdr:from>
    <xdr:to>
      <xdr:col>11</xdr:col>
      <xdr:colOff>82550</xdr:colOff>
      <xdr:row>81</xdr:row>
      <xdr:rowOff>22340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7117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89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93241</xdr:rowOff>
    </xdr:from>
    <xdr:to>
      <xdr:col>7</xdr:col>
      <xdr:colOff>31750</xdr:colOff>
      <xdr:row>81</xdr:row>
      <xdr:rowOff>23391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0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8168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8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年度以降、類似団体と比較して</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ポイント程度低い数値で推移していたが、平成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年度は一時的に上昇に転じたものの、平成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年度は経験年数階層や退職者分の変動により前年度から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今後も美里町定員適正化計画に基づき、変動要因を分析しながら給与の適正管理に努めていく。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90</xdr:row>
      <xdr:rowOff>32455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48128"/>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84</xdr:row>
      <xdr:rowOff>109361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363700"/>
          <a:ext cx="8382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113893</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8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146755</xdr:rowOff>
    </xdr:from>
    <xdr:to>
      <xdr:col>77</xdr:col>
      <xdr:colOff>44450</xdr:colOff>
      <xdr:row>84</xdr:row>
      <xdr:rowOff>109361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377105"/>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66322</xdr:rowOff>
    </xdr:from>
    <xdr:to>
      <xdr:col>72</xdr:col>
      <xdr:colOff>203200</xdr:colOff>
      <xdr:row>83</xdr:row>
      <xdr:rowOff>146755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29667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70149</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66322</xdr:rowOff>
    </xdr:from>
    <xdr:to>
      <xdr:col>68</xdr:col>
      <xdr:colOff>152400</xdr:colOff>
      <xdr:row>83</xdr:row>
      <xdr:rowOff>93134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296672"/>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3122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58561</xdr:rowOff>
    </xdr:from>
    <xdr:to>
      <xdr:col>77</xdr:col>
      <xdr:colOff>95250</xdr:colOff>
      <xdr:row>84</xdr:row>
      <xdr:rowOff>160161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170338</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229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95955</xdr:rowOff>
    </xdr:from>
    <xdr:to>
      <xdr:col>73</xdr:col>
      <xdr:colOff>44450</xdr:colOff>
      <xdr:row>84</xdr:row>
      <xdr:rowOff>26105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36282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15522</xdr:rowOff>
    </xdr:from>
    <xdr:to>
      <xdr:col>68</xdr:col>
      <xdr:colOff>203200</xdr:colOff>
      <xdr:row>83</xdr:row>
      <xdr:rowOff>117122</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127299</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01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42334</xdr:rowOff>
    </xdr:from>
    <xdr:to>
      <xdr:col>64</xdr:col>
      <xdr:colOff>152400</xdr:colOff>
      <xdr:row>83</xdr:row>
      <xdr:rowOff>143934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154111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これまで美里町定員適正化計画（第</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次及び</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次）により、職員の定員適正化に努めたことで平成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年度まで人口千人あたり職員数の減少が続いていた。前年度に引き続き平成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年度も職員数とともに人口も減少したことにより、人口千人あたり職員数は</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ポイント減少し、平成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年度以降同水準で推移している。</a:t>
          </a:r>
        </a:p>
        <a:p>
          <a:r>
            <a:rPr kumimoji="1" lang="ja-JP" altLang="en-US" sz="1300">
              <a:latin typeface="ＭＳ Ｐゴシック" panose="020B0600070205080204" pitchFamily="50" charset="-128"/>
              <a:ea typeface="ＭＳ Ｐゴシック" panose="020B0600070205080204" pitchFamily="50" charset="-128"/>
            </a:rPr>
            <a:t>　今後は平成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月に策定した美里町第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次定員適正化計画に基づき、組織機構の見直しやアウトソーシングの活用を図りながら、適正な職員数の管理を行っていく。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164465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47003"/>
          <a:ext cx="0" cy="170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165916</xdr:rowOff>
    </xdr:from>
    <xdr:to>
      <xdr:col>81</xdr:col>
      <xdr:colOff>44450</xdr:colOff>
      <xdr:row>62</xdr:row>
      <xdr:rowOff>1360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624366"/>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44558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160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28031</xdr:rowOff>
    </xdr:from>
    <xdr:to>
      <xdr:col>81</xdr:col>
      <xdr:colOff>95250</xdr:colOff>
      <xdr:row>60</xdr:row>
      <xdr:rowOff>129631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1360</xdr:rowOff>
    </xdr:from>
    <xdr:to>
      <xdr:col>77</xdr:col>
      <xdr:colOff>44450</xdr:colOff>
      <xdr:row>62</xdr:row>
      <xdr:rowOff>1360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631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17690</xdr:rowOff>
    </xdr:from>
    <xdr:to>
      <xdr:col>77</xdr:col>
      <xdr:colOff>95250</xdr:colOff>
      <xdr:row>60</xdr:row>
      <xdr:rowOff>119290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129467</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073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140063</xdr:rowOff>
    </xdr:from>
    <xdr:to>
      <xdr:col>72</xdr:col>
      <xdr:colOff>203200</xdr:colOff>
      <xdr:row>62</xdr:row>
      <xdr:rowOff>1360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598513"/>
          <a:ext cx="889000" cy="3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12519</xdr:rowOff>
    </xdr:from>
    <xdr:to>
      <xdr:col>73</xdr:col>
      <xdr:colOff>44450</xdr:colOff>
      <xdr:row>60</xdr:row>
      <xdr:rowOff>114119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124296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140063</xdr:rowOff>
    </xdr:from>
    <xdr:to>
      <xdr:col>68</xdr:col>
      <xdr:colOff>152400</xdr:colOff>
      <xdr:row>61</xdr:row>
      <xdr:rowOff>157299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59851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98442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6276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115116</xdr:rowOff>
    </xdr:from>
    <xdr:to>
      <xdr:col>81</xdr:col>
      <xdr:colOff>95250</xdr:colOff>
      <xdr:row>62</xdr:row>
      <xdr:rowOff>45266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7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87193</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54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122010</xdr:rowOff>
    </xdr:from>
    <xdr:to>
      <xdr:col>77</xdr:col>
      <xdr:colOff>95250</xdr:colOff>
      <xdr:row>62</xdr:row>
      <xdr:rowOff>52160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58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36937</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666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122010</xdr:rowOff>
    </xdr:from>
    <xdr:to>
      <xdr:col>73</xdr:col>
      <xdr:colOff>44450</xdr:colOff>
      <xdr:row>62</xdr:row>
      <xdr:rowOff>52160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8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36937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66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89263</xdr:rowOff>
    </xdr:from>
    <xdr:to>
      <xdr:col>68</xdr:col>
      <xdr:colOff>203200</xdr:colOff>
      <xdr:row>62</xdr:row>
      <xdr:rowOff>19413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4190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634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106499</xdr:rowOff>
    </xdr:from>
    <xdr:to>
      <xdr:col>64</xdr:col>
      <xdr:colOff>152400</xdr:colOff>
      <xdr:row>62</xdr:row>
      <xdr:rowOff>36649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21426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65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美里町建設計画に基づき実施する建設事業費の財源として、合併特例事業債を有効活用してきたことにより類似団体平均と比較して高い水準を推移しているが、平成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年度は元利償還金の額や公営企業に要する経費が減少していることにより、前年度から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　今後控えている大規模な建設事業により公債費の大幅な増加が懸念されることから、元金ベースのプライマリーバランスを勘案しながら地方債を発行することで、公債費の抑制に努めていく。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78232</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1632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50309</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59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78232</xdr:rowOff>
    </xdr:from>
    <xdr:to>
      <xdr:col>81</xdr:col>
      <xdr:colOff>133350</xdr:colOff>
      <xdr:row>44</xdr:row>
      <xdr:rowOff>78232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90678</xdr:rowOff>
    </xdr:from>
    <xdr:to>
      <xdr:col>81</xdr:col>
      <xdr:colOff>44450</xdr:colOff>
      <xdr:row>41</xdr:row>
      <xdr:rowOff>148590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120128"/>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25163</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148590</xdr:rowOff>
    </xdr:from>
    <xdr:to>
      <xdr:col>77</xdr:col>
      <xdr:colOff>44450</xdr:colOff>
      <xdr:row>42</xdr:row>
      <xdr:rowOff>25400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1780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25400</xdr:rowOff>
    </xdr:from>
    <xdr:to>
      <xdr:col>72</xdr:col>
      <xdr:colOff>203200</xdr:colOff>
      <xdr:row>42</xdr:row>
      <xdr:rowOff>141224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22630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141224</xdr:rowOff>
    </xdr:from>
    <xdr:to>
      <xdr:col>68</xdr:col>
      <xdr:colOff>152400</xdr:colOff>
      <xdr:row>43</xdr:row>
      <xdr:rowOff>124206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342124"/>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8636</xdr:rowOff>
    </xdr:from>
    <xdr:to>
      <xdr:col>68</xdr:col>
      <xdr:colOff>203200</xdr:colOff>
      <xdr:row>40</xdr:row>
      <xdr:rowOff>110236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120413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35831</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39878</xdr:rowOff>
    </xdr:from>
    <xdr:to>
      <xdr:col>81</xdr:col>
      <xdr:colOff>95250</xdr:colOff>
      <xdr:row>41</xdr:row>
      <xdr:rowOff>141478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11955</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04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97790</xdr:rowOff>
    </xdr:from>
    <xdr:to>
      <xdr:col>77</xdr:col>
      <xdr:colOff>95250</xdr:colOff>
      <xdr:row>42</xdr:row>
      <xdr:rowOff>27940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90424</xdr:rowOff>
    </xdr:from>
    <xdr:to>
      <xdr:col>68</xdr:col>
      <xdr:colOff>203200</xdr:colOff>
      <xdr:row>43</xdr:row>
      <xdr:rowOff>20574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5351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73406</xdr:rowOff>
    </xdr:from>
    <xdr:to>
      <xdr:col>64</xdr:col>
      <xdr:colOff>152400</xdr:colOff>
      <xdr:row>44</xdr:row>
      <xdr:rowOff>3556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159783</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地方債の元金ベースのプライマリーバランスの黒字化に努めたことによる地方債現在高の減少や債務負担行為に基づく支出予定額の皆減などが主な要因で、前年度から</a:t>
          </a:r>
          <a:r>
            <a:rPr kumimoji="1" lang="en-US" altLang="ja-JP" sz="1300">
              <a:latin typeface="ＭＳ Ｐゴシック" panose="020B0600070205080204" pitchFamily="50" charset="-128"/>
              <a:ea typeface="ＭＳ Ｐゴシック" panose="020B0600070205080204" pitchFamily="50" charset="-128"/>
            </a:rPr>
            <a:t>7.3</a:t>
          </a:r>
          <a:r>
            <a:rPr kumimoji="1" lang="ja-JP" altLang="en-US" sz="1300">
              <a:latin typeface="ＭＳ Ｐゴシック" panose="020B0600070205080204" pitchFamily="50" charset="-128"/>
              <a:ea typeface="ＭＳ Ｐゴシック" panose="020B0600070205080204" pitchFamily="50" charset="-128"/>
            </a:rPr>
            <a:t>ポイント低下した。</a:t>
          </a:r>
        </a:p>
        <a:p>
          <a:r>
            <a:rPr kumimoji="1" lang="ja-JP" altLang="en-US" sz="1300">
              <a:latin typeface="ＭＳ Ｐゴシック" panose="020B0600070205080204" pitchFamily="50" charset="-128"/>
              <a:ea typeface="ＭＳ Ｐゴシック" panose="020B0600070205080204" pitchFamily="50" charset="-128"/>
            </a:rPr>
            <a:t>　しかしながら、全国平均や類似団体平均を上回っている状況に変わりはなく、今後控えている大規模な建設事業による将来負担額の増加が懸念されることから、起債依存型の事業にかかる地方債の発行抑制を続け、公債費等義務的経費の削減を図るなどして、財政の健全な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17840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4765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161367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76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17840</xdr:rowOff>
    </xdr:from>
    <xdr:to>
      <xdr:col>81</xdr:col>
      <xdr:colOff>133350</xdr:colOff>
      <xdr:row>22</xdr:row>
      <xdr:rowOff>17840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78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30782</xdr:rowOff>
    </xdr:from>
    <xdr:to>
      <xdr:col>81</xdr:col>
      <xdr:colOff>44450</xdr:colOff>
      <xdr:row>16</xdr:row>
      <xdr:rowOff>114663</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179800" y="2773982"/>
          <a:ext cx="838200" cy="8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88917</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17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114663</xdr:rowOff>
    </xdr:from>
    <xdr:to>
      <xdr:col>77</xdr:col>
      <xdr:colOff>44450</xdr:colOff>
      <xdr:row>17</xdr:row>
      <xdr:rowOff>143147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5290800" y="2857863"/>
          <a:ext cx="889000" cy="19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94222</xdr:rowOff>
    </xdr:from>
    <xdr:to>
      <xdr:col>77</xdr:col>
      <xdr:colOff>95250</xdr:colOff>
      <xdr:row>15</xdr:row>
      <xdr:rowOff>24372</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34549</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94887</xdr:rowOff>
    </xdr:from>
    <xdr:to>
      <xdr:col>72</xdr:col>
      <xdr:colOff>203200</xdr:colOff>
      <xdr:row>17</xdr:row>
      <xdr:rowOff>143147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4401800" y="300953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103414</xdr:rowOff>
    </xdr:from>
    <xdr:to>
      <xdr:col>73</xdr:col>
      <xdr:colOff>44450</xdr:colOff>
      <xdr:row>15</xdr:row>
      <xdr:rowOff>33564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94887</xdr:rowOff>
    </xdr:from>
    <xdr:to>
      <xdr:col>68</xdr:col>
      <xdr:colOff>152400</xdr:colOff>
      <xdr:row>18</xdr:row>
      <xdr:rowOff>47534</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3512800" y="3009537"/>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11490</xdr:rowOff>
    </xdr:from>
    <xdr:to>
      <xdr:col>68</xdr:col>
      <xdr:colOff>203200</xdr:colOff>
      <xdr:row>14</xdr:row>
      <xdr:rowOff>113090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123267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151432</xdr:rowOff>
    </xdr:from>
    <xdr:to>
      <xdr:col>81</xdr:col>
      <xdr:colOff>95250</xdr:colOff>
      <xdr:row>16</xdr:row>
      <xdr:rowOff>81582</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272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123509</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2695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63863</xdr:rowOff>
    </xdr:from>
    <xdr:to>
      <xdr:col>77</xdr:col>
      <xdr:colOff>95250</xdr:colOff>
      <xdr:row>16</xdr:row>
      <xdr:rowOff>165463</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280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150240</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2893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92347</xdr:rowOff>
    </xdr:from>
    <xdr:to>
      <xdr:col>73</xdr:col>
      <xdr:colOff>44450</xdr:colOff>
      <xdr:row>18</xdr:row>
      <xdr:rowOff>22497</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300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7274</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309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44087</xdr:rowOff>
    </xdr:from>
    <xdr:to>
      <xdr:col>68</xdr:col>
      <xdr:colOff>203200</xdr:colOff>
      <xdr:row>17</xdr:row>
      <xdr:rowOff>145687</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295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130464</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304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168184</xdr:rowOff>
    </xdr:from>
    <xdr:to>
      <xdr:col>64</xdr:col>
      <xdr:colOff>152400</xdr:colOff>
      <xdr:row>18</xdr:row>
      <xdr:rowOff>98334</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308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83111</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316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宮城県美里町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24,597
24,516
74.95
11,014,802
10,841,612
138,476
6,968,217
11,014,154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退職手当組合や市町村職員共済組合の負担金等の減少、経験年数階層や退職者分の変動による給与等の減少により、前年度から</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ポイント低下となった。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全国平均よりも低い水準を維持しているが、今後も、美里町定員適正化計画に基づく給与の適正化に努め、組織機構の見直しやアウトソーシングの活用を図りながら、職員の適正な配置に努めていく。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145288</xdr:rowOff>
    </xdr:from>
    <xdr:to>
      <xdr:col>24</xdr:col>
      <xdr:colOff>25400</xdr:colOff>
      <xdr:row>40</xdr:row>
      <xdr:rowOff>122428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745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94505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122428</xdr:rowOff>
    </xdr:from>
    <xdr:to>
      <xdr:col>24</xdr:col>
      <xdr:colOff>114300</xdr:colOff>
      <xdr:row>40</xdr:row>
      <xdr:rowOff>122428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60215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145288</xdr:rowOff>
    </xdr:from>
    <xdr:to>
      <xdr:col>24</xdr:col>
      <xdr:colOff>114300</xdr:colOff>
      <xdr:row>34</xdr:row>
      <xdr:rowOff>145288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136144</xdr:rowOff>
    </xdr:from>
    <xdr:to>
      <xdr:col>24</xdr:col>
      <xdr:colOff>25400</xdr:colOff>
      <xdr:row>37</xdr:row>
      <xdr:rowOff>24130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0834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154432</xdr:rowOff>
    </xdr:from>
    <xdr:to>
      <xdr:col>19</xdr:col>
      <xdr:colOff>187325</xdr:colOff>
      <xdr:row>37</xdr:row>
      <xdr:rowOff>24130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266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25671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154432</xdr:rowOff>
    </xdr:from>
    <xdr:to>
      <xdr:col>15</xdr:col>
      <xdr:colOff>98425</xdr:colOff>
      <xdr:row>37</xdr:row>
      <xdr:rowOff>24130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266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24130</xdr:rowOff>
    </xdr:from>
    <xdr:to>
      <xdr:col>11</xdr:col>
      <xdr:colOff>9525</xdr:colOff>
      <xdr:row>37</xdr:row>
      <xdr:rowOff>37846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677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101871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144780</xdr:rowOff>
    </xdr:from>
    <xdr:to>
      <xdr:col>20</xdr:col>
      <xdr:colOff>38100</xdr:colOff>
      <xdr:row>37</xdr:row>
      <xdr:rowOff>74930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103632</xdr:rowOff>
    </xdr:from>
    <xdr:to>
      <xdr:col>15</xdr:col>
      <xdr:colOff>149225</xdr:colOff>
      <xdr:row>37</xdr:row>
      <xdr:rowOff>33782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18559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144780</xdr:rowOff>
    </xdr:from>
    <xdr:to>
      <xdr:col>11</xdr:col>
      <xdr:colOff>60325</xdr:colOff>
      <xdr:row>37</xdr:row>
      <xdr:rowOff>74930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158496</xdr:rowOff>
    </xdr:from>
    <xdr:to>
      <xdr:col>6</xdr:col>
      <xdr:colOff>171450</xdr:colOff>
      <xdr:row>37</xdr:row>
      <xdr:rowOff>88646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73423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全国平均や類似団体平均よりも低い水準を維持してはいるものの、前年度から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賃金の占める割合が類似団体よりも高い傾向にあることから、今後は、効率的な業務執行が行われるように事務事業の見直しやアウトソーシングを図り、経費の削減に努めていく。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127000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46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73660</xdr:rowOff>
    </xdr:from>
    <xdr:to>
      <xdr:col>82</xdr:col>
      <xdr:colOff>107950</xdr:colOff>
      <xdr:row>14</xdr:row>
      <xdr:rowOff>134620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4739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120667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9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161290</xdr:rowOff>
    </xdr:from>
    <xdr:to>
      <xdr:col>78</xdr:col>
      <xdr:colOff>69850</xdr:colOff>
      <xdr:row>14</xdr:row>
      <xdr:rowOff>73660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3901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161290</xdr:rowOff>
    </xdr:from>
    <xdr:to>
      <xdr:col>73</xdr:col>
      <xdr:colOff>180975</xdr:colOff>
      <xdr:row>13</xdr:row>
      <xdr:rowOff>161290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390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33037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107950</xdr:rowOff>
    </xdr:from>
    <xdr:to>
      <xdr:col>69</xdr:col>
      <xdr:colOff>92075</xdr:colOff>
      <xdr:row>13</xdr:row>
      <xdr:rowOff>161290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3368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158767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135907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83820</xdr:rowOff>
    </xdr:from>
    <xdr:to>
      <xdr:col>82</xdr:col>
      <xdr:colOff>158750</xdr:colOff>
      <xdr:row>15</xdr:row>
      <xdr:rowOff>13970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100347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22860</xdr:rowOff>
    </xdr:from>
    <xdr:to>
      <xdr:col>78</xdr:col>
      <xdr:colOff>120650</xdr:colOff>
      <xdr:row>14</xdr:row>
      <xdr:rowOff>124460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134637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19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110490</xdr:rowOff>
    </xdr:from>
    <xdr:to>
      <xdr:col>74</xdr:col>
      <xdr:colOff>31750</xdr:colOff>
      <xdr:row>14</xdr:row>
      <xdr:rowOff>40640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50817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110490</xdr:rowOff>
    </xdr:from>
    <xdr:to>
      <xdr:col>69</xdr:col>
      <xdr:colOff>142875</xdr:colOff>
      <xdr:row>14</xdr:row>
      <xdr:rowOff>40640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50817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57150</xdr:rowOff>
    </xdr:from>
    <xdr:to>
      <xdr:col>65</xdr:col>
      <xdr:colOff>53975</xdr:colOff>
      <xdr:row>13</xdr:row>
      <xdr:rowOff>158750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05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年度まで毎年増加していたが、平成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年度は臨時福祉給付金等の減少により、前年度から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ポイント低下している。</a:t>
          </a:r>
        </a:p>
        <a:p>
          <a:r>
            <a:rPr kumimoji="1" lang="ja-JP" altLang="en-US" sz="1300">
              <a:latin typeface="ＭＳ Ｐゴシック" panose="020B0600070205080204" pitchFamily="50" charset="-128"/>
              <a:ea typeface="ＭＳ Ｐゴシック" panose="020B0600070205080204" pitchFamily="50" charset="-128"/>
            </a:rPr>
            <a:t>　全国平均や類似団体平均と比べると低い水準を維持していることから、引き続き各種制度の適切な運営に努めていく。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44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55</xdr:row>
      <xdr:rowOff>133350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537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29227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82550</xdr:rowOff>
    </xdr:from>
    <xdr:to>
      <xdr:col>19</xdr:col>
      <xdr:colOff>187325</xdr:colOff>
      <xdr:row>55</xdr:row>
      <xdr:rowOff>133350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512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44450</xdr:rowOff>
    </xdr:from>
    <xdr:to>
      <xdr:col>15</xdr:col>
      <xdr:colOff>98425</xdr:colOff>
      <xdr:row>55</xdr:row>
      <xdr:rowOff>82550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474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80027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139700</xdr:rowOff>
    </xdr:from>
    <xdr:to>
      <xdr:col>11</xdr:col>
      <xdr:colOff>9525</xdr:colOff>
      <xdr:row>55</xdr:row>
      <xdr:rowOff>44450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398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60977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73677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82550</xdr:rowOff>
    </xdr:from>
    <xdr:to>
      <xdr:col>20</xdr:col>
      <xdr:colOff>38100</xdr:colOff>
      <xdr:row>56</xdr:row>
      <xdr:rowOff>12700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22877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28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31750</xdr:rowOff>
    </xdr:from>
    <xdr:to>
      <xdr:col>15</xdr:col>
      <xdr:colOff>149225</xdr:colOff>
      <xdr:row>55</xdr:row>
      <xdr:rowOff>133350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143527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165100</xdr:rowOff>
    </xdr:from>
    <xdr:to>
      <xdr:col>11</xdr:col>
      <xdr:colOff>60325</xdr:colOff>
      <xdr:row>55</xdr:row>
      <xdr:rowOff>95250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105427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29227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下水道事業の法適化に伴う繰出金の減少により、平成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年度に大幅な減少に転じてから、平成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年度も同水準を維持している。</a:t>
          </a:r>
        </a:p>
        <a:p>
          <a:r>
            <a:rPr kumimoji="1" lang="ja-JP" altLang="en-US" sz="1300">
              <a:latin typeface="ＭＳ Ｐゴシック" panose="020B0600070205080204" pitchFamily="50" charset="-128"/>
              <a:ea typeface="ＭＳ Ｐゴシック" panose="020B0600070205080204" pitchFamily="50" charset="-128"/>
            </a:rPr>
            <a:t>　今後も適正な使用料の設定など歳入の確保に努め、財政の健全化に努めていく。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117475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89552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117475</xdr:rowOff>
    </xdr:from>
    <xdr:to>
      <xdr:col>82</xdr:col>
      <xdr:colOff>196850</xdr:colOff>
      <xdr:row>61</xdr:row>
      <xdr:rowOff>117475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88900</xdr:rowOff>
    </xdr:from>
    <xdr:to>
      <xdr:col>82</xdr:col>
      <xdr:colOff>107950</xdr:colOff>
      <xdr:row>55</xdr:row>
      <xdr:rowOff>98425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5186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114952</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716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88900</xdr:rowOff>
    </xdr:from>
    <xdr:to>
      <xdr:col>78</xdr:col>
      <xdr:colOff>69850</xdr:colOff>
      <xdr:row>55</xdr:row>
      <xdr:rowOff>127000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518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86377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127000</xdr:rowOff>
    </xdr:from>
    <xdr:to>
      <xdr:col>73</xdr:col>
      <xdr:colOff>180975</xdr:colOff>
      <xdr:row>58</xdr:row>
      <xdr:rowOff>79375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556750"/>
          <a:ext cx="889000" cy="46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76852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60325</xdr:rowOff>
    </xdr:from>
    <xdr:to>
      <xdr:col>69</xdr:col>
      <xdr:colOff>92075</xdr:colOff>
      <xdr:row>58</xdr:row>
      <xdr:rowOff>79375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0044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123825</xdr:rowOff>
    </xdr:from>
    <xdr:to>
      <xdr:col>69</xdr:col>
      <xdr:colOff>142875</xdr:colOff>
      <xdr:row>57</xdr:row>
      <xdr:rowOff>53975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64152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73677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47625</xdr:rowOff>
    </xdr:from>
    <xdr:to>
      <xdr:col>82</xdr:col>
      <xdr:colOff>158750</xdr:colOff>
      <xdr:row>55</xdr:row>
      <xdr:rowOff>149225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64152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2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38100</xdr:rowOff>
    </xdr:from>
    <xdr:to>
      <xdr:col>78</xdr:col>
      <xdr:colOff>120650</xdr:colOff>
      <xdr:row>55</xdr:row>
      <xdr:rowOff>139700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149877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76200</xdr:rowOff>
    </xdr:from>
    <xdr:to>
      <xdr:col>74</xdr:col>
      <xdr:colOff>31750</xdr:colOff>
      <xdr:row>56</xdr:row>
      <xdr:rowOff>6350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28575</xdr:rowOff>
    </xdr:from>
    <xdr:to>
      <xdr:col>69</xdr:col>
      <xdr:colOff>142875</xdr:colOff>
      <xdr:row>58</xdr:row>
      <xdr:rowOff>130175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97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114952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05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9525</xdr:rowOff>
    </xdr:from>
    <xdr:to>
      <xdr:col>65</xdr:col>
      <xdr:colOff>53975</xdr:colOff>
      <xdr:row>58</xdr:row>
      <xdr:rowOff>111125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95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95902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04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年度は、前年度に引き続き一部事務組合における消防施設や塵芥処理施設の大規模改修工事が行われたことに伴う負担金の大幅な増加により、前年度より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今後も一部事務組合の施設改修事業が予定されていることから、財政を圧迫する状況を招かないよう、交付税算入率が高い起債や一部事務組合の基金を活用するなどして、財政の健全化に努めていく。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72136</xdr:rowOff>
    </xdr:from>
    <xdr:to>
      <xdr:col>82</xdr:col>
      <xdr:colOff>107950</xdr:colOff>
      <xdr:row>40</xdr:row>
      <xdr:rowOff>67564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0143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158513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72136</xdr:rowOff>
    </xdr:from>
    <xdr:to>
      <xdr:col>82</xdr:col>
      <xdr:colOff>196850</xdr:colOff>
      <xdr:row>34</xdr:row>
      <xdr:rowOff>72136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156718</xdr:rowOff>
    </xdr:from>
    <xdr:to>
      <xdr:col>82</xdr:col>
      <xdr:colOff>107950</xdr:colOff>
      <xdr:row>38</xdr:row>
      <xdr:rowOff>49276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50036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143019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147574</xdr:rowOff>
    </xdr:from>
    <xdr:to>
      <xdr:col>78</xdr:col>
      <xdr:colOff>69850</xdr:colOff>
      <xdr:row>37</xdr:row>
      <xdr:rowOff>156718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4912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140716</xdr:rowOff>
    </xdr:from>
    <xdr:to>
      <xdr:col>73</xdr:col>
      <xdr:colOff>180975</xdr:colOff>
      <xdr:row>37</xdr:row>
      <xdr:rowOff>147574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312916"/>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108712</xdr:rowOff>
    </xdr:from>
    <xdr:to>
      <xdr:col>69</xdr:col>
      <xdr:colOff>92075</xdr:colOff>
      <xdr:row>36</xdr:row>
      <xdr:rowOff>140716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2809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169926</xdr:rowOff>
    </xdr:from>
    <xdr:to>
      <xdr:col>82</xdr:col>
      <xdr:colOff>158750</xdr:colOff>
      <xdr:row>38</xdr:row>
      <xdr:rowOff>100076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142003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105918</xdr:rowOff>
    </xdr:from>
    <xdr:to>
      <xdr:col>78</xdr:col>
      <xdr:colOff>120650</xdr:colOff>
      <xdr:row>38</xdr:row>
      <xdr:rowOff>36068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20845</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53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96774</xdr:rowOff>
    </xdr:from>
    <xdr:to>
      <xdr:col>74</xdr:col>
      <xdr:colOff>31750</xdr:colOff>
      <xdr:row>38</xdr:row>
      <xdr:rowOff>26924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11701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89916</xdr:rowOff>
    </xdr:from>
    <xdr:to>
      <xdr:col>69</xdr:col>
      <xdr:colOff>142875</xdr:colOff>
      <xdr:row>37</xdr:row>
      <xdr:rowOff>20066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これまで合併特例事業債を有効活用してきたことにより、類似団体平均よりも高い水準で推移している。平成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年度は第三セクター改革推進債の償還満了等により、前年度から</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ポイント低下した。</a:t>
          </a:r>
        </a:p>
        <a:p>
          <a:r>
            <a:rPr kumimoji="1" lang="ja-JP" altLang="en-US" sz="1200">
              <a:latin typeface="ＭＳ Ｐゴシック" panose="020B0600070205080204" pitchFamily="50" charset="-128"/>
              <a:ea typeface="ＭＳ Ｐゴシック" panose="020B0600070205080204" pitchFamily="50" charset="-128"/>
            </a:rPr>
            <a:t>　しかしながら、今後控えている大規模な建設事業により公債費の大幅な増加が懸念されることから、元金ベースのプライマリーバランスを勘案しつつ地方債を発行することで、経常経費の抑制に努めていく。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5399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134620</xdr:rowOff>
    </xdr:from>
    <xdr:to>
      <xdr:col>24</xdr:col>
      <xdr:colOff>25400</xdr:colOff>
      <xdr:row>79</xdr:row>
      <xdr:rowOff>46989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507720"/>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107966</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39370</xdr:rowOff>
    </xdr:from>
    <xdr:to>
      <xdr:col>19</xdr:col>
      <xdr:colOff>187325</xdr:colOff>
      <xdr:row>79</xdr:row>
      <xdr:rowOff>46989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5839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16511</xdr:rowOff>
    </xdr:from>
    <xdr:to>
      <xdr:col>15</xdr:col>
      <xdr:colOff>98425</xdr:colOff>
      <xdr:row>79</xdr:row>
      <xdr:rowOff>39370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5610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16511</xdr:rowOff>
    </xdr:from>
    <xdr:to>
      <xdr:col>11</xdr:col>
      <xdr:colOff>9525</xdr:colOff>
      <xdr:row>79</xdr:row>
      <xdr:rowOff>115570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5610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83820</xdr:rowOff>
    </xdr:from>
    <xdr:to>
      <xdr:col>24</xdr:col>
      <xdr:colOff>76200</xdr:colOff>
      <xdr:row>79</xdr:row>
      <xdr:rowOff>13970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55897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167639</xdr:rowOff>
    </xdr:from>
    <xdr:to>
      <xdr:col>20</xdr:col>
      <xdr:colOff>38100</xdr:colOff>
      <xdr:row>79</xdr:row>
      <xdr:rowOff>97789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82566</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627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160020</xdr:rowOff>
    </xdr:from>
    <xdr:to>
      <xdr:col>15</xdr:col>
      <xdr:colOff>149225</xdr:colOff>
      <xdr:row>79</xdr:row>
      <xdr:rowOff>90170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74947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137161</xdr:rowOff>
    </xdr:from>
    <xdr:to>
      <xdr:col>11</xdr:col>
      <xdr:colOff>60325</xdr:colOff>
      <xdr:row>79</xdr:row>
      <xdr:rowOff>67311</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52088</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64770</xdr:rowOff>
    </xdr:from>
    <xdr:to>
      <xdr:col>6</xdr:col>
      <xdr:colOff>171450</xdr:colOff>
      <xdr:row>79</xdr:row>
      <xdr:rowOff>166370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151147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ポイント上昇したのは、今後控えている大規模な建設事業のために</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億円の基金積み立てを行ったためである。</a:t>
          </a:r>
        </a:p>
        <a:p>
          <a:r>
            <a:rPr kumimoji="1" lang="ja-JP" altLang="en-US" sz="1300">
              <a:latin typeface="ＭＳ Ｐゴシック" panose="020B0600070205080204" pitchFamily="50" charset="-128"/>
              <a:ea typeface="ＭＳ Ｐゴシック" panose="020B0600070205080204" pitchFamily="50" charset="-128"/>
            </a:rPr>
            <a:t>　類似団体平均より低い水準を維持していることから、近年減少している公営企業会計への繰出金の抑制を継続し、引き続き歳入の確保及び歳出抑制に努めていく。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10413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517120"/>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131572</xdr:rowOff>
    </xdr:from>
    <xdr:to>
      <xdr:col>82</xdr:col>
      <xdr:colOff>107950</xdr:colOff>
      <xdr:row>76</xdr:row>
      <xdr:rowOff>168148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316177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100855</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302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30987</xdr:rowOff>
    </xdr:from>
    <xdr:to>
      <xdr:col>78</xdr:col>
      <xdr:colOff>69850</xdr:colOff>
      <xdr:row>76</xdr:row>
      <xdr:rowOff>131572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061187"/>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30987</xdr:rowOff>
    </xdr:from>
    <xdr:to>
      <xdr:col>73</xdr:col>
      <xdr:colOff>180975</xdr:colOff>
      <xdr:row>76</xdr:row>
      <xdr:rowOff>104139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3061187"/>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105918</xdr:rowOff>
    </xdr:from>
    <xdr:to>
      <xdr:col>74</xdr:col>
      <xdr:colOff>31750</xdr:colOff>
      <xdr:row>78</xdr:row>
      <xdr:rowOff>36068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20845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17272</xdr:rowOff>
    </xdr:from>
    <xdr:to>
      <xdr:col>69</xdr:col>
      <xdr:colOff>92075</xdr:colOff>
      <xdr:row>76</xdr:row>
      <xdr:rowOff>104139</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047472"/>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73423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59707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133875</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99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80772</xdr:rowOff>
    </xdr:from>
    <xdr:to>
      <xdr:col>78</xdr:col>
      <xdr:colOff>120650</xdr:colOff>
      <xdr:row>77</xdr:row>
      <xdr:rowOff>10922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21099</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151637</xdr:rowOff>
    </xdr:from>
    <xdr:to>
      <xdr:col>74</xdr:col>
      <xdr:colOff>31750</xdr:colOff>
      <xdr:row>76</xdr:row>
      <xdr:rowOff>81787</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91965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53339</xdr:rowOff>
    </xdr:from>
    <xdr:to>
      <xdr:col>69</xdr:col>
      <xdr:colOff>142875</xdr:colOff>
      <xdr:row>76</xdr:row>
      <xdr:rowOff>154939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165117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137922</xdr:rowOff>
    </xdr:from>
    <xdr:to>
      <xdr:col>65</xdr:col>
      <xdr:colOff>53975</xdr:colOff>
      <xdr:row>76</xdr:row>
      <xdr:rowOff>68072</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78249</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宮城県美里町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61386</xdr:rowOff>
    </xdr:from>
    <xdr:to>
      <xdr:col>29</xdr:col>
      <xdr:colOff>127000</xdr:colOff>
      <xdr:row>20</xdr:row>
      <xdr:rowOff>96199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4961"/>
          <a:ext cx="0" cy="15778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68276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96199</xdr:rowOff>
    </xdr:from>
    <xdr:to>
      <xdr:col>30</xdr:col>
      <xdr:colOff>25400</xdr:colOff>
      <xdr:row>20</xdr:row>
      <xdr:rowOff>96199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28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147763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61386</xdr:rowOff>
    </xdr:from>
    <xdr:to>
      <xdr:col>30</xdr:col>
      <xdr:colOff>25400</xdr:colOff>
      <xdr:row>11</xdr:row>
      <xdr:rowOff>61386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4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129395</xdr:rowOff>
    </xdr:from>
    <xdr:to>
      <xdr:col>29</xdr:col>
      <xdr:colOff>127000</xdr:colOff>
      <xdr:row>15</xdr:row>
      <xdr:rowOff>137576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748770"/>
          <a:ext cx="647700" cy="8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79622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4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107545</xdr:rowOff>
    </xdr:from>
    <xdr:to>
      <xdr:col>29</xdr:col>
      <xdr:colOff>177800</xdr:colOff>
      <xdr:row>18</xdr:row>
      <xdr:rowOff>37695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137576</xdr:rowOff>
    </xdr:from>
    <xdr:to>
      <xdr:col>26</xdr:col>
      <xdr:colOff>50800</xdr:colOff>
      <xdr:row>16</xdr:row>
      <xdr:rowOff>20108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756951"/>
          <a:ext cx="698500" cy="53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119873</xdr:rowOff>
    </xdr:from>
    <xdr:to>
      <xdr:col>26</xdr:col>
      <xdr:colOff>101600</xdr:colOff>
      <xdr:row>18</xdr:row>
      <xdr:rowOff>50023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34800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68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143046</xdr:rowOff>
    </xdr:from>
    <xdr:to>
      <xdr:col>22</xdr:col>
      <xdr:colOff>114300</xdr:colOff>
      <xdr:row>16</xdr:row>
      <xdr:rowOff>20108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762421"/>
          <a:ext cx="698500" cy="48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130585</xdr:rowOff>
    </xdr:from>
    <xdr:to>
      <xdr:col>22</xdr:col>
      <xdr:colOff>165100</xdr:colOff>
      <xdr:row>18</xdr:row>
      <xdr:rowOff>60735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45512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138702</xdr:rowOff>
    </xdr:from>
    <xdr:to>
      <xdr:col>18</xdr:col>
      <xdr:colOff>177800</xdr:colOff>
      <xdr:row>15</xdr:row>
      <xdr:rowOff>143046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758077"/>
          <a:ext cx="698500" cy="4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151502</xdr:rowOff>
    </xdr:from>
    <xdr:to>
      <xdr:col>19</xdr:col>
      <xdr:colOff>38100</xdr:colOff>
      <xdr:row>18</xdr:row>
      <xdr:rowOff>81652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66429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10993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78595</xdr:rowOff>
    </xdr:from>
    <xdr:to>
      <xdr:col>29</xdr:col>
      <xdr:colOff>177800</xdr:colOff>
      <xdr:row>16</xdr:row>
      <xdr:rowOff>8745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697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95122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543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86776</xdr:rowOff>
    </xdr:from>
    <xdr:to>
      <xdr:col>26</xdr:col>
      <xdr:colOff>101600</xdr:colOff>
      <xdr:row>16</xdr:row>
      <xdr:rowOff>16926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706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27103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475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140758</xdr:rowOff>
    </xdr:from>
    <xdr:to>
      <xdr:col>22</xdr:col>
      <xdr:colOff>165100</xdr:colOff>
      <xdr:row>16</xdr:row>
      <xdr:rowOff>70908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7601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81085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529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92246</xdr:rowOff>
    </xdr:from>
    <xdr:to>
      <xdr:col>19</xdr:col>
      <xdr:colOff>38100</xdr:colOff>
      <xdr:row>16</xdr:row>
      <xdr:rowOff>22396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711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32573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480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87902</xdr:rowOff>
    </xdr:from>
    <xdr:to>
      <xdr:col>15</xdr:col>
      <xdr:colOff>101600</xdr:colOff>
      <xdr:row>16</xdr:row>
      <xdr:rowOff>18052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707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28229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476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85917</xdr:rowOff>
    </xdr:from>
    <xdr:to>
      <xdr:col>29</xdr:col>
      <xdr:colOff>127000</xdr:colOff>
      <xdr:row>37</xdr:row>
      <xdr:rowOff>330258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10467"/>
          <a:ext cx="0" cy="144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302335</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330258</xdr:rowOff>
    </xdr:from>
    <xdr:to>
      <xdr:col>30</xdr:col>
      <xdr:colOff>25400</xdr:colOff>
      <xdr:row>37</xdr:row>
      <xdr:rowOff>330258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54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85917</xdr:rowOff>
    </xdr:from>
    <xdr:to>
      <xdr:col>30</xdr:col>
      <xdr:colOff>25400</xdr:colOff>
      <xdr:row>33</xdr:row>
      <xdr:rowOff>85917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10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304230</xdr:rowOff>
    </xdr:from>
    <xdr:to>
      <xdr:col>29</xdr:col>
      <xdr:colOff>127000</xdr:colOff>
      <xdr:row>35</xdr:row>
      <xdr:rowOff>47871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571680"/>
          <a:ext cx="647700" cy="86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173190</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83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201113</xdr:rowOff>
    </xdr:from>
    <xdr:to>
      <xdr:col>29</xdr:col>
      <xdr:colOff>177800</xdr:colOff>
      <xdr:row>35</xdr:row>
      <xdr:rowOff>302713</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294172</xdr:rowOff>
    </xdr:from>
    <xdr:to>
      <xdr:col>26</xdr:col>
      <xdr:colOff>50800</xdr:colOff>
      <xdr:row>34</xdr:row>
      <xdr:rowOff>304230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561622"/>
          <a:ext cx="698500" cy="10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200297</xdr:rowOff>
    </xdr:from>
    <xdr:to>
      <xdr:col>26</xdr:col>
      <xdr:colOff>101600</xdr:colOff>
      <xdr:row>35</xdr:row>
      <xdr:rowOff>301897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286674</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897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246884</xdr:rowOff>
    </xdr:from>
    <xdr:to>
      <xdr:col>22</xdr:col>
      <xdr:colOff>114300</xdr:colOff>
      <xdr:row>34</xdr:row>
      <xdr:rowOff>294172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514334"/>
          <a:ext cx="698500" cy="47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202093</xdr:rowOff>
    </xdr:from>
    <xdr:to>
      <xdr:col>22</xdr:col>
      <xdr:colOff>165100</xdr:colOff>
      <xdr:row>35</xdr:row>
      <xdr:rowOff>303693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288470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184477</xdr:rowOff>
    </xdr:from>
    <xdr:to>
      <xdr:col>18</xdr:col>
      <xdr:colOff>177800</xdr:colOff>
      <xdr:row>34</xdr:row>
      <xdr:rowOff>246884</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451927"/>
          <a:ext cx="698500" cy="62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236612</xdr:rowOff>
    </xdr:from>
    <xdr:to>
      <xdr:col>19</xdr:col>
      <xdr:colOff>38100</xdr:colOff>
      <xdr:row>35</xdr:row>
      <xdr:rowOff>338212</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322989</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191806</xdr:rowOff>
    </xdr:from>
    <xdr:to>
      <xdr:col>15</xdr:col>
      <xdr:colOff>101600</xdr:colOff>
      <xdr:row>35</xdr:row>
      <xdr:rowOff>293406</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278183</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88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339971</xdr:rowOff>
    </xdr:from>
    <xdr:to>
      <xdr:col>29</xdr:col>
      <xdr:colOff>177800</xdr:colOff>
      <xdr:row>35</xdr:row>
      <xdr:rowOff>98671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607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185048</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452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253430</xdr:rowOff>
    </xdr:from>
    <xdr:to>
      <xdr:col>26</xdr:col>
      <xdr:colOff>101600</xdr:colOff>
      <xdr:row>35</xdr:row>
      <xdr:rowOff>12130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520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22307</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289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243372</xdr:rowOff>
    </xdr:from>
    <xdr:to>
      <xdr:col>22</xdr:col>
      <xdr:colOff>165100</xdr:colOff>
      <xdr:row>35</xdr:row>
      <xdr:rowOff>2072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510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12249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279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196085</xdr:rowOff>
    </xdr:from>
    <xdr:to>
      <xdr:col>19</xdr:col>
      <xdr:colOff>38100</xdr:colOff>
      <xdr:row>34</xdr:row>
      <xdr:rowOff>297684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463535"/>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307862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232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133677</xdr:rowOff>
    </xdr:from>
    <xdr:to>
      <xdr:col>15</xdr:col>
      <xdr:colOff>101600</xdr:colOff>
      <xdr:row>34</xdr:row>
      <xdr:rowOff>235277</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401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245454</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170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宮城県美里町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24,597
24,516
74.95
11,014,802
10,841,612
138,476
6,968,217
11,014,154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123976</xdr:rowOff>
    </xdr:from>
    <xdr:to>
      <xdr:col>24</xdr:col>
      <xdr:colOff>62865</xdr:colOff>
      <xdr:row>38</xdr:row>
      <xdr:rowOff>34707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7476"/>
          <a:ext cx="1270" cy="128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38534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34707</xdr:rowOff>
    </xdr:from>
    <xdr:to>
      <xdr:col>24</xdr:col>
      <xdr:colOff>152400</xdr:colOff>
      <xdr:row>38</xdr:row>
      <xdr:rowOff>34707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70653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123976</xdr:rowOff>
    </xdr:from>
    <xdr:to>
      <xdr:col>24</xdr:col>
      <xdr:colOff>152400</xdr:colOff>
      <xdr:row>30</xdr:row>
      <xdr:rowOff>123976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54220</xdr:rowOff>
    </xdr:from>
    <xdr:to>
      <xdr:col>24</xdr:col>
      <xdr:colOff>63500</xdr:colOff>
      <xdr:row>34</xdr:row>
      <xdr:rowOff>103761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883520"/>
          <a:ext cx="838200" cy="4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116492</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17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138065</xdr:rowOff>
    </xdr:from>
    <xdr:to>
      <xdr:col>24</xdr:col>
      <xdr:colOff>114300</xdr:colOff>
      <xdr:row>36</xdr:row>
      <xdr:rowOff>68215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54220</xdr:rowOff>
    </xdr:from>
    <xdr:to>
      <xdr:col>19</xdr:col>
      <xdr:colOff>177800</xdr:colOff>
      <xdr:row>34</xdr:row>
      <xdr:rowOff>86567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883520"/>
          <a:ext cx="889000" cy="3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146132</xdr:rowOff>
    </xdr:from>
    <xdr:to>
      <xdr:col>20</xdr:col>
      <xdr:colOff>38100</xdr:colOff>
      <xdr:row>36</xdr:row>
      <xdr:rowOff>76282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67409</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3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52995</xdr:rowOff>
    </xdr:from>
    <xdr:to>
      <xdr:col>15</xdr:col>
      <xdr:colOff>50800</xdr:colOff>
      <xdr:row>34</xdr:row>
      <xdr:rowOff>86567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882295"/>
          <a:ext cx="889000" cy="3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148581</xdr:rowOff>
    </xdr:from>
    <xdr:to>
      <xdr:col>15</xdr:col>
      <xdr:colOff>101600</xdr:colOff>
      <xdr:row>36</xdr:row>
      <xdr:rowOff>78731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69858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44472</xdr:rowOff>
    </xdr:from>
    <xdr:to>
      <xdr:col>10</xdr:col>
      <xdr:colOff>114300</xdr:colOff>
      <xdr:row>34</xdr:row>
      <xdr:rowOff>52995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873772"/>
          <a:ext cx="889000" cy="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156713</xdr:rowOff>
    </xdr:from>
    <xdr:to>
      <xdr:col>10</xdr:col>
      <xdr:colOff>165100</xdr:colOff>
      <xdr:row>36</xdr:row>
      <xdr:rowOff>86863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77990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5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91953</xdr:rowOff>
    </xdr:from>
    <xdr:to>
      <xdr:col>6</xdr:col>
      <xdr:colOff>38100</xdr:colOff>
      <xdr:row>36</xdr:row>
      <xdr:rowOff>22103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13230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8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52961</xdr:rowOff>
    </xdr:from>
    <xdr:to>
      <xdr:col>24</xdr:col>
      <xdr:colOff>114300</xdr:colOff>
      <xdr:row>34</xdr:row>
      <xdr:rowOff>154561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88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75838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73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3420</xdr:rowOff>
    </xdr:from>
    <xdr:to>
      <xdr:col>20</xdr:col>
      <xdr:colOff>38100</xdr:colOff>
      <xdr:row>34</xdr:row>
      <xdr:rowOff>105020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83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121547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60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35767</xdr:rowOff>
    </xdr:from>
    <xdr:to>
      <xdr:col>15</xdr:col>
      <xdr:colOff>101600</xdr:colOff>
      <xdr:row>34</xdr:row>
      <xdr:rowOff>137367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86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153894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64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2195</xdr:rowOff>
    </xdr:from>
    <xdr:to>
      <xdr:col>10</xdr:col>
      <xdr:colOff>165100</xdr:colOff>
      <xdr:row>34</xdr:row>
      <xdr:rowOff>103795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83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120322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60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165122</xdr:rowOff>
    </xdr:from>
    <xdr:to>
      <xdr:col>6</xdr:col>
      <xdr:colOff>38100</xdr:colOff>
      <xdr:row>34</xdr:row>
      <xdr:rowOff>95272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8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111799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59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110570</xdr:rowOff>
    </xdr:from>
    <xdr:to>
      <xdr:col>24</xdr:col>
      <xdr:colOff>62865</xdr:colOff>
      <xdr:row>58</xdr:row>
      <xdr:rowOff>161502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83070"/>
          <a:ext cx="1270" cy="142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165329</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1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161502</xdr:rowOff>
    </xdr:from>
    <xdr:to>
      <xdr:col>24</xdr:col>
      <xdr:colOff>152400</xdr:colOff>
      <xdr:row>58</xdr:row>
      <xdr:rowOff>161502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1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57247</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4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110570</xdr:rowOff>
    </xdr:from>
    <xdr:to>
      <xdr:col>24</xdr:col>
      <xdr:colOff>152400</xdr:colOff>
      <xdr:row>50</xdr:row>
      <xdr:rowOff>110570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8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54089</xdr:rowOff>
    </xdr:from>
    <xdr:to>
      <xdr:col>24</xdr:col>
      <xdr:colOff>63500</xdr:colOff>
      <xdr:row>58</xdr:row>
      <xdr:rowOff>55513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9998189"/>
          <a:ext cx="838200" cy="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168989</xdr:rowOff>
    </xdr:from>
    <xdr:ext cx="534377"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941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19112</xdr:rowOff>
    </xdr:from>
    <xdr:to>
      <xdr:col>24</xdr:col>
      <xdr:colOff>114300</xdr:colOff>
      <xdr:row>58</xdr:row>
      <xdr:rowOff>120712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55513</xdr:rowOff>
    </xdr:from>
    <xdr:to>
      <xdr:col>19</xdr:col>
      <xdr:colOff>177800</xdr:colOff>
      <xdr:row>58</xdr:row>
      <xdr:rowOff>63452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999613"/>
          <a:ext cx="889000" cy="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29976</xdr:rowOff>
    </xdr:from>
    <xdr:to>
      <xdr:col>20</xdr:col>
      <xdr:colOff>38100</xdr:colOff>
      <xdr:row>58</xdr:row>
      <xdr:rowOff>131576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122703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530111" y="1006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63452</xdr:rowOff>
    </xdr:from>
    <xdr:to>
      <xdr:col>15</xdr:col>
      <xdr:colOff>50800</xdr:colOff>
      <xdr:row>58</xdr:row>
      <xdr:rowOff>68422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10007552"/>
          <a:ext cx="889000" cy="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29042</xdr:rowOff>
    </xdr:from>
    <xdr:to>
      <xdr:col>15</xdr:col>
      <xdr:colOff>101600</xdr:colOff>
      <xdr:row>58</xdr:row>
      <xdr:rowOff>130642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121769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41111" y="1006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68422</xdr:rowOff>
    </xdr:from>
    <xdr:to>
      <xdr:col>10</xdr:col>
      <xdr:colOff>114300</xdr:colOff>
      <xdr:row>58</xdr:row>
      <xdr:rowOff>76845</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10012522"/>
          <a:ext cx="889000" cy="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44131</xdr:rowOff>
    </xdr:from>
    <xdr:to>
      <xdr:col>10</xdr:col>
      <xdr:colOff>165100</xdr:colOff>
      <xdr:row>58</xdr:row>
      <xdr:rowOff>145731</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98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136858</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52111" y="1008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41002</xdr:rowOff>
    </xdr:from>
    <xdr:to>
      <xdr:col>6</xdr:col>
      <xdr:colOff>38100</xdr:colOff>
      <xdr:row>58</xdr:row>
      <xdr:rowOff>142602</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133729</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3111" y="100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3289</xdr:rowOff>
    </xdr:from>
    <xdr:to>
      <xdr:col>24</xdr:col>
      <xdr:colOff>114300</xdr:colOff>
      <xdr:row>58</xdr:row>
      <xdr:rowOff>104889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94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134116</xdr:rowOff>
    </xdr:from>
    <xdr:ext cx="534377"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73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4713</xdr:rowOff>
    </xdr:from>
    <xdr:to>
      <xdr:col>20</xdr:col>
      <xdr:colOff>38100</xdr:colOff>
      <xdr:row>58</xdr:row>
      <xdr:rowOff>106313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94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122840</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530111" y="972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12652</xdr:rowOff>
    </xdr:from>
    <xdr:to>
      <xdr:col>15</xdr:col>
      <xdr:colOff>101600</xdr:colOff>
      <xdr:row>58</xdr:row>
      <xdr:rowOff>114252</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95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130779</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41111" y="973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17622</xdr:rowOff>
    </xdr:from>
    <xdr:to>
      <xdr:col>10</xdr:col>
      <xdr:colOff>165100</xdr:colOff>
      <xdr:row>58</xdr:row>
      <xdr:rowOff>119222</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96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135749</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52111" y="973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26045</xdr:rowOff>
    </xdr:from>
    <xdr:to>
      <xdr:col>6</xdr:col>
      <xdr:colOff>38100</xdr:colOff>
      <xdr:row>58</xdr:row>
      <xdr:rowOff>127645</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97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144172</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974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35534</xdr:rowOff>
    </xdr:from>
    <xdr:to>
      <xdr:col>24</xdr:col>
      <xdr:colOff>62865</xdr:colOff>
      <xdr:row>79</xdr:row>
      <xdr:rowOff>14884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08484"/>
          <a:ext cx="1270" cy="13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18711</xdr:rowOff>
    </xdr:from>
    <xdr:ext cx="378565"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63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14884</xdr:rowOff>
    </xdr:from>
    <xdr:to>
      <xdr:col>24</xdr:col>
      <xdr:colOff>152400</xdr:colOff>
      <xdr:row>79</xdr:row>
      <xdr:rowOff>14884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5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153661</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9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35534</xdr:rowOff>
    </xdr:from>
    <xdr:to>
      <xdr:col>24</xdr:col>
      <xdr:colOff>152400</xdr:colOff>
      <xdr:row>71</xdr:row>
      <xdr:rowOff>35534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0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88646</xdr:rowOff>
    </xdr:from>
    <xdr:to>
      <xdr:col>24</xdr:col>
      <xdr:colOff>63500</xdr:colOff>
      <xdr:row>76</xdr:row>
      <xdr:rowOff>110897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3797300" y="13118846"/>
          <a:ext cx="838200" cy="2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31436</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233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53009</xdr:rowOff>
    </xdr:from>
    <xdr:to>
      <xdr:col>24</xdr:col>
      <xdr:colOff>114300</xdr:colOff>
      <xdr:row>77</xdr:row>
      <xdr:rowOff>154609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25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88646</xdr:rowOff>
    </xdr:from>
    <xdr:to>
      <xdr:col>19</xdr:col>
      <xdr:colOff>177800</xdr:colOff>
      <xdr:row>76</xdr:row>
      <xdr:rowOff>97256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3118846"/>
          <a:ext cx="8890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46228</xdr:rowOff>
    </xdr:from>
    <xdr:to>
      <xdr:col>20</xdr:col>
      <xdr:colOff>38100</xdr:colOff>
      <xdr:row>77</xdr:row>
      <xdr:rowOff>147828</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138955</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8" y="1334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37973</xdr:rowOff>
    </xdr:from>
    <xdr:to>
      <xdr:col>15</xdr:col>
      <xdr:colOff>50800</xdr:colOff>
      <xdr:row>76</xdr:row>
      <xdr:rowOff>97256</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3068173"/>
          <a:ext cx="889000" cy="5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70307</xdr:rowOff>
    </xdr:from>
    <xdr:to>
      <xdr:col>15</xdr:col>
      <xdr:colOff>101600</xdr:colOff>
      <xdr:row>78</xdr:row>
      <xdr:rowOff>457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163034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336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43841</xdr:rowOff>
    </xdr:from>
    <xdr:to>
      <xdr:col>10</xdr:col>
      <xdr:colOff>114300</xdr:colOff>
      <xdr:row>76</xdr:row>
      <xdr:rowOff>37973</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130300" y="12902591"/>
          <a:ext cx="889000" cy="16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69850</xdr:rowOff>
    </xdr:from>
    <xdr:to>
      <xdr:col>10</xdr:col>
      <xdr:colOff>165100</xdr:colOff>
      <xdr:row>78</xdr:row>
      <xdr:rowOff>0</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162577</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51563</xdr:rowOff>
    </xdr:from>
    <xdr:to>
      <xdr:col>6</xdr:col>
      <xdr:colOff>38100</xdr:colOff>
      <xdr:row>77</xdr:row>
      <xdr:rowOff>153163</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144290</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60097</xdr:rowOff>
    </xdr:from>
    <xdr:to>
      <xdr:col>24</xdr:col>
      <xdr:colOff>114300</xdr:colOff>
      <xdr:row>76</xdr:row>
      <xdr:rowOff>161697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09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82973</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294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37846</xdr:rowOff>
    </xdr:from>
    <xdr:to>
      <xdr:col>20</xdr:col>
      <xdr:colOff>38100</xdr:colOff>
      <xdr:row>76</xdr:row>
      <xdr:rowOff>139446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06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155973</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284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46456</xdr:rowOff>
    </xdr:from>
    <xdr:to>
      <xdr:col>15</xdr:col>
      <xdr:colOff>101600</xdr:colOff>
      <xdr:row>76</xdr:row>
      <xdr:rowOff>148056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07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164584</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2851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158623</xdr:rowOff>
    </xdr:from>
    <xdr:to>
      <xdr:col>10</xdr:col>
      <xdr:colOff>165100</xdr:colOff>
      <xdr:row>76</xdr:row>
      <xdr:rowOff>88773</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01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105300</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279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164491</xdr:rowOff>
    </xdr:from>
    <xdr:to>
      <xdr:col>6</xdr:col>
      <xdr:colOff>38100</xdr:colOff>
      <xdr:row>75</xdr:row>
      <xdr:rowOff>94641</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285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111168</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2627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121183</xdr:rowOff>
    </xdr:from>
    <xdr:to>
      <xdr:col>24</xdr:col>
      <xdr:colOff>62865</xdr:colOff>
      <xdr:row>99</xdr:row>
      <xdr:rowOff>92684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80233"/>
          <a:ext cx="1270" cy="1686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96511</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92684</xdr:rowOff>
    </xdr:from>
    <xdr:to>
      <xdr:col>24</xdr:col>
      <xdr:colOff>152400</xdr:colOff>
      <xdr:row>99</xdr:row>
      <xdr:rowOff>92684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6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67860</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121183</xdr:rowOff>
    </xdr:from>
    <xdr:to>
      <xdr:col>24</xdr:col>
      <xdr:colOff>152400</xdr:colOff>
      <xdr:row>89</xdr:row>
      <xdr:rowOff>121183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8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144120</xdr:rowOff>
    </xdr:from>
    <xdr:to>
      <xdr:col>24</xdr:col>
      <xdr:colOff>63500</xdr:colOff>
      <xdr:row>98</xdr:row>
      <xdr:rowOff>34468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774770"/>
          <a:ext cx="838200" cy="6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170146</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28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147269</xdr:rowOff>
    </xdr:from>
    <xdr:to>
      <xdr:col>24</xdr:col>
      <xdr:colOff>114300</xdr:colOff>
      <xdr:row>96</xdr:row>
      <xdr:rowOff>77419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144120</xdr:rowOff>
    </xdr:from>
    <xdr:to>
      <xdr:col>19</xdr:col>
      <xdr:colOff>177800</xdr:colOff>
      <xdr:row>98</xdr:row>
      <xdr:rowOff>14903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774770"/>
          <a:ext cx="889000" cy="4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150831</xdr:rowOff>
    </xdr:from>
    <xdr:to>
      <xdr:col>20</xdr:col>
      <xdr:colOff>38100</xdr:colOff>
      <xdr:row>96</xdr:row>
      <xdr:rowOff>80981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97508</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21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14903</xdr:rowOff>
    </xdr:from>
    <xdr:to>
      <xdr:col>15</xdr:col>
      <xdr:colOff>50800</xdr:colOff>
      <xdr:row>98</xdr:row>
      <xdr:rowOff>102839</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817003"/>
          <a:ext cx="889000" cy="8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24816</xdr:rowOff>
    </xdr:from>
    <xdr:to>
      <xdr:col>15</xdr:col>
      <xdr:colOff>101600</xdr:colOff>
      <xdr:row>96</xdr:row>
      <xdr:rowOff>126416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142943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25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102839</xdr:rowOff>
    </xdr:from>
    <xdr:to>
      <xdr:col>10</xdr:col>
      <xdr:colOff>114300</xdr:colOff>
      <xdr:row>98</xdr:row>
      <xdr:rowOff>105657</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904939"/>
          <a:ext cx="889000" cy="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132544</xdr:rowOff>
    </xdr:from>
    <xdr:to>
      <xdr:col>10</xdr:col>
      <xdr:colOff>165100</xdr:colOff>
      <xdr:row>97</xdr:row>
      <xdr:rowOff>62694</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79221</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23121</xdr:rowOff>
    </xdr:from>
    <xdr:to>
      <xdr:col>6</xdr:col>
      <xdr:colOff>38100</xdr:colOff>
      <xdr:row>97</xdr:row>
      <xdr:rowOff>124721</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141248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155118</xdr:rowOff>
    </xdr:from>
    <xdr:to>
      <xdr:col>24</xdr:col>
      <xdr:colOff>114300</xdr:colOff>
      <xdr:row>98</xdr:row>
      <xdr:rowOff>85268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78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133545</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76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93320</xdr:rowOff>
    </xdr:from>
    <xdr:to>
      <xdr:col>20</xdr:col>
      <xdr:colOff>38100</xdr:colOff>
      <xdr:row>98</xdr:row>
      <xdr:rowOff>23470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72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14597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81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135553</xdr:rowOff>
    </xdr:from>
    <xdr:to>
      <xdr:col>15</xdr:col>
      <xdr:colOff>101600</xdr:colOff>
      <xdr:row>98</xdr:row>
      <xdr:rowOff>65703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76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56830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85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52039</xdr:rowOff>
    </xdr:from>
    <xdr:to>
      <xdr:col>10</xdr:col>
      <xdr:colOff>165100</xdr:colOff>
      <xdr:row>98</xdr:row>
      <xdr:rowOff>153639</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85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144766</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94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54857</xdr:rowOff>
    </xdr:from>
    <xdr:to>
      <xdr:col>6</xdr:col>
      <xdr:colOff>38100</xdr:colOff>
      <xdr:row>98</xdr:row>
      <xdr:rowOff>156457</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85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147584</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94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165913</xdr:rowOff>
    </xdr:from>
    <xdr:to>
      <xdr:col>54</xdr:col>
      <xdr:colOff>189865</xdr:colOff>
      <xdr:row>38</xdr:row>
      <xdr:rowOff>155180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09413"/>
          <a:ext cx="1270" cy="136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159007</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155180</xdr:rowOff>
    </xdr:from>
    <xdr:to>
      <xdr:col>55</xdr:col>
      <xdr:colOff>88900</xdr:colOff>
      <xdr:row>38</xdr:row>
      <xdr:rowOff>155180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7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112590</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8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165913</xdr:rowOff>
    </xdr:from>
    <xdr:to>
      <xdr:col>55</xdr:col>
      <xdr:colOff>88900</xdr:colOff>
      <xdr:row>30</xdr:row>
      <xdr:rowOff>165913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0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102645</xdr:rowOff>
    </xdr:from>
    <xdr:to>
      <xdr:col>55</xdr:col>
      <xdr:colOff>0</xdr:colOff>
      <xdr:row>34</xdr:row>
      <xdr:rowOff>54900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5589045"/>
          <a:ext cx="838200" cy="29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51140</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23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72713</xdr:rowOff>
    </xdr:from>
    <xdr:to>
      <xdr:col>55</xdr:col>
      <xdr:colOff>50800</xdr:colOff>
      <xdr:row>37</xdr:row>
      <xdr:rowOff>2863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21024</xdr:rowOff>
    </xdr:from>
    <xdr:to>
      <xdr:col>50</xdr:col>
      <xdr:colOff>114300</xdr:colOff>
      <xdr:row>34</xdr:row>
      <xdr:rowOff>54900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850324"/>
          <a:ext cx="889000" cy="3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92514</xdr:rowOff>
    </xdr:from>
    <xdr:to>
      <xdr:col>50</xdr:col>
      <xdr:colOff>165100</xdr:colOff>
      <xdr:row>37</xdr:row>
      <xdr:rowOff>22664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13791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21024</xdr:rowOff>
    </xdr:from>
    <xdr:to>
      <xdr:col>45</xdr:col>
      <xdr:colOff>177800</xdr:colOff>
      <xdr:row>35</xdr:row>
      <xdr:rowOff>95058</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850324"/>
          <a:ext cx="889000" cy="24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66247</xdr:rowOff>
    </xdr:from>
    <xdr:to>
      <xdr:col>46</xdr:col>
      <xdr:colOff>38100</xdr:colOff>
      <xdr:row>36</xdr:row>
      <xdr:rowOff>167847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158974</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33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95058</xdr:rowOff>
    </xdr:from>
    <xdr:to>
      <xdr:col>41</xdr:col>
      <xdr:colOff>50800</xdr:colOff>
      <xdr:row>35</xdr:row>
      <xdr:rowOff>168482</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095808"/>
          <a:ext cx="889000" cy="7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106056</xdr:rowOff>
    </xdr:from>
    <xdr:to>
      <xdr:col>41</xdr:col>
      <xdr:colOff>101600</xdr:colOff>
      <xdr:row>37</xdr:row>
      <xdr:rowOff>36206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27333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37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45610</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3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51845</xdr:rowOff>
    </xdr:from>
    <xdr:to>
      <xdr:col>55</xdr:col>
      <xdr:colOff>50800</xdr:colOff>
      <xdr:row>32</xdr:row>
      <xdr:rowOff>153445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553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74722</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389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4100</xdr:rowOff>
    </xdr:from>
    <xdr:to>
      <xdr:col>50</xdr:col>
      <xdr:colOff>165100</xdr:colOff>
      <xdr:row>34</xdr:row>
      <xdr:rowOff>105700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58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122227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560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141674</xdr:rowOff>
    </xdr:from>
    <xdr:to>
      <xdr:col>46</xdr:col>
      <xdr:colOff>38100</xdr:colOff>
      <xdr:row>34</xdr:row>
      <xdr:rowOff>71824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79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88351</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557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44258</xdr:rowOff>
    </xdr:from>
    <xdr:to>
      <xdr:col>41</xdr:col>
      <xdr:colOff>101600</xdr:colOff>
      <xdr:row>35</xdr:row>
      <xdr:rowOff>145858</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04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162385</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582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117682</xdr:rowOff>
    </xdr:from>
    <xdr:to>
      <xdr:col>36</xdr:col>
      <xdr:colOff>165100</xdr:colOff>
      <xdr:row>36</xdr:row>
      <xdr:rowOff>47832</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11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64359</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589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101204</xdr:rowOff>
    </xdr:from>
    <xdr:to>
      <xdr:col>54</xdr:col>
      <xdr:colOff>189865</xdr:colOff>
      <xdr:row>58</xdr:row>
      <xdr:rowOff>166743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845154"/>
          <a:ext cx="1270" cy="1265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170570</xdr:rowOff>
    </xdr:from>
    <xdr:ext cx="469744"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1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166743</xdr:rowOff>
    </xdr:from>
    <xdr:to>
      <xdr:col>55</xdr:col>
      <xdr:colOff>88900</xdr:colOff>
      <xdr:row>58</xdr:row>
      <xdr:rowOff>166743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1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47881</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62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101204</xdr:rowOff>
    </xdr:from>
    <xdr:to>
      <xdr:col>55</xdr:col>
      <xdr:colOff>88900</xdr:colOff>
      <xdr:row>51</xdr:row>
      <xdr:rowOff>101204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84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100701</xdr:rowOff>
    </xdr:from>
    <xdr:to>
      <xdr:col>55</xdr:col>
      <xdr:colOff>0</xdr:colOff>
      <xdr:row>58</xdr:row>
      <xdr:rowOff>48458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9873351"/>
          <a:ext cx="838200" cy="11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169788</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599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146911</xdr:rowOff>
    </xdr:from>
    <xdr:to>
      <xdr:col>55</xdr:col>
      <xdr:colOff>50800</xdr:colOff>
      <xdr:row>57</xdr:row>
      <xdr:rowOff>77061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48458</xdr:rowOff>
    </xdr:from>
    <xdr:to>
      <xdr:col>50</xdr:col>
      <xdr:colOff>114300</xdr:colOff>
      <xdr:row>58</xdr:row>
      <xdr:rowOff>56261</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9992558"/>
          <a:ext cx="889000" cy="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110305</xdr:rowOff>
    </xdr:from>
    <xdr:to>
      <xdr:col>50</xdr:col>
      <xdr:colOff>165100</xdr:colOff>
      <xdr:row>57</xdr:row>
      <xdr:rowOff>40455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56982</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48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7600</xdr:rowOff>
    </xdr:from>
    <xdr:to>
      <xdr:col>45</xdr:col>
      <xdr:colOff>177800</xdr:colOff>
      <xdr:row>58</xdr:row>
      <xdr:rowOff>56261</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9951700"/>
          <a:ext cx="889000" cy="4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144236</xdr:rowOff>
    </xdr:from>
    <xdr:to>
      <xdr:col>46</xdr:col>
      <xdr:colOff>38100</xdr:colOff>
      <xdr:row>57</xdr:row>
      <xdr:rowOff>74386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90913</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147228</xdr:rowOff>
    </xdr:from>
    <xdr:to>
      <xdr:col>41</xdr:col>
      <xdr:colOff>50800</xdr:colOff>
      <xdr:row>58</xdr:row>
      <xdr:rowOff>7600</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9919878"/>
          <a:ext cx="889000" cy="3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127617</xdr:rowOff>
    </xdr:from>
    <xdr:to>
      <xdr:col>41</xdr:col>
      <xdr:colOff>101600</xdr:colOff>
      <xdr:row>57</xdr:row>
      <xdr:rowOff>57767</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74294</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101915</xdr:rowOff>
    </xdr:from>
    <xdr:to>
      <xdr:col>36</xdr:col>
      <xdr:colOff>165100</xdr:colOff>
      <xdr:row>57</xdr:row>
      <xdr:rowOff>32065</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48592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49901</xdr:rowOff>
    </xdr:from>
    <xdr:to>
      <xdr:col>55</xdr:col>
      <xdr:colOff>50800</xdr:colOff>
      <xdr:row>57</xdr:row>
      <xdr:rowOff>151501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82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28328</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80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169108</xdr:rowOff>
    </xdr:from>
    <xdr:to>
      <xdr:col>50</xdr:col>
      <xdr:colOff>165100</xdr:colOff>
      <xdr:row>58</xdr:row>
      <xdr:rowOff>99258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94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90385</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1003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5461</xdr:rowOff>
    </xdr:from>
    <xdr:to>
      <xdr:col>46</xdr:col>
      <xdr:colOff>38100</xdr:colOff>
      <xdr:row>58</xdr:row>
      <xdr:rowOff>107061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94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98188</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1004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128250</xdr:rowOff>
    </xdr:from>
    <xdr:to>
      <xdr:col>41</xdr:col>
      <xdr:colOff>101600</xdr:colOff>
      <xdr:row>58</xdr:row>
      <xdr:rowOff>58400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90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49527</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99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96428</xdr:rowOff>
    </xdr:from>
    <xdr:to>
      <xdr:col>36</xdr:col>
      <xdr:colOff>165100</xdr:colOff>
      <xdr:row>58</xdr:row>
      <xdr:rowOff>26578</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86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17705</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96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45920</xdr:rowOff>
    </xdr:from>
    <xdr:to>
      <xdr:col>54</xdr:col>
      <xdr:colOff>189865</xdr:colOff>
      <xdr:row>79</xdr:row>
      <xdr:rowOff>98879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18870"/>
          <a:ext cx="1270"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164047</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99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45920</xdr:rowOff>
    </xdr:from>
    <xdr:to>
      <xdr:col>55</xdr:col>
      <xdr:colOff>88900</xdr:colOff>
      <xdr:row>71</xdr:row>
      <xdr:rowOff>45920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18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88832</xdr:rowOff>
    </xdr:from>
    <xdr:to>
      <xdr:col>55</xdr:col>
      <xdr:colOff>0</xdr:colOff>
      <xdr:row>79</xdr:row>
      <xdr:rowOff>96331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633382"/>
          <a:ext cx="838200" cy="7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73623</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27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50746</xdr:rowOff>
    </xdr:from>
    <xdr:to>
      <xdr:col>55</xdr:col>
      <xdr:colOff>50800</xdr:colOff>
      <xdr:row>78</xdr:row>
      <xdr:rowOff>152346</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94752</xdr:rowOff>
    </xdr:from>
    <xdr:to>
      <xdr:col>50</xdr:col>
      <xdr:colOff>114300</xdr:colOff>
      <xdr:row>79</xdr:row>
      <xdr:rowOff>96331</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639302"/>
          <a:ext cx="889000" cy="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50887</xdr:rowOff>
    </xdr:from>
    <xdr:to>
      <xdr:col>50</xdr:col>
      <xdr:colOff>165100</xdr:colOff>
      <xdr:row>78</xdr:row>
      <xdr:rowOff>152487</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42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169014</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19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37962</xdr:rowOff>
    </xdr:from>
    <xdr:to>
      <xdr:col>45</xdr:col>
      <xdr:colOff>177800</xdr:colOff>
      <xdr:row>79</xdr:row>
      <xdr:rowOff>94752</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582512"/>
          <a:ext cx="889000" cy="5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54600</xdr:rowOff>
    </xdr:from>
    <xdr:to>
      <xdr:col>46</xdr:col>
      <xdr:colOff>38100</xdr:colOff>
      <xdr:row>78</xdr:row>
      <xdr:rowOff>156200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1277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20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90703</xdr:rowOff>
    </xdr:from>
    <xdr:to>
      <xdr:col>41</xdr:col>
      <xdr:colOff>50800</xdr:colOff>
      <xdr:row>79</xdr:row>
      <xdr:rowOff>37962</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3463803"/>
          <a:ext cx="889000" cy="11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127054</xdr:rowOff>
    </xdr:from>
    <xdr:to>
      <xdr:col>41</xdr:col>
      <xdr:colOff>101600</xdr:colOff>
      <xdr:row>78</xdr:row>
      <xdr:rowOff>57204</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73731</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10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91998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38032</xdr:rowOff>
    </xdr:from>
    <xdr:to>
      <xdr:col>55</xdr:col>
      <xdr:colOff>50800</xdr:colOff>
      <xdr:row>79</xdr:row>
      <xdr:rowOff>139632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58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124409</xdr:rowOff>
    </xdr:from>
    <xdr:ext cx="378565"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4975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45531</xdr:rowOff>
    </xdr:from>
    <xdr:to>
      <xdr:col>50</xdr:col>
      <xdr:colOff>165100</xdr:colOff>
      <xdr:row>79</xdr:row>
      <xdr:rowOff>147131</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59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138258</xdr:rowOff>
    </xdr:from>
    <xdr:ext cx="378565"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50017" y="13682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43952</xdr:rowOff>
    </xdr:from>
    <xdr:to>
      <xdr:col>46</xdr:col>
      <xdr:colOff>38100</xdr:colOff>
      <xdr:row>79</xdr:row>
      <xdr:rowOff>145552</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58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136679</xdr:rowOff>
    </xdr:from>
    <xdr:ext cx="378565"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61017" y="13681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158612</xdr:rowOff>
    </xdr:from>
    <xdr:to>
      <xdr:col>41</xdr:col>
      <xdr:colOff>101600</xdr:colOff>
      <xdr:row>79</xdr:row>
      <xdr:rowOff>88762</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53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79889</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26428" y="1362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39903</xdr:rowOff>
    </xdr:from>
    <xdr:to>
      <xdr:col>36</xdr:col>
      <xdr:colOff>165100</xdr:colOff>
      <xdr:row>78</xdr:row>
      <xdr:rowOff>141503</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41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132630</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350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168160</xdr:rowOff>
    </xdr:from>
    <xdr:to>
      <xdr:col>54</xdr:col>
      <xdr:colOff>189865</xdr:colOff>
      <xdr:row>99</xdr:row>
      <xdr:rowOff>5880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427210"/>
          <a:ext cx="1270" cy="15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9707</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5880</xdr:rowOff>
    </xdr:from>
    <xdr:to>
      <xdr:col>55</xdr:col>
      <xdr:colOff>88900</xdr:colOff>
      <xdr:row>99</xdr:row>
      <xdr:rowOff>5880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7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114837</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2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168160</xdr:rowOff>
    </xdr:from>
    <xdr:to>
      <xdr:col>55</xdr:col>
      <xdr:colOff>88900</xdr:colOff>
      <xdr:row>89</xdr:row>
      <xdr:rowOff>168160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42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28487</xdr:rowOff>
    </xdr:from>
    <xdr:to>
      <xdr:col>55</xdr:col>
      <xdr:colOff>0</xdr:colOff>
      <xdr:row>98</xdr:row>
      <xdr:rowOff>25439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9639300" y="16659137"/>
          <a:ext cx="838200" cy="16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16654</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647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38227</xdr:rowOff>
    </xdr:from>
    <xdr:to>
      <xdr:col>55</xdr:col>
      <xdr:colOff>50800</xdr:colOff>
      <xdr:row>97</xdr:row>
      <xdr:rowOff>139827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8903</xdr:rowOff>
    </xdr:from>
    <xdr:to>
      <xdr:col>50</xdr:col>
      <xdr:colOff>114300</xdr:colOff>
      <xdr:row>98</xdr:row>
      <xdr:rowOff>25439</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8750300" y="16811003"/>
          <a:ext cx="889000" cy="1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166421</xdr:rowOff>
    </xdr:from>
    <xdr:to>
      <xdr:col>50</xdr:col>
      <xdr:colOff>165100</xdr:colOff>
      <xdr:row>97</xdr:row>
      <xdr:rowOff>96571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113098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8903</xdr:rowOff>
    </xdr:from>
    <xdr:to>
      <xdr:col>45</xdr:col>
      <xdr:colOff>177800</xdr:colOff>
      <xdr:row>98</xdr:row>
      <xdr:rowOff>28333</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61300" y="16811003"/>
          <a:ext cx="889000" cy="1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29400</xdr:rowOff>
    </xdr:from>
    <xdr:to>
      <xdr:col>46</xdr:col>
      <xdr:colOff>38100</xdr:colOff>
      <xdr:row>97</xdr:row>
      <xdr:rowOff>131000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147527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28333</xdr:rowOff>
    </xdr:from>
    <xdr:to>
      <xdr:col>41</xdr:col>
      <xdr:colOff>50800</xdr:colOff>
      <xdr:row>98</xdr:row>
      <xdr:rowOff>80696</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6972300" y="16830433"/>
          <a:ext cx="889000" cy="5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109373</xdr:rowOff>
    </xdr:from>
    <xdr:to>
      <xdr:col>41</xdr:col>
      <xdr:colOff>101600</xdr:colOff>
      <xdr:row>98</xdr:row>
      <xdr:rowOff>39523</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56050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50533</xdr:rowOff>
    </xdr:from>
    <xdr:to>
      <xdr:col>36</xdr:col>
      <xdr:colOff>165100</xdr:colOff>
      <xdr:row>97</xdr:row>
      <xdr:rowOff>152133</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168660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149137</xdr:rowOff>
    </xdr:from>
    <xdr:to>
      <xdr:col>55</xdr:col>
      <xdr:colOff>50800</xdr:colOff>
      <xdr:row>97</xdr:row>
      <xdr:rowOff>79287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60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564</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45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146089</xdr:rowOff>
    </xdr:from>
    <xdr:to>
      <xdr:col>50</xdr:col>
      <xdr:colOff>165100</xdr:colOff>
      <xdr:row>98</xdr:row>
      <xdr:rowOff>76239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77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67366</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86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129553</xdr:rowOff>
    </xdr:from>
    <xdr:to>
      <xdr:col>46</xdr:col>
      <xdr:colOff>38100</xdr:colOff>
      <xdr:row>98</xdr:row>
      <xdr:rowOff>59703</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76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50830</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85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148983</xdr:rowOff>
    </xdr:from>
    <xdr:to>
      <xdr:col>41</xdr:col>
      <xdr:colOff>101600</xdr:colOff>
      <xdr:row>98</xdr:row>
      <xdr:rowOff>79133</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77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70260</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87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29896</xdr:rowOff>
    </xdr:from>
    <xdr:to>
      <xdr:col>36</xdr:col>
      <xdr:colOff>165100</xdr:colOff>
      <xdr:row>98</xdr:row>
      <xdr:rowOff>131496</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83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122623</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92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15167</xdr:rowOff>
    </xdr:from>
    <xdr:to>
      <xdr:col>85</xdr:col>
      <xdr:colOff>126364</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158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93385</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779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133294</xdr:rowOff>
    </xdr:from>
    <xdr:ext cx="599010"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49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15167</xdr:rowOff>
    </xdr:from>
    <xdr:to>
      <xdr:col>86</xdr:col>
      <xdr:colOff>25400</xdr:colOff>
      <xdr:row>30</xdr:row>
      <xdr:rowOff>15167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10835</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525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162502</xdr:rowOff>
    </xdr:from>
    <xdr:to>
      <xdr:col>81</xdr:col>
      <xdr:colOff>101600</xdr:colOff>
      <xdr:row>39</xdr:row>
      <xdr:rowOff>92652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109179</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2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158326</xdr:rowOff>
    </xdr:from>
    <xdr:to>
      <xdr:col>76</xdr:col>
      <xdr:colOff>165100</xdr:colOff>
      <xdr:row>39</xdr:row>
      <xdr:rowOff>88476</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105003</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42922</xdr:rowOff>
    </xdr:from>
    <xdr:to>
      <xdr:col>71</xdr:col>
      <xdr:colOff>177800</xdr:colOff>
      <xdr:row>39</xdr:row>
      <xdr:rowOff>44450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814300" y="6729472"/>
          <a:ext cx="889000" cy="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161461</xdr:rowOff>
    </xdr:from>
    <xdr:to>
      <xdr:col>72</xdr:col>
      <xdr:colOff>38100</xdr:colOff>
      <xdr:row>39</xdr:row>
      <xdr:rowOff>91611</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108138</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4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6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106671</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45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137835</xdr:rowOff>
    </xdr:from>
    <xdr:ext cx="249299"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652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163572</xdr:rowOff>
    </xdr:from>
    <xdr:to>
      <xdr:col>67</xdr:col>
      <xdr:colOff>101600</xdr:colOff>
      <xdr:row>39</xdr:row>
      <xdr:rowOff>93722</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6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84849</xdr:rowOff>
    </xdr:from>
    <xdr:ext cx="378565"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625017" y="6771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125464</xdr:rowOff>
    </xdr:from>
    <xdr:to>
      <xdr:col>85</xdr:col>
      <xdr:colOff>126364</xdr:colOff>
      <xdr:row>78</xdr:row>
      <xdr:rowOff>51105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26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54932</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4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51105</xdr:rowOff>
    </xdr:from>
    <xdr:to>
      <xdr:col>86</xdr:col>
      <xdr:colOff>25400</xdr:colOff>
      <xdr:row>78</xdr:row>
      <xdr:rowOff>51105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42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72141</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0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125464</xdr:rowOff>
    </xdr:from>
    <xdr:to>
      <xdr:col>86</xdr:col>
      <xdr:colOff>25400</xdr:colOff>
      <xdr:row>70</xdr:row>
      <xdr:rowOff>125464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14707</xdr:rowOff>
    </xdr:from>
    <xdr:to>
      <xdr:col>85</xdr:col>
      <xdr:colOff>127000</xdr:colOff>
      <xdr:row>75</xdr:row>
      <xdr:rowOff>46787</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2873457"/>
          <a:ext cx="838200" cy="3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78364</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108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99937</xdr:rowOff>
    </xdr:from>
    <xdr:to>
      <xdr:col>85</xdr:col>
      <xdr:colOff>177800</xdr:colOff>
      <xdr:row>77</xdr:row>
      <xdr:rowOff>30087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14707</xdr:rowOff>
    </xdr:from>
    <xdr:to>
      <xdr:col>81</xdr:col>
      <xdr:colOff>50800</xdr:colOff>
      <xdr:row>75</xdr:row>
      <xdr:rowOff>18453</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2873457"/>
          <a:ext cx="889000" cy="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102667</xdr:rowOff>
    </xdr:from>
    <xdr:to>
      <xdr:col>81</xdr:col>
      <xdr:colOff>101600</xdr:colOff>
      <xdr:row>77</xdr:row>
      <xdr:rowOff>32817</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23944</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22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18453</xdr:rowOff>
    </xdr:from>
    <xdr:to>
      <xdr:col>76</xdr:col>
      <xdr:colOff>114300</xdr:colOff>
      <xdr:row>75</xdr:row>
      <xdr:rowOff>30886</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2877203"/>
          <a:ext cx="889000" cy="1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104826</xdr:rowOff>
    </xdr:from>
    <xdr:to>
      <xdr:col>76</xdr:col>
      <xdr:colOff>165100</xdr:colOff>
      <xdr:row>77</xdr:row>
      <xdr:rowOff>34976</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26103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22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158788</xdr:rowOff>
    </xdr:from>
    <xdr:to>
      <xdr:col>71</xdr:col>
      <xdr:colOff>177800</xdr:colOff>
      <xdr:row>75</xdr:row>
      <xdr:rowOff>30886</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2846088"/>
          <a:ext cx="889000" cy="4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130417</xdr:rowOff>
    </xdr:from>
    <xdr:to>
      <xdr:col>72</xdr:col>
      <xdr:colOff>38100</xdr:colOff>
      <xdr:row>77</xdr:row>
      <xdr:rowOff>60567</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51694</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2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73330</xdr:rowOff>
    </xdr:from>
    <xdr:to>
      <xdr:col>67</xdr:col>
      <xdr:colOff>101600</xdr:colOff>
      <xdr:row>77</xdr:row>
      <xdr:rowOff>3480</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1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166057</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19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167437</xdr:rowOff>
    </xdr:from>
    <xdr:to>
      <xdr:col>85</xdr:col>
      <xdr:colOff>177800</xdr:colOff>
      <xdr:row>75</xdr:row>
      <xdr:rowOff>97587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285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18864</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270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135357</xdr:rowOff>
    </xdr:from>
    <xdr:to>
      <xdr:col>81</xdr:col>
      <xdr:colOff>101600</xdr:colOff>
      <xdr:row>75</xdr:row>
      <xdr:rowOff>65507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282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82034</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259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139103</xdr:rowOff>
    </xdr:from>
    <xdr:to>
      <xdr:col>76</xdr:col>
      <xdr:colOff>165100</xdr:colOff>
      <xdr:row>75</xdr:row>
      <xdr:rowOff>69253</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28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85780</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260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151536</xdr:rowOff>
    </xdr:from>
    <xdr:to>
      <xdr:col>72</xdr:col>
      <xdr:colOff>38100</xdr:colOff>
      <xdr:row>75</xdr:row>
      <xdr:rowOff>81686</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283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98213</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261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107988</xdr:rowOff>
    </xdr:from>
    <xdr:to>
      <xdr:col>67</xdr:col>
      <xdr:colOff>101600</xdr:colOff>
      <xdr:row>75</xdr:row>
      <xdr:rowOff>38138</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27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54665</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257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99978</xdr:rowOff>
    </xdr:from>
    <xdr:to>
      <xdr:col>85</xdr:col>
      <xdr:colOff>126364</xdr:colOff>
      <xdr:row>99</xdr:row>
      <xdr:rowOff>44433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701928"/>
          <a:ext cx="1269" cy="131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60181</xdr:rowOff>
    </xdr:from>
    <xdr:ext cx="249299"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70337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44433</xdr:rowOff>
    </xdr:from>
    <xdr:to>
      <xdr:col>86</xdr:col>
      <xdr:colOff>25400</xdr:colOff>
      <xdr:row>99</xdr:row>
      <xdr:rowOff>44433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701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46655</xdr:rowOff>
    </xdr:from>
    <xdr:ext cx="599010"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4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99978</xdr:rowOff>
    </xdr:from>
    <xdr:to>
      <xdr:col>86</xdr:col>
      <xdr:colOff>25400</xdr:colOff>
      <xdr:row>91</xdr:row>
      <xdr:rowOff>99978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7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32294</xdr:rowOff>
    </xdr:from>
    <xdr:to>
      <xdr:col>85</xdr:col>
      <xdr:colOff>127000</xdr:colOff>
      <xdr:row>99</xdr:row>
      <xdr:rowOff>40934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5481300" y="17005844"/>
          <a:ext cx="838200" cy="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149080</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779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126203</xdr:rowOff>
    </xdr:from>
    <xdr:to>
      <xdr:col>85</xdr:col>
      <xdr:colOff>177800</xdr:colOff>
      <xdr:row>99</xdr:row>
      <xdr:rowOff>56353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39763</xdr:rowOff>
    </xdr:from>
    <xdr:to>
      <xdr:col>81</xdr:col>
      <xdr:colOff>50800</xdr:colOff>
      <xdr:row>99</xdr:row>
      <xdr:rowOff>40934</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4592300" y="17013313"/>
          <a:ext cx="889000" cy="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134351</xdr:rowOff>
    </xdr:from>
    <xdr:to>
      <xdr:col>81</xdr:col>
      <xdr:colOff>101600</xdr:colOff>
      <xdr:row>99</xdr:row>
      <xdr:rowOff>64501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81028</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71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18715</xdr:rowOff>
    </xdr:from>
    <xdr:to>
      <xdr:col>76</xdr:col>
      <xdr:colOff>114300</xdr:colOff>
      <xdr:row>99</xdr:row>
      <xdr:rowOff>39763</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3703300" y="16992265"/>
          <a:ext cx="889000" cy="2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138350</xdr:rowOff>
    </xdr:from>
    <xdr:to>
      <xdr:col>76</xdr:col>
      <xdr:colOff>165100</xdr:colOff>
      <xdr:row>99</xdr:row>
      <xdr:rowOff>68500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85027</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7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18715</xdr:rowOff>
    </xdr:from>
    <xdr:to>
      <xdr:col>71</xdr:col>
      <xdr:colOff>177800</xdr:colOff>
      <xdr:row>99</xdr:row>
      <xdr:rowOff>24191</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2814300" y="16992265"/>
          <a:ext cx="889000" cy="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138297</xdr:rowOff>
    </xdr:from>
    <xdr:to>
      <xdr:col>72</xdr:col>
      <xdr:colOff>38100</xdr:colOff>
      <xdr:row>99</xdr:row>
      <xdr:rowOff>68447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94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84974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71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140830</xdr:rowOff>
    </xdr:from>
    <xdr:to>
      <xdr:col>67</xdr:col>
      <xdr:colOff>101600</xdr:colOff>
      <xdr:row>99</xdr:row>
      <xdr:rowOff>70980</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87507</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71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152944</xdr:rowOff>
    </xdr:from>
    <xdr:to>
      <xdr:col>85</xdr:col>
      <xdr:colOff>177800</xdr:colOff>
      <xdr:row>99</xdr:row>
      <xdr:rowOff>83094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95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104631</xdr:rowOff>
    </xdr:from>
    <xdr:ext cx="469744"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90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161584</xdr:rowOff>
    </xdr:from>
    <xdr:to>
      <xdr:col>81</xdr:col>
      <xdr:colOff>101600</xdr:colOff>
      <xdr:row>99</xdr:row>
      <xdr:rowOff>91734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9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82861</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46428" y="1705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160413</xdr:rowOff>
    </xdr:from>
    <xdr:to>
      <xdr:col>76</xdr:col>
      <xdr:colOff>165100</xdr:colOff>
      <xdr:row>99</xdr:row>
      <xdr:rowOff>90563</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96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81690</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57428" y="17055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139365</xdr:rowOff>
    </xdr:from>
    <xdr:to>
      <xdr:col>72</xdr:col>
      <xdr:colOff>38100</xdr:colOff>
      <xdr:row>99</xdr:row>
      <xdr:rowOff>69515</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9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60642</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36111" y="1703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144841</xdr:rowOff>
    </xdr:from>
    <xdr:to>
      <xdr:col>67</xdr:col>
      <xdr:colOff>101600</xdr:colOff>
      <xdr:row>99</xdr:row>
      <xdr:rowOff>74991</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94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66118</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47111" y="1703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121778</xdr:rowOff>
    </xdr:from>
    <xdr:to>
      <xdr:col>116</xdr:col>
      <xdr:colOff>63500</xdr:colOff>
      <xdr:row>38</xdr:row>
      <xdr:rowOff>135677</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6636878"/>
          <a:ext cx="838200" cy="1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7261</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5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135677</xdr:rowOff>
    </xdr:from>
    <xdr:to>
      <xdr:col>111</xdr:col>
      <xdr:colOff>177800</xdr:colOff>
      <xdr:row>38</xdr:row>
      <xdr:rowOff>135859</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6650777"/>
          <a:ext cx="8890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161869</xdr:rowOff>
    </xdr:from>
    <xdr:to>
      <xdr:col>112</xdr:col>
      <xdr:colOff>38100</xdr:colOff>
      <xdr:row>38</xdr:row>
      <xdr:rowOff>92019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108546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135859</xdr:rowOff>
    </xdr:from>
    <xdr:to>
      <xdr:col>107</xdr:col>
      <xdr:colOff>50800</xdr:colOff>
      <xdr:row>38</xdr:row>
      <xdr:rowOff>136316</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665095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9256</xdr:rowOff>
    </xdr:from>
    <xdr:to>
      <xdr:col>107</xdr:col>
      <xdr:colOff>101600</xdr:colOff>
      <xdr:row>38</xdr:row>
      <xdr:rowOff>110856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127383</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136316</xdr:rowOff>
    </xdr:from>
    <xdr:to>
      <xdr:col>102</xdr:col>
      <xdr:colOff>114300</xdr:colOff>
      <xdr:row>38</xdr:row>
      <xdr:rowOff>136316</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6514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32756</xdr:rowOff>
    </xdr:from>
    <xdr:to>
      <xdr:col>102</xdr:col>
      <xdr:colOff>165100</xdr:colOff>
      <xdr:row>38</xdr:row>
      <xdr:rowOff>134356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150883</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32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34493</xdr:rowOff>
    </xdr:from>
    <xdr:to>
      <xdr:col>98</xdr:col>
      <xdr:colOff>38100</xdr:colOff>
      <xdr:row>38</xdr:row>
      <xdr:rowOff>136093</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152620</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32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70978</xdr:rowOff>
    </xdr:from>
    <xdr:to>
      <xdr:col>116</xdr:col>
      <xdr:colOff>114300</xdr:colOff>
      <xdr:row>39</xdr:row>
      <xdr:rowOff>1128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58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157355</xdr:rowOff>
    </xdr:from>
    <xdr:ext cx="378565"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01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84877</xdr:rowOff>
    </xdr:from>
    <xdr:to>
      <xdr:col>112</xdr:col>
      <xdr:colOff>38100</xdr:colOff>
      <xdr:row>39</xdr:row>
      <xdr:rowOff>15027</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59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6154</xdr:rowOff>
    </xdr:from>
    <xdr:ext cx="313932"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66333" y="66927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85059</xdr:rowOff>
    </xdr:from>
    <xdr:to>
      <xdr:col>107</xdr:col>
      <xdr:colOff>101600</xdr:colOff>
      <xdr:row>39</xdr:row>
      <xdr:rowOff>15209</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0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6336</xdr:rowOff>
    </xdr:from>
    <xdr:ext cx="313932"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277333" y="669288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85516</xdr:rowOff>
    </xdr:from>
    <xdr:to>
      <xdr:col>102</xdr:col>
      <xdr:colOff>165100</xdr:colOff>
      <xdr:row>39</xdr:row>
      <xdr:rowOff>15666</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0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6793</xdr:rowOff>
    </xdr:from>
    <xdr:ext cx="313932"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88333" y="66933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85516</xdr:rowOff>
    </xdr:from>
    <xdr:to>
      <xdr:col>98</xdr:col>
      <xdr:colOff>38100</xdr:colOff>
      <xdr:row>39</xdr:row>
      <xdr:rowOff>15666</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0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6793</xdr:rowOff>
    </xdr:from>
    <xdr:ext cx="313932"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99333" y="66933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9764</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925164"/>
          <a:ext cx="1269" cy="11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127891</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7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9764</xdr:rowOff>
    </xdr:from>
    <xdr:to>
      <xdr:col>116</xdr:col>
      <xdr:colOff>152400</xdr:colOff>
      <xdr:row>52</xdr:row>
      <xdr:rowOff>9764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9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27686</xdr:rowOff>
    </xdr:from>
    <xdr:to>
      <xdr:col>116</xdr:col>
      <xdr:colOff>63500</xdr:colOff>
      <xdr:row>58</xdr:row>
      <xdr:rowOff>30704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1323300" y="9971786"/>
          <a:ext cx="8382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4233</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948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25806</xdr:rowOff>
    </xdr:from>
    <xdr:to>
      <xdr:col>116</xdr:col>
      <xdr:colOff>114300</xdr:colOff>
      <xdr:row>58</xdr:row>
      <xdr:rowOff>127406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28326</xdr:rowOff>
    </xdr:from>
    <xdr:to>
      <xdr:col>111</xdr:col>
      <xdr:colOff>177800</xdr:colOff>
      <xdr:row>58</xdr:row>
      <xdr:rowOff>30704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0434300" y="9972426"/>
          <a:ext cx="8890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26401</xdr:rowOff>
    </xdr:from>
    <xdr:to>
      <xdr:col>112</xdr:col>
      <xdr:colOff>38100</xdr:colOff>
      <xdr:row>58</xdr:row>
      <xdr:rowOff>128001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119128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1006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18862</xdr:rowOff>
    </xdr:from>
    <xdr:to>
      <xdr:col>107</xdr:col>
      <xdr:colOff>50800</xdr:colOff>
      <xdr:row>58</xdr:row>
      <xdr:rowOff>28326</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9545300" y="9962962"/>
          <a:ext cx="889000" cy="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18994</xdr:rowOff>
    </xdr:from>
    <xdr:to>
      <xdr:col>107</xdr:col>
      <xdr:colOff>101600</xdr:colOff>
      <xdr:row>58</xdr:row>
      <xdr:rowOff>120594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111721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100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10221</xdr:rowOff>
    </xdr:from>
    <xdr:to>
      <xdr:col>102</xdr:col>
      <xdr:colOff>114300</xdr:colOff>
      <xdr:row>58</xdr:row>
      <xdr:rowOff>18862</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656300" y="9954321"/>
          <a:ext cx="889000" cy="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33944</xdr:rowOff>
    </xdr:from>
    <xdr:to>
      <xdr:col>102</xdr:col>
      <xdr:colOff>165100</xdr:colOff>
      <xdr:row>58</xdr:row>
      <xdr:rowOff>135544</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126671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1007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116659</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148336</xdr:rowOff>
    </xdr:from>
    <xdr:to>
      <xdr:col>116</xdr:col>
      <xdr:colOff>114300</xdr:colOff>
      <xdr:row>58</xdr:row>
      <xdr:rowOff>78486</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992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107713</xdr:rowOff>
    </xdr:from>
    <xdr:ext cx="469744"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70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151354</xdr:rowOff>
    </xdr:from>
    <xdr:to>
      <xdr:col>112</xdr:col>
      <xdr:colOff>38100</xdr:colOff>
      <xdr:row>58</xdr:row>
      <xdr:rowOff>81504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992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98031</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088428" y="969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148976</xdr:rowOff>
    </xdr:from>
    <xdr:to>
      <xdr:col>107</xdr:col>
      <xdr:colOff>101600</xdr:colOff>
      <xdr:row>58</xdr:row>
      <xdr:rowOff>79126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992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95653</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199428" y="9696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139512</xdr:rowOff>
    </xdr:from>
    <xdr:to>
      <xdr:col>102</xdr:col>
      <xdr:colOff>165100</xdr:colOff>
      <xdr:row>58</xdr:row>
      <xdr:rowOff>69662</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991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86189</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10428" y="968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130871</xdr:rowOff>
    </xdr:from>
    <xdr:to>
      <xdr:col>98</xdr:col>
      <xdr:colOff>38100</xdr:colOff>
      <xdr:row>58</xdr:row>
      <xdr:rowOff>61021</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990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77548</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21428" y="967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124090</xdr:rowOff>
    </xdr:from>
    <xdr:to>
      <xdr:col>116</xdr:col>
      <xdr:colOff>62864</xdr:colOff>
      <xdr:row>79</xdr:row>
      <xdr:rowOff>30169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1954140"/>
          <a:ext cx="1269" cy="162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33996</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5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30169</xdr:rowOff>
    </xdr:from>
    <xdr:to>
      <xdr:col>116</xdr:col>
      <xdr:colOff>152400</xdr:colOff>
      <xdr:row>79</xdr:row>
      <xdr:rowOff>30169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57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70767</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7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124090</xdr:rowOff>
    </xdr:from>
    <xdr:to>
      <xdr:col>116</xdr:col>
      <xdr:colOff>152400</xdr:colOff>
      <xdr:row>69</xdr:row>
      <xdr:rowOff>124090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19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58057</xdr:rowOff>
    </xdr:from>
    <xdr:to>
      <xdr:col>116</xdr:col>
      <xdr:colOff>63500</xdr:colOff>
      <xdr:row>76</xdr:row>
      <xdr:rowOff>71544</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1323300" y="13088257"/>
          <a:ext cx="8382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92738</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780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69861</xdr:rowOff>
    </xdr:from>
    <xdr:to>
      <xdr:col>116</xdr:col>
      <xdr:colOff>114300</xdr:colOff>
      <xdr:row>76</xdr:row>
      <xdr:rowOff>11</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40030</xdr:rowOff>
    </xdr:from>
    <xdr:to>
      <xdr:col>111</xdr:col>
      <xdr:colOff>177800</xdr:colOff>
      <xdr:row>76</xdr:row>
      <xdr:rowOff>58057</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0434300" y="13070230"/>
          <a:ext cx="889000" cy="1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12972</xdr:rowOff>
    </xdr:from>
    <xdr:to>
      <xdr:col>112</xdr:col>
      <xdr:colOff>38100</xdr:colOff>
      <xdr:row>75</xdr:row>
      <xdr:rowOff>114572</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8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131099</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64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76149</xdr:rowOff>
    </xdr:from>
    <xdr:to>
      <xdr:col>107</xdr:col>
      <xdr:colOff>50800</xdr:colOff>
      <xdr:row>76</xdr:row>
      <xdr:rowOff>40030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2420549"/>
          <a:ext cx="889000" cy="649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13756</xdr:rowOff>
    </xdr:from>
    <xdr:to>
      <xdr:col>107</xdr:col>
      <xdr:colOff>101600</xdr:colOff>
      <xdr:row>75</xdr:row>
      <xdr:rowOff>115356</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8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131883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64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76149</xdr:rowOff>
    </xdr:from>
    <xdr:to>
      <xdr:col>102</xdr:col>
      <xdr:colOff>114300</xdr:colOff>
      <xdr:row>73</xdr:row>
      <xdr:rowOff>21677</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2420549"/>
          <a:ext cx="889000" cy="11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8041</xdr:rowOff>
    </xdr:from>
    <xdr:to>
      <xdr:col>102</xdr:col>
      <xdr:colOff>165100</xdr:colOff>
      <xdr:row>75</xdr:row>
      <xdr:rowOff>109641</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86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100768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95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28419</xdr:rowOff>
    </xdr:from>
    <xdr:to>
      <xdr:col>98</xdr:col>
      <xdr:colOff>38100</xdr:colOff>
      <xdr:row>75</xdr:row>
      <xdr:rowOff>130019</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88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121145</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97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20744</xdr:rowOff>
    </xdr:from>
    <xdr:to>
      <xdr:col>116</xdr:col>
      <xdr:colOff>114300</xdr:colOff>
      <xdr:row>76</xdr:row>
      <xdr:rowOff>122344</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05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170621</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302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7257</xdr:rowOff>
    </xdr:from>
    <xdr:to>
      <xdr:col>112</xdr:col>
      <xdr:colOff>38100</xdr:colOff>
      <xdr:row>76</xdr:row>
      <xdr:rowOff>108857</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303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99984</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313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160680</xdr:rowOff>
    </xdr:from>
    <xdr:to>
      <xdr:col>107</xdr:col>
      <xdr:colOff>101600</xdr:colOff>
      <xdr:row>76</xdr:row>
      <xdr:rowOff>90830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301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81957</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11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25349</xdr:rowOff>
    </xdr:from>
    <xdr:to>
      <xdr:col>102</xdr:col>
      <xdr:colOff>165100</xdr:colOff>
      <xdr:row>72</xdr:row>
      <xdr:rowOff>126949</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36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143476</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14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142327</xdr:rowOff>
    </xdr:from>
    <xdr:to>
      <xdr:col>98</xdr:col>
      <xdr:colOff>38100</xdr:colOff>
      <xdr:row>73</xdr:row>
      <xdr:rowOff>72477</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48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89004</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26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補助費等は、一部事務組合の消防施設や塵芥処理施設の建設工事に伴う負担金の増加により、前年度より</a:t>
          </a:r>
          <a:r>
            <a:rPr kumimoji="1" lang="en-US" altLang="ja-JP" sz="1300">
              <a:latin typeface="ＭＳ Ｐゴシック" panose="020B0600070205080204" pitchFamily="50" charset="-128"/>
              <a:ea typeface="ＭＳ Ｐゴシック" panose="020B0600070205080204" pitchFamily="50" charset="-128"/>
            </a:rPr>
            <a:t>27,114</a:t>
          </a:r>
          <a:r>
            <a:rPr kumimoji="1" lang="ja-JP" altLang="en-US" sz="1300">
              <a:latin typeface="ＭＳ Ｐゴシック" panose="020B0600070205080204" pitchFamily="50" charset="-128"/>
              <a:ea typeface="ＭＳ Ｐゴシック" panose="020B0600070205080204" pitchFamily="50" charset="-128"/>
            </a:rPr>
            <a:t>円増加した。財源に地方債や一部事務組合の基金を活用するなどして負担金増加による財政圧迫を招かないよう努めていく。</a:t>
          </a:r>
        </a:p>
        <a:p>
          <a:r>
            <a:rPr kumimoji="1" lang="ja-JP" altLang="en-US" sz="1300">
              <a:latin typeface="ＭＳ Ｐゴシック" panose="020B0600070205080204" pitchFamily="50" charset="-128"/>
              <a:ea typeface="ＭＳ Ｐゴシック" panose="020B0600070205080204" pitchFamily="50" charset="-128"/>
            </a:rPr>
            <a:t>　普通建設事業費（うち更新整備）は、町道の側溝拡幅及び舗装工事の増加や町道踏切拡幅工事を行ったことで、前年度より</a:t>
          </a:r>
          <a:r>
            <a:rPr kumimoji="1" lang="en-US" altLang="ja-JP" sz="1300">
              <a:latin typeface="ＭＳ Ｐゴシック" panose="020B0600070205080204" pitchFamily="50" charset="-128"/>
              <a:ea typeface="ＭＳ Ｐゴシック" panose="020B0600070205080204" pitchFamily="50" charset="-128"/>
            </a:rPr>
            <a:t>13,260</a:t>
          </a:r>
          <a:r>
            <a:rPr kumimoji="1" lang="ja-JP" altLang="en-US" sz="1300">
              <a:latin typeface="ＭＳ Ｐゴシック" panose="020B0600070205080204" pitchFamily="50" charset="-128"/>
              <a:ea typeface="ＭＳ Ｐゴシック" panose="020B0600070205080204" pitchFamily="50" charset="-128"/>
            </a:rPr>
            <a:t>円増加し類似団体平均を上回った。公共施設等総合管理計画に基づき、普通建設事業費の適切な執行に努めていく。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公債費は、合併特例事業債を有効活用していることもあり、類似団体平均より高い水準が続いている。前年度で償還満了した地方債の割合が大きく前年度から</a:t>
          </a:r>
          <a:r>
            <a:rPr kumimoji="1" lang="en-US" altLang="ja-JP" sz="1300">
              <a:latin typeface="ＭＳ Ｐゴシック" panose="020B0600070205080204" pitchFamily="50" charset="-128"/>
              <a:ea typeface="ＭＳ Ｐゴシック" panose="020B0600070205080204" pitchFamily="50" charset="-128"/>
            </a:rPr>
            <a:t>2,526</a:t>
          </a:r>
          <a:r>
            <a:rPr kumimoji="1" lang="ja-JP" altLang="en-US" sz="1300">
              <a:latin typeface="ＭＳ Ｐゴシック" panose="020B0600070205080204" pitchFamily="50" charset="-128"/>
              <a:ea typeface="ＭＳ Ｐゴシック" panose="020B0600070205080204" pitchFamily="50" charset="-128"/>
            </a:rPr>
            <a:t>円の減少となった。元金ベースのプライマリーバランスを勘案しつつ地方債を発行を抑制していく。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宮城県美里町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24,597
24,516
74.95
11,014,802
10,841,612
138,476
6,968,217
11,014,154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38</xdr:row>
      <xdr:rowOff>123317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94630"/>
          <a:ext cx="1270" cy="1343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127144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123317</xdr:rowOff>
    </xdr:from>
    <xdr:to>
      <xdr:col>24</xdr:col>
      <xdr:colOff>152400</xdr:colOff>
      <xdr:row>38</xdr:row>
      <xdr:rowOff>123317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3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6350</xdr:rowOff>
    </xdr:from>
    <xdr:to>
      <xdr:col>24</xdr:col>
      <xdr:colOff>63500</xdr:colOff>
      <xdr:row>34</xdr:row>
      <xdr:rowOff>99314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835650"/>
          <a:ext cx="838200" cy="9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143527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72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53594</xdr:rowOff>
    </xdr:from>
    <xdr:to>
      <xdr:col>19</xdr:col>
      <xdr:colOff>177800</xdr:colOff>
      <xdr:row>34</xdr:row>
      <xdr:rowOff>99314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88289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155956</xdr:rowOff>
    </xdr:from>
    <xdr:to>
      <xdr:col>20</xdr:col>
      <xdr:colOff>38100</xdr:colOff>
      <xdr:row>35</xdr:row>
      <xdr:rowOff>86106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77233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28067</xdr:rowOff>
    </xdr:from>
    <xdr:to>
      <xdr:col>15</xdr:col>
      <xdr:colOff>50800</xdr:colOff>
      <xdr:row>34</xdr:row>
      <xdr:rowOff>53594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685917"/>
          <a:ext cx="889000" cy="19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69613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28067</xdr:rowOff>
    </xdr:from>
    <xdr:to>
      <xdr:col>10</xdr:col>
      <xdr:colOff>114300</xdr:colOff>
      <xdr:row>33</xdr:row>
      <xdr:rowOff>87884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685917"/>
          <a:ext cx="889000" cy="5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54229</xdr:rowOff>
    </xdr:from>
    <xdr:to>
      <xdr:col>10</xdr:col>
      <xdr:colOff>165100</xdr:colOff>
      <xdr:row>34</xdr:row>
      <xdr:rowOff>155829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146956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135907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127000</xdr:rowOff>
    </xdr:from>
    <xdr:to>
      <xdr:col>24</xdr:col>
      <xdr:colOff>114300</xdr:colOff>
      <xdr:row>34</xdr:row>
      <xdr:rowOff>57150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149877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3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48514</xdr:rowOff>
    </xdr:from>
    <xdr:to>
      <xdr:col>20</xdr:col>
      <xdr:colOff>38100</xdr:colOff>
      <xdr:row>34</xdr:row>
      <xdr:rowOff>150114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7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166641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653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2794</xdr:rowOff>
    </xdr:from>
    <xdr:to>
      <xdr:col>15</xdr:col>
      <xdr:colOff>101600</xdr:colOff>
      <xdr:row>34</xdr:row>
      <xdr:rowOff>104394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3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120921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60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148717</xdr:rowOff>
    </xdr:from>
    <xdr:to>
      <xdr:col>10</xdr:col>
      <xdr:colOff>165100</xdr:colOff>
      <xdr:row>33</xdr:row>
      <xdr:rowOff>78867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3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95394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410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37084</xdr:rowOff>
    </xdr:from>
    <xdr:to>
      <xdr:col>6</xdr:col>
      <xdr:colOff>38100</xdr:colOff>
      <xdr:row>33</xdr:row>
      <xdr:rowOff>138684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9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155211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70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125085</xdr:rowOff>
    </xdr:from>
    <xdr:to>
      <xdr:col>24</xdr:col>
      <xdr:colOff>62865</xdr:colOff>
      <xdr:row>59</xdr:row>
      <xdr:rowOff>8715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97585"/>
          <a:ext cx="1270" cy="142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16286</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8715</xdr:rowOff>
    </xdr:from>
    <xdr:to>
      <xdr:col>24</xdr:col>
      <xdr:colOff>152400</xdr:colOff>
      <xdr:row>59</xdr:row>
      <xdr:rowOff>8715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12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71762</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72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125085</xdr:rowOff>
    </xdr:from>
    <xdr:to>
      <xdr:col>24</xdr:col>
      <xdr:colOff>152400</xdr:colOff>
      <xdr:row>50</xdr:row>
      <xdr:rowOff>125085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9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141715</xdr:rowOff>
    </xdr:from>
    <xdr:to>
      <xdr:col>24</xdr:col>
      <xdr:colOff>63500</xdr:colOff>
      <xdr:row>58</xdr:row>
      <xdr:rowOff>142966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10085815"/>
          <a:ext cx="838200" cy="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105186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77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82309</xdr:rowOff>
    </xdr:from>
    <xdr:to>
      <xdr:col>24</xdr:col>
      <xdr:colOff>114300</xdr:colOff>
      <xdr:row>59</xdr:row>
      <xdr:rowOff>12459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140661</xdr:rowOff>
    </xdr:from>
    <xdr:to>
      <xdr:col>19</xdr:col>
      <xdr:colOff>177800</xdr:colOff>
      <xdr:row>58</xdr:row>
      <xdr:rowOff>142966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10084761"/>
          <a:ext cx="889000" cy="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92508</xdr:rowOff>
    </xdr:from>
    <xdr:to>
      <xdr:col>20</xdr:col>
      <xdr:colOff>38100</xdr:colOff>
      <xdr:row>59</xdr:row>
      <xdr:rowOff>22658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13785</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1012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126341</xdr:rowOff>
    </xdr:from>
    <xdr:to>
      <xdr:col>15</xdr:col>
      <xdr:colOff>50800</xdr:colOff>
      <xdr:row>58</xdr:row>
      <xdr:rowOff>140661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070441"/>
          <a:ext cx="889000" cy="1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96730</xdr:rowOff>
    </xdr:from>
    <xdr:to>
      <xdr:col>15</xdr:col>
      <xdr:colOff>101600</xdr:colOff>
      <xdr:row>59</xdr:row>
      <xdr:rowOff>26880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18007</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1013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126341</xdr:rowOff>
    </xdr:from>
    <xdr:to>
      <xdr:col>10</xdr:col>
      <xdr:colOff>114300</xdr:colOff>
      <xdr:row>58</xdr:row>
      <xdr:rowOff>131742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70441"/>
          <a:ext cx="889000" cy="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96979</xdr:rowOff>
    </xdr:from>
    <xdr:to>
      <xdr:col>10</xdr:col>
      <xdr:colOff>165100</xdr:colOff>
      <xdr:row>59</xdr:row>
      <xdr:rowOff>27129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100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18256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1013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18188</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1013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90915</xdr:rowOff>
    </xdr:from>
    <xdr:to>
      <xdr:col>24</xdr:col>
      <xdr:colOff>114300</xdr:colOff>
      <xdr:row>59</xdr:row>
      <xdr:rowOff>21065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1003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60736</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1000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92166</xdr:rowOff>
    </xdr:from>
    <xdr:to>
      <xdr:col>20</xdr:col>
      <xdr:colOff>38100</xdr:colOff>
      <xdr:row>59</xdr:row>
      <xdr:rowOff>22316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1003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38843</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81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89861</xdr:rowOff>
    </xdr:from>
    <xdr:to>
      <xdr:col>15</xdr:col>
      <xdr:colOff>101600</xdr:colOff>
      <xdr:row>59</xdr:row>
      <xdr:rowOff>20011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3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36538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80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75541</xdr:rowOff>
    </xdr:from>
    <xdr:to>
      <xdr:col>10</xdr:col>
      <xdr:colOff>165100</xdr:colOff>
      <xdr:row>59</xdr:row>
      <xdr:rowOff>5691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1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22218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79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80942</xdr:rowOff>
    </xdr:from>
    <xdr:to>
      <xdr:col>6</xdr:col>
      <xdr:colOff>38100</xdr:colOff>
      <xdr:row>59</xdr:row>
      <xdr:rowOff>11092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2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27619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80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5262</xdr:rowOff>
    </xdr:from>
    <xdr:to>
      <xdr:col>24</xdr:col>
      <xdr:colOff>62865</xdr:colOff>
      <xdr:row>79</xdr:row>
      <xdr:rowOff>41892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78212"/>
          <a:ext cx="1270" cy="140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45719</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41892</xdr:rowOff>
    </xdr:from>
    <xdr:to>
      <xdr:col>24</xdr:col>
      <xdr:colOff>152400</xdr:colOff>
      <xdr:row>79</xdr:row>
      <xdr:rowOff>41892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8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123389</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224,600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5262</xdr:rowOff>
    </xdr:from>
    <xdr:to>
      <xdr:col>24</xdr:col>
      <xdr:colOff>152400</xdr:colOff>
      <xdr:row>71</xdr:row>
      <xdr:rowOff>5262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7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171431</xdr:rowOff>
    </xdr:from>
    <xdr:to>
      <xdr:col>24</xdr:col>
      <xdr:colOff>63500</xdr:colOff>
      <xdr:row>78</xdr:row>
      <xdr:rowOff>19586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373081"/>
          <a:ext cx="838200" cy="1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46071</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76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23194</xdr:rowOff>
    </xdr:from>
    <xdr:to>
      <xdr:col>24</xdr:col>
      <xdr:colOff>114300</xdr:colOff>
      <xdr:row>77</xdr:row>
      <xdr:rowOff>124794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19586</xdr:rowOff>
    </xdr:from>
    <xdr:to>
      <xdr:col>19</xdr:col>
      <xdr:colOff>177800</xdr:colOff>
      <xdr:row>78</xdr:row>
      <xdr:rowOff>68345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392686"/>
          <a:ext cx="889000" cy="48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15149</xdr:rowOff>
    </xdr:from>
    <xdr:to>
      <xdr:col>20</xdr:col>
      <xdr:colOff>38100</xdr:colOff>
      <xdr:row>77</xdr:row>
      <xdr:rowOff>116749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133276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56338</xdr:rowOff>
    </xdr:from>
    <xdr:to>
      <xdr:col>15</xdr:col>
      <xdr:colOff>50800</xdr:colOff>
      <xdr:row>78</xdr:row>
      <xdr:rowOff>68345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429438"/>
          <a:ext cx="889000" cy="1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43148</xdr:rowOff>
    </xdr:from>
    <xdr:to>
      <xdr:col>15</xdr:col>
      <xdr:colOff>101600</xdr:colOff>
      <xdr:row>77</xdr:row>
      <xdr:rowOff>144748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161275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56338</xdr:rowOff>
    </xdr:from>
    <xdr:to>
      <xdr:col>10</xdr:col>
      <xdr:colOff>114300</xdr:colOff>
      <xdr:row>78</xdr:row>
      <xdr:rowOff>81386</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29438"/>
          <a:ext cx="889000" cy="2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123909</xdr:rowOff>
    </xdr:from>
    <xdr:to>
      <xdr:col>10</xdr:col>
      <xdr:colOff>165100</xdr:colOff>
      <xdr:row>78</xdr:row>
      <xdr:rowOff>54059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70586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100934</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120631</xdr:rowOff>
    </xdr:from>
    <xdr:to>
      <xdr:col>24</xdr:col>
      <xdr:colOff>114300</xdr:colOff>
      <xdr:row>78</xdr:row>
      <xdr:rowOff>50781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32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99058</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30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140236</xdr:rowOff>
    </xdr:from>
    <xdr:to>
      <xdr:col>20</xdr:col>
      <xdr:colOff>38100</xdr:colOff>
      <xdr:row>78</xdr:row>
      <xdr:rowOff>70386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34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61513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43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17545</xdr:rowOff>
    </xdr:from>
    <xdr:to>
      <xdr:col>15</xdr:col>
      <xdr:colOff>101600</xdr:colOff>
      <xdr:row>78</xdr:row>
      <xdr:rowOff>119145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9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110272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8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5538</xdr:rowOff>
    </xdr:from>
    <xdr:to>
      <xdr:col>10</xdr:col>
      <xdr:colOff>165100</xdr:colOff>
      <xdr:row>78</xdr:row>
      <xdr:rowOff>107138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98265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7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30586</xdr:rowOff>
    </xdr:from>
    <xdr:to>
      <xdr:col>6</xdr:col>
      <xdr:colOff>38100</xdr:colOff>
      <xdr:row>78</xdr:row>
      <xdr:rowOff>132186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0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123313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9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102619</xdr:rowOff>
    </xdr:from>
    <xdr:to>
      <xdr:col>24</xdr:col>
      <xdr:colOff>62865</xdr:colOff>
      <xdr:row>99</xdr:row>
      <xdr:rowOff>158934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533119"/>
          <a:ext cx="1270" cy="159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162761</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158934</xdr:rowOff>
    </xdr:from>
    <xdr:to>
      <xdr:col>24</xdr:col>
      <xdr:colOff>152400</xdr:colOff>
      <xdr:row>99</xdr:row>
      <xdr:rowOff>158934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7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49296</xdr:rowOff>
    </xdr:from>
    <xdr:ext cx="599010"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3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114,271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102619</xdr:rowOff>
    </xdr:from>
    <xdr:to>
      <xdr:col>24</xdr:col>
      <xdr:colOff>152400</xdr:colOff>
      <xdr:row>90</xdr:row>
      <xdr:rowOff>102619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5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54090</xdr:rowOff>
    </xdr:from>
    <xdr:to>
      <xdr:col>24</xdr:col>
      <xdr:colOff>63500</xdr:colOff>
      <xdr:row>97</xdr:row>
      <xdr:rowOff>119959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6513290"/>
          <a:ext cx="838200" cy="237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14766</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816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36339</xdr:rowOff>
    </xdr:from>
    <xdr:to>
      <xdr:col>24</xdr:col>
      <xdr:colOff>114300</xdr:colOff>
      <xdr:row>98</xdr:row>
      <xdr:rowOff>137939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119959</xdr:rowOff>
    </xdr:from>
    <xdr:to>
      <xdr:col>19</xdr:col>
      <xdr:colOff>177800</xdr:colOff>
      <xdr:row>98</xdr:row>
      <xdr:rowOff>15782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6750609"/>
          <a:ext cx="889000" cy="67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169139</xdr:rowOff>
    </xdr:from>
    <xdr:to>
      <xdr:col>20</xdr:col>
      <xdr:colOff>38100</xdr:colOff>
      <xdr:row>98</xdr:row>
      <xdr:rowOff>99289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90416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13545</xdr:rowOff>
    </xdr:from>
    <xdr:to>
      <xdr:col>15</xdr:col>
      <xdr:colOff>50800</xdr:colOff>
      <xdr:row>98</xdr:row>
      <xdr:rowOff>15782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019300" y="16815645"/>
          <a:ext cx="889000" cy="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108869</xdr:rowOff>
    </xdr:from>
    <xdr:to>
      <xdr:col>15</xdr:col>
      <xdr:colOff>101600</xdr:colOff>
      <xdr:row>98</xdr:row>
      <xdr:rowOff>39019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55546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10215</xdr:rowOff>
    </xdr:from>
    <xdr:to>
      <xdr:col>10</xdr:col>
      <xdr:colOff>114300</xdr:colOff>
      <xdr:row>98</xdr:row>
      <xdr:rowOff>13545</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1130300" y="16812315"/>
          <a:ext cx="889000" cy="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12058</xdr:rowOff>
    </xdr:from>
    <xdr:to>
      <xdr:col>10</xdr:col>
      <xdr:colOff>165100</xdr:colOff>
      <xdr:row>98</xdr:row>
      <xdr:rowOff>113658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104785</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90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94628</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89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3290</xdr:rowOff>
    </xdr:from>
    <xdr:to>
      <xdr:col>24</xdr:col>
      <xdr:colOff>114300</xdr:colOff>
      <xdr:row>96</xdr:row>
      <xdr:rowOff>104890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46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26167</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31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69159</xdr:rowOff>
    </xdr:from>
    <xdr:to>
      <xdr:col>20</xdr:col>
      <xdr:colOff>38100</xdr:colOff>
      <xdr:row>97</xdr:row>
      <xdr:rowOff>170759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69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15836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136432</xdr:rowOff>
    </xdr:from>
    <xdr:to>
      <xdr:col>15</xdr:col>
      <xdr:colOff>101600</xdr:colOff>
      <xdr:row>98</xdr:row>
      <xdr:rowOff>66582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76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57709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85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134195</xdr:rowOff>
    </xdr:from>
    <xdr:to>
      <xdr:col>10</xdr:col>
      <xdr:colOff>165100</xdr:colOff>
      <xdr:row>98</xdr:row>
      <xdr:rowOff>64345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76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80872</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54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130865</xdr:rowOff>
    </xdr:from>
    <xdr:to>
      <xdr:col>6</xdr:col>
      <xdr:colOff>38100</xdr:colOff>
      <xdr:row>98</xdr:row>
      <xdr:rowOff>61015</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77542</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53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147320</xdr:rowOff>
    </xdr:from>
    <xdr:to>
      <xdr:col>54</xdr:col>
      <xdr:colOff>189865</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976620"/>
          <a:ext cx="1270" cy="754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93997</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7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34</xdr:row>
      <xdr:rowOff>147320</xdr:rowOff>
    </xdr:from>
    <xdr:to>
      <xdr:col>55</xdr:col>
      <xdr:colOff>88900</xdr:colOff>
      <xdr:row>34</xdr:row>
      <xdr:rowOff>147320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97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135319</xdr:rowOff>
    </xdr:from>
    <xdr:to>
      <xdr:col>55</xdr:col>
      <xdr:colOff>0</xdr:colOff>
      <xdr:row>38</xdr:row>
      <xdr:rowOff>135699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650419"/>
          <a:ext cx="8382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64470</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5795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86043</xdr:rowOff>
    </xdr:from>
    <xdr:to>
      <xdr:col>55</xdr:col>
      <xdr:colOff>50800</xdr:colOff>
      <xdr:row>39</xdr:row>
      <xdr:rowOff>16193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13208</xdr:rowOff>
    </xdr:from>
    <xdr:to>
      <xdr:col>50</xdr:col>
      <xdr:colOff>114300</xdr:colOff>
      <xdr:row>38</xdr:row>
      <xdr:rowOff>135319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528308"/>
          <a:ext cx="889000" cy="12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74613</xdr:rowOff>
    </xdr:from>
    <xdr:to>
      <xdr:col>50</xdr:col>
      <xdr:colOff>165100</xdr:colOff>
      <xdr:row>39</xdr:row>
      <xdr:rowOff>4763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58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21290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64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79692</xdr:rowOff>
    </xdr:from>
    <xdr:to>
      <xdr:col>45</xdr:col>
      <xdr:colOff>177800</xdr:colOff>
      <xdr:row>38</xdr:row>
      <xdr:rowOff>13208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423342"/>
          <a:ext cx="889000" cy="10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75374</xdr:rowOff>
    </xdr:from>
    <xdr:to>
      <xdr:col>46</xdr:col>
      <xdr:colOff>38100</xdr:colOff>
      <xdr:row>39</xdr:row>
      <xdr:rowOff>5524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9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168101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683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114745</xdr:rowOff>
    </xdr:from>
    <xdr:to>
      <xdr:col>41</xdr:col>
      <xdr:colOff>50800</xdr:colOff>
      <xdr:row>37</xdr:row>
      <xdr:rowOff>79692</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5429695"/>
          <a:ext cx="889000" cy="99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55753</xdr:rowOff>
    </xdr:from>
    <xdr:to>
      <xdr:col>41</xdr:col>
      <xdr:colOff>101600</xdr:colOff>
      <xdr:row>38</xdr:row>
      <xdr:rowOff>157353</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7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148480</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663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151765</xdr:rowOff>
    </xdr:from>
    <xdr:to>
      <xdr:col>36</xdr:col>
      <xdr:colOff>165100</xdr:colOff>
      <xdr:row>38</xdr:row>
      <xdr:rowOff>81915</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73042</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5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84899</xdr:rowOff>
    </xdr:from>
    <xdr:to>
      <xdr:col>55</xdr:col>
      <xdr:colOff>50800</xdr:colOff>
      <xdr:row>39</xdr:row>
      <xdr:rowOff>15049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59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44276</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387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84519</xdr:rowOff>
    </xdr:from>
    <xdr:to>
      <xdr:col>50</xdr:col>
      <xdr:colOff>165100</xdr:colOff>
      <xdr:row>39</xdr:row>
      <xdr:rowOff>14669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59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5796</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692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133858</xdr:rowOff>
    </xdr:from>
    <xdr:to>
      <xdr:col>46</xdr:col>
      <xdr:colOff>38100</xdr:colOff>
      <xdr:row>38</xdr:row>
      <xdr:rowOff>64008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47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80535</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15428" y="6252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28892</xdr:rowOff>
    </xdr:from>
    <xdr:to>
      <xdr:col>41</xdr:col>
      <xdr:colOff>101600</xdr:colOff>
      <xdr:row>37</xdr:row>
      <xdr:rowOff>130492</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37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147019</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26428" y="614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63945</xdr:rowOff>
    </xdr:from>
    <xdr:to>
      <xdr:col>36</xdr:col>
      <xdr:colOff>165100</xdr:colOff>
      <xdr:row>31</xdr:row>
      <xdr:rowOff>165545</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537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10622</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37428" y="515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16142</xdr:rowOff>
    </xdr:from>
    <xdr:to>
      <xdr:col>54</xdr:col>
      <xdr:colOff>189865</xdr:colOff>
      <xdr:row>59</xdr:row>
      <xdr:rowOff>90404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760092"/>
          <a:ext cx="1270" cy="144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94231</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90404</xdr:rowOff>
    </xdr:from>
    <xdr:to>
      <xdr:col>55</xdr:col>
      <xdr:colOff>88900</xdr:colOff>
      <xdr:row>59</xdr:row>
      <xdr:rowOff>90404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134269</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5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16142</xdr:rowOff>
    </xdr:from>
    <xdr:to>
      <xdr:col>55</xdr:col>
      <xdr:colOff>88900</xdr:colOff>
      <xdr:row>51</xdr:row>
      <xdr:rowOff>16142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76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21465</xdr:rowOff>
    </xdr:from>
    <xdr:to>
      <xdr:col>55</xdr:col>
      <xdr:colOff>0</xdr:colOff>
      <xdr:row>57</xdr:row>
      <xdr:rowOff>27376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9794115"/>
          <a:ext cx="838200" cy="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10961</xdr:rowOff>
    </xdr:from>
    <xdr:ext cx="534377"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95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32534</xdr:rowOff>
    </xdr:from>
    <xdr:to>
      <xdr:col>55</xdr:col>
      <xdr:colOff>50800</xdr:colOff>
      <xdr:row>58</xdr:row>
      <xdr:rowOff>134134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41925</xdr:rowOff>
    </xdr:from>
    <xdr:to>
      <xdr:col>50</xdr:col>
      <xdr:colOff>114300</xdr:colOff>
      <xdr:row>57</xdr:row>
      <xdr:rowOff>27376</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8750300" y="9643125"/>
          <a:ext cx="889000" cy="15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40812</xdr:rowOff>
    </xdr:from>
    <xdr:to>
      <xdr:col>50</xdr:col>
      <xdr:colOff>165100</xdr:colOff>
      <xdr:row>58</xdr:row>
      <xdr:rowOff>142412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133539</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100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41925</xdr:rowOff>
    </xdr:from>
    <xdr:to>
      <xdr:col>45</xdr:col>
      <xdr:colOff>177800</xdr:colOff>
      <xdr:row>56</xdr:row>
      <xdr:rowOff>114571</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7861300" y="9643125"/>
          <a:ext cx="889000" cy="7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45074</xdr:rowOff>
    </xdr:from>
    <xdr:to>
      <xdr:col>46</xdr:col>
      <xdr:colOff>38100</xdr:colOff>
      <xdr:row>58</xdr:row>
      <xdr:rowOff>146674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137801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114571</xdr:rowOff>
    </xdr:from>
    <xdr:to>
      <xdr:col>41</xdr:col>
      <xdr:colOff>50800</xdr:colOff>
      <xdr:row>57</xdr:row>
      <xdr:rowOff>123910</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972300" y="9715771"/>
          <a:ext cx="889000" cy="180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68245</xdr:rowOff>
    </xdr:from>
    <xdr:to>
      <xdr:col>41</xdr:col>
      <xdr:colOff>101600</xdr:colOff>
      <xdr:row>58</xdr:row>
      <xdr:rowOff>169845</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160972</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26428" y="101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40061</xdr:rowOff>
    </xdr:from>
    <xdr:to>
      <xdr:col>36</xdr:col>
      <xdr:colOff>165100</xdr:colOff>
      <xdr:row>58</xdr:row>
      <xdr:rowOff>141661</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132788</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07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142115</xdr:rowOff>
    </xdr:from>
    <xdr:to>
      <xdr:col>55</xdr:col>
      <xdr:colOff>50800</xdr:colOff>
      <xdr:row>57</xdr:row>
      <xdr:rowOff>72265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974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164992</xdr:rowOff>
    </xdr:from>
    <xdr:ext cx="534377"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59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148026</xdr:rowOff>
    </xdr:from>
    <xdr:to>
      <xdr:col>50</xdr:col>
      <xdr:colOff>165100</xdr:colOff>
      <xdr:row>57</xdr:row>
      <xdr:rowOff>78176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974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94703</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372111" y="952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162575</xdr:rowOff>
    </xdr:from>
    <xdr:to>
      <xdr:col>46</xdr:col>
      <xdr:colOff>38100</xdr:colOff>
      <xdr:row>56</xdr:row>
      <xdr:rowOff>92725</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959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109252</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483111" y="936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63771</xdr:rowOff>
    </xdr:from>
    <xdr:to>
      <xdr:col>41</xdr:col>
      <xdr:colOff>101600</xdr:colOff>
      <xdr:row>56</xdr:row>
      <xdr:rowOff>165371</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966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10448</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594111" y="944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73110</xdr:rowOff>
    </xdr:from>
    <xdr:to>
      <xdr:col>36</xdr:col>
      <xdr:colOff>165100</xdr:colOff>
      <xdr:row>58</xdr:row>
      <xdr:rowOff>3260</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984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19787</xdr:rowOff>
    </xdr:from>
    <xdr:ext cx="534377"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05111" y="962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95555</xdr:rowOff>
    </xdr:from>
    <xdr:to>
      <xdr:col>54</xdr:col>
      <xdr:colOff>189865</xdr:colOff>
      <xdr:row>79</xdr:row>
      <xdr:rowOff>43751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2268505"/>
          <a:ext cx="1270" cy="131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47578</xdr:rowOff>
    </xdr:from>
    <xdr:ext cx="313932"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92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43751</xdr:rowOff>
    </xdr:from>
    <xdr:to>
      <xdr:col>55</xdr:col>
      <xdr:colOff>88900</xdr:colOff>
      <xdr:row>79</xdr:row>
      <xdr:rowOff>43751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8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42232</xdr:rowOff>
    </xdr:from>
    <xdr:ext cx="599010"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20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95555</xdr:rowOff>
    </xdr:from>
    <xdr:to>
      <xdr:col>55</xdr:col>
      <xdr:colOff>88900</xdr:colOff>
      <xdr:row>71</xdr:row>
      <xdr:rowOff>95555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226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146278</xdr:rowOff>
    </xdr:from>
    <xdr:to>
      <xdr:col>55</xdr:col>
      <xdr:colOff>0</xdr:colOff>
      <xdr:row>78</xdr:row>
      <xdr:rowOff>153366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9639300" y="13519378"/>
          <a:ext cx="838200" cy="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102252</xdr:rowOff>
    </xdr:from>
    <xdr:ext cx="469744"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30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124777</xdr:rowOff>
    </xdr:from>
    <xdr:to>
      <xdr:col>50</xdr:col>
      <xdr:colOff>114300</xdr:colOff>
      <xdr:row>78</xdr:row>
      <xdr:rowOff>153366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8750300" y="13497877"/>
          <a:ext cx="889000" cy="2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87618</xdr:rowOff>
    </xdr:from>
    <xdr:to>
      <xdr:col>50</xdr:col>
      <xdr:colOff>165100</xdr:colOff>
      <xdr:row>79</xdr:row>
      <xdr:rowOff>17768</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34295</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04428" y="132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124777</xdr:rowOff>
    </xdr:from>
    <xdr:to>
      <xdr:col>45</xdr:col>
      <xdr:colOff>177800</xdr:colOff>
      <xdr:row>78</xdr:row>
      <xdr:rowOff>131102</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7861300" y="13497877"/>
          <a:ext cx="8890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87415</xdr:rowOff>
    </xdr:from>
    <xdr:to>
      <xdr:col>46</xdr:col>
      <xdr:colOff>38100</xdr:colOff>
      <xdr:row>79</xdr:row>
      <xdr:rowOff>17565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4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8692</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15428" y="1355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131102</xdr:rowOff>
    </xdr:from>
    <xdr:to>
      <xdr:col>41</xdr:col>
      <xdr:colOff>50800</xdr:colOff>
      <xdr:row>78</xdr:row>
      <xdr:rowOff>142647</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6972300" y="13504202"/>
          <a:ext cx="889000" cy="1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82195</xdr:rowOff>
    </xdr:from>
    <xdr:to>
      <xdr:col>41</xdr:col>
      <xdr:colOff>101600</xdr:colOff>
      <xdr:row>79</xdr:row>
      <xdr:rowOff>12345</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4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3472</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54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95022</xdr:rowOff>
    </xdr:from>
    <xdr:to>
      <xdr:col>36</xdr:col>
      <xdr:colOff>165100</xdr:colOff>
      <xdr:row>79</xdr:row>
      <xdr:rowOff>25172</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46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16299</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56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95478</xdr:rowOff>
    </xdr:from>
    <xdr:to>
      <xdr:col>55</xdr:col>
      <xdr:colOff>50800</xdr:colOff>
      <xdr:row>79</xdr:row>
      <xdr:rowOff>25628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346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57801</xdr:rowOff>
    </xdr:from>
    <xdr:ext cx="469744"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3430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102566</xdr:rowOff>
    </xdr:from>
    <xdr:to>
      <xdr:col>50</xdr:col>
      <xdr:colOff>165100</xdr:colOff>
      <xdr:row>79</xdr:row>
      <xdr:rowOff>32716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347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23843</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04428" y="1356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73977</xdr:rowOff>
    </xdr:from>
    <xdr:to>
      <xdr:col>46</xdr:col>
      <xdr:colOff>38100</xdr:colOff>
      <xdr:row>79</xdr:row>
      <xdr:rowOff>4127</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344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20654</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515428" y="1322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80302</xdr:rowOff>
    </xdr:from>
    <xdr:to>
      <xdr:col>41</xdr:col>
      <xdr:colOff>101600</xdr:colOff>
      <xdr:row>79</xdr:row>
      <xdr:rowOff>10452</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45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26979</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626428" y="1322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91847</xdr:rowOff>
    </xdr:from>
    <xdr:to>
      <xdr:col>36</xdr:col>
      <xdr:colOff>165100</xdr:colOff>
      <xdr:row>79</xdr:row>
      <xdr:rowOff>21997</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46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38524</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37428" y="1324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156714</xdr:rowOff>
    </xdr:from>
    <xdr:to>
      <xdr:col>54</xdr:col>
      <xdr:colOff>189865</xdr:colOff>
      <xdr:row>98</xdr:row>
      <xdr:rowOff>148158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415764"/>
          <a:ext cx="1270" cy="153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151985</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148158</xdr:rowOff>
    </xdr:from>
    <xdr:to>
      <xdr:col>55</xdr:col>
      <xdr:colOff>88900</xdr:colOff>
      <xdr:row>98</xdr:row>
      <xdr:rowOff>148158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103391</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1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152,187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156714</xdr:rowOff>
    </xdr:from>
    <xdr:to>
      <xdr:col>55</xdr:col>
      <xdr:colOff>88900</xdr:colOff>
      <xdr:row>89</xdr:row>
      <xdr:rowOff>156714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41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149671</xdr:rowOff>
    </xdr:from>
    <xdr:to>
      <xdr:col>55</xdr:col>
      <xdr:colOff>0</xdr:colOff>
      <xdr:row>97</xdr:row>
      <xdr:rowOff>119224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608871"/>
          <a:ext cx="838200" cy="14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108083</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567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129656</xdr:rowOff>
    </xdr:from>
    <xdr:to>
      <xdr:col>55</xdr:col>
      <xdr:colOff>50800</xdr:colOff>
      <xdr:row>97</xdr:row>
      <xdr:rowOff>59806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119224</xdr:rowOff>
    </xdr:from>
    <xdr:to>
      <xdr:col>50</xdr:col>
      <xdr:colOff>114300</xdr:colOff>
      <xdr:row>98</xdr:row>
      <xdr:rowOff>7939</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749874"/>
          <a:ext cx="889000" cy="6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117377</xdr:rowOff>
    </xdr:from>
    <xdr:to>
      <xdr:col>50</xdr:col>
      <xdr:colOff>165100</xdr:colOff>
      <xdr:row>97</xdr:row>
      <xdr:rowOff>47527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64054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150738</xdr:rowOff>
    </xdr:from>
    <xdr:to>
      <xdr:col>45</xdr:col>
      <xdr:colOff>177800</xdr:colOff>
      <xdr:row>98</xdr:row>
      <xdr:rowOff>7939</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7861300" y="16781388"/>
          <a:ext cx="889000" cy="2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129471</xdr:rowOff>
    </xdr:from>
    <xdr:to>
      <xdr:col>46</xdr:col>
      <xdr:colOff>38100</xdr:colOff>
      <xdr:row>97</xdr:row>
      <xdr:rowOff>59621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76148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150738</xdr:rowOff>
    </xdr:from>
    <xdr:to>
      <xdr:col>41</xdr:col>
      <xdr:colOff>50800</xdr:colOff>
      <xdr:row>97</xdr:row>
      <xdr:rowOff>151000</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6972300" y="16781388"/>
          <a:ext cx="889000" cy="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141108</xdr:rowOff>
    </xdr:from>
    <xdr:to>
      <xdr:col>41</xdr:col>
      <xdr:colOff>101600</xdr:colOff>
      <xdr:row>97</xdr:row>
      <xdr:rowOff>71258</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6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87785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37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134130</xdr:rowOff>
    </xdr:from>
    <xdr:to>
      <xdr:col>36</xdr:col>
      <xdr:colOff>165100</xdr:colOff>
      <xdr:row>97</xdr:row>
      <xdr:rowOff>64280</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80807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36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98871</xdr:rowOff>
    </xdr:from>
    <xdr:to>
      <xdr:col>55</xdr:col>
      <xdr:colOff>50800</xdr:colOff>
      <xdr:row>97</xdr:row>
      <xdr:rowOff>29021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55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121748</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40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68424</xdr:rowOff>
    </xdr:from>
    <xdr:to>
      <xdr:col>50</xdr:col>
      <xdr:colOff>165100</xdr:colOff>
      <xdr:row>97</xdr:row>
      <xdr:rowOff>170024</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69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161151</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79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128589</xdr:rowOff>
    </xdr:from>
    <xdr:to>
      <xdr:col>46</xdr:col>
      <xdr:colOff>38100</xdr:colOff>
      <xdr:row>98</xdr:row>
      <xdr:rowOff>58739</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75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49866</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85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99938</xdr:rowOff>
    </xdr:from>
    <xdr:to>
      <xdr:col>41</xdr:col>
      <xdr:colOff>101600</xdr:colOff>
      <xdr:row>98</xdr:row>
      <xdr:rowOff>30088</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73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21215</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82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100200</xdr:rowOff>
    </xdr:from>
    <xdr:to>
      <xdr:col>36</xdr:col>
      <xdr:colOff>165100</xdr:colOff>
      <xdr:row>98</xdr:row>
      <xdr:rowOff>30350</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73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21477</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82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137917</xdr:rowOff>
    </xdr:from>
    <xdr:to>
      <xdr:col>85</xdr:col>
      <xdr:colOff>126364</xdr:colOff>
      <xdr:row>37</xdr:row>
      <xdr:rowOff>115925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281417"/>
          <a:ext cx="1269" cy="1178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119752</xdr:rowOff>
    </xdr:from>
    <xdr:ext cx="469744"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4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115925</xdr:rowOff>
    </xdr:from>
    <xdr:to>
      <xdr:col>86</xdr:col>
      <xdr:colOff>25400</xdr:colOff>
      <xdr:row>37</xdr:row>
      <xdr:rowOff>115925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4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84594</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137917</xdr:rowOff>
    </xdr:from>
    <xdr:to>
      <xdr:col>86</xdr:col>
      <xdr:colOff>25400</xdr:colOff>
      <xdr:row>30</xdr:row>
      <xdr:rowOff>137917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28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144455</xdr:rowOff>
    </xdr:from>
    <xdr:to>
      <xdr:col>85</xdr:col>
      <xdr:colOff>127000</xdr:colOff>
      <xdr:row>36</xdr:row>
      <xdr:rowOff>45174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5973755"/>
          <a:ext cx="838200" cy="24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26156</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198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21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45174</xdr:rowOff>
    </xdr:from>
    <xdr:to>
      <xdr:col>81</xdr:col>
      <xdr:colOff>50800</xdr:colOff>
      <xdr:row>36</xdr:row>
      <xdr:rowOff>104084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4592300" y="6217374"/>
          <a:ext cx="889000" cy="5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66132</xdr:rowOff>
    </xdr:from>
    <xdr:to>
      <xdr:col>81</xdr:col>
      <xdr:colOff>101600</xdr:colOff>
      <xdr:row>36</xdr:row>
      <xdr:rowOff>167732</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2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158859</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33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99489</xdr:rowOff>
    </xdr:from>
    <xdr:to>
      <xdr:col>76</xdr:col>
      <xdr:colOff>114300</xdr:colOff>
      <xdr:row>36</xdr:row>
      <xdr:rowOff>104084</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3703300" y="6271689"/>
          <a:ext cx="88900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54404</xdr:rowOff>
    </xdr:from>
    <xdr:to>
      <xdr:col>76</xdr:col>
      <xdr:colOff>165100</xdr:colOff>
      <xdr:row>36</xdr:row>
      <xdr:rowOff>156004</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22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147131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31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139631</xdr:rowOff>
    </xdr:from>
    <xdr:to>
      <xdr:col>71</xdr:col>
      <xdr:colOff>177800</xdr:colOff>
      <xdr:row>36</xdr:row>
      <xdr:rowOff>99489</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2814300" y="5968931"/>
          <a:ext cx="889000" cy="30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64143</xdr:rowOff>
    </xdr:from>
    <xdr:to>
      <xdr:col>72</xdr:col>
      <xdr:colOff>38100</xdr:colOff>
      <xdr:row>36</xdr:row>
      <xdr:rowOff>165743</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2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156870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32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31567</xdr:rowOff>
    </xdr:from>
    <xdr:to>
      <xdr:col>67</xdr:col>
      <xdr:colOff>101600</xdr:colOff>
      <xdr:row>36</xdr:row>
      <xdr:rowOff>133167</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2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124294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29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93655</xdr:rowOff>
    </xdr:from>
    <xdr:to>
      <xdr:col>85</xdr:col>
      <xdr:colOff>177800</xdr:colOff>
      <xdr:row>35</xdr:row>
      <xdr:rowOff>23805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592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116532</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577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165824</xdr:rowOff>
    </xdr:from>
    <xdr:to>
      <xdr:col>81</xdr:col>
      <xdr:colOff>101600</xdr:colOff>
      <xdr:row>36</xdr:row>
      <xdr:rowOff>95974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16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112501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594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53284</xdr:rowOff>
    </xdr:from>
    <xdr:to>
      <xdr:col>76</xdr:col>
      <xdr:colOff>165100</xdr:colOff>
      <xdr:row>36</xdr:row>
      <xdr:rowOff>154884</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22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171411</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00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48689</xdr:rowOff>
    </xdr:from>
    <xdr:to>
      <xdr:col>72</xdr:col>
      <xdr:colOff>38100</xdr:colOff>
      <xdr:row>36</xdr:row>
      <xdr:rowOff>150289</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22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166816</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599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88831</xdr:rowOff>
    </xdr:from>
    <xdr:to>
      <xdr:col>67</xdr:col>
      <xdr:colOff>101600</xdr:colOff>
      <xdr:row>35</xdr:row>
      <xdr:rowOff>18981</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591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35508</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569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120917</xdr:rowOff>
    </xdr:from>
    <xdr:to>
      <xdr:col>85</xdr:col>
      <xdr:colOff>126364</xdr:colOff>
      <xdr:row>59</xdr:row>
      <xdr:rowOff>103695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521967"/>
          <a:ext cx="1269" cy="16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107522</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2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103695</xdr:rowOff>
    </xdr:from>
    <xdr:to>
      <xdr:col>86</xdr:col>
      <xdr:colOff>25400</xdr:colOff>
      <xdr:row>59</xdr:row>
      <xdr:rowOff>103695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21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67594</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29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120917</xdr:rowOff>
    </xdr:from>
    <xdr:to>
      <xdr:col>86</xdr:col>
      <xdr:colOff>25400</xdr:colOff>
      <xdr:row>49</xdr:row>
      <xdr:rowOff>120917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5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106744</xdr:rowOff>
    </xdr:from>
    <xdr:to>
      <xdr:col>85</xdr:col>
      <xdr:colOff>127000</xdr:colOff>
      <xdr:row>57</xdr:row>
      <xdr:rowOff>119482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5481300" y="9879394"/>
          <a:ext cx="838200" cy="1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112196</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884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133769</xdr:rowOff>
    </xdr:from>
    <xdr:to>
      <xdr:col>85</xdr:col>
      <xdr:colOff>177800</xdr:colOff>
      <xdr:row>58</xdr:row>
      <xdr:rowOff>63919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106744</xdr:rowOff>
    </xdr:from>
    <xdr:to>
      <xdr:col>81</xdr:col>
      <xdr:colOff>50800</xdr:colOff>
      <xdr:row>57</xdr:row>
      <xdr:rowOff>120002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4592300" y="9879394"/>
          <a:ext cx="8890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107112</xdr:rowOff>
    </xdr:from>
    <xdr:to>
      <xdr:col>81</xdr:col>
      <xdr:colOff>101600</xdr:colOff>
      <xdr:row>58</xdr:row>
      <xdr:rowOff>37262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8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28389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97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117399</xdr:rowOff>
    </xdr:from>
    <xdr:to>
      <xdr:col>76</xdr:col>
      <xdr:colOff>114300</xdr:colOff>
      <xdr:row>57</xdr:row>
      <xdr:rowOff>120002</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3703300" y="9890049"/>
          <a:ext cx="889000" cy="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154636</xdr:rowOff>
    </xdr:from>
    <xdr:to>
      <xdr:col>76</xdr:col>
      <xdr:colOff>165100</xdr:colOff>
      <xdr:row>58</xdr:row>
      <xdr:rowOff>84786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9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75913</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100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117399</xdr:rowOff>
    </xdr:from>
    <xdr:to>
      <xdr:col>71</xdr:col>
      <xdr:colOff>177800</xdr:colOff>
      <xdr:row>58</xdr:row>
      <xdr:rowOff>57924</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2814300" y="9890049"/>
          <a:ext cx="889000" cy="1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133020</xdr:rowOff>
    </xdr:from>
    <xdr:to>
      <xdr:col>72</xdr:col>
      <xdr:colOff>38100</xdr:colOff>
      <xdr:row>58</xdr:row>
      <xdr:rowOff>63170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54297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9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124828</xdr:rowOff>
    </xdr:from>
    <xdr:to>
      <xdr:col>67</xdr:col>
      <xdr:colOff>101600</xdr:colOff>
      <xdr:row>58</xdr:row>
      <xdr:rowOff>54978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71505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68682</xdr:rowOff>
    </xdr:from>
    <xdr:to>
      <xdr:col>85</xdr:col>
      <xdr:colOff>177800</xdr:colOff>
      <xdr:row>57</xdr:row>
      <xdr:rowOff>170282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84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91559</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69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55944</xdr:rowOff>
    </xdr:from>
    <xdr:to>
      <xdr:col>81</xdr:col>
      <xdr:colOff>101600</xdr:colOff>
      <xdr:row>57</xdr:row>
      <xdr:rowOff>157544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82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2621</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960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69202</xdr:rowOff>
    </xdr:from>
    <xdr:to>
      <xdr:col>76</xdr:col>
      <xdr:colOff>165100</xdr:colOff>
      <xdr:row>57</xdr:row>
      <xdr:rowOff>170802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84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15879</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961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66599</xdr:rowOff>
    </xdr:from>
    <xdr:to>
      <xdr:col>72</xdr:col>
      <xdr:colOff>38100</xdr:colOff>
      <xdr:row>57</xdr:row>
      <xdr:rowOff>168199</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83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13276</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961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7124</xdr:rowOff>
    </xdr:from>
    <xdr:to>
      <xdr:col>67</xdr:col>
      <xdr:colOff>101600</xdr:colOff>
      <xdr:row>58</xdr:row>
      <xdr:rowOff>108724</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95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99851</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1004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15167</xdr:rowOff>
    </xdr:from>
    <xdr:to>
      <xdr:col>85</xdr:col>
      <xdr:colOff>126364</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016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93385</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637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133294</xdr:rowOff>
    </xdr:from>
    <xdr:ext cx="599010"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7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412,686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15167</xdr:rowOff>
    </xdr:from>
    <xdr:to>
      <xdr:col>86</xdr:col>
      <xdr:colOff>25400</xdr:colOff>
      <xdr:row>70</xdr:row>
      <xdr:rowOff>15167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01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43966</xdr:rowOff>
    </xdr:from>
    <xdr:to>
      <xdr:col>85</xdr:col>
      <xdr:colOff>127000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5481300" y="13588516"/>
          <a:ext cx="838200" cy="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10834</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383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43966</xdr:rowOff>
    </xdr:from>
    <xdr:to>
      <xdr:col>81</xdr:col>
      <xdr:colOff>50800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4592300" y="13588516"/>
          <a:ext cx="889000" cy="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162497</xdr:rowOff>
    </xdr:from>
    <xdr:to>
      <xdr:col>81</xdr:col>
      <xdr:colOff>101600</xdr:colOff>
      <xdr:row>79</xdr:row>
      <xdr:rowOff>92647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109174</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2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158325</xdr:rowOff>
    </xdr:from>
    <xdr:to>
      <xdr:col>76</xdr:col>
      <xdr:colOff>165100</xdr:colOff>
      <xdr:row>79</xdr:row>
      <xdr:rowOff>88475</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105002</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42923</xdr:rowOff>
    </xdr:from>
    <xdr:to>
      <xdr:col>71</xdr:col>
      <xdr:colOff>177800</xdr:colOff>
      <xdr:row>79</xdr:row>
      <xdr:rowOff>44450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2814300" y="13587473"/>
          <a:ext cx="889000" cy="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161461</xdr:rowOff>
    </xdr:from>
    <xdr:to>
      <xdr:col>72</xdr:col>
      <xdr:colOff>38100</xdr:colOff>
      <xdr:row>79</xdr:row>
      <xdr:rowOff>91611</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108138</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4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53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106672</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3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137835</xdr:rowOff>
    </xdr:from>
    <xdr:ext cx="249299"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510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164616</xdr:rowOff>
    </xdr:from>
    <xdr:to>
      <xdr:col>81</xdr:col>
      <xdr:colOff>101600</xdr:colOff>
      <xdr:row>79</xdr:row>
      <xdr:rowOff>94766</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53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85893</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92017" y="13630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163573</xdr:rowOff>
    </xdr:from>
    <xdr:to>
      <xdr:col>67</xdr:col>
      <xdr:colOff>101600</xdr:colOff>
      <xdr:row>79</xdr:row>
      <xdr:rowOff>93723</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53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84850</xdr:rowOff>
    </xdr:from>
    <xdr:ext cx="378565"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625017" y="13629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125464</xdr:rowOff>
    </xdr:from>
    <xdr:to>
      <xdr:col>85</xdr:col>
      <xdr:colOff>126364</xdr:colOff>
      <xdr:row>98</xdr:row>
      <xdr:rowOff>51105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555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54932</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51105</xdr:rowOff>
    </xdr:from>
    <xdr:to>
      <xdr:col>86</xdr:col>
      <xdr:colOff>25400</xdr:colOff>
      <xdr:row>98</xdr:row>
      <xdr:rowOff>51105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85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72141</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3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125464</xdr:rowOff>
    </xdr:from>
    <xdr:to>
      <xdr:col>86</xdr:col>
      <xdr:colOff>25400</xdr:colOff>
      <xdr:row>90</xdr:row>
      <xdr:rowOff>125464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5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14706</xdr:rowOff>
    </xdr:from>
    <xdr:to>
      <xdr:col>85</xdr:col>
      <xdr:colOff>127000</xdr:colOff>
      <xdr:row>95</xdr:row>
      <xdr:rowOff>46786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5481300" y="16302456"/>
          <a:ext cx="838200" cy="3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78351</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537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99924</xdr:rowOff>
    </xdr:from>
    <xdr:to>
      <xdr:col>85</xdr:col>
      <xdr:colOff>177800</xdr:colOff>
      <xdr:row>97</xdr:row>
      <xdr:rowOff>30074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14706</xdr:rowOff>
    </xdr:from>
    <xdr:to>
      <xdr:col>81</xdr:col>
      <xdr:colOff>50800</xdr:colOff>
      <xdr:row>95</xdr:row>
      <xdr:rowOff>18453</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6302456"/>
          <a:ext cx="889000" cy="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102667</xdr:rowOff>
    </xdr:from>
    <xdr:to>
      <xdr:col>81</xdr:col>
      <xdr:colOff>101600</xdr:colOff>
      <xdr:row>97</xdr:row>
      <xdr:rowOff>32817</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23944</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65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18453</xdr:rowOff>
    </xdr:from>
    <xdr:to>
      <xdr:col>76</xdr:col>
      <xdr:colOff>114300</xdr:colOff>
      <xdr:row>95</xdr:row>
      <xdr:rowOff>30886</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3703300" y="16306203"/>
          <a:ext cx="889000" cy="1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104826</xdr:rowOff>
    </xdr:from>
    <xdr:to>
      <xdr:col>76</xdr:col>
      <xdr:colOff>165100</xdr:colOff>
      <xdr:row>97</xdr:row>
      <xdr:rowOff>34976</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26103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65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158789</xdr:rowOff>
    </xdr:from>
    <xdr:to>
      <xdr:col>71</xdr:col>
      <xdr:colOff>177800</xdr:colOff>
      <xdr:row>95</xdr:row>
      <xdr:rowOff>30886</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2814300" y="16275089"/>
          <a:ext cx="889000" cy="4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130417</xdr:rowOff>
    </xdr:from>
    <xdr:to>
      <xdr:col>72</xdr:col>
      <xdr:colOff>38100</xdr:colOff>
      <xdr:row>97</xdr:row>
      <xdr:rowOff>60567</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51694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68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73089</xdr:rowOff>
    </xdr:from>
    <xdr:to>
      <xdr:col>67</xdr:col>
      <xdr:colOff>101600</xdr:colOff>
      <xdr:row>97</xdr:row>
      <xdr:rowOff>3239</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165816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62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167436</xdr:rowOff>
    </xdr:from>
    <xdr:to>
      <xdr:col>85</xdr:col>
      <xdr:colOff>177800</xdr:colOff>
      <xdr:row>95</xdr:row>
      <xdr:rowOff>97586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28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18863</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13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135356</xdr:rowOff>
    </xdr:from>
    <xdr:to>
      <xdr:col>81</xdr:col>
      <xdr:colOff>101600</xdr:colOff>
      <xdr:row>95</xdr:row>
      <xdr:rowOff>65506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25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82033</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02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139103</xdr:rowOff>
    </xdr:from>
    <xdr:to>
      <xdr:col>76</xdr:col>
      <xdr:colOff>165100</xdr:colOff>
      <xdr:row>95</xdr:row>
      <xdr:rowOff>69253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25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85780</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03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151536</xdr:rowOff>
    </xdr:from>
    <xdr:to>
      <xdr:col>72</xdr:col>
      <xdr:colOff>38100</xdr:colOff>
      <xdr:row>95</xdr:row>
      <xdr:rowOff>81686</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26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98213</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04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107989</xdr:rowOff>
    </xdr:from>
    <xdr:to>
      <xdr:col>67</xdr:col>
      <xdr:colOff>101600</xdr:colOff>
      <xdr:row>95</xdr:row>
      <xdr:rowOff>38139</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22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54666</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599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60261</xdr:rowOff>
    </xdr:from>
    <xdr:to>
      <xdr:col>116</xdr:col>
      <xdr:colOff>62864</xdr:colOff>
      <xdr:row>38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75211"/>
          <a:ext cx="1269" cy="116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65168</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580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6938</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15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60261</xdr:rowOff>
    </xdr:from>
    <xdr:to>
      <xdr:col>116</xdr:col>
      <xdr:colOff>152400</xdr:colOff>
      <xdr:row>31</xdr:row>
      <xdr:rowOff>60261</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7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154068</xdr:rowOff>
    </xdr:from>
    <xdr:ext cx="313932"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3262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131191</xdr:rowOff>
    </xdr:from>
    <xdr:to>
      <xdr:col>116</xdr:col>
      <xdr:colOff>114300</xdr:colOff>
      <xdr:row>38</xdr:row>
      <xdr:rowOff>61340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4748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116332</xdr:rowOff>
    </xdr:from>
    <xdr:to>
      <xdr:col>112</xdr:col>
      <xdr:colOff>38100</xdr:colOff>
      <xdr:row>38</xdr:row>
      <xdr:rowOff>46482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63009</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235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112903</xdr:rowOff>
    </xdr:from>
    <xdr:to>
      <xdr:col>107</xdr:col>
      <xdr:colOff>101600</xdr:colOff>
      <xdr:row>38</xdr:row>
      <xdr:rowOff>43053</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4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59580</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333" y="6231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105473</xdr:rowOff>
    </xdr:from>
    <xdr:to>
      <xdr:col>102</xdr:col>
      <xdr:colOff>165100</xdr:colOff>
      <xdr:row>38</xdr:row>
      <xdr:rowOff>35623</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44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52150</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224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109618</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453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衛生費は、住民１人当たりコストが前年度から</a:t>
          </a:r>
          <a:r>
            <a:rPr kumimoji="1" lang="en-US" altLang="ja-JP" sz="1300">
              <a:latin typeface="ＭＳ Ｐゴシック" panose="020B0600070205080204" pitchFamily="50" charset="-128"/>
              <a:ea typeface="ＭＳ Ｐゴシック" panose="020B0600070205080204" pitchFamily="50" charset="-128"/>
            </a:rPr>
            <a:t>14,534</a:t>
          </a:r>
          <a:r>
            <a:rPr kumimoji="1" lang="ja-JP" altLang="en-US" sz="1300">
              <a:latin typeface="ＭＳ Ｐゴシック" panose="020B0600070205080204" pitchFamily="50" charset="-128"/>
              <a:ea typeface="ＭＳ Ｐゴシック" panose="020B0600070205080204" pitchFamily="50" charset="-128"/>
            </a:rPr>
            <a:t>円増加し類似団体の中でも高い水準に位置している。一部事務組合の塵芥処理施設の建設工事に伴う負担金の増加や近年増加傾向にある救命救急センター負担金が主な要因となっている。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土木費は、住民１人当たりコストが前年度から</a:t>
          </a:r>
          <a:r>
            <a:rPr kumimoji="1" lang="en-US" altLang="ja-JP" sz="1300">
              <a:latin typeface="ＭＳ Ｐゴシック" panose="020B0600070205080204" pitchFamily="50" charset="-128"/>
              <a:ea typeface="ＭＳ Ｐゴシック" panose="020B0600070205080204" pitchFamily="50" charset="-128"/>
            </a:rPr>
            <a:t>12,953</a:t>
          </a:r>
          <a:r>
            <a:rPr kumimoji="1" lang="ja-JP" altLang="en-US" sz="1300">
              <a:latin typeface="ＭＳ Ｐゴシック" panose="020B0600070205080204" pitchFamily="50" charset="-128"/>
              <a:ea typeface="ＭＳ Ｐゴシック" panose="020B0600070205080204" pitchFamily="50" charset="-128"/>
            </a:rPr>
            <a:t>円増加し類似団体平均を上回る結果となった。町道の側溝拡幅及び舗装工事の増加や町道踏切拡幅工事を行ったことが主な要因となっている。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消防費は、住民１人当たりコストが前年度から</a:t>
          </a:r>
          <a:r>
            <a:rPr kumimoji="1" lang="en-US" altLang="ja-JP" sz="1300">
              <a:latin typeface="ＭＳ Ｐゴシック" panose="020B0600070205080204" pitchFamily="50" charset="-128"/>
              <a:ea typeface="ＭＳ Ｐゴシック" panose="020B0600070205080204" pitchFamily="50" charset="-128"/>
            </a:rPr>
            <a:t>10,657</a:t>
          </a:r>
          <a:r>
            <a:rPr kumimoji="1" lang="ja-JP" altLang="en-US" sz="1300">
              <a:latin typeface="ＭＳ Ｐゴシック" panose="020B0600070205080204" pitchFamily="50" charset="-128"/>
              <a:ea typeface="ＭＳ Ｐゴシック" panose="020B0600070205080204" pitchFamily="50" charset="-128"/>
            </a:rPr>
            <a:t>円増加し類似団体の中でも高い水準に位置している。一部事務組合の消防庁舎建設費用負担金の増加や全国瞬時警報システム更新工事を行ったことが主な要因となっている。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宮城県美里町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合併特例加算措置の縮減による普通交付税の減少等に伴う歳入一般財源を補てんするため、財政調整基金を前年度より多く取り崩している。実質単年度収支は前年度より</a:t>
          </a:r>
          <a:r>
            <a:rPr kumimoji="1" lang="en-US" altLang="ja-JP" sz="1400">
              <a:latin typeface="ＭＳ ゴシック" pitchFamily="49" charset="-128"/>
              <a:ea typeface="ＭＳ ゴシック" pitchFamily="49" charset="-128"/>
            </a:rPr>
            <a:t>1.71</a:t>
          </a:r>
          <a:r>
            <a:rPr kumimoji="1" lang="ja-JP" altLang="en-US" sz="1400">
              <a:latin typeface="ＭＳ ゴシック" pitchFamily="49" charset="-128"/>
              <a:ea typeface="ＭＳ ゴシック" pitchFamily="49" charset="-128"/>
            </a:rPr>
            <a:t>ポイント上昇したが、平成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年度以降赤字が続いている。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今後大規模な建設事業を控えていることから、事務事業の縮小や廃止、公共施設等総合管理計画に基づく統廃合を推進し、更なる歳出の抑制を図り、健全な行財政運営に努めていく。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宮城県美里町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過去のいずれにおいても、黒字となり赤字はない状況が続いているが、平成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年度以降黒字幅が減少傾向に転じている。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国民健康保険特別会計は、前年度から</a:t>
          </a:r>
          <a:r>
            <a:rPr kumimoji="1" lang="en-US" altLang="ja-JP" sz="1400">
              <a:latin typeface="ＭＳ ゴシック" pitchFamily="49" charset="-128"/>
              <a:ea typeface="ＭＳ ゴシック" pitchFamily="49" charset="-128"/>
            </a:rPr>
            <a:t>1.31</a:t>
          </a:r>
          <a:r>
            <a:rPr kumimoji="1" lang="ja-JP" altLang="en-US" sz="1400">
              <a:latin typeface="ＭＳ ゴシック" pitchFamily="49" charset="-128"/>
              <a:ea typeface="ＭＳ ゴシック" pitchFamily="49" charset="-128"/>
            </a:rPr>
            <a:t>ポイント低下した。国民健康保険税の収納率は</a:t>
          </a:r>
          <a:r>
            <a:rPr kumimoji="1" lang="en-US" altLang="ja-JP" sz="1400">
              <a:latin typeface="ＭＳ ゴシック" pitchFamily="49" charset="-128"/>
              <a:ea typeface="ＭＳ ゴシック" pitchFamily="49" charset="-128"/>
            </a:rPr>
            <a:t>0.7</a:t>
          </a:r>
          <a:r>
            <a:rPr kumimoji="1" lang="ja-JP" altLang="en-US" sz="1400">
              <a:latin typeface="ＭＳ ゴシック" pitchFamily="49" charset="-128"/>
              <a:ea typeface="ＭＳ ゴシック" pitchFamily="49" charset="-128"/>
            </a:rPr>
            <a:t>ポイント増加しており、事業の都道府県化に伴う会計規模の縮小が主な要因となっている。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水道事業会計及び下水道事業会計は、普及活動の促進や料金改定に伴う増収により経営改善を図る必要がある。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病院事業会計は、病床利用率</a:t>
          </a:r>
          <a:r>
            <a:rPr kumimoji="1" lang="en-US" altLang="ja-JP" sz="1400">
              <a:latin typeface="ＭＳ ゴシック" pitchFamily="49" charset="-128"/>
              <a:ea typeface="ＭＳ ゴシック" pitchFamily="49" charset="-128"/>
            </a:rPr>
            <a:t>82.5</a:t>
          </a:r>
          <a:r>
            <a:rPr kumimoji="1" lang="ja-JP" altLang="en-US" sz="1400">
              <a:latin typeface="ＭＳ ゴシック" pitchFamily="49" charset="-128"/>
              <a:ea typeface="ＭＳ ゴシック" pitchFamily="49" charset="-128"/>
            </a:rPr>
            <a:t>％で前年度から上昇したものの、地域の人口減少に伴う外来患者数の減少により一般会計からの繰入金が欠かせない状況にある。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11014802</v>
      </c>
      <c r="BO4" s="461"/>
      <c r="BP4" s="461"/>
      <c r="BQ4" s="461"/>
      <c r="BR4" s="461"/>
      <c r="BS4" s="461"/>
      <c r="BT4" s="461"/>
      <c r="BU4" s="462"/>
      <c r="BV4" s="460">
        <v>10082100</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2</v>
      </c>
      <c r="CU4" s="642"/>
      <c r="CV4" s="642"/>
      <c r="CW4" s="642"/>
      <c r="CX4" s="642"/>
      <c r="CY4" s="642"/>
      <c r="CZ4" s="642"/>
      <c r="DA4" s="643"/>
      <c r="DB4" s="641">
        <v>1.2</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10841612</v>
      </c>
      <c r="BO5" s="466"/>
      <c r="BP5" s="466"/>
      <c r="BQ5" s="466"/>
      <c r="BR5" s="466"/>
      <c r="BS5" s="466"/>
      <c r="BT5" s="466"/>
      <c r="BU5" s="467"/>
      <c r="BV5" s="465">
        <v>9940409</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91.5</v>
      </c>
      <c r="CU5" s="436"/>
      <c r="CV5" s="436"/>
      <c r="CW5" s="436"/>
      <c r="CX5" s="436"/>
      <c r="CY5" s="436"/>
      <c r="CZ5" s="436"/>
      <c r="DA5" s="437"/>
      <c r="DB5" s="435">
        <v>91.8</v>
      </c>
      <c r="DC5" s="436"/>
      <c r="DD5" s="436"/>
      <c r="DE5" s="436"/>
      <c r="DF5" s="436"/>
      <c r="DG5" s="436"/>
      <c r="DH5" s="436"/>
      <c r="DI5" s="437"/>
      <c r="DJ5" s="185"/>
      <c r="DK5" s="185"/>
      <c r="DL5" s="185"/>
      <c r="DM5" s="185"/>
      <c r="DN5" s="185"/>
      <c r="DO5" s="185"/>
    </row>
    <row r="6" spans="1:119" ht="18.75" customHeight="1" x14ac:dyDescent="0.15">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93</v>
      </c>
      <c r="AV6" s="523"/>
      <c r="AW6" s="523"/>
      <c r="AX6" s="523"/>
      <c r="AY6" s="445" t="s">
        <v>101</v>
      </c>
      <c r="AZ6" s="446"/>
      <c r="BA6" s="446"/>
      <c r="BB6" s="446"/>
      <c r="BC6" s="446"/>
      <c r="BD6" s="446"/>
      <c r="BE6" s="446"/>
      <c r="BF6" s="446"/>
      <c r="BG6" s="446"/>
      <c r="BH6" s="446"/>
      <c r="BI6" s="446"/>
      <c r="BJ6" s="446"/>
      <c r="BK6" s="446"/>
      <c r="BL6" s="446"/>
      <c r="BM6" s="447"/>
      <c r="BN6" s="465">
        <v>173190</v>
      </c>
      <c r="BO6" s="466"/>
      <c r="BP6" s="466"/>
      <c r="BQ6" s="466"/>
      <c r="BR6" s="466"/>
      <c r="BS6" s="466"/>
      <c r="BT6" s="466"/>
      <c r="BU6" s="467"/>
      <c r="BV6" s="465">
        <v>141691</v>
      </c>
      <c r="BW6" s="466"/>
      <c r="BX6" s="466"/>
      <c r="BY6" s="466"/>
      <c r="BZ6" s="466"/>
      <c r="CA6" s="466"/>
      <c r="CB6" s="466"/>
      <c r="CC6" s="467"/>
      <c r="CD6" s="474" t="s">
        <v>102</v>
      </c>
      <c r="CE6" s="475"/>
      <c r="CF6" s="475"/>
      <c r="CG6" s="475"/>
      <c r="CH6" s="475"/>
      <c r="CI6" s="475"/>
      <c r="CJ6" s="475"/>
      <c r="CK6" s="475"/>
      <c r="CL6" s="475"/>
      <c r="CM6" s="475"/>
      <c r="CN6" s="475"/>
      <c r="CO6" s="475"/>
      <c r="CP6" s="475"/>
      <c r="CQ6" s="475"/>
      <c r="CR6" s="475"/>
      <c r="CS6" s="476"/>
      <c r="CT6" s="615">
        <v>96.3</v>
      </c>
      <c r="CU6" s="616"/>
      <c r="CV6" s="616"/>
      <c r="CW6" s="616"/>
      <c r="CX6" s="616"/>
      <c r="CY6" s="616"/>
      <c r="CZ6" s="616"/>
      <c r="DA6" s="617"/>
      <c r="DB6" s="615">
        <v>96.6</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103</v>
      </c>
      <c r="AN7" s="439"/>
      <c r="AO7" s="439"/>
      <c r="AP7" s="439"/>
      <c r="AQ7" s="439"/>
      <c r="AR7" s="439"/>
      <c r="AS7" s="439"/>
      <c r="AT7" s="440"/>
      <c r="AU7" s="522" t="s">
        <v>93</v>
      </c>
      <c r="AV7" s="523"/>
      <c r="AW7" s="523"/>
      <c r="AX7" s="523"/>
      <c r="AY7" s="445" t="s">
        <v>104</v>
      </c>
      <c r="AZ7" s="446"/>
      <c r="BA7" s="446"/>
      <c r="BB7" s="446"/>
      <c r="BC7" s="446"/>
      <c r="BD7" s="446"/>
      <c r="BE7" s="446"/>
      <c r="BF7" s="446"/>
      <c r="BG7" s="446"/>
      <c r="BH7" s="446"/>
      <c r="BI7" s="446"/>
      <c r="BJ7" s="446"/>
      <c r="BK7" s="446"/>
      <c r="BL7" s="446"/>
      <c r="BM7" s="447"/>
      <c r="BN7" s="465">
        <v>34714</v>
      </c>
      <c r="BO7" s="466"/>
      <c r="BP7" s="466"/>
      <c r="BQ7" s="466"/>
      <c r="BR7" s="466"/>
      <c r="BS7" s="466"/>
      <c r="BT7" s="466"/>
      <c r="BU7" s="467"/>
      <c r="BV7" s="465">
        <v>55516</v>
      </c>
      <c r="BW7" s="466"/>
      <c r="BX7" s="466"/>
      <c r="BY7" s="466"/>
      <c r="BZ7" s="466"/>
      <c r="CA7" s="466"/>
      <c r="CB7" s="466"/>
      <c r="CC7" s="467"/>
      <c r="CD7" s="474" t="s">
        <v>105</v>
      </c>
      <c r="CE7" s="475"/>
      <c r="CF7" s="475"/>
      <c r="CG7" s="475"/>
      <c r="CH7" s="475"/>
      <c r="CI7" s="475"/>
      <c r="CJ7" s="475"/>
      <c r="CK7" s="475"/>
      <c r="CL7" s="475"/>
      <c r="CM7" s="475"/>
      <c r="CN7" s="475"/>
      <c r="CO7" s="475"/>
      <c r="CP7" s="475"/>
      <c r="CQ7" s="475"/>
      <c r="CR7" s="475"/>
      <c r="CS7" s="476"/>
      <c r="CT7" s="465">
        <v>6968217</v>
      </c>
      <c r="CU7" s="466"/>
      <c r="CV7" s="466"/>
      <c r="CW7" s="466"/>
      <c r="CX7" s="466"/>
      <c r="CY7" s="466"/>
      <c r="CZ7" s="466"/>
      <c r="DA7" s="467"/>
      <c r="DB7" s="465">
        <v>6949036</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106</v>
      </c>
      <c r="AN8" s="439"/>
      <c r="AO8" s="439"/>
      <c r="AP8" s="439"/>
      <c r="AQ8" s="439"/>
      <c r="AR8" s="439"/>
      <c r="AS8" s="439"/>
      <c r="AT8" s="440"/>
      <c r="AU8" s="522" t="s">
        <v>107</v>
      </c>
      <c r="AV8" s="523"/>
      <c r="AW8" s="523"/>
      <c r="AX8" s="523"/>
      <c r="AY8" s="445" t="s">
        <v>108</v>
      </c>
      <c r="AZ8" s="446"/>
      <c r="BA8" s="446"/>
      <c r="BB8" s="446"/>
      <c r="BC8" s="446"/>
      <c r="BD8" s="446"/>
      <c r="BE8" s="446"/>
      <c r="BF8" s="446"/>
      <c r="BG8" s="446"/>
      <c r="BH8" s="446"/>
      <c r="BI8" s="446"/>
      <c r="BJ8" s="446"/>
      <c r="BK8" s="446"/>
      <c r="BL8" s="446"/>
      <c r="BM8" s="447"/>
      <c r="BN8" s="465">
        <v>138476</v>
      </c>
      <c r="BO8" s="466"/>
      <c r="BP8" s="466"/>
      <c r="BQ8" s="466"/>
      <c r="BR8" s="466"/>
      <c r="BS8" s="466"/>
      <c r="BT8" s="466"/>
      <c r="BU8" s="467"/>
      <c r="BV8" s="465">
        <v>86175</v>
      </c>
      <c r="BW8" s="466"/>
      <c r="BX8" s="466"/>
      <c r="BY8" s="466"/>
      <c r="BZ8" s="466"/>
      <c r="CA8" s="466"/>
      <c r="CB8" s="466"/>
      <c r="CC8" s="467"/>
      <c r="CD8" s="474" t="s">
        <v>109</v>
      </c>
      <c r="CE8" s="475"/>
      <c r="CF8" s="475"/>
      <c r="CG8" s="475"/>
      <c r="CH8" s="475"/>
      <c r="CI8" s="475"/>
      <c r="CJ8" s="475"/>
      <c r="CK8" s="475"/>
      <c r="CL8" s="475"/>
      <c r="CM8" s="475"/>
      <c r="CN8" s="475"/>
      <c r="CO8" s="475"/>
      <c r="CP8" s="475"/>
      <c r="CQ8" s="475"/>
      <c r="CR8" s="475"/>
      <c r="CS8" s="476"/>
      <c r="CT8" s="578">
        <v>0.42</v>
      </c>
      <c r="CU8" s="579"/>
      <c r="CV8" s="579"/>
      <c r="CW8" s="579"/>
      <c r="CX8" s="579"/>
      <c r="CY8" s="579"/>
      <c r="CZ8" s="579"/>
      <c r="DA8" s="580"/>
      <c r="DB8" s="578">
        <v>0.42</v>
      </c>
      <c r="DC8" s="579"/>
      <c r="DD8" s="579"/>
      <c r="DE8" s="579"/>
      <c r="DF8" s="579"/>
      <c r="DG8" s="579"/>
      <c r="DH8" s="579"/>
      <c r="DI8" s="580"/>
      <c r="DJ8" s="185"/>
      <c r="DK8" s="185"/>
      <c r="DL8" s="185"/>
      <c r="DM8" s="185"/>
      <c r="DN8" s="185"/>
      <c r="DO8" s="185"/>
    </row>
    <row r="9" spans="1:119" ht="18.75" customHeight="1" thickBot="1" x14ac:dyDescent="0.2">
      <c r="A9" s="186"/>
      <c r="B9" s="604" t="s">
        <v>110</v>
      </c>
      <c r="C9" s="605"/>
      <c r="D9" s="605"/>
      <c r="E9" s="605"/>
      <c r="F9" s="605"/>
      <c r="G9" s="605"/>
      <c r="H9" s="605"/>
      <c r="I9" s="605"/>
      <c r="J9" s="605"/>
      <c r="K9" s="528"/>
      <c r="L9" s="606" t="s">
        <v>111</v>
      </c>
      <c r="M9" s="607"/>
      <c r="N9" s="607"/>
      <c r="O9" s="607"/>
      <c r="P9" s="607"/>
      <c r="Q9" s="608"/>
      <c r="R9" s="609">
        <v>24852</v>
      </c>
      <c r="S9" s="610"/>
      <c r="T9" s="610"/>
      <c r="U9" s="610"/>
      <c r="V9" s="611"/>
      <c r="W9" s="544" t="s">
        <v>112</v>
      </c>
      <c r="X9" s="545"/>
      <c r="Y9" s="545"/>
      <c r="Z9" s="545"/>
      <c r="AA9" s="545"/>
      <c r="AB9" s="545"/>
      <c r="AC9" s="545"/>
      <c r="AD9" s="545"/>
      <c r="AE9" s="545"/>
      <c r="AF9" s="545"/>
      <c r="AG9" s="545"/>
      <c r="AH9" s="545"/>
      <c r="AI9" s="545"/>
      <c r="AJ9" s="545"/>
      <c r="AK9" s="545"/>
      <c r="AL9" s="612"/>
      <c r="AM9" s="534" t="s">
        <v>113</v>
      </c>
      <c r="AN9" s="439"/>
      <c r="AO9" s="439"/>
      <c r="AP9" s="439"/>
      <c r="AQ9" s="439"/>
      <c r="AR9" s="439"/>
      <c r="AS9" s="439"/>
      <c r="AT9" s="440"/>
      <c r="AU9" s="522" t="s">
        <v>114</v>
      </c>
      <c r="AV9" s="523"/>
      <c r="AW9" s="523"/>
      <c r="AX9" s="523"/>
      <c r="AY9" s="445" t="s">
        <v>115</v>
      </c>
      <c r="AZ9" s="446"/>
      <c r="BA9" s="446"/>
      <c r="BB9" s="446"/>
      <c r="BC9" s="446"/>
      <c r="BD9" s="446"/>
      <c r="BE9" s="446"/>
      <c r="BF9" s="446"/>
      <c r="BG9" s="446"/>
      <c r="BH9" s="446"/>
      <c r="BI9" s="446"/>
      <c r="BJ9" s="446"/>
      <c r="BK9" s="446"/>
      <c r="BL9" s="446"/>
      <c r="BM9" s="447"/>
      <c r="BN9" s="465">
        <v>52301</v>
      </c>
      <c r="BO9" s="466"/>
      <c r="BP9" s="466"/>
      <c r="BQ9" s="466"/>
      <c r="BR9" s="466"/>
      <c r="BS9" s="466"/>
      <c r="BT9" s="466"/>
      <c r="BU9" s="467"/>
      <c r="BV9" s="465">
        <v>-79300</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15.5</v>
      </c>
      <c r="CU9" s="436"/>
      <c r="CV9" s="436"/>
      <c r="CW9" s="436"/>
      <c r="CX9" s="436"/>
      <c r="CY9" s="436"/>
      <c r="CZ9" s="436"/>
      <c r="DA9" s="437"/>
      <c r="DB9" s="435">
        <v>17.3</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117</v>
      </c>
      <c r="M10" s="439"/>
      <c r="N10" s="439"/>
      <c r="O10" s="439"/>
      <c r="P10" s="439"/>
      <c r="Q10" s="440"/>
      <c r="R10" s="441">
        <v>25190</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271</v>
      </c>
      <c r="BO10" s="466"/>
      <c r="BP10" s="466"/>
      <c r="BQ10" s="466"/>
      <c r="BR10" s="466"/>
      <c r="BS10" s="466"/>
      <c r="BT10" s="466"/>
      <c r="BU10" s="467"/>
      <c r="BV10" s="465">
        <v>285</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107</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127</v>
      </c>
      <c r="DC11" s="579"/>
      <c r="DD11" s="579"/>
      <c r="DE11" s="579"/>
      <c r="DF11" s="579"/>
      <c r="DG11" s="579"/>
      <c r="DH11" s="579"/>
      <c r="DI11" s="580"/>
      <c r="DJ11" s="185"/>
      <c r="DK11" s="185"/>
      <c r="DL11" s="185"/>
      <c r="DM11" s="185"/>
      <c r="DN11" s="185"/>
      <c r="DO11" s="185"/>
    </row>
    <row r="12" spans="1:119" ht="18.75" customHeight="1" x14ac:dyDescent="0.15">
      <c r="A12" s="186"/>
      <c r="B12" s="581" t="s">
        <v>128</v>
      </c>
      <c r="C12" s="582"/>
      <c r="D12" s="582"/>
      <c r="E12" s="582"/>
      <c r="F12" s="582"/>
      <c r="G12" s="582"/>
      <c r="H12" s="582"/>
      <c r="I12" s="582"/>
      <c r="J12" s="582"/>
      <c r="K12" s="583"/>
      <c r="L12" s="590" t="s">
        <v>129</v>
      </c>
      <c r="M12" s="591"/>
      <c r="N12" s="591"/>
      <c r="O12" s="591"/>
      <c r="P12" s="591"/>
      <c r="Q12" s="592"/>
      <c r="R12" s="593">
        <v>24597</v>
      </c>
      <c r="S12" s="594"/>
      <c r="T12" s="594"/>
      <c r="U12" s="594"/>
      <c r="V12" s="595"/>
      <c r="W12" s="596" t="s">
        <v>1</v>
      </c>
      <c r="X12" s="523"/>
      <c r="Y12" s="523"/>
      <c r="Z12" s="523"/>
      <c r="AA12" s="523"/>
      <c r="AB12" s="597"/>
      <c r="AC12" s="522" t="s">
        <v>130</v>
      </c>
      <c r="AD12" s="523"/>
      <c r="AE12" s="523"/>
      <c r="AF12" s="523"/>
      <c r="AG12" s="597"/>
      <c r="AH12" s="522" t="s">
        <v>131</v>
      </c>
      <c r="AI12" s="523"/>
      <c r="AJ12" s="523"/>
      <c r="AK12" s="523"/>
      <c r="AL12" s="598"/>
      <c r="AM12" s="534" t="s">
        <v>132</v>
      </c>
      <c r="AN12" s="439"/>
      <c r="AO12" s="439"/>
      <c r="AP12" s="439"/>
      <c r="AQ12" s="439"/>
      <c r="AR12" s="439"/>
      <c r="AS12" s="439"/>
      <c r="AT12" s="440"/>
      <c r="AU12" s="522" t="s">
        <v>133</v>
      </c>
      <c r="AV12" s="523"/>
      <c r="AW12" s="523"/>
      <c r="AX12" s="523"/>
      <c r="AY12" s="445" t="s">
        <v>134</v>
      </c>
      <c r="AZ12" s="446"/>
      <c r="BA12" s="446"/>
      <c r="BB12" s="446"/>
      <c r="BC12" s="446"/>
      <c r="BD12" s="446"/>
      <c r="BE12" s="446"/>
      <c r="BF12" s="446"/>
      <c r="BG12" s="446"/>
      <c r="BH12" s="446"/>
      <c r="BI12" s="446"/>
      <c r="BJ12" s="446"/>
      <c r="BK12" s="446"/>
      <c r="BL12" s="446"/>
      <c r="BM12" s="447"/>
      <c r="BN12" s="465">
        <v>152986</v>
      </c>
      <c r="BO12" s="466"/>
      <c r="BP12" s="466"/>
      <c r="BQ12" s="466"/>
      <c r="BR12" s="466"/>
      <c r="BS12" s="466"/>
      <c r="BT12" s="466"/>
      <c r="BU12" s="467"/>
      <c r="BV12" s="465">
        <v>140207</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127</v>
      </c>
      <c r="CU12" s="579"/>
      <c r="CV12" s="579"/>
      <c r="CW12" s="579"/>
      <c r="CX12" s="579"/>
      <c r="CY12" s="579"/>
      <c r="CZ12" s="579"/>
      <c r="DA12" s="580"/>
      <c r="DB12" s="578" t="s">
        <v>127</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136</v>
      </c>
      <c r="N13" s="566"/>
      <c r="O13" s="566"/>
      <c r="P13" s="566"/>
      <c r="Q13" s="567"/>
      <c r="R13" s="568">
        <v>24516</v>
      </c>
      <c r="S13" s="569"/>
      <c r="T13" s="569"/>
      <c r="U13" s="569"/>
      <c r="V13" s="570"/>
      <c r="W13" s="556" t="s">
        <v>137</v>
      </c>
      <c r="X13" s="478"/>
      <c r="Y13" s="478"/>
      <c r="Z13" s="478"/>
      <c r="AA13" s="478"/>
      <c r="AB13" s="479"/>
      <c r="AC13" s="441">
        <v>1384</v>
      </c>
      <c r="AD13" s="442"/>
      <c r="AE13" s="442"/>
      <c r="AF13" s="442"/>
      <c r="AG13" s="443"/>
      <c r="AH13" s="441">
        <v>1440</v>
      </c>
      <c r="AI13" s="442"/>
      <c r="AJ13" s="442"/>
      <c r="AK13" s="442"/>
      <c r="AL13" s="444"/>
      <c r="AM13" s="534" t="s">
        <v>138</v>
      </c>
      <c r="AN13" s="439"/>
      <c r="AO13" s="439"/>
      <c r="AP13" s="439"/>
      <c r="AQ13" s="439"/>
      <c r="AR13" s="439"/>
      <c r="AS13" s="439"/>
      <c r="AT13" s="440"/>
      <c r="AU13" s="522" t="s">
        <v>139</v>
      </c>
      <c r="AV13" s="523"/>
      <c r="AW13" s="523"/>
      <c r="AX13" s="523"/>
      <c r="AY13" s="445" t="s">
        <v>140</v>
      </c>
      <c r="AZ13" s="446"/>
      <c r="BA13" s="446"/>
      <c r="BB13" s="446"/>
      <c r="BC13" s="446"/>
      <c r="BD13" s="446"/>
      <c r="BE13" s="446"/>
      <c r="BF13" s="446"/>
      <c r="BG13" s="446"/>
      <c r="BH13" s="446"/>
      <c r="BI13" s="446"/>
      <c r="BJ13" s="446"/>
      <c r="BK13" s="446"/>
      <c r="BL13" s="446"/>
      <c r="BM13" s="447"/>
      <c r="BN13" s="465">
        <v>-100414</v>
      </c>
      <c r="BO13" s="466"/>
      <c r="BP13" s="466"/>
      <c r="BQ13" s="466"/>
      <c r="BR13" s="466"/>
      <c r="BS13" s="466"/>
      <c r="BT13" s="466"/>
      <c r="BU13" s="467"/>
      <c r="BV13" s="465">
        <v>-219222</v>
      </c>
      <c r="BW13" s="466"/>
      <c r="BX13" s="466"/>
      <c r="BY13" s="466"/>
      <c r="BZ13" s="466"/>
      <c r="CA13" s="466"/>
      <c r="CB13" s="466"/>
      <c r="CC13" s="467"/>
      <c r="CD13" s="474" t="s">
        <v>141</v>
      </c>
      <c r="CE13" s="475"/>
      <c r="CF13" s="475"/>
      <c r="CG13" s="475"/>
      <c r="CH13" s="475"/>
      <c r="CI13" s="475"/>
      <c r="CJ13" s="475"/>
      <c r="CK13" s="475"/>
      <c r="CL13" s="475"/>
      <c r="CM13" s="475"/>
      <c r="CN13" s="475"/>
      <c r="CO13" s="475"/>
      <c r="CP13" s="475"/>
      <c r="CQ13" s="475"/>
      <c r="CR13" s="475"/>
      <c r="CS13" s="476"/>
      <c r="CT13" s="435">
        <v>8.9</v>
      </c>
      <c r="CU13" s="436"/>
      <c r="CV13" s="436"/>
      <c r="CW13" s="436"/>
      <c r="CX13" s="436"/>
      <c r="CY13" s="436"/>
      <c r="CZ13" s="436"/>
      <c r="DA13" s="437"/>
      <c r="DB13" s="435">
        <v>9.5</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142</v>
      </c>
      <c r="M14" s="599"/>
      <c r="N14" s="599"/>
      <c r="O14" s="599"/>
      <c r="P14" s="599"/>
      <c r="Q14" s="600"/>
      <c r="R14" s="568">
        <v>24707</v>
      </c>
      <c r="S14" s="569"/>
      <c r="T14" s="569"/>
      <c r="U14" s="569"/>
      <c r="V14" s="570"/>
      <c r="W14" s="571"/>
      <c r="X14" s="481"/>
      <c r="Y14" s="481"/>
      <c r="Z14" s="481"/>
      <c r="AA14" s="481"/>
      <c r="AB14" s="482"/>
      <c r="AC14" s="561">
        <v>11.4</v>
      </c>
      <c r="AD14" s="562"/>
      <c r="AE14" s="562"/>
      <c r="AF14" s="562"/>
      <c r="AG14" s="563"/>
      <c r="AH14" s="561">
        <v>12.4</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143</v>
      </c>
      <c r="CE14" s="472"/>
      <c r="CF14" s="472"/>
      <c r="CG14" s="472"/>
      <c r="CH14" s="472"/>
      <c r="CI14" s="472"/>
      <c r="CJ14" s="472"/>
      <c r="CK14" s="472"/>
      <c r="CL14" s="472"/>
      <c r="CM14" s="472"/>
      <c r="CN14" s="472"/>
      <c r="CO14" s="472"/>
      <c r="CP14" s="472"/>
      <c r="CQ14" s="472"/>
      <c r="CR14" s="472"/>
      <c r="CS14" s="473"/>
      <c r="CT14" s="572">
        <v>40.1</v>
      </c>
      <c r="CU14" s="573"/>
      <c r="CV14" s="573"/>
      <c r="CW14" s="573"/>
      <c r="CX14" s="573"/>
      <c r="CY14" s="573"/>
      <c r="CZ14" s="573"/>
      <c r="DA14" s="574"/>
      <c r="DB14" s="572">
        <v>47.4</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144</v>
      </c>
      <c r="N15" s="566"/>
      <c r="O15" s="566"/>
      <c r="P15" s="566"/>
      <c r="Q15" s="567"/>
      <c r="R15" s="568">
        <v>24634</v>
      </c>
      <c r="S15" s="569"/>
      <c r="T15" s="569"/>
      <c r="U15" s="569"/>
      <c r="V15" s="570"/>
      <c r="W15" s="556" t="s">
        <v>145</v>
      </c>
      <c r="X15" s="478"/>
      <c r="Y15" s="478"/>
      <c r="Z15" s="478"/>
      <c r="AA15" s="478"/>
      <c r="AB15" s="479"/>
      <c r="AC15" s="441">
        <v>3258</v>
      </c>
      <c r="AD15" s="442"/>
      <c r="AE15" s="442"/>
      <c r="AF15" s="442"/>
      <c r="AG15" s="443"/>
      <c r="AH15" s="441">
        <v>2941</v>
      </c>
      <c r="AI15" s="442"/>
      <c r="AJ15" s="442"/>
      <c r="AK15" s="442"/>
      <c r="AL15" s="444"/>
      <c r="AM15" s="534"/>
      <c r="AN15" s="439"/>
      <c r="AO15" s="439"/>
      <c r="AP15" s="439"/>
      <c r="AQ15" s="439"/>
      <c r="AR15" s="439"/>
      <c r="AS15" s="439"/>
      <c r="AT15" s="440"/>
      <c r="AU15" s="522"/>
      <c r="AV15" s="523"/>
      <c r="AW15" s="523"/>
      <c r="AX15" s="523"/>
      <c r="AY15" s="457" t="s">
        <v>146</v>
      </c>
      <c r="AZ15" s="458"/>
      <c r="BA15" s="458"/>
      <c r="BB15" s="458"/>
      <c r="BC15" s="458"/>
      <c r="BD15" s="458"/>
      <c r="BE15" s="458"/>
      <c r="BF15" s="458"/>
      <c r="BG15" s="458"/>
      <c r="BH15" s="458"/>
      <c r="BI15" s="458"/>
      <c r="BJ15" s="458"/>
      <c r="BK15" s="458"/>
      <c r="BL15" s="458"/>
      <c r="BM15" s="459"/>
      <c r="BN15" s="460">
        <v>2514119</v>
      </c>
      <c r="BO15" s="461"/>
      <c r="BP15" s="461"/>
      <c r="BQ15" s="461"/>
      <c r="BR15" s="461"/>
      <c r="BS15" s="461"/>
      <c r="BT15" s="461"/>
      <c r="BU15" s="462"/>
      <c r="BV15" s="460">
        <v>2468866</v>
      </c>
      <c r="BW15" s="461"/>
      <c r="BX15" s="461"/>
      <c r="BY15" s="461"/>
      <c r="BZ15" s="461"/>
      <c r="CA15" s="461"/>
      <c r="CB15" s="461"/>
      <c r="CC15" s="462"/>
      <c r="CD15" s="575" t="s">
        <v>147</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148</v>
      </c>
      <c r="M16" s="559"/>
      <c r="N16" s="559"/>
      <c r="O16" s="559"/>
      <c r="P16" s="559"/>
      <c r="Q16" s="560"/>
      <c r="R16" s="553" t="s">
        <v>149</v>
      </c>
      <c r="S16" s="554"/>
      <c r="T16" s="554"/>
      <c r="U16" s="554"/>
      <c r="V16" s="555"/>
      <c r="W16" s="571"/>
      <c r="X16" s="481"/>
      <c r="Y16" s="481"/>
      <c r="Z16" s="481"/>
      <c r="AA16" s="481"/>
      <c r="AB16" s="482"/>
      <c r="AC16" s="561">
        <v>26.8</v>
      </c>
      <c r="AD16" s="562"/>
      <c r="AE16" s="562"/>
      <c r="AF16" s="562"/>
      <c r="AG16" s="563"/>
      <c r="AH16" s="561">
        <v>25.4</v>
      </c>
      <c r="AI16" s="562"/>
      <c r="AJ16" s="562"/>
      <c r="AK16" s="562"/>
      <c r="AL16" s="564"/>
      <c r="AM16" s="534"/>
      <c r="AN16" s="439"/>
      <c r="AO16" s="439"/>
      <c r="AP16" s="439"/>
      <c r="AQ16" s="439"/>
      <c r="AR16" s="439"/>
      <c r="AS16" s="439"/>
      <c r="AT16" s="440"/>
      <c r="AU16" s="522"/>
      <c r="AV16" s="523"/>
      <c r="AW16" s="523"/>
      <c r="AX16" s="523"/>
      <c r="AY16" s="445" t="s">
        <v>150</v>
      </c>
      <c r="AZ16" s="446"/>
      <c r="BA16" s="446"/>
      <c r="BB16" s="446"/>
      <c r="BC16" s="446"/>
      <c r="BD16" s="446"/>
      <c r="BE16" s="446"/>
      <c r="BF16" s="446"/>
      <c r="BG16" s="446"/>
      <c r="BH16" s="446"/>
      <c r="BI16" s="446"/>
      <c r="BJ16" s="446"/>
      <c r="BK16" s="446"/>
      <c r="BL16" s="446"/>
      <c r="BM16" s="447"/>
      <c r="BN16" s="465">
        <v>5851071</v>
      </c>
      <c r="BO16" s="466"/>
      <c r="BP16" s="466"/>
      <c r="BQ16" s="466"/>
      <c r="BR16" s="466"/>
      <c r="BS16" s="466"/>
      <c r="BT16" s="466"/>
      <c r="BU16" s="467"/>
      <c r="BV16" s="465">
        <v>5820311</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151</v>
      </c>
      <c r="N17" s="551"/>
      <c r="O17" s="551"/>
      <c r="P17" s="551"/>
      <c r="Q17" s="552"/>
      <c r="R17" s="553" t="s">
        <v>152</v>
      </c>
      <c r="S17" s="554"/>
      <c r="T17" s="554"/>
      <c r="U17" s="554"/>
      <c r="V17" s="555"/>
      <c r="W17" s="556" t="s">
        <v>153</v>
      </c>
      <c r="X17" s="478"/>
      <c r="Y17" s="478"/>
      <c r="Z17" s="478"/>
      <c r="AA17" s="478"/>
      <c r="AB17" s="479"/>
      <c r="AC17" s="441">
        <v>7528</v>
      </c>
      <c r="AD17" s="442"/>
      <c r="AE17" s="442"/>
      <c r="AF17" s="442"/>
      <c r="AG17" s="443"/>
      <c r="AH17" s="441">
        <v>7220</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3167438</v>
      </c>
      <c r="BO17" s="466"/>
      <c r="BP17" s="466"/>
      <c r="BQ17" s="466"/>
      <c r="BR17" s="466"/>
      <c r="BS17" s="466"/>
      <c r="BT17" s="466"/>
      <c r="BU17" s="467"/>
      <c r="BV17" s="465">
        <v>3113911</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155</v>
      </c>
      <c r="C18" s="528"/>
      <c r="D18" s="528"/>
      <c r="E18" s="529"/>
      <c r="F18" s="529"/>
      <c r="G18" s="529"/>
      <c r="H18" s="529"/>
      <c r="I18" s="529"/>
      <c r="J18" s="529"/>
      <c r="K18" s="529"/>
      <c r="L18" s="530">
        <v>74.95</v>
      </c>
      <c r="M18" s="530"/>
      <c r="N18" s="530"/>
      <c r="O18" s="530"/>
      <c r="P18" s="530"/>
      <c r="Q18" s="530"/>
      <c r="R18" s="531"/>
      <c r="S18" s="531"/>
      <c r="T18" s="531"/>
      <c r="U18" s="531"/>
      <c r="V18" s="532"/>
      <c r="W18" s="546"/>
      <c r="X18" s="547"/>
      <c r="Y18" s="547"/>
      <c r="Z18" s="547"/>
      <c r="AA18" s="547"/>
      <c r="AB18" s="557"/>
      <c r="AC18" s="429">
        <v>61.9</v>
      </c>
      <c r="AD18" s="430"/>
      <c r="AE18" s="430"/>
      <c r="AF18" s="430"/>
      <c r="AG18" s="533"/>
      <c r="AH18" s="429">
        <v>62.2</v>
      </c>
      <c r="AI18" s="430"/>
      <c r="AJ18" s="430"/>
      <c r="AK18" s="430"/>
      <c r="AL18" s="431"/>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6386100</v>
      </c>
      <c r="BO18" s="466"/>
      <c r="BP18" s="466"/>
      <c r="BQ18" s="466"/>
      <c r="BR18" s="466"/>
      <c r="BS18" s="466"/>
      <c r="BT18" s="466"/>
      <c r="BU18" s="467"/>
      <c r="BV18" s="465">
        <v>6414511</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157</v>
      </c>
      <c r="C19" s="528"/>
      <c r="D19" s="528"/>
      <c r="E19" s="529"/>
      <c r="F19" s="529"/>
      <c r="G19" s="529"/>
      <c r="H19" s="529"/>
      <c r="I19" s="529"/>
      <c r="J19" s="529"/>
      <c r="K19" s="529"/>
      <c r="L19" s="535">
        <v>332</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158</v>
      </c>
      <c r="AZ19" s="446"/>
      <c r="BA19" s="446"/>
      <c r="BB19" s="446"/>
      <c r="BC19" s="446"/>
      <c r="BD19" s="446"/>
      <c r="BE19" s="446"/>
      <c r="BF19" s="446"/>
      <c r="BG19" s="446"/>
      <c r="BH19" s="446"/>
      <c r="BI19" s="446"/>
      <c r="BJ19" s="446"/>
      <c r="BK19" s="446"/>
      <c r="BL19" s="446"/>
      <c r="BM19" s="447"/>
      <c r="BN19" s="465">
        <v>8161559</v>
      </c>
      <c r="BO19" s="466"/>
      <c r="BP19" s="466"/>
      <c r="BQ19" s="466"/>
      <c r="BR19" s="466"/>
      <c r="BS19" s="466"/>
      <c r="BT19" s="466"/>
      <c r="BU19" s="467"/>
      <c r="BV19" s="465">
        <v>7792147</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159</v>
      </c>
      <c r="C20" s="528"/>
      <c r="D20" s="528"/>
      <c r="E20" s="529"/>
      <c r="F20" s="529"/>
      <c r="G20" s="529"/>
      <c r="H20" s="529"/>
      <c r="I20" s="529"/>
      <c r="J20" s="529"/>
      <c r="K20" s="529"/>
      <c r="L20" s="535">
        <v>8343</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161</v>
      </c>
      <c r="C22" s="495"/>
      <c r="D22" s="496"/>
      <c r="E22" s="503" t="s">
        <v>1</v>
      </c>
      <c r="F22" s="478"/>
      <c r="G22" s="478"/>
      <c r="H22" s="478"/>
      <c r="I22" s="478"/>
      <c r="J22" s="478"/>
      <c r="K22" s="479"/>
      <c r="L22" s="503" t="s">
        <v>162</v>
      </c>
      <c r="M22" s="478"/>
      <c r="N22" s="478"/>
      <c r="O22" s="478"/>
      <c r="P22" s="479"/>
      <c r="Q22" s="488" t="s">
        <v>163</v>
      </c>
      <c r="R22" s="489"/>
      <c r="S22" s="489"/>
      <c r="T22" s="489"/>
      <c r="U22" s="489"/>
      <c r="V22" s="504"/>
      <c r="W22" s="506" t="s">
        <v>164</v>
      </c>
      <c r="X22" s="495"/>
      <c r="Y22" s="496"/>
      <c r="Z22" s="503" t="s">
        <v>1</v>
      </c>
      <c r="AA22" s="478"/>
      <c r="AB22" s="478"/>
      <c r="AC22" s="478"/>
      <c r="AD22" s="478"/>
      <c r="AE22" s="478"/>
      <c r="AF22" s="478"/>
      <c r="AG22" s="479"/>
      <c r="AH22" s="477" t="s">
        <v>165</v>
      </c>
      <c r="AI22" s="478"/>
      <c r="AJ22" s="478"/>
      <c r="AK22" s="478"/>
      <c r="AL22" s="479"/>
      <c r="AM22" s="477" t="s">
        <v>166</v>
      </c>
      <c r="AN22" s="483"/>
      <c r="AO22" s="483"/>
      <c r="AP22" s="483"/>
      <c r="AQ22" s="483"/>
      <c r="AR22" s="484"/>
      <c r="AS22" s="488" t="s">
        <v>163</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167</v>
      </c>
      <c r="AZ23" s="458"/>
      <c r="BA23" s="458"/>
      <c r="BB23" s="458"/>
      <c r="BC23" s="458"/>
      <c r="BD23" s="458"/>
      <c r="BE23" s="458"/>
      <c r="BF23" s="458"/>
      <c r="BG23" s="458"/>
      <c r="BH23" s="458"/>
      <c r="BI23" s="458"/>
      <c r="BJ23" s="458"/>
      <c r="BK23" s="458"/>
      <c r="BL23" s="458"/>
      <c r="BM23" s="459"/>
      <c r="BN23" s="465">
        <v>11014154</v>
      </c>
      <c r="BO23" s="466"/>
      <c r="BP23" s="466"/>
      <c r="BQ23" s="466"/>
      <c r="BR23" s="466"/>
      <c r="BS23" s="466"/>
      <c r="BT23" s="466"/>
      <c r="BU23" s="467"/>
      <c r="BV23" s="465">
        <v>11195939</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168</v>
      </c>
      <c r="F24" s="439"/>
      <c r="G24" s="439"/>
      <c r="H24" s="439"/>
      <c r="I24" s="439"/>
      <c r="J24" s="439"/>
      <c r="K24" s="440"/>
      <c r="L24" s="441">
        <v>1</v>
      </c>
      <c r="M24" s="442"/>
      <c r="N24" s="442"/>
      <c r="O24" s="442"/>
      <c r="P24" s="443"/>
      <c r="Q24" s="441">
        <v>5178</v>
      </c>
      <c r="R24" s="442"/>
      <c r="S24" s="442"/>
      <c r="T24" s="442"/>
      <c r="U24" s="442"/>
      <c r="V24" s="443"/>
      <c r="W24" s="507"/>
      <c r="X24" s="498"/>
      <c r="Y24" s="499"/>
      <c r="Z24" s="438" t="s">
        <v>169</v>
      </c>
      <c r="AA24" s="439"/>
      <c r="AB24" s="439"/>
      <c r="AC24" s="439"/>
      <c r="AD24" s="439"/>
      <c r="AE24" s="439"/>
      <c r="AF24" s="439"/>
      <c r="AG24" s="440"/>
      <c r="AH24" s="441">
        <v>170</v>
      </c>
      <c r="AI24" s="442"/>
      <c r="AJ24" s="442"/>
      <c r="AK24" s="442"/>
      <c r="AL24" s="443"/>
      <c r="AM24" s="441">
        <v>505920</v>
      </c>
      <c r="AN24" s="442"/>
      <c r="AO24" s="442"/>
      <c r="AP24" s="442"/>
      <c r="AQ24" s="442"/>
      <c r="AR24" s="443"/>
      <c r="AS24" s="441">
        <v>2976</v>
      </c>
      <c r="AT24" s="442"/>
      <c r="AU24" s="442"/>
      <c r="AV24" s="442"/>
      <c r="AW24" s="442"/>
      <c r="AX24" s="444"/>
      <c r="AY24" s="432" t="s">
        <v>170</v>
      </c>
      <c r="AZ24" s="433"/>
      <c r="BA24" s="433"/>
      <c r="BB24" s="433"/>
      <c r="BC24" s="433"/>
      <c r="BD24" s="433"/>
      <c r="BE24" s="433"/>
      <c r="BF24" s="433"/>
      <c r="BG24" s="433"/>
      <c r="BH24" s="433"/>
      <c r="BI24" s="433"/>
      <c r="BJ24" s="433"/>
      <c r="BK24" s="433"/>
      <c r="BL24" s="433"/>
      <c r="BM24" s="434"/>
      <c r="BN24" s="465">
        <v>6479910</v>
      </c>
      <c r="BO24" s="466"/>
      <c r="BP24" s="466"/>
      <c r="BQ24" s="466"/>
      <c r="BR24" s="466"/>
      <c r="BS24" s="466"/>
      <c r="BT24" s="466"/>
      <c r="BU24" s="467"/>
      <c r="BV24" s="465">
        <v>6752300</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171</v>
      </c>
      <c r="F25" s="439"/>
      <c r="G25" s="439"/>
      <c r="H25" s="439"/>
      <c r="I25" s="439"/>
      <c r="J25" s="439"/>
      <c r="K25" s="440"/>
      <c r="L25" s="441">
        <v>1</v>
      </c>
      <c r="M25" s="442"/>
      <c r="N25" s="442"/>
      <c r="O25" s="442"/>
      <c r="P25" s="443"/>
      <c r="Q25" s="441">
        <v>3840</v>
      </c>
      <c r="R25" s="442"/>
      <c r="S25" s="442"/>
      <c r="T25" s="442"/>
      <c r="U25" s="442"/>
      <c r="V25" s="443"/>
      <c r="W25" s="507"/>
      <c r="X25" s="498"/>
      <c r="Y25" s="499"/>
      <c r="Z25" s="438" t="s">
        <v>172</v>
      </c>
      <c r="AA25" s="439"/>
      <c r="AB25" s="439"/>
      <c r="AC25" s="439"/>
      <c r="AD25" s="439"/>
      <c r="AE25" s="439"/>
      <c r="AF25" s="439"/>
      <c r="AG25" s="440"/>
      <c r="AH25" s="441" t="s">
        <v>127</v>
      </c>
      <c r="AI25" s="442"/>
      <c r="AJ25" s="442"/>
      <c r="AK25" s="442"/>
      <c r="AL25" s="443"/>
      <c r="AM25" s="441" t="s">
        <v>127</v>
      </c>
      <c r="AN25" s="442"/>
      <c r="AO25" s="442"/>
      <c r="AP25" s="442"/>
      <c r="AQ25" s="442"/>
      <c r="AR25" s="443"/>
      <c r="AS25" s="441" t="s">
        <v>173</v>
      </c>
      <c r="AT25" s="442"/>
      <c r="AU25" s="442"/>
      <c r="AV25" s="442"/>
      <c r="AW25" s="442"/>
      <c r="AX25" s="444"/>
      <c r="AY25" s="457" t="s">
        <v>174</v>
      </c>
      <c r="AZ25" s="458"/>
      <c r="BA25" s="458"/>
      <c r="BB25" s="458"/>
      <c r="BC25" s="458"/>
      <c r="BD25" s="458"/>
      <c r="BE25" s="458"/>
      <c r="BF25" s="458"/>
      <c r="BG25" s="458"/>
      <c r="BH25" s="458"/>
      <c r="BI25" s="458"/>
      <c r="BJ25" s="458"/>
      <c r="BK25" s="458"/>
      <c r="BL25" s="458"/>
      <c r="BM25" s="459"/>
      <c r="BN25" s="460">
        <v>1427059</v>
      </c>
      <c r="BO25" s="461"/>
      <c r="BP25" s="461"/>
      <c r="BQ25" s="461"/>
      <c r="BR25" s="461"/>
      <c r="BS25" s="461"/>
      <c r="BT25" s="461"/>
      <c r="BU25" s="462"/>
      <c r="BV25" s="460">
        <v>1530535</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175</v>
      </c>
      <c r="F26" s="439"/>
      <c r="G26" s="439"/>
      <c r="H26" s="439"/>
      <c r="I26" s="439"/>
      <c r="J26" s="439"/>
      <c r="K26" s="440"/>
      <c r="L26" s="441">
        <v>1</v>
      </c>
      <c r="M26" s="442"/>
      <c r="N26" s="442"/>
      <c r="O26" s="442"/>
      <c r="P26" s="443"/>
      <c r="Q26" s="441">
        <v>4208</v>
      </c>
      <c r="R26" s="442"/>
      <c r="S26" s="442"/>
      <c r="T26" s="442"/>
      <c r="U26" s="442"/>
      <c r="V26" s="443"/>
      <c r="W26" s="507"/>
      <c r="X26" s="498"/>
      <c r="Y26" s="499"/>
      <c r="Z26" s="438" t="s">
        <v>176</v>
      </c>
      <c r="AA26" s="520"/>
      <c r="AB26" s="520"/>
      <c r="AC26" s="520"/>
      <c r="AD26" s="520"/>
      <c r="AE26" s="520"/>
      <c r="AF26" s="520"/>
      <c r="AG26" s="521"/>
      <c r="AH26" s="441">
        <v>23</v>
      </c>
      <c r="AI26" s="442"/>
      <c r="AJ26" s="442"/>
      <c r="AK26" s="442"/>
      <c r="AL26" s="443"/>
      <c r="AM26" s="441">
        <v>68034</v>
      </c>
      <c r="AN26" s="442"/>
      <c r="AO26" s="442"/>
      <c r="AP26" s="442"/>
      <c r="AQ26" s="442"/>
      <c r="AR26" s="443"/>
      <c r="AS26" s="441">
        <v>2958</v>
      </c>
      <c r="AT26" s="442"/>
      <c r="AU26" s="442"/>
      <c r="AV26" s="442"/>
      <c r="AW26" s="442"/>
      <c r="AX26" s="444"/>
      <c r="AY26" s="474" t="s">
        <v>177</v>
      </c>
      <c r="AZ26" s="475"/>
      <c r="BA26" s="475"/>
      <c r="BB26" s="475"/>
      <c r="BC26" s="475"/>
      <c r="BD26" s="475"/>
      <c r="BE26" s="475"/>
      <c r="BF26" s="475"/>
      <c r="BG26" s="475"/>
      <c r="BH26" s="475"/>
      <c r="BI26" s="475"/>
      <c r="BJ26" s="475"/>
      <c r="BK26" s="475"/>
      <c r="BL26" s="475"/>
      <c r="BM26" s="476"/>
      <c r="BN26" s="465" t="s">
        <v>173</v>
      </c>
      <c r="BO26" s="466"/>
      <c r="BP26" s="466"/>
      <c r="BQ26" s="466"/>
      <c r="BR26" s="466"/>
      <c r="BS26" s="466"/>
      <c r="BT26" s="466"/>
      <c r="BU26" s="467"/>
      <c r="BV26" s="465" t="s">
        <v>173</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178</v>
      </c>
      <c r="F27" s="439"/>
      <c r="G27" s="439"/>
      <c r="H27" s="439"/>
      <c r="I27" s="439"/>
      <c r="J27" s="439"/>
      <c r="K27" s="440"/>
      <c r="L27" s="441">
        <v>1</v>
      </c>
      <c r="M27" s="442"/>
      <c r="N27" s="442"/>
      <c r="O27" s="442"/>
      <c r="P27" s="443"/>
      <c r="Q27" s="441">
        <v>3250</v>
      </c>
      <c r="R27" s="442"/>
      <c r="S27" s="442"/>
      <c r="T27" s="442"/>
      <c r="U27" s="442"/>
      <c r="V27" s="443"/>
      <c r="W27" s="507"/>
      <c r="X27" s="498"/>
      <c r="Y27" s="499"/>
      <c r="Z27" s="438" t="s">
        <v>179</v>
      </c>
      <c r="AA27" s="439"/>
      <c r="AB27" s="439"/>
      <c r="AC27" s="439"/>
      <c r="AD27" s="439"/>
      <c r="AE27" s="439"/>
      <c r="AF27" s="439"/>
      <c r="AG27" s="440"/>
      <c r="AH27" s="441">
        <v>27</v>
      </c>
      <c r="AI27" s="442"/>
      <c r="AJ27" s="442"/>
      <c r="AK27" s="442"/>
      <c r="AL27" s="443"/>
      <c r="AM27" s="441">
        <v>68256</v>
      </c>
      <c r="AN27" s="442"/>
      <c r="AO27" s="442"/>
      <c r="AP27" s="442"/>
      <c r="AQ27" s="442"/>
      <c r="AR27" s="443"/>
      <c r="AS27" s="441">
        <v>2528</v>
      </c>
      <c r="AT27" s="442"/>
      <c r="AU27" s="442"/>
      <c r="AV27" s="442"/>
      <c r="AW27" s="442"/>
      <c r="AX27" s="444"/>
      <c r="AY27" s="471" t="s">
        <v>180</v>
      </c>
      <c r="AZ27" s="472"/>
      <c r="BA27" s="472"/>
      <c r="BB27" s="472"/>
      <c r="BC27" s="472"/>
      <c r="BD27" s="472"/>
      <c r="BE27" s="472"/>
      <c r="BF27" s="472"/>
      <c r="BG27" s="472"/>
      <c r="BH27" s="472"/>
      <c r="BI27" s="472"/>
      <c r="BJ27" s="472"/>
      <c r="BK27" s="472"/>
      <c r="BL27" s="472"/>
      <c r="BM27" s="473"/>
      <c r="BN27" s="468">
        <v>180004</v>
      </c>
      <c r="BO27" s="469"/>
      <c r="BP27" s="469"/>
      <c r="BQ27" s="469"/>
      <c r="BR27" s="469"/>
      <c r="BS27" s="469"/>
      <c r="BT27" s="469"/>
      <c r="BU27" s="470"/>
      <c r="BV27" s="468">
        <v>382091</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181</v>
      </c>
      <c r="F28" s="439"/>
      <c r="G28" s="439"/>
      <c r="H28" s="439"/>
      <c r="I28" s="439"/>
      <c r="J28" s="439"/>
      <c r="K28" s="440"/>
      <c r="L28" s="441">
        <v>1</v>
      </c>
      <c r="M28" s="442"/>
      <c r="N28" s="442"/>
      <c r="O28" s="442"/>
      <c r="P28" s="443"/>
      <c r="Q28" s="441">
        <v>2470</v>
      </c>
      <c r="R28" s="442"/>
      <c r="S28" s="442"/>
      <c r="T28" s="442"/>
      <c r="U28" s="442"/>
      <c r="V28" s="443"/>
      <c r="W28" s="507"/>
      <c r="X28" s="498"/>
      <c r="Y28" s="499"/>
      <c r="Z28" s="438" t="s">
        <v>182</v>
      </c>
      <c r="AA28" s="439"/>
      <c r="AB28" s="439"/>
      <c r="AC28" s="439"/>
      <c r="AD28" s="439"/>
      <c r="AE28" s="439"/>
      <c r="AF28" s="439"/>
      <c r="AG28" s="440"/>
      <c r="AH28" s="441" t="s">
        <v>127</v>
      </c>
      <c r="AI28" s="442"/>
      <c r="AJ28" s="442"/>
      <c r="AK28" s="442"/>
      <c r="AL28" s="443"/>
      <c r="AM28" s="441" t="s">
        <v>183</v>
      </c>
      <c r="AN28" s="442"/>
      <c r="AO28" s="442"/>
      <c r="AP28" s="442"/>
      <c r="AQ28" s="442"/>
      <c r="AR28" s="443"/>
      <c r="AS28" s="441" t="s">
        <v>127</v>
      </c>
      <c r="AT28" s="442"/>
      <c r="AU28" s="442"/>
      <c r="AV28" s="442"/>
      <c r="AW28" s="442"/>
      <c r="AX28" s="444"/>
      <c r="AY28" s="448" t="s">
        <v>184</v>
      </c>
      <c r="AZ28" s="449"/>
      <c r="BA28" s="449"/>
      <c r="BB28" s="450"/>
      <c r="BC28" s="457" t="s">
        <v>47</v>
      </c>
      <c r="BD28" s="458"/>
      <c r="BE28" s="458"/>
      <c r="BF28" s="458"/>
      <c r="BG28" s="458"/>
      <c r="BH28" s="458"/>
      <c r="BI28" s="458"/>
      <c r="BJ28" s="458"/>
      <c r="BK28" s="458"/>
      <c r="BL28" s="458"/>
      <c r="BM28" s="459"/>
      <c r="BN28" s="460">
        <v>1109840</v>
      </c>
      <c r="BO28" s="461"/>
      <c r="BP28" s="461"/>
      <c r="BQ28" s="461"/>
      <c r="BR28" s="461"/>
      <c r="BS28" s="461"/>
      <c r="BT28" s="461"/>
      <c r="BU28" s="462"/>
      <c r="BV28" s="460">
        <v>1206555</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185</v>
      </c>
      <c r="F29" s="439"/>
      <c r="G29" s="439"/>
      <c r="H29" s="439"/>
      <c r="I29" s="439"/>
      <c r="J29" s="439"/>
      <c r="K29" s="440"/>
      <c r="L29" s="441">
        <v>14</v>
      </c>
      <c r="M29" s="442"/>
      <c r="N29" s="442"/>
      <c r="O29" s="442"/>
      <c r="P29" s="443"/>
      <c r="Q29" s="441">
        <v>2300</v>
      </c>
      <c r="R29" s="442"/>
      <c r="S29" s="442"/>
      <c r="T29" s="442"/>
      <c r="U29" s="442"/>
      <c r="V29" s="443"/>
      <c r="W29" s="508"/>
      <c r="X29" s="509"/>
      <c r="Y29" s="510"/>
      <c r="Z29" s="438" t="s">
        <v>186</v>
      </c>
      <c r="AA29" s="439"/>
      <c r="AB29" s="439"/>
      <c r="AC29" s="439"/>
      <c r="AD29" s="439"/>
      <c r="AE29" s="439"/>
      <c r="AF29" s="439"/>
      <c r="AG29" s="440"/>
      <c r="AH29" s="441">
        <v>197</v>
      </c>
      <c r="AI29" s="442"/>
      <c r="AJ29" s="442"/>
      <c r="AK29" s="442"/>
      <c r="AL29" s="443"/>
      <c r="AM29" s="441">
        <v>574176</v>
      </c>
      <c r="AN29" s="442"/>
      <c r="AO29" s="442"/>
      <c r="AP29" s="442"/>
      <c r="AQ29" s="442"/>
      <c r="AR29" s="443"/>
      <c r="AS29" s="441">
        <v>2915</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v>248185</v>
      </c>
      <c r="BO29" s="466"/>
      <c r="BP29" s="466"/>
      <c r="BQ29" s="466"/>
      <c r="BR29" s="466"/>
      <c r="BS29" s="466"/>
      <c r="BT29" s="466"/>
      <c r="BU29" s="467"/>
      <c r="BV29" s="465">
        <v>248820</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94.2</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1500900</v>
      </c>
      <c r="BO30" s="469"/>
      <c r="BP30" s="469"/>
      <c r="BQ30" s="469"/>
      <c r="BR30" s="469"/>
      <c r="BS30" s="469"/>
      <c r="BT30" s="469"/>
      <c r="BU30" s="470"/>
      <c r="BV30" s="468">
        <v>1568098</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195</v>
      </c>
      <c r="D33" s="428"/>
      <c r="E33" s="427" t="s">
        <v>196</v>
      </c>
      <c r="F33" s="427"/>
      <c r="G33" s="427"/>
      <c r="H33" s="427"/>
      <c r="I33" s="427"/>
      <c r="J33" s="427"/>
      <c r="K33" s="427"/>
      <c r="L33" s="427"/>
      <c r="M33" s="427"/>
      <c r="N33" s="427"/>
      <c r="O33" s="427"/>
      <c r="P33" s="427"/>
      <c r="Q33" s="427"/>
      <c r="R33" s="427"/>
      <c r="S33" s="427"/>
      <c r="T33" s="215"/>
      <c r="U33" s="428" t="s">
        <v>197</v>
      </c>
      <c r="V33" s="428"/>
      <c r="W33" s="427" t="s">
        <v>198</v>
      </c>
      <c r="X33" s="427"/>
      <c r="Y33" s="427"/>
      <c r="Z33" s="427"/>
      <c r="AA33" s="427"/>
      <c r="AB33" s="427"/>
      <c r="AC33" s="427"/>
      <c r="AD33" s="427"/>
      <c r="AE33" s="427"/>
      <c r="AF33" s="427"/>
      <c r="AG33" s="427"/>
      <c r="AH33" s="427"/>
      <c r="AI33" s="427"/>
      <c r="AJ33" s="427"/>
      <c r="AK33" s="427"/>
      <c r="AL33" s="215"/>
      <c r="AM33" s="428" t="s">
        <v>195</v>
      </c>
      <c r="AN33" s="428"/>
      <c r="AO33" s="427" t="s">
        <v>199</v>
      </c>
      <c r="AP33" s="427"/>
      <c r="AQ33" s="427"/>
      <c r="AR33" s="427"/>
      <c r="AS33" s="427"/>
      <c r="AT33" s="427"/>
      <c r="AU33" s="427"/>
      <c r="AV33" s="427"/>
      <c r="AW33" s="427"/>
      <c r="AX33" s="427"/>
      <c r="AY33" s="427"/>
      <c r="AZ33" s="427"/>
      <c r="BA33" s="427"/>
      <c r="BB33" s="427"/>
      <c r="BC33" s="427"/>
      <c r="BD33" s="216"/>
      <c r="BE33" s="427" t="s">
        <v>200</v>
      </c>
      <c r="BF33" s="427"/>
      <c r="BG33" s="427" t="s">
        <v>201</v>
      </c>
      <c r="BH33" s="427"/>
      <c r="BI33" s="427"/>
      <c r="BJ33" s="427"/>
      <c r="BK33" s="427"/>
      <c r="BL33" s="427"/>
      <c r="BM33" s="427"/>
      <c r="BN33" s="427"/>
      <c r="BO33" s="427"/>
      <c r="BP33" s="427"/>
      <c r="BQ33" s="427"/>
      <c r="BR33" s="427"/>
      <c r="BS33" s="427"/>
      <c r="BT33" s="427"/>
      <c r="BU33" s="427"/>
      <c r="BV33" s="216"/>
      <c r="BW33" s="428" t="s">
        <v>200</v>
      </c>
      <c r="BX33" s="428"/>
      <c r="BY33" s="427" t="s">
        <v>202</v>
      </c>
      <c r="BZ33" s="427"/>
      <c r="CA33" s="427"/>
      <c r="CB33" s="427"/>
      <c r="CC33" s="427"/>
      <c r="CD33" s="427"/>
      <c r="CE33" s="427"/>
      <c r="CF33" s="427"/>
      <c r="CG33" s="427"/>
      <c r="CH33" s="427"/>
      <c r="CI33" s="427"/>
      <c r="CJ33" s="427"/>
      <c r="CK33" s="427"/>
      <c r="CL33" s="427"/>
      <c r="CM33" s="427"/>
      <c r="CN33" s="215"/>
      <c r="CO33" s="428" t="s">
        <v>195</v>
      </c>
      <c r="CP33" s="428"/>
      <c r="CQ33" s="427" t="s">
        <v>203</v>
      </c>
      <c r="CR33" s="427"/>
      <c r="CS33" s="427"/>
      <c r="CT33" s="427"/>
      <c r="CU33" s="427"/>
      <c r="CV33" s="427"/>
      <c r="CW33" s="427"/>
      <c r="CX33" s="427"/>
      <c r="CY33" s="427"/>
      <c r="CZ33" s="427"/>
      <c r="DA33" s="427"/>
      <c r="DB33" s="427"/>
      <c r="DC33" s="427"/>
      <c r="DD33" s="427"/>
      <c r="DE33" s="427"/>
      <c r="DF33" s="215"/>
      <c r="DG33" s="426" t="s">
        <v>204</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美里町水道事業会計</v>
      </c>
      <c r="AP34" s="423"/>
      <c r="AQ34" s="423"/>
      <c r="AR34" s="423"/>
      <c r="AS34" s="423"/>
      <c r="AT34" s="423"/>
      <c r="AU34" s="423"/>
      <c r="AV34" s="423"/>
      <c r="AW34" s="423"/>
      <c r="AX34" s="423"/>
      <c r="AY34" s="423"/>
      <c r="AZ34" s="423"/>
      <c r="BA34" s="423"/>
      <c r="BB34" s="423"/>
      <c r="BC34" s="423"/>
      <c r="BD34" s="213"/>
      <c r="BE34" s="424" t="str">
        <f>IF(BG34="","",MAX(C34:D43,U34:V43,AM34:AN43)+1)</f>
        <v/>
      </c>
      <c r="BF34" s="424"/>
      <c r="BG34" s="423"/>
      <c r="BH34" s="423"/>
      <c r="BI34" s="423"/>
      <c r="BJ34" s="423"/>
      <c r="BK34" s="423"/>
      <c r="BL34" s="423"/>
      <c r="BM34" s="423"/>
      <c r="BN34" s="423"/>
      <c r="BO34" s="423"/>
      <c r="BP34" s="423"/>
      <c r="BQ34" s="423"/>
      <c r="BR34" s="423"/>
      <c r="BS34" s="423"/>
      <c r="BT34" s="423"/>
      <c r="BU34" s="423"/>
      <c r="BV34" s="213"/>
      <c r="BW34" s="424">
        <f>IF(BY34="","",MAX(C34:D43,U34:V43,AM34:AN43,BE34:BF43)+1)</f>
        <v>9</v>
      </c>
      <c r="BX34" s="424"/>
      <c r="BY34" s="423" t="str">
        <f>IF('各会計、関係団体の財政状況及び健全化判断比率'!B68="","",'各会計、関係団体の財政状況及び健全化判断比率'!B68)</f>
        <v>宮城県市町村職員退職手当組合</v>
      </c>
      <c r="BZ34" s="423"/>
      <c r="CA34" s="423"/>
      <c r="CB34" s="423"/>
      <c r="CC34" s="423"/>
      <c r="CD34" s="423"/>
      <c r="CE34" s="423"/>
      <c r="CF34" s="423"/>
      <c r="CG34" s="423"/>
      <c r="CH34" s="423"/>
      <c r="CI34" s="423"/>
      <c r="CJ34" s="423"/>
      <c r="CK34" s="423"/>
      <c r="CL34" s="423"/>
      <c r="CM34" s="423"/>
      <c r="CN34" s="213"/>
      <c r="CO34" s="424">
        <f>IF(CQ34="","",MAX(C34:D43,U34:V43,AM34:AN43,BE34:BF43,BW34:BX43)+1)</f>
        <v>14</v>
      </c>
      <c r="CP34" s="424"/>
      <c r="CQ34" s="423" t="str">
        <f>IF('各会計、関係団体の財政状況及び健全化判断比率'!BS7="","",'各会計、関係団体の財政状況及び健全化判断比率'!BS7)</f>
        <v>南郷ふれあい公社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f t="shared" ref="AM35:AM43" si="0">IF(AO35="","",AM34+1)</f>
        <v>6</v>
      </c>
      <c r="AN35" s="424"/>
      <c r="AO35" s="423" t="str">
        <f>IF('各会計、関係団体の財政状況及び健全化判断比率'!B32="","",'各会計、関係団体の財政状況及び健全化判断比率'!B32)</f>
        <v>美里町病院事業会計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10</v>
      </c>
      <c r="BX35" s="424"/>
      <c r="BY35" s="423" t="str">
        <f>IF('各会計、関係団体の財政状況及び健全化判断比率'!B69="","",'各会計、関係団体の財政状況及び健全化判断比率'!B69)</f>
        <v>宮城県市町村非常勤消防団員補償報償組合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f t="shared" si="0"/>
        <v>7</v>
      </c>
      <c r="AN36" s="424"/>
      <c r="AO36" s="423" t="str">
        <f>IF('各会計、関係団体の財政状況及び健全化判断比率'!B33="","",'各会計、関係団体の財政状況及び健全化判断比率'!B33)</f>
        <v>美里町下水道事業会計（公共下水道事業）</v>
      </c>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11</v>
      </c>
      <c r="BX36" s="424"/>
      <c r="BY36" s="423" t="str">
        <f>IF('各会計、関係団体の財政状況及び健全化判断比率'!B70="","",'各会計、関係団体の財政状況及び健全化判断比率'!B70)</f>
        <v>大崎地域広域行政事務組合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f t="shared" si="0"/>
        <v>8</v>
      </c>
      <c r="AN37" s="424"/>
      <c r="AO37" s="423" t="str">
        <f>IF('各会計、関係団体の財政状況及び健全化判断比率'!B34="","",'各会計、関係団体の財政状況及び健全化判断比率'!B34)</f>
        <v>美里町下水道事業会計（農業集落排水事業）</v>
      </c>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12</v>
      </c>
      <c r="BX37" s="424"/>
      <c r="BY37" s="423" t="str">
        <f>IF('各会計、関係団体の財政状況及び健全化判断比率'!B71="","",'各会計、関係団体の財政状況及び健全化判断比率'!B71)</f>
        <v>宮城県市町村自治振興センター</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13</v>
      </c>
      <c r="BX38" s="424"/>
      <c r="BY38" s="423" t="str">
        <f>IF('各会計、関係団体の財政状況及び健全化判断比率'!B72="","",'各会計、関係団体の財政状況及び健全化判断比率'!B72)</f>
        <v>宮城県後期高齢者医療広域連合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h35Nj6fA1fieulkc+v/Nu//ep+nyXoDx8bbruPAplLWlaoXXhLWnXBeUvd5rfXit4y5YTHjzOI4Q0bnse9mDww==" saltValue="ivYdm4ArcARW5iFUJcfTl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44" t="s">
        <v>557</v>
      </c>
      <c r="D34" s="1244"/>
      <c r="E34" s="1245"/>
      <c r="F34" s="32">
        <v>6.18</v>
      </c>
      <c r="G34" s="33">
        <v>5.96</v>
      </c>
      <c r="H34" s="33">
        <v>5.57</v>
      </c>
      <c r="I34" s="33">
        <v>5.55</v>
      </c>
      <c r="J34" s="34">
        <v>5.18</v>
      </c>
      <c r="K34" s="22"/>
      <c r="L34" s="22"/>
      <c r="M34" s="22"/>
      <c r="N34" s="22"/>
      <c r="O34" s="22"/>
      <c r="P34" s="22"/>
    </row>
    <row r="35" spans="1:16" ht="39" customHeight="1" x14ac:dyDescent="0.15">
      <c r="A35" s="22"/>
      <c r="B35" s="35"/>
      <c r="C35" s="1238" t="s">
        <v>558</v>
      </c>
      <c r="D35" s="1239"/>
      <c r="E35" s="1240"/>
      <c r="F35" s="36">
        <v>4.58</v>
      </c>
      <c r="G35" s="37">
        <v>3.93</v>
      </c>
      <c r="H35" s="37">
        <v>3.71</v>
      </c>
      <c r="I35" s="37">
        <v>3.26</v>
      </c>
      <c r="J35" s="38">
        <v>3.05</v>
      </c>
      <c r="K35" s="22"/>
      <c r="L35" s="22"/>
      <c r="M35" s="22"/>
      <c r="N35" s="22"/>
      <c r="O35" s="22"/>
      <c r="P35" s="22"/>
    </row>
    <row r="36" spans="1:16" ht="39" customHeight="1" x14ac:dyDescent="0.15">
      <c r="A36" s="22"/>
      <c r="B36" s="35"/>
      <c r="C36" s="1238" t="s">
        <v>559</v>
      </c>
      <c r="D36" s="1239"/>
      <c r="E36" s="1240"/>
      <c r="F36" s="36">
        <v>1.7</v>
      </c>
      <c r="G36" s="37">
        <v>2.93</v>
      </c>
      <c r="H36" s="37">
        <v>2.34</v>
      </c>
      <c r="I36" s="37">
        <v>1.24</v>
      </c>
      <c r="J36" s="38">
        <v>1.98</v>
      </c>
      <c r="K36" s="22"/>
      <c r="L36" s="22"/>
      <c r="M36" s="22"/>
      <c r="N36" s="22"/>
      <c r="O36" s="22"/>
      <c r="P36" s="22"/>
    </row>
    <row r="37" spans="1:16" ht="39" customHeight="1" x14ac:dyDescent="0.15">
      <c r="A37" s="22"/>
      <c r="B37" s="35"/>
      <c r="C37" s="1238" t="s">
        <v>560</v>
      </c>
      <c r="D37" s="1239"/>
      <c r="E37" s="1240"/>
      <c r="F37" s="36">
        <v>0.09</v>
      </c>
      <c r="G37" s="37">
        <v>0.54</v>
      </c>
      <c r="H37" s="37">
        <v>1.1000000000000001</v>
      </c>
      <c r="I37" s="37">
        <v>0.98</v>
      </c>
      <c r="J37" s="38">
        <v>0.9</v>
      </c>
      <c r="K37" s="22"/>
      <c r="L37" s="22"/>
      <c r="M37" s="22"/>
      <c r="N37" s="22"/>
      <c r="O37" s="22"/>
      <c r="P37" s="22"/>
    </row>
    <row r="38" spans="1:16" ht="39" customHeight="1" x14ac:dyDescent="0.15">
      <c r="A38" s="22"/>
      <c r="B38" s="35"/>
      <c r="C38" s="1238" t="s">
        <v>561</v>
      </c>
      <c r="D38" s="1239"/>
      <c r="E38" s="1240"/>
      <c r="F38" s="36" t="s">
        <v>506</v>
      </c>
      <c r="G38" s="37" t="s">
        <v>506</v>
      </c>
      <c r="H38" s="37">
        <v>0.65</v>
      </c>
      <c r="I38" s="37">
        <v>0.03</v>
      </c>
      <c r="J38" s="38">
        <v>0.89</v>
      </c>
      <c r="K38" s="22"/>
      <c r="L38" s="22"/>
      <c r="M38" s="22"/>
      <c r="N38" s="22"/>
      <c r="O38" s="22"/>
      <c r="P38" s="22"/>
    </row>
    <row r="39" spans="1:16" ht="39" customHeight="1" x14ac:dyDescent="0.15">
      <c r="A39" s="22"/>
      <c r="B39" s="35"/>
      <c r="C39" s="1238" t="s">
        <v>562</v>
      </c>
      <c r="D39" s="1239"/>
      <c r="E39" s="1240"/>
      <c r="F39" s="36">
        <v>2.2200000000000002</v>
      </c>
      <c r="G39" s="37">
        <v>1.85</v>
      </c>
      <c r="H39" s="37">
        <v>3.38</v>
      </c>
      <c r="I39" s="37">
        <v>1.93</v>
      </c>
      <c r="J39" s="38">
        <v>0.62</v>
      </c>
      <c r="K39" s="22"/>
      <c r="L39" s="22"/>
      <c r="M39" s="22"/>
      <c r="N39" s="22"/>
      <c r="O39" s="22"/>
      <c r="P39" s="22"/>
    </row>
    <row r="40" spans="1:16" ht="39" customHeight="1" x14ac:dyDescent="0.15">
      <c r="A40" s="22"/>
      <c r="B40" s="35"/>
      <c r="C40" s="1238" t="s">
        <v>563</v>
      </c>
      <c r="D40" s="1239"/>
      <c r="E40" s="1240"/>
      <c r="F40" s="36" t="s">
        <v>506</v>
      </c>
      <c r="G40" s="37" t="s">
        <v>506</v>
      </c>
      <c r="H40" s="37">
        <v>0.78</v>
      </c>
      <c r="I40" s="37">
        <v>0.62</v>
      </c>
      <c r="J40" s="38">
        <v>0.22</v>
      </c>
      <c r="K40" s="22"/>
      <c r="L40" s="22"/>
      <c r="M40" s="22"/>
      <c r="N40" s="22"/>
      <c r="O40" s="22"/>
      <c r="P40" s="22"/>
    </row>
    <row r="41" spans="1:16" ht="39" customHeight="1" x14ac:dyDescent="0.15">
      <c r="A41" s="22"/>
      <c r="B41" s="35"/>
      <c r="C41" s="1238" t="s">
        <v>564</v>
      </c>
      <c r="D41" s="1239"/>
      <c r="E41" s="1240"/>
      <c r="F41" s="36">
        <v>0.01</v>
      </c>
      <c r="G41" s="37">
        <v>0.02</v>
      </c>
      <c r="H41" s="37">
        <v>0.01</v>
      </c>
      <c r="I41" s="37">
        <v>0.02</v>
      </c>
      <c r="J41" s="38">
        <v>0</v>
      </c>
      <c r="K41" s="22"/>
      <c r="L41" s="22"/>
      <c r="M41" s="22"/>
      <c r="N41" s="22"/>
      <c r="O41" s="22"/>
      <c r="P41" s="22"/>
    </row>
    <row r="42" spans="1:16" ht="39" customHeight="1" x14ac:dyDescent="0.15">
      <c r="A42" s="22"/>
      <c r="B42" s="39"/>
      <c r="C42" s="1238" t="s">
        <v>565</v>
      </c>
      <c r="D42" s="1239"/>
      <c r="E42" s="1240"/>
      <c r="F42" s="36" t="s">
        <v>506</v>
      </c>
      <c r="G42" s="37" t="s">
        <v>506</v>
      </c>
      <c r="H42" s="37" t="s">
        <v>506</v>
      </c>
      <c r="I42" s="37" t="s">
        <v>506</v>
      </c>
      <c r="J42" s="38" t="s">
        <v>506</v>
      </c>
      <c r="K42" s="22"/>
      <c r="L42" s="22"/>
      <c r="M42" s="22"/>
      <c r="N42" s="22"/>
      <c r="O42" s="22"/>
      <c r="P42" s="22"/>
    </row>
    <row r="43" spans="1:16" ht="39" customHeight="1" thickBot="1" x14ac:dyDescent="0.2">
      <c r="A43" s="22"/>
      <c r="B43" s="40"/>
      <c r="C43" s="1241" t="s">
        <v>566</v>
      </c>
      <c r="D43" s="1242"/>
      <c r="E43" s="1243"/>
      <c r="F43" s="41">
        <v>0.45</v>
      </c>
      <c r="G43" s="42">
        <v>2.06</v>
      </c>
      <c r="H43" s="42" t="s">
        <v>506</v>
      </c>
      <c r="I43" s="42" t="s">
        <v>506</v>
      </c>
      <c r="J43" s="43" t="s">
        <v>506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3BzhOZlDKqYlhW9JMx+lBwmd7fiewzEzWN1sr6FUywkwDyL0iunAdqxqQUMMgP8tgcyiQQqUJFvtCpb0HStgQ==" saltValue="WpfcFFI4/SzqGQ2Fd+mdm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64" t="s">
        <v>10</v>
      </c>
      <c r="C45" s="1265"/>
      <c r="D45" s="58"/>
      <c r="E45" s="1270" t="s">
        <v>11</v>
      </c>
      <c r="F45" s="1270"/>
      <c r="G45" s="1270"/>
      <c r="H45" s="1270"/>
      <c r="I45" s="1270"/>
      <c r="J45" s="1271"/>
      <c r="K45" s="59">
        <v>1478</v>
      </c>
      <c r="L45" s="60">
        <v>1387</v>
      </c>
      <c r="M45" s="60">
        <v>1400</v>
      </c>
      <c r="N45" s="60">
        <v>1392</v>
      </c>
      <c r="O45" s="61">
        <v>1324</v>
      </c>
      <c r="P45" s="48"/>
      <c r="Q45" s="48"/>
      <c r="R45" s="48"/>
      <c r="S45" s="48"/>
      <c r="T45" s="48"/>
      <c r="U45" s="48"/>
    </row>
    <row r="46" spans="1:21" ht="30.75" customHeight="1" x14ac:dyDescent="0.15">
      <c r="A46" s="48"/>
      <c r="B46" s="1266"/>
      <c r="C46" s="1267"/>
      <c r="D46" s="62"/>
      <c r="E46" s="1248" t="s">
        <v>12</v>
      </c>
      <c r="F46" s="1248"/>
      <c r="G46" s="1248"/>
      <c r="H46" s="1248"/>
      <c r="I46" s="1248"/>
      <c r="J46" s="1249"/>
      <c r="K46" s="63" t="s">
        <v>506</v>
      </c>
      <c r="L46" s="64" t="s">
        <v>506</v>
      </c>
      <c r="M46" s="64" t="s">
        <v>506</v>
      </c>
      <c r="N46" s="64" t="s">
        <v>506</v>
      </c>
      <c r="O46" s="65" t="s">
        <v>506</v>
      </c>
      <c r="P46" s="48"/>
      <c r="Q46" s="48"/>
      <c r="R46" s="48"/>
      <c r="S46" s="48"/>
      <c r="T46" s="48"/>
      <c r="U46" s="48"/>
    </row>
    <row r="47" spans="1:21" ht="30.75" customHeight="1" x14ac:dyDescent="0.15">
      <c r="A47" s="48"/>
      <c r="B47" s="1266"/>
      <c r="C47" s="1267"/>
      <c r="D47" s="62"/>
      <c r="E47" s="1248" t="s">
        <v>13</v>
      </c>
      <c r="F47" s="1248"/>
      <c r="G47" s="1248"/>
      <c r="H47" s="1248"/>
      <c r="I47" s="1248"/>
      <c r="J47" s="1249"/>
      <c r="K47" s="63" t="s">
        <v>506</v>
      </c>
      <c r="L47" s="64" t="s">
        <v>506</v>
      </c>
      <c r="M47" s="64" t="s">
        <v>506</v>
      </c>
      <c r="N47" s="64" t="s">
        <v>506</v>
      </c>
      <c r="O47" s="65" t="s">
        <v>506</v>
      </c>
      <c r="P47" s="48"/>
      <c r="Q47" s="48"/>
      <c r="R47" s="48"/>
      <c r="S47" s="48"/>
      <c r="T47" s="48"/>
      <c r="U47" s="48"/>
    </row>
    <row r="48" spans="1:21" ht="30.75" customHeight="1" x14ac:dyDescent="0.15">
      <c r="A48" s="48"/>
      <c r="B48" s="1266"/>
      <c r="C48" s="1267"/>
      <c r="D48" s="62"/>
      <c r="E48" s="1248" t="s">
        <v>14</v>
      </c>
      <c r="F48" s="1248"/>
      <c r="G48" s="1248"/>
      <c r="H48" s="1248"/>
      <c r="I48" s="1248"/>
      <c r="J48" s="1249"/>
      <c r="K48" s="63">
        <v>445</v>
      </c>
      <c r="L48" s="64">
        <v>437</v>
      </c>
      <c r="M48" s="64">
        <v>456</v>
      </c>
      <c r="N48" s="64">
        <v>445</v>
      </c>
      <c r="O48" s="65">
        <v>444</v>
      </c>
      <c r="P48" s="48"/>
      <c r="Q48" s="48"/>
      <c r="R48" s="48"/>
      <c r="S48" s="48"/>
      <c r="T48" s="48"/>
      <c r="U48" s="48"/>
    </row>
    <row r="49" spans="1:21" ht="30.75" customHeight="1" x14ac:dyDescent="0.15">
      <c r="A49" s="48"/>
      <c r="B49" s="1266"/>
      <c r="C49" s="1267"/>
      <c r="D49" s="62"/>
      <c r="E49" s="1248" t="s">
        <v>15</v>
      </c>
      <c r="F49" s="1248"/>
      <c r="G49" s="1248"/>
      <c r="H49" s="1248"/>
      <c r="I49" s="1248"/>
      <c r="J49" s="1249"/>
      <c r="K49" s="63">
        <v>16</v>
      </c>
      <c r="L49" s="64">
        <v>21</v>
      </c>
      <c r="M49" s="64">
        <v>30</v>
      </c>
      <c r="N49" s="64">
        <v>38</v>
      </c>
      <c r="O49" s="65">
        <v>42</v>
      </c>
      <c r="P49" s="48"/>
      <c r="Q49" s="48"/>
      <c r="R49" s="48"/>
      <c r="S49" s="48"/>
      <c r="T49" s="48"/>
      <c r="U49" s="48"/>
    </row>
    <row r="50" spans="1:21" ht="30.75" customHeight="1" x14ac:dyDescent="0.15">
      <c r="A50" s="48"/>
      <c r="B50" s="1266"/>
      <c r="C50" s="1267"/>
      <c r="D50" s="62"/>
      <c r="E50" s="1248" t="s">
        <v>16</v>
      </c>
      <c r="F50" s="1248"/>
      <c r="G50" s="1248"/>
      <c r="H50" s="1248"/>
      <c r="I50" s="1248"/>
      <c r="J50" s="1249"/>
      <c r="K50" s="63">
        <v>53</v>
      </c>
      <c r="L50" s="64">
        <v>47</v>
      </c>
      <c r="M50" s="64">
        <v>4</v>
      </c>
      <c r="N50" s="64">
        <v>4</v>
      </c>
      <c r="O50" s="65">
        <v>5</v>
      </c>
      <c r="P50" s="48"/>
      <c r="Q50" s="48"/>
      <c r="R50" s="48"/>
      <c r="S50" s="48"/>
      <c r="T50" s="48"/>
      <c r="U50" s="48"/>
    </row>
    <row r="51" spans="1:21" ht="30.75" customHeight="1" x14ac:dyDescent="0.15">
      <c r="A51" s="48"/>
      <c r="B51" s="1268"/>
      <c r="C51" s="1269"/>
      <c r="D51" s="66"/>
      <c r="E51" s="1248" t="s">
        <v>17</v>
      </c>
      <c r="F51" s="1248"/>
      <c r="G51" s="1248"/>
      <c r="H51" s="1248"/>
      <c r="I51" s="1248"/>
      <c r="J51" s="1249"/>
      <c r="K51" s="63" t="s">
        <v>506</v>
      </c>
      <c r="L51" s="64" t="s">
        <v>506</v>
      </c>
      <c r="M51" s="64" t="s">
        <v>506</v>
      </c>
      <c r="N51" s="64" t="s">
        <v>506</v>
      </c>
      <c r="O51" s="65" t="s">
        <v>506</v>
      </c>
      <c r="P51" s="48"/>
      <c r="Q51" s="48"/>
      <c r="R51" s="48"/>
      <c r="S51" s="48"/>
      <c r="T51" s="48"/>
      <c r="U51" s="48"/>
    </row>
    <row r="52" spans="1:21" ht="30.75" customHeight="1" x14ac:dyDescent="0.15">
      <c r="A52" s="48"/>
      <c r="B52" s="1246" t="s">
        <v>18</v>
      </c>
      <c r="C52" s="1247"/>
      <c r="D52" s="66"/>
      <c r="E52" s="1248" t="s">
        <v>19</v>
      </c>
      <c r="F52" s="1248"/>
      <c r="G52" s="1248"/>
      <c r="H52" s="1248"/>
      <c r="I52" s="1248"/>
      <c r="J52" s="1249"/>
      <c r="K52" s="63">
        <v>1347</v>
      </c>
      <c r="L52" s="64">
        <v>1299</v>
      </c>
      <c r="M52" s="64">
        <v>1336</v>
      </c>
      <c r="N52" s="64">
        <v>1339</v>
      </c>
      <c r="O52" s="65">
        <v>1343</v>
      </c>
      <c r="P52" s="48"/>
      <c r="Q52" s="48"/>
      <c r="R52" s="48"/>
      <c r="S52" s="48"/>
      <c r="T52" s="48"/>
      <c r="U52" s="48"/>
    </row>
    <row r="53" spans="1:21" ht="30.75" customHeight="1" thickBot="1" x14ac:dyDescent="0.2">
      <c r="A53" s="48"/>
      <c r="B53" s="1250" t="s">
        <v>20</v>
      </c>
      <c r="C53" s="1251"/>
      <c r="D53" s="67"/>
      <c r="E53" s="1252" t="s">
        <v>21</v>
      </c>
      <c r="F53" s="1252"/>
      <c r="G53" s="1252"/>
      <c r="H53" s="1252"/>
      <c r="I53" s="1252"/>
      <c r="J53" s="1253"/>
      <c r="K53" s="68">
        <v>645</v>
      </c>
      <c r="L53" s="69">
        <v>593</v>
      </c>
      <c r="M53" s="69">
        <v>554</v>
      </c>
      <c r="N53" s="69">
        <v>540</v>
      </c>
      <c r="O53" s="70">
        <v>472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567</v>
      </c>
      <c r="L56" s="80" t="s">
        <v>568</v>
      </c>
      <c r="M56" s="80" t="s">
        <v>569</v>
      </c>
      <c r="N56" s="80" t="s">
        <v>570</v>
      </c>
      <c r="O56" s="81" t="s">
        <v>571</v>
      </c>
      <c r="P56" s="48"/>
      <c r="Q56" s="48"/>
      <c r="R56" s="48"/>
      <c r="S56" s="48"/>
      <c r="T56" s="48"/>
      <c r="U56" s="48"/>
    </row>
    <row r="57" spans="1:21" ht="31.5" customHeight="1" x14ac:dyDescent="0.15">
      <c r="B57" s="1254" t="s">
        <v>24</v>
      </c>
      <c r="C57" s="1255"/>
      <c r="D57" s="1258" t="s">
        <v>25</v>
      </c>
      <c r="E57" s="1259"/>
      <c r="F57" s="1259"/>
      <c r="G57" s="1259"/>
      <c r="H57" s="1259"/>
      <c r="I57" s="1259"/>
      <c r="J57" s="1260"/>
      <c r="K57" s="82" t="s">
        <v>586</v>
      </c>
      <c r="L57" s="83" t="s">
        <v>586</v>
      </c>
      <c r="M57" s="83" t="s">
        <v>586</v>
      </c>
      <c r="N57" s="83" t="s">
        <v>586</v>
      </c>
      <c r="O57" s="84" t="s">
        <v>586</v>
      </c>
    </row>
    <row r="58" spans="1:21" ht="31.5" customHeight="1" thickBot="1" x14ac:dyDescent="0.2">
      <c r="B58" s="1256"/>
      <c r="C58" s="1257"/>
      <c r="D58" s="1261" t="s">
        <v>26</v>
      </c>
      <c r="E58" s="1262"/>
      <c r="F58" s="1262"/>
      <c r="G58" s="1262"/>
      <c r="H58" s="1262"/>
      <c r="I58" s="1262"/>
      <c r="J58" s="1263"/>
      <c r="K58" s="85" t="s">
        <v>587</v>
      </c>
      <c r="L58" s="86" t="s">
        <v>587</v>
      </c>
      <c r="M58" s="86" t="s">
        <v>587</v>
      </c>
      <c r="N58" s="86" t="s">
        <v>587</v>
      </c>
      <c r="O58" s="87" t="s">
        <v>587</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flPiixC7YaVbCH2SRl0DL3qJezE9cuaWGJaZXp7fLMhyVqWS5jESem3VlVSG7WT/ZOEHN78VR/ip1MYEqvOFg==" saltValue="qDuhVEBXbbAB9KLhjpZpP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547</v>
      </c>
      <c r="J40" s="99" t="s">
        <v>548</v>
      </c>
      <c r="K40" s="99" t="s">
        <v>549</v>
      </c>
      <c r="L40" s="99" t="s">
        <v>550</v>
      </c>
      <c r="M40" s="100" t="s">
        <v>551</v>
      </c>
    </row>
    <row r="41" spans="2:13" ht="27.75" customHeight="1" x14ac:dyDescent="0.15">
      <c r="B41" s="1284" t="s">
        <v>29</v>
      </c>
      <c r="C41" s="1285"/>
      <c r="D41" s="101"/>
      <c r="E41" s="1286" t="s">
        <v>30</v>
      </c>
      <c r="F41" s="1286"/>
      <c r="G41" s="1286"/>
      <c r="H41" s="1287"/>
      <c r="I41" s="102">
        <v>13103</v>
      </c>
      <c r="J41" s="103">
        <v>12662</v>
      </c>
      <c r="K41" s="103">
        <v>11879</v>
      </c>
      <c r="L41" s="103">
        <v>11196</v>
      </c>
      <c r="M41" s="104">
        <v>11014</v>
      </c>
    </row>
    <row r="42" spans="2:13" ht="27.75" customHeight="1" x14ac:dyDescent="0.15">
      <c r="B42" s="1274"/>
      <c r="C42" s="1275"/>
      <c r="D42" s="105"/>
      <c r="E42" s="1278" t="s">
        <v>31</v>
      </c>
      <c r="F42" s="1278"/>
      <c r="G42" s="1278"/>
      <c r="H42" s="1279"/>
      <c r="I42" s="106">
        <v>51</v>
      </c>
      <c r="J42" s="107">
        <v>8</v>
      </c>
      <c r="K42" s="107">
        <v>5</v>
      </c>
      <c r="L42" s="107">
        <v>3</v>
      </c>
      <c r="M42" s="108" t="s">
        <v>506</v>
      </c>
    </row>
    <row r="43" spans="2:13" ht="27.75" customHeight="1" x14ac:dyDescent="0.15">
      <c r="B43" s="1274"/>
      <c r="C43" s="1275"/>
      <c r="D43" s="105"/>
      <c r="E43" s="1278" t="s">
        <v>32</v>
      </c>
      <c r="F43" s="1278"/>
      <c r="G43" s="1278"/>
      <c r="H43" s="1279"/>
      <c r="I43" s="106">
        <v>7105</v>
      </c>
      <c r="J43" s="107">
        <v>7040</v>
      </c>
      <c r="K43" s="107">
        <v>7057</v>
      </c>
      <c r="L43" s="107">
        <v>6894</v>
      </c>
      <c r="M43" s="108">
        <v>6712</v>
      </c>
    </row>
    <row r="44" spans="2:13" ht="27.75" customHeight="1" x14ac:dyDescent="0.15">
      <c r="B44" s="1274"/>
      <c r="C44" s="1275"/>
      <c r="D44" s="105"/>
      <c r="E44" s="1278" t="s">
        <v>33</v>
      </c>
      <c r="F44" s="1278"/>
      <c r="G44" s="1278"/>
      <c r="H44" s="1279"/>
      <c r="I44" s="106">
        <v>144</v>
      </c>
      <c r="J44" s="107">
        <v>115</v>
      </c>
      <c r="K44" s="107">
        <v>128</v>
      </c>
      <c r="L44" s="107">
        <v>143</v>
      </c>
      <c r="M44" s="108">
        <v>167</v>
      </c>
    </row>
    <row r="45" spans="2:13" ht="27.75" customHeight="1" x14ac:dyDescent="0.15">
      <c r="B45" s="1274"/>
      <c r="C45" s="1275"/>
      <c r="D45" s="105"/>
      <c r="E45" s="1278" t="s">
        <v>34</v>
      </c>
      <c r="F45" s="1278"/>
      <c r="G45" s="1278"/>
      <c r="H45" s="1279"/>
      <c r="I45" s="106">
        <v>2741</v>
      </c>
      <c r="J45" s="107">
        <v>2477</v>
      </c>
      <c r="K45" s="107">
        <v>2373</v>
      </c>
      <c r="L45" s="107">
        <v>2211</v>
      </c>
      <c r="M45" s="108">
        <v>2053</v>
      </c>
    </row>
    <row r="46" spans="2:13" ht="27.75" customHeight="1" x14ac:dyDescent="0.15">
      <c r="B46" s="1274"/>
      <c r="C46" s="1275"/>
      <c r="D46" s="109"/>
      <c r="E46" s="1278" t="s">
        <v>35</v>
      </c>
      <c r="F46" s="1278"/>
      <c r="G46" s="1278"/>
      <c r="H46" s="1279"/>
      <c r="I46" s="106" t="s">
        <v>506</v>
      </c>
      <c r="J46" s="107">
        <v>0</v>
      </c>
      <c r="K46" s="107" t="s">
        <v>506</v>
      </c>
      <c r="L46" s="107" t="s">
        <v>506</v>
      </c>
      <c r="M46" s="108" t="s">
        <v>506</v>
      </c>
    </row>
    <row r="47" spans="2:13" ht="27.75" customHeight="1" x14ac:dyDescent="0.15">
      <c r="B47" s="1274"/>
      <c r="C47" s="1275"/>
      <c r="D47" s="110"/>
      <c r="E47" s="1288" t="s">
        <v>36</v>
      </c>
      <c r="F47" s="1289"/>
      <c r="G47" s="1289"/>
      <c r="H47" s="1290"/>
      <c r="I47" s="106" t="s">
        <v>506</v>
      </c>
      <c r="J47" s="107" t="s">
        <v>506</v>
      </c>
      <c r="K47" s="107" t="s">
        <v>506</v>
      </c>
      <c r="L47" s="107" t="s">
        <v>506</v>
      </c>
      <c r="M47" s="108" t="s">
        <v>506</v>
      </c>
    </row>
    <row r="48" spans="2:13" ht="27.75" customHeight="1" x14ac:dyDescent="0.15">
      <c r="B48" s="1274"/>
      <c r="C48" s="1275"/>
      <c r="D48" s="105"/>
      <c r="E48" s="1278" t="s">
        <v>37</v>
      </c>
      <c r="F48" s="1278"/>
      <c r="G48" s="1278"/>
      <c r="H48" s="1279"/>
      <c r="I48" s="106" t="s">
        <v>506</v>
      </c>
      <c r="J48" s="107" t="s">
        <v>506</v>
      </c>
      <c r="K48" s="107" t="s">
        <v>506</v>
      </c>
      <c r="L48" s="107" t="s">
        <v>506</v>
      </c>
      <c r="M48" s="108" t="s">
        <v>506</v>
      </c>
    </row>
    <row r="49" spans="2:13" ht="27.75" customHeight="1" x14ac:dyDescent="0.15">
      <c r="B49" s="1276"/>
      <c r="C49" s="1277"/>
      <c r="D49" s="105"/>
      <c r="E49" s="1278" t="s">
        <v>38</v>
      </c>
      <c r="F49" s="1278"/>
      <c r="G49" s="1278"/>
      <c r="H49" s="1279"/>
      <c r="I49" s="106" t="s">
        <v>506</v>
      </c>
      <c r="J49" s="107" t="s">
        <v>506</v>
      </c>
      <c r="K49" s="107" t="s">
        <v>506</v>
      </c>
      <c r="L49" s="107" t="s">
        <v>506</v>
      </c>
      <c r="M49" s="108" t="s">
        <v>506</v>
      </c>
    </row>
    <row r="50" spans="2:13" ht="27.75" customHeight="1" x14ac:dyDescent="0.15">
      <c r="B50" s="1272" t="s">
        <v>39</v>
      </c>
      <c r="C50" s="1273"/>
      <c r="D50" s="111"/>
      <c r="E50" s="1278" t="s">
        <v>40</v>
      </c>
      <c r="F50" s="1278"/>
      <c r="G50" s="1278"/>
      <c r="H50" s="1279"/>
      <c r="I50" s="106">
        <v>3247</v>
      </c>
      <c r="J50" s="107">
        <v>3154</v>
      </c>
      <c r="K50" s="107">
        <v>2915</v>
      </c>
      <c r="L50" s="107">
        <v>3288</v>
      </c>
      <c r="M50" s="108">
        <v>3140</v>
      </c>
    </row>
    <row r="51" spans="2:13" ht="27.75" customHeight="1" x14ac:dyDescent="0.15">
      <c r="B51" s="1274"/>
      <c r="C51" s="1275"/>
      <c r="D51" s="105"/>
      <c r="E51" s="1278" t="s">
        <v>41</v>
      </c>
      <c r="F51" s="1278"/>
      <c r="G51" s="1278"/>
      <c r="H51" s="1279"/>
      <c r="I51" s="106">
        <v>2162</v>
      </c>
      <c r="J51" s="107">
        <v>2222</v>
      </c>
      <c r="K51" s="107">
        <v>1894</v>
      </c>
      <c r="L51" s="107">
        <v>2085</v>
      </c>
      <c r="M51" s="108">
        <v>2046</v>
      </c>
    </row>
    <row r="52" spans="2:13" ht="27.75" customHeight="1" x14ac:dyDescent="0.15">
      <c r="B52" s="1276"/>
      <c r="C52" s="1277"/>
      <c r="D52" s="105"/>
      <c r="E52" s="1278" t="s">
        <v>42</v>
      </c>
      <c r="F52" s="1278"/>
      <c r="G52" s="1278"/>
      <c r="H52" s="1279"/>
      <c r="I52" s="106">
        <v>13477</v>
      </c>
      <c r="J52" s="107">
        <v>13291</v>
      </c>
      <c r="K52" s="107">
        <v>12826</v>
      </c>
      <c r="L52" s="107">
        <v>12342</v>
      </c>
      <c r="M52" s="108">
        <v>12438</v>
      </c>
    </row>
    <row r="53" spans="2:13" ht="27.75" customHeight="1" thickBot="1" x14ac:dyDescent="0.2">
      <c r="B53" s="1280" t="s">
        <v>43</v>
      </c>
      <c r="C53" s="1281"/>
      <c r="D53" s="112"/>
      <c r="E53" s="1282" t="s">
        <v>44</v>
      </c>
      <c r="F53" s="1282"/>
      <c r="G53" s="1282"/>
      <c r="H53" s="1283"/>
      <c r="I53" s="113">
        <v>4258</v>
      </c>
      <c r="J53" s="114">
        <v>3635</v>
      </c>
      <c r="K53" s="114">
        <v>3806</v>
      </c>
      <c r="L53" s="114">
        <v>2730</v>
      </c>
      <c r="M53" s="115">
        <v>2322</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0BCLsHzVOnkt/fCT64zzVEETzAP2N5JwgKwPsY+u1vF8FfSFdQcbJYuPicRHYzsZ3TjjN2ZKEv0LQKfP0AikzA==" saltValue="a3IWz6E15s850qVF36ZW3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549</v>
      </c>
      <c r="G54" s="124" t="s">
        <v>550</v>
      </c>
      <c r="H54" s="125" t="s">
        <v>551</v>
      </c>
    </row>
    <row r="55" spans="2:8" ht="52.5" customHeight="1" x14ac:dyDescent="0.15">
      <c r="B55" s="126"/>
      <c r="C55" s="1299" t="s">
        <v>47</v>
      </c>
      <c r="D55" s="1299"/>
      <c r="E55" s="1300"/>
      <c r="F55" s="127">
        <v>1256</v>
      </c>
      <c r="G55" s="127">
        <v>1207</v>
      </c>
      <c r="H55" s="128">
        <v>1110</v>
      </c>
    </row>
    <row r="56" spans="2:8" ht="52.5" customHeight="1" x14ac:dyDescent="0.15">
      <c r="B56" s="129"/>
      <c r="C56" s="1301" t="s">
        <v>48</v>
      </c>
      <c r="D56" s="1301"/>
      <c r="E56" s="1302"/>
      <c r="F56" s="130">
        <v>286</v>
      </c>
      <c r="G56" s="130">
        <v>249</v>
      </c>
      <c r="H56" s="131">
        <v>248</v>
      </c>
    </row>
    <row r="57" spans="2:8" ht="53.25" customHeight="1" x14ac:dyDescent="0.15">
      <c r="B57" s="129"/>
      <c r="C57" s="1303" t="s">
        <v>49</v>
      </c>
      <c r="D57" s="1303"/>
      <c r="E57" s="1304"/>
      <c r="F57" s="132">
        <v>1778</v>
      </c>
      <c r="G57" s="132">
        <v>1568</v>
      </c>
      <c r="H57" s="133">
        <v>1501</v>
      </c>
    </row>
    <row r="58" spans="2:8" ht="45.75" customHeight="1" x14ac:dyDescent="0.15">
      <c r="B58" s="134"/>
      <c r="C58" s="1291" t="s">
        <v>581</v>
      </c>
      <c r="D58" s="1292"/>
      <c r="E58" s="1293"/>
      <c r="F58" s="135">
        <v>1108</v>
      </c>
      <c r="G58" s="135">
        <v>999</v>
      </c>
      <c r="H58" s="136">
        <v>887</v>
      </c>
    </row>
    <row r="59" spans="2:8" ht="45.75" customHeight="1" x14ac:dyDescent="0.15">
      <c r="B59" s="134"/>
      <c r="C59" s="1291" t="s">
        <v>583</v>
      </c>
      <c r="D59" s="1292"/>
      <c r="E59" s="1293"/>
      <c r="F59" s="135">
        <v>137</v>
      </c>
      <c r="G59" s="135">
        <v>115</v>
      </c>
      <c r="H59" s="136">
        <v>206</v>
      </c>
    </row>
    <row r="60" spans="2:8" ht="45.75" customHeight="1" x14ac:dyDescent="0.15">
      <c r="B60" s="134"/>
      <c r="C60" s="1291" t="s">
        <v>582</v>
      </c>
      <c r="D60" s="1292"/>
      <c r="E60" s="1293"/>
      <c r="F60" s="135">
        <v>161</v>
      </c>
      <c r="G60" s="135">
        <v>135</v>
      </c>
      <c r="H60" s="136">
        <v>108</v>
      </c>
    </row>
    <row r="61" spans="2:8" ht="45.75" customHeight="1" x14ac:dyDescent="0.15">
      <c r="B61" s="134"/>
      <c r="C61" s="1291" t="s">
        <v>584</v>
      </c>
      <c r="D61" s="1292"/>
      <c r="E61" s="1293"/>
      <c r="F61" s="135">
        <v>69</v>
      </c>
      <c r="G61" s="135">
        <v>60</v>
      </c>
      <c r="H61" s="136">
        <v>51</v>
      </c>
    </row>
    <row r="62" spans="2:8" ht="45.75" customHeight="1" thickBot="1" x14ac:dyDescent="0.2">
      <c r="B62" s="137"/>
      <c r="C62" s="1294" t="s">
        <v>585</v>
      </c>
      <c r="D62" s="1295"/>
      <c r="E62" s="1296"/>
      <c r="F62" s="138">
        <v>52</v>
      </c>
      <c r="G62" s="138">
        <v>49</v>
      </c>
      <c r="H62" s="139">
        <v>47</v>
      </c>
    </row>
    <row r="63" spans="2:8" ht="52.5" customHeight="1" thickBot="1" x14ac:dyDescent="0.2">
      <c r="B63" s="140"/>
      <c r="C63" s="1297" t="s">
        <v>50</v>
      </c>
      <c r="D63" s="1297"/>
      <c r="E63" s="1298"/>
      <c r="F63" s="141">
        <v>3320</v>
      </c>
      <c r="G63" s="141">
        <v>3023</v>
      </c>
      <c r="H63" s="142">
        <v>2859</v>
      </c>
    </row>
    <row r="64" spans="2:8" ht="15" customHeight="1" x14ac:dyDescent="0.15"/>
    <row r="65" ht="0" hidden="1" customHeight="1" x14ac:dyDescent="0.15"/>
    <row r="66" ht="0" hidden="1" customHeight="1" x14ac:dyDescent="0.15"/>
  </sheetData>
  <sheetProtection algorithmName="SHA-512" hashValue="LklgRkTF0gj9BiYM2hkzJAtMBkn10IcPtPlLpK5fTCvKBCIfONpZLdzX3kqQ2MsFo2L9zY65p12sca/fylZGaQ==" saltValue="hpm4hMdqat2IXE5Tdk/BZ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588</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588</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589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590</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599</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591</v>
      </c>
    </row>
    <row r="50" spans="1:109" x14ac:dyDescent="0.15">
      <c r="B50" s="394"/>
      <c r="G50" s="1305"/>
      <c r="H50" s="1305"/>
      <c r="I50" s="1305"/>
      <c r="J50" s="1305"/>
      <c r="K50" s="404"/>
      <c r="L50" s="404"/>
      <c r="M50" s="405"/>
      <c r="N50" s="405"/>
      <c r="AN50" s="1306"/>
      <c r="AO50" s="1307"/>
      <c r="AP50" s="1307"/>
      <c r="AQ50" s="1307"/>
      <c r="AR50" s="1307"/>
      <c r="AS50" s="1307"/>
      <c r="AT50" s="1307"/>
      <c r="AU50" s="1307"/>
      <c r="AV50" s="1307"/>
      <c r="AW50" s="1307"/>
      <c r="AX50" s="1307"/>
      <c r="AY50" s="1307"/>
      <c r="AZ50" s="1307"/>
      <c r="BA50" s="1307"/>
      <c r="BB50" s="1307"/>
      <c r="BC50" s="1307"/>
      <c r="BD50" s="1307"/>
      <c r="BE50" s="1307"/>
      <c r="BF50" s="1307"/>
      <c r="BG50" s="1307"/>
      <c r="BH50" s="1307"/>
      <c r="BI50" s="1307"/>
      <c r="BJ50" s="1307"/>
      <c r="BK50" s="1307"/>
      <c r="BL50" s="1307"/>
      <c r="BM50" s="1307"/>
      <c r="BN50" s="1307"/>
      <c r="BO50" s="1308"/>
      <c r="BP50" s="1309" t="s">
        <v>547</v>
      </c>
      <c r="BQ50" s="1309"/>
      <c r="BR50" s="1309"/>
      <c r="BS50" s="1309"/>
      <c r="BT50" s="1309"/>
      <c r="BU50" s="1309"/>
      <c r="BV50" s="1309"/>
      <c r="BW50" s="1309"/>
      <c r="BX50" s="1309" t="s">
        <v>548</v>
      </c>
      <c r="BY50" s="1309"/>
      <c r="BZ50" s="1309"/>
      <c r="CA50" s="1309"/>
      <c r="CB50" s="1309"/>
      <c r="CC50" s="1309"/>
      <c r="CD50" s="1309"/>
      <c r="CE50" s="1309"/>
      <c r="CF50" s="1309" t="s">
        <v>549</v>
      </c>
      <c r="CG50" s="1309"/>
      <c r="CH50" s="1309"/>
      <c r="CI50" s="1309"/>
      <c r="CJ50" s="1309"/>
      <c r="CK50" s="1309"/>
      <c r="CL50" s="1309"/>
      <c r="CM50" s="1309"/>
      <c r="CN50" s="1309" t="s">
        <v>550</v>
      </c>
      <c r="CO50" s="1309"/>
      <c r="CP50" s="1309"/>
      <c r="CQ50" s="1309"/>
      <c r="CR50" s="1309"/>
      <c r="CS50" s="1309"/>
      <c r="CT50" s="1309"/>
      <c r="CU50" s="1309"/>
      <c r="CV50" s="1309" t="s">
        <v>551</v>
      </c>
      <c r="CW50" s="1309"/>
      <c r="CX50" s="1309"/>
      <c r="CY50" s="1309"/>
      <c r="CZ50" s="1309"/>
      <c r="DA50" s="1309"/>
      <c r="DB50" s="1309"/>
      <c r="DC50" s="1309"/>
    </row>
    <row r="51" spans="1:109" ht="13.5" customHeight="1" x14ac:dyDescent="0.15">
      <c r="B51" s="394"/>
      <c r="G51" s="1323"/>
      <c r="H51" s="1323"/>
      <c r="I51" s="1324"/>
      <c r="J51" s="1324"/>
      <c r="K51" s="1322"/>
      <c r="L51" s="1322"/>
      <c r="M51" s="1322"/>
      <c r="N51" s="1322"/>
      <c r="AM51" s="403"/>
      <c r="AN51" s="1312" t="s">
        <v>592</v>
      </c>
      <c r="AO51" s="1312"/>
      <c r="AP51" s="1312"/>
      <c r="AQ51" s="1312"/>
      <c r="AR51" s="1312"/>
      <c r="AS51" s="1312"/>
      <c r="AT51" s="1312"/>
      <c r="AU51" s="1312"/>
      <c r="AV51" s="1312"/>
      <c r="AW51" s="1312"/>
      <c r="AX51" s="1312"/>
      <c r="AY51" s="1312"/>
      <c r="AZ51" s="1312"/>
      <c r="BA51" s="1312"/>
      <c r="BB51" s="1312" t="s">
        <v>593</v>
      </c>
      <c r="BC51" s="1312"/>
      <c r="BD51" s="1312"/>
      <c r="BE51" s="1312"/>
      <c r="BF51" s="1312"/>
      <c r="BG51" s="1312"/>
      <c r="BH51" s="1312"/>
      <c r="BI51" s="1312"/>
      <c r="BJ51" s="1312"/>
      <c r="BK51" s="1312"/>
      <c r="BL51" s="1312"/>
      <c r="BM51" s="1312"/>
      <c r="BN51" s="1312"/>
      <c r="BO51" s="1312"/>
      <c r="BP51" s="1310"/>
      <c r="BQ51" s="1311"/>
      <c r="BR51" s="1311"/>
      <c r="BS51" s="1311"/>
      <c r="BT51" s="1311"/>
      <c r="BU51" s="1311"/>
      <c r="BV51" s="1311"/>
      <c r="BW51" s="1311"/>
      <c r="BX51" s="1310"/>
      <c r="BY51" s="1311"/>
      <c r="BZ51" s="1311"/>
      <c r="CA51" s="1311"/>
      <c r="CB51" s="1311"/>
      <c r="CC51" s="1311"/>
      <c r="CD51" s="1311"/>
      <c r="CE51" s="1311"/>
      <c r="CF51" s="1310"/>
      <c r="CG51" s="1311"/>
      <c r="CH51" s="1311"/>
      <c r="CI51" s="1311"/>
      <c r="CJ51" s="1311"/>
      <c r="CK51" s="1311"/>
      <c r="CL51" s="1311"/>
      <c r="CM51" s="1311"/>
      <c r="CN51" s="1310"/>
      <c r="CO51" s="1311"/>
      <c r="CP51" s="1311"/>
      <c r="CQ51" s="1311"/>
      <c r="CR51" s="1311"/>
      <c r="CS51" s="1311"/>
      <c r="CT51" s="1311"/>
      <c r="CU51" s="1311"/>
      <c r="CV51" s="1310"/>
      <c r="CW51" s="1311"/>
      <c r="CX51" s="1311"/>
      <c r="CY51" s="1311"/>
      <c r="CZ51" s="1311"/>
      <c r="DA51" s="1311"/>
      <c r="DB51" s="1311"/>
      <c r="DC51" s="1311"/>
    </row>
    <row r="52" spans="1:109" x14ac:dyDescent="0.15">
      <c r="B52" s="394"/>
      <c r="G52" s="1323"/>
      <c r="H52" s="1323"/>
      <c r="I52" s="1324"/>
      <c r="J52" s="1324"/>
      <c r="K52" s="1322"/>
      <c r="L52" s="1322"/>
      <c r="M52" s="1322"/>
      <c r="N52" s="1322"/>
      <c r="AM52" s="403"/>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2"/>
      <c r="B53" s="394"/>
      <c r="G53" s="1323"/>
      <c r="H53" s="1323"/>
      <c r="I53" s="1305"/>
      <c r="J53" s="1305"/>
      <c r="K53" s="1322"/>
      <c r="L53" s="1322"/>
      <c r="M53" s="1322"/>
      <c r="N53" s="1322"/>
      <c r="AM53" s="403"/>
      <c r="AN53" s="1312"/>
      <c r="AO53" s="1312"/>
      <c r="AP53" s="1312"/>
      <c r="AQ53" s="1312"/>
      <c r="AR53" s="1312"/>
      <c r="AS53" s="1312"/>
      <c r="AT53" s="1312"/>
      <c r="AU53" s="1312"/>
      <c r="AV53" s="1312"/>
      <c r="AW53" s="1312"/>
      <c r="AX53" s="1312"/>
      <c r="AY53" s="1312"/>
      <c r="AZ53" s="1312"/>
      <c r="BA53" s="1312"/>
      <c r="BB53" s="1312" t="s">
        <v>594</v>
      </c>
      <c r="BC53" s="1312"/>
      <c r="BD53" s="1312"/>
      <c r="BE53" s="1312"/>
      <c r="BF53" s="1312"/>
      <c r="BG53" s="1312"/>
      <c r="BH53" s="1312"/>
      <c r="BI53" s="1312"/>
      <c r="BJ53" s="1312"/>
      <c r="BK53" s="1312"/>
      <c r="BL53" s="1312"/>
      <c r="BM53" s="1312"/>
      <c r="BN53" s="1312"/>
      <c r="BO53" s="1312"/>
      <c r="BP53" s="1310"/>
      <c r="BQ53" s="1311"/>
      <c r="BR53" s="1311"/>
      <c r="BS53" s="1311"/>
      <c r="BT53" s="1311"/>
      <c r="BU53" s="1311"/>
      <c r="BV53" s="1311"/>
      <c r="BW53" s="1311"/>
      <c r="BX53" s="1310"/>
      <c r="BY53" s="1311"/>
      <c r="BZ53" s="1311"/>
      <c r="CA53" s="1311"/>
      <c r="CB53" s="1311"/>
      <c r="CC53" s="1311"/>
      <c r="CD53" s="1311"/>
      <c r="CE53" s="1311"/>
      <c r="CF53" s="1310"/>
      <c r="CG53" s="1311"/>
      <c r="CH53" s="1311"/>
      <c r="CI53" s="1311"/>
      <c r="CJ53" s="1311"/>
      <c r="CK53" s="1311"/>
      <c r="CL53" s="1311"/>
      <c r="CM53" s="1311"/>
      <c r="CN53" s="1310"/>
      <c r="CO53" s="1311"/>
      <c r="CP53" s="1311"/>
      <c r="CQ53" s="1311"/>
      <c r="CR53" s="1311"/>
      <c r="CS53" s="1311"/>
      <c r="CT53" s="1311"/>
      <c r="CU53" s="1311"/>
      <c r="CV53" s="1310"/>
      <c r="CW53" s="1311"/>
      <c r="CX53" s="1311"/>
      <c r="CY53" s="1311"/>
      <c r="CZ53" s="1311"/>
      <c r="DA53" s="1311"/>
      <c r="DB53" s="1311"/>
      <c r="DC53" s="1311"/>
    </row>
    <row r="54" spans="1:109" x14ac:dyDescent="0.15">
      <c r="A54" s="402"/>
      <c r="B54" s="394"/>
      <c r="G54" s="1323"/>
      <c r="H54" s="1323"/>
      <c r="I54" s="1305"/>
      <c r="J54" s="1305"/>
      <c r="K54" s="1322"/>
      <c r="L54" s="1322"/>
      <c r="M54" s="1322"/>
      <c r="N54" s="1322"/>
      <c r="AM54" s="403"/>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2"/>
      <c r="B55" s="394"/>
      <c r="G55" s="1305"/>
      <c r="H55" s="1305"/>
      <c r="I55" s="1305"/>
      <c r="J55" s="1305"/>
      <c r="K55" s="1322"/>
      <c r="L55" s="1322"/>
      <c r="M55" s="1322"/>
      <c r="N55" s="1322"/>
      <c r="AN55" s="1309" t="s">
        <v>595</v>
      </c>
      <c r="AO55" s="1309"/>
      <c r="AP55" s="1309"/>
      <c r="AQ55" s="1309"/>
      <c r="AR55" s="1309"/>
      <c r="AS55" s="1309"/>
      <c r="AT55" s="1309"/>
      <c r="AU55" s="1309"/>
      <c r="AV55" s="1309"/>
      <c r="AW55" s="1309"/>
      <c r="AX55" s="1309"/>
      <c r="AY55" s="1309"/>
      <c r="AZ55" s="1309"/>
      <c r="BA55" s="1309"/>
      <c r="BB55" s="1312" t="s">
        <v>593</v>
      </c>
      <c r="BC55" s="1312"/>
      <c r="BD55" s="1312"/>
      <c r="BE55" s="1312"/>
      <c r="BF55" s="1312"/>
      <c r="BG55" s="1312"/>
      <c r="BH55" s="1312"/>
      <c r="BI55" s="1312"/>
      <c r="BJ55" s="1312"/>
      <c r="BK55" s="1312"/>
      <c r="BL55" s="1312"/>
      <c r="BM55" s="1312"/>
      <c r="BN55" s="1312"/>
      <c r="BO55" s="1312"/>
      <c r="BP55" s="1310"/>
      <c r="BQ55" s="1311"/>
      <c r="BR55" s="1311"/>
      <c r="BS55" s="1311"/>
      <c r="BT55" s="1311"/>
      <c r="BU55" s="1311"/>
      <c r="BV55" s="1311"/>
      <c r="BW55" s="1311"/>
      <c r="BX55" s="1310"/>
      <c r="BY55" s="1311"/>
      <c r="BZ55" s="1311"/>
      <c r="CA55" s="1311"/>
      <c r="CB55" s="1311"/>
      <c r="CC55" s="1311"/>
      <c r="CD55" s="1311"/>
      <c r="CE55" s="1311"/>
      <c r="CF55" s="1310"/>
      <c r="CG55" s="1311"/>
      <c r="CH55" s="1311"/>
      <c r="CI55" s="1311"/>
      <c r="CJ55" s="1311"/>
      <c r="CK55" s="1311"/>
      <c r="CL55" s="1311"/>
      <c r="CM55" s="1311"/>
      <c r="CN55" s="1310"/>
      <c r="CO55" s="1311"/>
      <c r="CP55" s="1311"/>
      <c r="CQ55" s="1311"/>
      <c r="CR55" s="1311"/>
      <c r="CS55" s="1311"/>
      <c r="CT55" s="1311"/>
      <c r="CU55" s="1311"/>
      <c r="CV55" s="1310"/>
      <c r="CW55" s="1311"/>
      <c r="CX55" s="1311"/>
      <c r="CY55" s="1311"/>
      <c r="CZ55" s="1311"/>
      <c r="DA55" s="1311"/>
      <c r="DB55" s="1311"/>
      <c r="DC55" s="1311"/>
    </row>
    <row r="56" spans="1:109" x14ac:dyDescent="0.15">
      <c r="A56" s="402"/>
      <c r="B56" s="394"/>
      <c r="G56" s="1305"/>
      <c r="H56" s="1305"/>
      <c r="I56" s="1305"/>
      <c r="J56" s="1305"/>
      <c r="K56" s="1322"/>
      <c r="L56" s="1322"/>
      <c r="M56" s="1322"/>
      <c r="N56" s="1322"/>
      <c r="AN56" s="1309"/>
      <c r="AO56" s="1309"/>
      <c r="AP56" s="1309"/>
      <c r="AQ56" s="1309"/>
      <c r="AR56" s="1309"/>
      <c r="AS56" s="1309"/>
      <c r="AT56" s="1309"/>
      <c r="AU56" s="1309"/>
      <c r="AV56" s="1309"/>
      <c r="AW56" s="1309"/>
      <c r="AX56" s="1309"/>
      <c r="AY56" s="1309"/>
      <c r="AZ56" s="1309"/>
      <c r="BA56" s="1309"/>
      <c r="BB56" s="1312"/>
      <c r="BC56" s="1312"/>
      <c r="BD56" s="1312"/>
      <c r="BE56" s="1312"/>
      <c r="BF56" s="1312"/>
      <c r="BG56" s="1312"/>
      <c r="BH56" s="1312"/>
      <c r="BI56" s="1312"/>
      <c r="BJ56" s="1312"/>
      <c r="BK56" s="1312"/>
      <c r="BL56" s="1312"/>
      <c r="BM56" s="1312"/>
      <c r="BN56" s="1312"/>
      <c r="BO56" s="1312"/>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2" customFormat="1" x14ac:dyDescent="0.15">
      <c r="B57" s="406"/>
      <c r="G57" s="1305"/>
      <c r="H57" s="1305"/>
      <c r="I57" s="1325"/>
      <c r="J57" s="1325"/>
      <c r="K57" s="1322"/>
      <c r="L57" s="1322"/>
      <c r="M57" s="1322"/>
      <c r="N57" s="1322"/>
      <c r="AM57" s="387"/>
      <c r="AN57" s="1309"/>
      <c r="AO57" s="1309"/>
      <c r="AP57" s="1309"/>
      <c r="AQ57" s="1309"/>
      <c r="AR57" s="1309"/>
      <c r="AS57" s="1309"/>
      <c r="AT57" s="1309"/>
      <c r="AU57" s="1309"/>
      <c r="AV57" s="1309"/>
      <c r="AW57" s="1309"/>
      <c r="AX57" s="1309"/>
      <c r="AY57" s="1309"/>
      <c r="AZ57" s="1309"/>
      <c r="BA57" s="1309"/>
      <c r="BB57" s="1312" t="s">
        <v>594</v>
      </c>
      <c r="BC57" s="1312"/>
      <c r="BD57" s="1312"/>
      <c r="BE57" s="1312"/>
      <c r="BF57" s="1312"/>
      <c r="BG57" s="1312"/>
      <c r="BH57" s="1312"/>
      <c r="BI57" s="1312"/>
      <c r="BJ57" s="1312"/>
      <c r="BK57" s="1312"/>
      <c r="BL57" s="1312"/>
      <c r="BM57" s="1312"/>
      <c r="BN57" s="1312"/>
      <c r="BO57" s="1312"/>
      <c r="BP57" s="1310"/>
      <c r="BQ57" s="1311"/>
      <c r="BR57" s="1311"/>
      <c r="BS57" s="1311"/>
      <c r="BT57" s="1311"/>
      <c r="BU57" s="1311"/>
      <c r="BV57" s="1311"/>
      <c r="BW57" s="1311"/>
      <c r="BX57" s="1310"/>
      <c r="BY57" s="1311"/>
      <c r="BZ57" s="1311"/>
      <c r="CA57" s="1311"/>
      <c r="CB57" s="1311"/>
      <c r="CC57" s="1311"/>
      <c r="CD57" s="1311"/>
      <c r="CE57" s="1311"/>
      <c r="CF57" s="1310"/>
      <c r="CG57" s="1311"/>
      <c r="CH57" s="1311"/>
      <c r="CI57" s="1311"/>
      <c r="CJ57" s="1311"/>
      <c r="CK57" s="1311"/>
      <c r="CL57" s="1311"/>
      <c r="CM57" s="1311"/>
      <c r="CN57" s="1310"/>
      <c r="CO57" s="1311"/>
      <c r="CP57" s="1311"/>
      <c r="CQ57" s="1311"/>
      <c r="CR57" s="1311"/>
      <c r="CS57" s="1311"/>
      <c r="CT57" s="1311"/>
      <c r="CU57" s="1311"/>
      <c r="CV57" s="1310"/>
      <c r="CW57" s="1311"/>
      <c r="CX57" s="1311"/>
      <c r="CY57" s="1311"/>
      <c r="CZ57" s="1311"/>
      <c r="DA57" s="1311"/>
      <c r="DB57" s="1311"/>
      <c r="DC57" s="1311"/>
      <c r="DD57" s="407"/>
      <c r="DE57" s="406"/>
    </row>
    <row r="58" spans="1:109" s="402" customFormat="1" x14ac:dyDescent="0.15">
      <c r="A58" s="387"/>
      <c r="B58" s="406"/>
      <c r="G58" s="1305"/>
      <c r="H58" s="1305"/>
      <c r="I58" s="1325"/>
      <c r="J58" s="1325"/>
      <c r="K58" s="1322"/>
      <c r="L58" s="1322"/>
      <c r="M58" s="1322"/>
      <c r="N58" s="1322"/>
      <c r="AM58" s="387"/>
      <c r="AN58" s="1309"/>
      <c r="AO58" s="1309"/>
      <c r="AP58" s="1309"/>
      <c r="AQ58" s="1309"/>
      <c r="AR58" s="1309"/>
      <c r="AS58" s="1309"/>
      <c r="AT58" s="1309"/>
      <c r="AU58" s="1309"/>
      <c r="AV58" s="1309"/>
      <c r="AW58" s="1309"/>
      <c r="AX58" s="1309"/>
      <c r="AY58" s="1309"/>
      <c r="AZ58" s="1309"/>
      <c r="BA58" s="1309"/>
      <c r="BB58" s="1312"/>
      <c r="BC58" s="1312"/>
      <c r="BD58" s="1312"/>
      <c r="BE58" s="1312"/>
      <c r="BF58" s="1312"/>
      <c r="BG58" s="1312"/>
      <c r="BH58" s="1312"/>
      <c r="BI58" s="1312"/>
      <c r="BJ58" s="1312"/>
      <c r="BK58" s="1312"/>
      <c r="BL58" s="1312"/>
      <c r="BM58" s="1312"/>
      <c r="BN58" s="1312"/>
      <c r="BO58" s="1312"/>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596</v>
      </c>
    </row>
    <row r="64" spans="1:109" x14ac:dyDescent="0.15">
      <c r="B64" s="394"/>
      <c r="G64" s="401"/>
      <c r="I64" s="414"/>
      <c r="J64" s="414"/>
      <c r="K64" s="414"/>
      <c r="L64" s="414"/>
      <c r="M64" s="414"/>
      <c r="N64" s="415"/>
      <c r="AM64" s="401"/>
      <c r="AN64" s="401" t="s">
        <v>590</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598</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591</v>
      </c>
    </row>
    <row r="72" spans="2:107" x14ac:dyDescent="0.15">
      <c r="B72" s="394"/>
      <c r="G72" s="1305"/>
      <c r="H72" s="1305"/>
      <c r="I72" s="1305"/>
      <c r="J72" s="1305"/>
      <c r="K72" s="404"/>
      <c r="L72" s="404"/>
      <c r="M72" s="405"/>
      <c r="N72" s="405"/>
      <c r="AN72" s="1306"/>
      <c r="AO72" s="1307"/>
      <c r="AP72" s="1307"/>
      <c r="AQ72" s="1307"/>
      <c r="AR72" s="1307"/>
      <c r="AS72" s="1307"/>
      <c r="AT72" s="1307"/>
      <c r="AU72" s="1307"/>
      <c r="AV72" s="1307"/>
      <c r="AW72" s="1307"/>
      <c r="AX72" s="1307"/>
      <c r="AY72" s="1307"/>
      <c r="AZ72" s="1307"/>
      <c r="BA72" s="1307"/>
      <c r="BB72" s="1307"/>
      <c r="BC72" s="1307"/>
      <c r="BD72" s="1307"/>
      <c r="BE72" s="1307"/>
      <c r="BF72" s="1307"/>
      <c r="BG72" s="1307"/>
      <c r="BH72" s="1307"/>
      <c r="BI72" s="1307"/>
      <c r="BJ72" s="1307"/>
      <c r="BK72" s="1307"/>
      <c r="BL72" s="1307"/>
      <c r="BM72" s="1307"/>
      <c r="BN72" s="1307"/>
      <c r="BO72" s="1308"/>
      <c r="BP72" s="1309" t="s">
        <v>547</v>
      </c>
      <c r="BQ72" s="1309"/>
      <c r="BR72" s="1309"/>
      <c r="BS72" s="1309"/>
      <c r="BT72" s="1309"/>
      <c r="BU72" s="1309"/>
      <c r="BV72" s="1309"/>
      <c r="BW72" s="1309"/>
      <c r="BX72" s="1309" t="s">
        <v>548</v>
      </c>
      <c r="BY72" s="1309"/>
      <c r="BZ72" s="1309"/>
      <c r="CA72" s="1309"/>
      <c r="CB72" s="1309"/>
      <c r="CC72" s="1309"/>
      <c r="CD72" s="1309"/>
      <c r="CE72" s="1309"/>
      <c r="CF72" s="1309" t="s">
        <v>549</v>
      </c>
      <c r="CG72" s="1309"/>
      <c r="CH72" s="1309"/>
      <c r="CI72" s="1309"/>
      <c r="CJ72" s="1309"/>
      <c r="CK72" s="1309"/>
      <c r="CL72" s="1309"/>
      <c r="CM72" s="1309"/>
      <c r="CN72" s="1309" t="s">
        <v>550</v>
      </c>
      <c r="CO72" s="1309"/>
      <c r="CP72" s="1309"/>
      <c r="CQ72" s="1309"/>
      <c r="CR72" s="1309"/>
      <c r="CS72" s="1309"/>
      <c r="CT72" s="1309"/>
      <c r="CU72" s="1309"/>
      <c r="CV72" s="1309" t="s">
        <v>551</v>
      </c>
      <c r="CW72" s="1309"/>
      <c r="CX72" s="1309"/>
      <c r="CY72" s="1309"/>
      <c r="CZ72" s="1309"/>
      <c r="DA72" s="1309"/>
      <c r="DB72" s="1309"/>
      <c r="DC72" s="1309"/>
    </row>
    <row r="73" spans="2:107" x14ac:dyDescent="0.15">
      <c r="B73" s="394"/>
      <c r="G73" s="1323"/>
      <c r="H73" s="1323"/>
      <c r="I73" s="1323"/>
      <c r="J73" s="1323"/>
      <c r="K73" s="1326"/>
      <c r="L73" s="1326"/>
      <c r="M73" s="1326"/>
      <c r="N73" s="1326"/>
      <c r="AM73" s="403"/>
      <c r="AN73" s="1312" t="s">
        <v>592</v>
      </c>
      <c r="AO73" s="1312"/>
      <c r="AP73" s="1312"/>
      <c r="AQ73" s="1312"/>
      <c r="AR73" s="1312"/>
      <c r="AS73" s="1312"/>
      <c r="AT73" s="1312"/>
      <c r="AU73" s="1312"/>
      <c r="AV73" s="1312"/>
      <c r="AW73" s="1312"/>
      <c r="AX73" s="1312"/>
      <c r="AY73" s="1312"/>
      <c r="AZ73" s="1312"/>
      <c r="BA73" s="1312"/>
      <c r="BB73" s="1312" t="s">
        <v>593</v>
      </c>
      <c r="BC73" s="1312"/>
      <c r="BD73" s="1312"/>
      <c r="BE73" s="1312"/>
      <c r="BF73" s="1312"/>
      <c r="BG73" s="1312"/>
      <c r="BH73" s="1312"/>
      <c r="BI73" s="1312"/>
      <c r="BJ73" s="1312"/>
      <c r="BK73" s="1312"/>
      <c r="BL73" s="1312"/>
      <c r="BM73" s="1312"/>
      <c r="BN73" s="1312"/>
      <c r="BO73" s="1312"/>
      <c r="BP73" s="1311">
        <v>71.400000000000006</v>
      </c>
      <c r="BQ73" s="1311"/>
      <c r="BR73" s="1311"/>
      <c r="BS73" s="1311"/>
      <c r="BT73" s="1311"/>
      <c r="BU73" s="1311"/>
      <c r="BV73" s="1311"/>
      <c r="BW73" s="1311"/>
      <c r="BX73" s="1311">
        <v>60.6</v>
      </c>
      <c r="BY73" s="1311"/>
      <c r="BZ73" s="1311"/>
      <c r="CA73" s="1311"/>
      <c r="CB73" s="1311"/>
      <c r="CC73" s="1311"/>
      <c r="CD73" s="1311"/>
      <c r="CE73" s="1311"/>
      <c r="CF73" s="1311">
        <v>64.8</v>
      </c>
      <c r="CG73" s="1311"/>
      <c r="CH73" s="1311"/>
      <c r="CI73" s="1311"/>
      <c r="CJ73" s="1311"/>
      <c r="CK73" s="1311"/>
      <c r="CL73" s="1311"/>
      <c r="CM73" s="1311"/>
      <c r="CN73" s="1311">
        <v>47.4</v>
      </c>
      <c r="CO73" s="1311"/>
      <c r="CP73" s="1311"/>
      <c r="CQ73" s="1311"/>
      <c r="CR73" s="1311"/>
      <c r="CS73" s="1311"/>
      <c r="CT73" s="1311"/>
      <c r="CU73" s="1311"/>
      <c r="CV73" s="1311">
        <v>40.1</v>
      </c>
      <c r="CW73" s="1311"/>
      <c r="CX73" s="1311"/>
      <c r="CY73" s="1311"/>
      <c r="CZ73" s="1311"/>
      <c r="DA73" s="1311"/>
      <c r="DB73" s="1311"/>
      <c r="DC73" s="1311"/>
    </row>
    <row r="74" spans="2:107" x14ac:dyDescent="0.15">
      <c r="B74" s="394"/>
      <c r="G74" s="1323"/>
      <c r="H74" s="1323"/>
      <c r="I74" s="1323"/>
      <c r="J74" s="1323"/>
      <c r="K74" s="1326"/>
      <c r="L74" s="1326"/>
      <c r="M74" s="1326"/>
      <c r="N74" s="1326"/>
      <c r="AM74" s="403"/>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4"/>
      <c r="G75" s="1323"/>
      <c r="H75" s="1323"/>
      <c r="I75" s="1305"/>
      <c r="J75" s="1305"/>
      <c r="K75" s="1322"/>
      <c r="L75" s="1322"/>
      <c r="M75" s="1322"/>
      <c r="N75" s="1322"/>
      <c r="AM75" s="403"/>
      <c r="AN75" s="1312"/>
      <c r="AO75" s="1312"/>
      <c r="AP75" s="1312"/>
      <c r="AQ75" s="1312"/>
      <c r="AR75" s="1312"/>
      <c r="AS75" s="1312"/>
      <c r="AT75" s="1312"/>
      <c r="AU75" s="1312"/>
      <c r="AV75" s="1312"/>
      <c r="AW75" s="1312"/>
      <c r="AX75" s="1312"/>
      <c r="AY75" s="1312"/>
      <c r="AZ75" s="1312"/>
      <c r="BA75" s="1312"/>
      <c r="BB75" s="1312" t="s">
        <v>597</v>
      </c>
      <c r="BC75" s="1312"/>
      <c r="BD75" s="1312"/>
      <c r="BE75" s="1312"/>
      <c r="BF75" s="1312"/>
      <c r="BG75" s="1312"/>
      <c r="BH75" s="1312"/>
      <c r="BI75" s="1312"/>
      <c r="BJ75" s="1312"/>
      <c r="BK75" s="1312"/>
      <c r="BL75" s="1312"/>
      <c r="BM75" s="1312"/>
      <c r="BN75" s="1312"/>
      <c r="BO75" s="1312"/>
      <c r="BP75" s="1311">
        <v>12.8</v>
      </c>
      <c r="BQ75" s="1311"/>
      <c r="BR75" s="1311"/>
      <c r="BS75" s="1311"/>
      <c r="BT75" s="1311"/>
      <c r="BU75" s="1311"/>
      <c r="BV75" s="1311"/>
      <c r="BW75" s="1311"/>
      <c r="BX75" s="1311">
        <v>11.2</v>
      </c>
      <c r="BY75" s="1311"/>
      <c r="BZ75" s="1311"/>
      <c r="CA75" s="1311"/>
      <c r="CB75" s="1311"/>
      <c r="CC75" s="1311"/>
      <c r="CD75" s="1311"/>
      <c r="CE75" s="1311"/>
      <c r="CF75" s="1311">
        <v>10</v>
      </c>
      <c r="CG75" s="1311"/>
      <c r="CH75" s="1311"/>
      <c r="CI75" s="1311"/>
      <c r="CJ75" s="1311"/>
      <c r="CK75" s="1311"/>
      <c r="CL75" s="1311"/>
      <c r="CM75" s="1311"/>
      <c r="CN75" s="1311">
        <v>9.5</v>
      </c>
      <c r="CO75" s="1311"/>
      <c r="CP75" s="1311"/>
      <c r="CQ75" s="1311"/>
      <c r="CR75" s="1311"/>
      <c r="CS75" s="1311"/>
      <c r="CT75" s="1311"/>
      <c r="CU75" s="1311"/>
      <c r="CV75" s="1311">
        <v>8.9</v>
      </c>
      <c r="CW75" s="1311"/>
      <c r="CX75" s="1311"/>
      <c r="CY75" s="1311"/>
      <c r="CZ75" s="1311"/>
      <c r="DA75" s="1311"/>
      <c r="DB75" s="1311"/>
      <c r="DC75" s="1311"/>
    </row>
    <row r="76" spans="2:107" x14ac:dyDescent="0.15">
      <c r="B76" s="394"/>
      <c r="G76" s="1323"/>
      <c r="H76" s="1323"/>
      <c r="I76" s="1305"/>
      <c r="J76" s="1305"/>
      <c r="K76" s="1322"/>
      <c r="L76" s="1322"/>
      <c r="M76" s="1322"/>
      <c r="N76" s="1322"/>
      <c r="AM76" s="403"/>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4"/>
      <c r="G77" s="1305"/>
      <c r="H77" s="1305"/>
      <c r="I77" s="1305"/>
      <c r="J77" s="1305"/>
      <c r="K77" s="1326"/>
      <c r="L77" s="1326"/>
      <c r="M77" s="1326"/>
      <c r="N77" s="1326"/>
      <c r="AN77" s="1309" t="s">
        <v>595</v>
      </c>
      <c r="AO77" s="1309"/>
      <c r="AP77" s="1309"/>
      <c r="AQ77" s="1309"/>
      <c r="AR77" s="1309"/>
      <c r="AS77" s="1309"/>
      <c r="AT77" s="1309"/>
      <c r="AU77" s="1309"/>
      <c r="AV77" s="1309"/>
      <c r="AW77" s="1309"/>
      <c r="AX77" s="1309"/>
      <c r="AY77" s="1309"/>
      <c r="AZ77" s="1309"/>
      <c r="BA77" s="1309"/>
      <c r="BB77" s="1312" t="s">
        <v>593</v>
      </c>
      <c r="BC77" s="1312"/>
      <c r="BD77" s="1312"/>
      <c r="BE77" s="1312"/>
      <c r="BF77" s="1312"/>
      <c r="BG77" s="1312"/>
      <c r="BH77" s="1312"/>
      <c r="BI77" s="1312"/>
      <c r="BJ77" s="1312"/>
      <c r="BK77" s="1312"/>
      <c r="BL77" s="1312"/>
      <c r="BM77" s="1312"/>
      <c r="BN77" s="1312"/>
      <c r="BO77" s="1312"/>
      <c r="BP77" s="1311">
        <v>20.3</v>
      </c>
      <c r="BQ77" s="1311"/>
      <c r="BR77" s="1311"/>
      <c r="BS77" s="1311"/>
      <c r="BT77" s="1311"/>
      <c r="BU77" s="1311"/>
      <c r="BV77" s="1311"/>
      <c r="BW77" s="1311"/>
      <c r="BX77" s="1311">
        <v>13</v>
      </c>
      <c r="BY77" s="1311"/>
      <c r="BZ77" s="1311"/>
      <c r="CA77" s="1311"/>
      <c r="CB77" s="1311"/>
      <c r="CC77" s="1311"/>
      <c r="CD77" s="1311"/>
      <c r="CE77" s="1311"/>
      <c r="CF77" s="1311">
        <v>21</v>
      </c>
      <c r="CG77" s="1311"/>
      <c r="CH77" s="1311"/>
      <c r="CI77" s="1311"/>
      <c r="CJ77" s="1311"/>
      <c r="CK77" s="1311"/>
      <c r="CL77" s="1311"/>
      <c r="CM77" s="1311"/>
      <c r="CN77" s="1311">
        <v>20.2</v>
      </c>
      <c r="CO77" s="1311"/>
      <c r="CP77" s="1311"/>
      <c r="CQ77" s="1311"/>
      <c r="CR77" s="1311"/>
      <c r="CS77" s="1311"/>
      <c r="CT77" s="1311"/>
      <c r="CU77" s="1311"/>
      <c r="CV77" s="1311">
        <v>18.3</v>
      </c>
      <c r="CW77" s="1311"/>
      <c r="CX77" s="1311"/>
      <c r="CY77" s="1311"/>
      <c r="CZ77" s="1311"/>
      <c r="DA77" s="1311"/>
      <c r="DB77" s="1311"/>
      <c r="DC77" s="1311"/>
    </row>
    <row r="78" spans="2:107" x14ac:dyDescent="0.15">
      <c r="B78" s="394"/>
      <c r="G78" s="1305"/>
      <c r="H78" s="1305"/>
      <c r="I78" s="1305"/>
      <c r="J78" s="1305"/>
      <c r="K78" s="1326"/>
      <c r="L78" s="1326"/>
      <c r="M78" s="1326"/>
      <c r="N78" s="1326"/>
      <c r="AN78" s="1309"/>
      <c r="AO78" s="1309"/>
      <c r="AP78" s="1309"/>
      <c r="AQ78" s="1309"/>
      <c r="AR78" s="1309"/>
      <c r="AS78" s="1309"/>
      <c r="AT78" s="1309"/>
      <c r="AU78" s="1309"/>
      <c r="AV78" s="1309"/>
      <c r="AW78" s="1309"/>
      <c r="AX78" s="1309"/>
      <c r="AY78" s="1309"/>
      <c r="AZ78" s="1309"/>
      <c r="BA78" s="1309"/>
      <c r="BB78" s="1312"/>
      <c r="BC78" s="1312"/>
      <c r="BD78" s="1312"/>
      <c r="BE78" s="1312"/>
      <c r="BF78" s="1312"/>
      <c r="BG78" s="1312"/>
      <c r="BH78" s="1312"/>
      <c r="BI78" s="1312"/>
      <c r="BJ78" s="1312"/>
      <c r="BK78" s="1312"/>
      <c r="BL78" s="1312"/>
      <c r="BM78" s="1312"/>
      <c r="BN78" s="1312"/>
      <c r="BO78" s="1312"/>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4"/>
      <c r="G79" s="1305"/>
      <c r="H79" s="1305"/>
      <c r="I79" s="1325"/>
      <c r="J79" s="1325"/>
      <c r="K79" s="1327"/>
      <c r="L79" s="1327"/>
      <c r="M79" s="1327"/>
      <c r="N79" s="1327"/>
      <c r="AN79" s="1309"/>
      <c r="AO79" s="1309"/>
      <c r="AP79" s="1309"/>
      <c r="AQ79" s="1309"/>
      <c r="AR79" s="1309"/>
      <c r="AS79" s="1309"/>
      <c r="AT79" s="1309"/>
      <c r="AU79" s="1309"/>
      <c r="AV79" s="1309"/>
      <c r="AW79" s="1309"/>
      <c r="AX79" s="1309"/>
      <c r="AY79" s="1309"/>
      <c r="AZ79" s="1309"/>
      <c r="BA79" s="1309"/>
      <c r="BB79" s="1312" t="s">
        <v>597</v>
      </c>
      <c r="BC79" s="1312"/>
      <c r="BD79" s="1312"/>
      <c r="BE79" s="1312"/>
      <c r="BF79" s="1312"/>
      <c r="BG79" s="1312"/>
      <c r="BH79" s="1312"/>
      <c r="BI79" s="1312"/>
      <c r="BJ79" s="1312"/>
      <c r="BK79" s="1312"/>
      <c r="BL79" s="1312"/>
      <c r="BM79" s="1312"/>
      <c r="BN79" s="1312"/>
      <c r="BO79" s="1312"/>
      <c r="BP79" s="1311">
        <v>7.7</v>
      </c>
      <c r="BQ79" s="1311"/>
      <c r="BR79" s="1311"/>
      <c r="BS79" s="1311"/>
      <c r="BT79" s="1311"/>
      <c r="BU79" s="1311"/>
      <c r="BV79" s="1311"/>
      <c r="BW79" s="1311"/>
      <c r="BX79" s="1311">
        <v>6.8</v>
      </c>
      <c r="BY79" s="1311"/>
      <c r="BZ79" s="1311"/>
      <c r="CA79" s="1311"/>
      <c r="CB79" s="1311"/>
      <c r="CC79" s="1311"/>
      <c r="CD79" s="1311"/>
      <c r="CE79" s="1311"/>
      <c r="CF79" s="1311">
        <v>6.8</v>
      </c>
      <c r="CG79" s="1311"/>
      <c r="CH79" s="1311"/>
      <c r="CI79" s="1311"/>
      <c r="CJ79" s="1311"/>
      <c r="CK79" s="1311"/>
      <c r="CL79" s="1311"/>
      <c r="CM79" s="1311"/>
      <c r="CN79" s="1311">
        <v>6.8</v>
      </c>
      <c r="CO79" s="1311"/>
      <c r="CP79" s="1311"/>
      <c r="CQ79" s="1311"/>
      <c r="CR79" s="1311"/>
      <c r="CS79" s="1311"/>
      <c r="CT79" s="1311"/>
      <c r="CU79" s="1311"/>
      <c r="CV79" s="1311">
        <v>6.8</v>
      </c>
      <c r="CW79" s="1311"/>
      <c r="CX79" s="1311"/>
      <c r="CY79" s="1311"/>
      <c r="CZ79" s="1311"/>
      <c r="DA79" s="1311"/>
      <c r="DB79" s="1311"/>
      <c r="DC79" s="1311"/>
    </row>
    <row r="80" spans="2:107" x14ac:dyDescent="0.15">
      <c r="B80" s="394"/>
      <c r="G80" s="1305"/>
      <c r="H80" s="1305"/>
      <c r="I80" s="1325"/>
      <c r="J80" s="1325"/>
      <c r="K80" s="1327"/>
      <c r="L80" s="1327"/>
      <c r="M80" s="1327"/>
      <c r="N80" s="1327"/>
      <c r="AN80" s="1309"/>
      <c r="AO80" s="1309"/>
      <c r="AP80" s="1309"/>
      <c r="AQ80" s="1309"/>
      <c r="AR80" s="1309"/>
      <c r="AS80" s="1309"/>
      <c r="AT80" s="1309"/>
      <c r="AU80" s="1309"/>
      <c r="AV80" s="1309"/>
      <c r="AW80" s="1309"/>
      <c r="AX80" s="1309"/>
      <c r="AY80" s="1309"/>
      <c r="AZ80" s="1309"/>
      <c r="BA80" s="1309"/>
      <c r="BB80" s="1312"/>
      <c r="BC80" s="1312"/>
      <c r="BD80" s="1312"/>
      <c r="BE80" s="1312"/>
      <c r="BF80" s="1312"/>
      <c r="BG80" s="1312"/>
      <c r="BH80" s="1312"/>
      <c r="BI80" s="1312"/>
      <c r="BJ80" s="1312"/>
      <c r="BK80" s="1312"/>
      <c r="BL80" s="1312"/>
      <c r="BM80" s="1312"/>
      <c r="BN80" s="1312"/>
      <c r="BO80" s="1312"/>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YH2itmGOnL+1qHQN38D9aVk8ljAtyGRbrXwgCiKVCyMd7+apl8the3SUwsqfNYQ7uTeOLlYlKYAQXCD8bPEeAA==" saltValue="ZBtPHm7Dv1+2XR78tPdPf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HnR9h9RKXaDTB734SYXkVQ+YGmrPVHRvHhRioMzFjR5AfeHYX2qssqvSKL6jLUet6c1W2zLgLSAV1WdOxtp4g==" saltValue="ws/op41sgZelsdXi5Y8f4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Oz7p+rrAsr32qR3I8tK7WxBQDr/nl3XqBi73HIifqRFyBBtLFJhryQByMFHHXA2cCg4QYSL1xXeUw6FhM9nw==" saltValue="Xir9N43NO92Gxstnvlx6V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544</v>
      </c>
      <c r="G2" s="156"/>
      <c r="H2" s="157"/>
    </row>
    <row r="3" spans="1:8" x14ac:dyDescent="0.15">
      <c r="A3" s="153" t="s">
        <v>537</v>
      </c>
      <c r="B3" s="158"/>
      <c r="C3" s="159"/>
      <c r="D3" s="160">
        <v>31512</v>
      </c>
      <c r="E3" s="161"/>
      <c r="F3" s="162">
        <v>53292</v>
      </c>
      <c r="G3" s="163"/>
      <c r="H3" s="164"/>
    </row>
    <row r="4" spans="1:8" x14ac:dyDescent="0.15">
      <c r="A4" s="165"/>
      <c r="B4" s="166"/>
      <c r="C4" s="167"/>
      <c r="D4" s="168">
        <v>13510</v>
      </c>
      <c r="E4" s="169"/>
      <c r="F4" s="170">
        <v>28900</v>
      </c>
      <c r="G4" s="171"/>
      <c r="H4" s="172"/>
    </row>
    <row r="5" spans="1:8" x14ac:dyDescent="0.15">
      <c r="A5" s="153" t="s">
        <v>539</v>
      </c>
      <c r="B5" s="158"/>
      <c r="C5" s="159"/>
      <c r="D5" s="160">
        <v>27336</v>
      </c>
      <c r="E5" s="161"/>
      <c r="F5" s="162">
        <v>49919</v>
      </c>
      <c r="G5" s="163"/>
      <c r="H5" s="164"/>
    </row>
    <row r="6" spans="1:8" x14ac:dyDescent="0.15">
      <c r="A6" s="165"/>
      <c r="B6" s="166"/>
      <c r="C6" s="167"/>
      <c r="D6" s="168">
        <v>11335</v>
      </c>
      <c r="E6" s="169"/>
      <c r="F6" s="170">
        <v>26398</v>
      </c>
      <c r="G6" s="171"/>
      <c r="H6" s="172"/>
    </row>
    <row r="7" spans="1:8" x14ac:dyDescent="0.15">
      <c r="A7" s="153" t="s">
        <v>540</v>
      </c>
      <c r="B7" s="158"/>
      <c r="C7" s="159"/>
      <c r="D7" s="160">
        <v>20950</v>
      </c>
      <c r="E7" s="161"/>
      <c r="F7" s="162">
        <v>47738</v>
      </c>
      <c r="G7" s="163"/>
      <c r="H7" s="164"/>
    </row>
    <row r="8" spans="1:8" x14ac:dyDescent="0.15">
      <c r="A8" s="165"/>
      <c r="B8" s="166"/>
      <c r="C8" s="167"/>
      <c r="D8" s="168">
        <v>14855</v>
      </c>
      <c r="E8" s="169"/>
      <c r="F8" s="170">
        <v>24937</v>
      </c>
      <c r="G8" s="171"/>
      <c r="H8" s="172"/>
    </row>
    <row r="9" spans="1:8" x14ac:dyDescent="0.15">
      <c r="A9" s="153" t="s">
        <v>541</v>
      </c>
      <c r="B9" s="158"/>
      <c r="C9" s="159"/>
      <c r="D9" s="160">
        <v>21974</v>
      </c>
      <c r="E9" s="161"/>
      <c r="F9" s="162">
        <v>52191</v>
      </c>
      <c r="G9" s="163"/>
      <c r="H9" s="164"/>
    </row>
    <row r="10" spans="1:8" x14ac:dyDescent="0.15">
      <c r="A10" s="165"/>
      <c r="B10" s="166"/>
      <c r="C10" s="167"/>
      <c r="D10" s="168">
        <v>12901</v>
      </c>
      <c r="E10" s="169"/>
      <c r="F10" s="170">
        <v>24843</v>
      </c>
      <c r="G10" s="171"/>
      <c r="H10" s="172"/>
    </row>
    <row r="11" spans="1:8" x14ac:dyDescent="0.15">
      <c r="A11" s="153" t="s">
        <v>542</v>
      </c>
      <c r="B11" s="158"/>
      <c r="C11" s="159"/>
      <c r="D11" s="160">
        <v>37618</v>
      </c>
      <c r="E11" s="161"/>
      <c r="F11" s="162">
        <v>47387</v>
      </c>
      <c r="G11" s="163"/>
      <c r="H11" s="164"/>
    </row>
    <row r="12" spans="1:8" x14ac:dyDescent="0.15">
      <c r="A12" s="165"/>
      <c r="B12" s="166"/>
      <c r="C12" s="173"/>
      <c r="D12" s="168">
        <v>19549</v>
      </c>
      <c r="E12" s="169"/>
      <c r="F12" s="170">
        <v>24928</v>
      </c>
      <c r="G12" s="171"/>
      <c r="H12" s="172"/>
    </row>
    <row r="13" spans="1:8" x14ac:dyDescent="0.15">
      <c r="A13" s="153"/>
      <c r="B13" s="158"/>
      <c r="C13" s="174"/>
      <c r="D13" s="175">
        <v>27878</v>
      </c>
      <c r="E13" s="176"/>
      <c r="F13" s="177">
        <v>50105</v>
      </c>
      <c r="G13" s="178"/>
      <c r="H13" s="164"/>
    </row>
    <row r="14" spans="1:8" x14ac:dyDescent="0.15">
      <c r="A14" s="165"/>
      <c r="B14" s="166"/>
      <c r="C14" s="167"/>
      <c r="D14" s="168">
        <v>14430</v>
      </c>
      <c r="E14" s="169"/>
      <c r="F14" s="170">
        <v>26001</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1.7</v>
      </c>
      <c r="C19" s="179">
        <f>ROUND(VALUE(SUBSTITUTE(実質収支比率等に係る経年分析!G$48,"▲","-")),2)</f>
        <v>2.94</v>
      </c>
      <c r="D19" s="179">
        <f>ROUND(VALUE(SUBSTITUTE(実質収支比率等に係る経年分析!H$48,"▲","-")),2)</f>
        <v>2.34</v>
      </c>
      <c r="E19" s="179">
        <f>ROUND(VALUE(SUBSTITUTE(実質収支比率等に係る経年分析!I$48,"▲","-")),2)</f>
        <v>1.24</v>
      </c>
      <c r="F19" s="179">
        <f>ROUND(VALUE(SUBSTITUTE(実質収支比率等に係る経年分析!J$48,"▲","-")),2)</f>
        <v>1.99</v>
      </c>
    </row>
    <row r="20" spans="1:11" x14ac:dyDescent="0.15">
      <c r="A20" s="179" t="s">
        <v>54</v>
      </c>
      <c r="B20" s="179">
        <f>ROUND(VALUE(SUBSTITUTE(実質収支比率等に係る経年分析!F$47,"▲","-")),2)</f>
        <v>19.63</v>
      </c>
      <c r="C20" s="179">
        <f>ROUND(VALUE(SUBSTITUTE(実質収支比率等に係る経年分析!G$47,"▲","-")),2)</f>
        <v>18.36</v>
      </c>
      <c r="D20" s="179">
        <f>ROUND(VALUE(SUBSTITUTE(実質収支比率等に係る経年分析!H$47,"▲","-")),2)</f>
        <v>17.77</v>
      </c>
      <c r="E20" s="179">
        <f>ROUND(VALUE(SUBSTITUTE(実質収支比率等に係る経年分析!I$47,"▲","-")),2)</f>
        <v>17.36</v>
      </c>
      <c r="F20" s="179">
        <f>ROUND(VALUE(SUBSTITUTE(実質収支比率等に係る経年分析!J$47,"▲","-")),2)</f>
        <v>15.93</v>
      </c>
    </row>
    <row r="21" spans="1:11" x14ac:dyDescent="0.15">
      <c r="A21" s="179" t="s">
        <v>55</v>
      </c>
      <c r="B21" s="179">
        <f>IF(ISNUMBER(VALUE(SUBSTITUTE(実質収支比率等に係る経年分析!F$49,"▲","-"))),ROUND(VALUE(SUBSTITUTE(実質収支比率等に係る経年分析!F$49,"▲","-")),2),NA())</f>
        <v>-2.77</v>
      </c>
      <c r="C21" s="179">
        <f>IF(ISNUMBER(VALUE(SUBSTITUTE(実質収支比率等に係る経年分析!G$49,"▲","-"))),ROUND(VALUE(SUBSTITUTE(実質収支比率等に係る経年分析!G$49,"▲","-")),2),NA())</f>
        <v>-0.97</v>
      </c>
      <c r="D21" s="179">
        <f>IF(ISNUMBER(VALUE(SUBSTITUTE(実質収支比率等に係る経年分析!H$49,"▲","-"))),ROUND(VALUE(SUBSTITUTE(実質収支比率等に係る経年分析!H$49,"▲","-")),2),NA())</f>
        <v>-3.06</v>
      </c>
      <c r="E21" s="179">
        <f>IF(ISNUMBER(VALUE(SUBSTITUTE(実質収支比率等に係る経年分析!I$49,"▲","-"))),ROUND(VALUE(SUBSTITUTE(実質収支比率等に係る経年分析!I$49,"▲","-")),2),NA())</f>
        <v>-3.15</v>
      </c>
      <c r="F21" s="179">
        <f>IF(ISNUMBER(VALUE(SUBSTITUTE(実質収支比率等に係る経年分析!J$49,"▲","-"))),ROUND(VALUE(SUBSTITUTE(実質収支比率等に係る経年分析!J$49,"▲","-")),2),NA())</f>
        <v>-1.44</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0.45</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2.06</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美里町下水道事業会計（農業集落排水事業）</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0.78</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0.62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0.22</v>
      </c>
    </row>
    <row r="31" spans="1:11" x14ac:dyDescent="0.15">
      <c r="A31" s="180" t="str">
        <f>IF(連結実質赤字比率に係る赤字・黒字の構成分析!C$39="",NA(),連結実質赤字比率に係る赤字・黒字の構成分析!C$39)</f>
        <v>国民健康保険特別会計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2.2200000000000002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1.85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3.38</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1.93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0.62</v>
      </c>
    </row>
    <row r="32" spans="1:11" x14ac:dyDescent="0.15">
      <c r="A32" s="180" t="str">
        <f>IF(連結実質赤字比率に係る赤字・黒字の構成分析!C$38="",NA(),連結実質赤字比率に係る赤字・黒字の構成分析!C$38)</f>
        <v>美里町下水道事業会計（公共下水道事業）</v>
      </c>
      <c r="B32" s="180" t="e">
        <f>IF(ROUND(VALUE(SUBSTITUTE(連結実質赤字比率に係る赤字・黒字の構成分析!F$38,"▲", "-")), 2) &lt; 0, ABS(ROUND(VALUE(SUBSTITUTE(連結実質赤字比率に係る赤字・黒字の構成分析!F$38,"▲", "-")), 2)), NA())</f>
        <v>#VALUE!</v>
      </c>
      <c r="C32" s="180" t="e">
        <f>IF(ROUND(VALUE(SUBSTITUTE(連結実質赤字比率に係る赤字・黒字の構成分析!F$38,"▲", "-")), 2) &gt;= 0, ABS(ROUND(VALUE(SUBSTITUTE(連結実質赤字比率に係る赤字・黒字の構成分析!F$38,"▲", "-")), 2)), NA())</f>
        <v>#VALUE!</v>
      </c>
      <c r="D32" s="180" t="e">
        <f>IF(ROUND(VALUE(SUBSTITUTE(連結実質赤字比率に係る赤字・黒字の構成分析!G$38,"▲", "-")), 2) &lt; 0, ABS(ROUND(VALUE(SUBSTITUTE(連結実質赤字比率に係る赤字・黒字の構成分析!G$38,"▲", "-")), 2)), NA())</f>
        <v>#VALUE!</v>
      </c>
      <c r="E32" s="180" t="e">
        <f>IF(ROUND(VALUE(SUBSTITUTE(連結実質赤字比率に係る赤字・黒字の構成分析!G$38,"▲", "-")), 2) &gt;= 0, ABS(ROUND(VALUE(SUBSTITUTE(連結実質赤字比率に係る赤字・黒字の構成分析!G$38,"▲", "-")), 2)), NA())</f>
        <v>#VALUE!</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0.65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0.89</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0.54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1.1000000000000001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0.98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0.9</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2.93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2.34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1.24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1.98</v>
      </c>
    </row>
    <row r="35" spans="1:16" x14ac:dyDescent="0.15">
      <c r="A35" s="180" t="str">
        <f>IF(連結実質赤字比率に係る赤字・黒字の構成分析!C$35="",NA(),連結実質赤字比率に係る赤字・黒字の構成分析!C$35)</f>
        <v>美里町病院事業会計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4.58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3.93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3.71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3.26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3.05</v>
      </c>
    </row>
    <row r="36" spans="1:16" x14ac:dyDescent="0.15">
      <c r="A36" s="180" t="str">
        <f>IF(連結実質赤字比率に係る赤字・黒字の構成分析!C$34="",NA(),連結実質赤字比率に係る赤字・黒字の構成分析!C$34)</f>
        <v>美里町水道事業会計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6.18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5.96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5.57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5.55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5.18</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1347</v>
      </c>
      <c r="E42" s="181"/>
      <c r="F42" s="181"/>
      <c r="G42" s="181">
        <f>'実質公債費比率（分子）の構造'!L$52</f>
        <v>1299</v>
      </c>
      <c r="H42" s="181"/>
      <c r="I42" s="181"/>
      <c r="J42" s="181">
        <f>'実質公債費比率（分子）の構造'!M$52</f>
        <v>1336</v>
      </c>
      <c r="K42" s="181"/>
      <c r="L42" s="181"/>
      <c r="M42" s="181">
        <f>'実質公債費比率（分子）の構造'!N$52</f>
        <v>1339</v>
      </c>
      <c r="N42" s="181"/>
      <c r="O42" s="181"/>
      <c r="P42" s="181">
        <f>'実質公債費比率（分子）の構造'!O$52</f>
        <v>1343</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53</v>
      </c>
      <c r="C44" s="181"/>
      <c r="D44" s="181"/>
      <c r="E44" s="181">
        <f>'実質公債費比率（分子）の構造'!L$50</f>
        <v>47</v>
      </c>
      <c r="F44" s="181"/>
      <c r="G44" s="181"/>
      <c r="H44" s="181">
        <f>'実質公債費比率（分子）の構造'!M$50</f>
        <v>4</v>
      </c>
      <c r="I44" s="181"/>
      <c r="J44" s="181"/>
      <c r="K44" s="181">
        <f>'実質公債費比率（分子）の構造'!N$50</f>
        <v>4</v>
      </c>
      <c r="L44" s="181"/>
      <c r="M44" s="181"/>
      <c r="N44" s="181">
        <f>'実質公債費比率（分子）の構造'!O$50</f>
        <v>5</v>
      </c>
      <c r="O44" s="181"/>
      <c r="P44" s="181"/>
    </row>
    <row r="45" spans="1:16" x14ac:dyDescent="0.15">
      <c r="A45" s="181" t="s">
        <v>65</v>
      </c>
      <c r="B45" s="181">
        <f>'実質公債費比率（分子）の構造'!K$49</f>
        <v>16</v>
      </c>
      <c r="C45" s="181"/>
      <c r="D45" s="181"/>
      <c r="E45" s="181">
        <f>'実質公債費比率（分子）の構造'!L$49</f>
        <v>21</v>
      </c>
      <c r="F45" s="181"/>
      <c r="G45" s="181"/>
      <c r="H45" s="181">
        <f>'実質公債費比率（分子）の構造'!M$49</f>
        <v>30</v>
      </c>
      <c r="I45" s="181"/>
      <c r="J45" s="181"/>
      <c r="K45" s="181">
        <f>'実質公債費比率（分子）の構造'!N$49</f>
        <v>38</v>
      </c>
      <c r="L45" s="181"/>
      <c r="M45" s="181"/>
      <c r="N45" s="181">
        <f>'実質公債費比率（分子）の構造'!O$49</f>
        <v>42</v>
      </c>
      <c r="O45" s="181"/>
      <c r="P45" s="181"/>
    </row>
    <row r="46" spans="1:16" x14ac:dyDescent="0.15">
      <c r="A46" s="181" t="s">
        <v>66</v>
      </c>
      <c r="B46" s="181">
        <f>'実質公債費比率（分子）の構造'!K$48</f>
        <v>445</v>
      </c>
      <c r="C46" s="181"/>
      <c r="D46" s="181"/>
      <c r="E46" s="181">
        <f>'実質公債費比率（分子）の構造'!L$48</f>
        <v>437</v>
      </c>
      <c r="F46" s="181"/>
      <c r="G46" s="181"/>
      <c r="H46" s="181">
        <f>'実質公債費比率（分子）の構造'!M$48</f>
        <v>456</v>
      </c>
      <c r="I46" s="181"/>
      <c r="J46" s="181"/>
      <c r="K46" s="181">
        <f>'実質公債費比率（分子）の構造'!N$48</f>
        <v>445</v>
      </c>
      <c r="L46" s="181"/>
      <c r="M46" s="181"/>
      <c r="N46" s="181">
        <f>'実質公債費比率（分子）の構造'!O$48</f>
        <v>444</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1478</v>
      </c>
      <c r="C49" s="181"/>
      <c r="D49" s="181"/>
      <c r="E49" s="181">
        <f>'実質公債費比率（分子）の構造'!L$45</f>
        <v>1387</v>
      </c>
      <c r="F49" s="181"/>
      <c r="G49" s="181"/>
      <c r="H49" s="181">
        <f>'実質公債費比率（分子）の構造'!M$45</f>
        <v>1400</v>
      </c>
      <c r="I49" s="181"/>
      <c r="J49" s="181"/>
      <c r="K49" s="181">
        <f>'実質公債費比率（分子）の構造'!N$45</f>
        <v>1392</v>
      </c>
      <c r="L49" s="181"/>
      <c r="M49" s="181"/>
      <c r="N49" s="181">
        <f>'実質公債費比率（分子）の構造'!O$45</f>
        <v>1324</v>
      </c>
      <c r="O49" s="181"/>
      <c r="P49" s="181"/>
    </row>
    <row r="50" spans="1:16" x14ac:dyDescent="0.15">
      <c r="A50" s="181" t="s">
        <v>70</v>
      </c>
      <c r="B50" s="181" t="e">
        <f>NA()</f>
        <v>#N/A</v>
      </c>
      <c r="C50" s="181">
        <f>IF(ISNUMBER('実質公債費比率（分子）の構造'!K$53),'実質公債費比率（分子）の構造'!K$53,NA())</f>
        <v>645</v>
      </c>
      <c r="D50" s="181" t="e">
        <f>NA()</f>
        <v>#N/A</v>
      </c>
      <c r="E50" s="181" t="e">
        <f>NA()</f>
        <v>#N/A</v>
      </c>
      <c r="F50" s="181">
        <f>IF(ISNUMBER('実質公債費比率（分子）の構造'!L$53),'実質公債費比率（分子）の構造'!L$53,NA())</f>
        <v>593</v>
      </c>
      <c r="G50" s="181" t="e">
        <f>NA()</f>
        <v>#N/A</v>
      </c>
      <c r="H50" s="181" t="e">
        <f>NA()</f>
        <v>#N/A</v>
      </c>
      <c r="I50" s="181">
        <f>IF(ISNUMBER('実質公債費比率（分子）の構造'!M$53),'実質公債費比率（分子）の構造'!M$53,NA())</f>
        <v>554</v>
      </c>
      <c r="J50" s="181" t="e">
        <f>NA()</f>
        <v>#N/A</v>
      </c>
      <c r="K50" s="181" t="e">
        <f>NA()</f>
        <v>#N/A</v>
      </c>
      <c r="L50" s="181">
        <f>IF(ISNUMBER('実質公債費比率（分子）の構造'!N$53),'実質公債費比率（分子）の構造'!N$53,NA())</f>
        <v>540</v>
      </c>
      <c r="M50" s="181" t="e">
        <f>NA()</f>
        <v>#N/A</v>
      </c>
      <c r="N50" s="181" t="e">
        <f>NA()</f>
        <v>#N/A</v>
      </c>
      <c r="O50" s="181">
        <f>IF(ISNUMBER('実質公債費比率（分子）の構造'!O$53),'実質公債費比率（分子）の構造'!O$53,NA())</f>
        <v>472</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13477</v>
      </c>
      <c r="E56" s="180"/>
      <c r="F56" s="180"/>
      <c r="G56" s="180">
        <f>'将来負担比率（分子）の構造'!J$52</f>
        <v>13291</v>
      </c>
      <c r="H56" s="180"/>
      <c r="I56" s="180"/>
      <c r="J56" s="180">
        <f>'将来負担比率（分子）の構造'!K$52</f>
        <v>12826</v>
      </c>
      <c r="K56" s="180"/>
      <c r="L56" s="180"/>
      <c r="M56" s="180">
        <f>'将来負担比率（分子）の構造'!L$52</f>
        <v>12342</v>
      </c>
      <c r="N56" s="180"/>
      <c r="O56" s="180"/>
      <c r="P56" s="180">
        <f>'将来負担比率（分子）の構造'!M$52</f>
        <v>12438</v>
      </c>
    </row>
    <row r="57" spans="1:16" x14ac:dyDescent="0.15">
      <c r="A57" s="180" t="s">
        <v>41</v>
      </c>
      <c r="B57" s="180"/>
      <c r="C57" s="180"/>
      <c r="D57" s="180">
        <f>'将来負担比率（分子）の構造'!I$51</f>
        <v>2162</v>
      </c>
      <c r="E57" s="180"/>
      <c r="F57" s="180"/>
      <c r="G57" s="180">
        <f>'将来負担比率（分子）の構造'!J$51</f>
        <v>2222</v>
      </c>
      <c r="H57" s="180"/>
      <c r="I57" s="180"/>
      <c r="J57" s="180">
        <f>'将来負担比率（分子）の構造'!K$51</f>
        <v>1894</v>
      </c>
      <c r="K57" s="180"/>
      <c r="L57" s="180"/>
      <c r="M57" s="180">
        <f>'将来負担比率（分子）の構造'!L$51</f>
        <v>2085</v>
      </c>
      <c r="N57" s="180"/>
      <c r="O57" s="180"/>
      <c r="P57" s="180">
        <f>'将来負担比率（分子）の構造'!M$51</f>
        <v>2046</v>
      </c>
    </row>
    <row r="58" spans="1:16" x14ac:dyDescent="0.15">
      <c r="A58" s="180" t="s">
        <v>40</v>
      </c>
      <c r="B58" s="180"/>
      <c r="C58" s="180"/>
      <c r="D58" s="180">
        <f>'将来負担比率（分子）の構造'!I$50</f>
        <v>3247</v>
      </c>
      <c r="E58" s="180"/>
      <c r="F58" s="180"/>
      <c r="G58" s="180">
        <f>'将来負担比率（分子）の構造'!J$50</f>
        <v>3154</v>
      </c>
      <c r="H58" s="180"/>
      <c r="I58" s="180"/>
      <c r="J58" s="180">
        <f>'将来負担比率（分子）の構造'!K$50</f>
        <v>2915</v>
      </c>
      <c r="K58" s="180"/>
      <c r="L58" s="180"/>
      <c r="M58" s="180">
        <f>'将来負担比率（分子）の構造'!L$50</f>
        <v>3288</v>
      </c>
      <c r="N58" s="180"/>
      <c r="O58" s="180"/>
      <c r="P58" s="180">
        <f>'将来負担比率（分子）の構造'!M$50</f>
        <v>3140</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f>'将来負担比率（分子）の構造'!J$46</f>
        <v>0</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2741</v>
      </c>
      <c r="C62" s="180"/>
      <c r="D62" s="180"/>
      <c r="E62" s="180">
        <f>'将来負担比率（分子）の構造'!J$45</f>
        <v>2477</v>
      </c>
      <c r="F62" s="180"/>
      <c r="G62" s="180"/>
      <c r="H62" s="180">
        <f>'将来負担比率（分子）の構造'!K$45</f>
        <v>2373</v>
      </c>
      <c r="I62" s="180"/>
      <c r="J62" s="180"/>
      <c r="K62" s="180">
        <f>'将来負担比率（分子）の構造'!L$45</f>
        <v>2211</v>
      </c>
      <c r="L62" s="180"/>
      <c r="M62" s="180"/>
      <c r="N62" s="180">
        <f>'将来負担比率（分子）の構造'!M$45</f>
        <v>2053</v>
      </c>
      <c r="O62" s="180"/>
      <c r="P62" s="180"/>
    </row>
    <row r="63" spans="1:16" x14ac:dyDescent="0.15">
      <c r="A63" s="180" t="s">
        <v>33</v>
      </c>
      <c r="B63" s="180">
        <f>'将来負担比率（分子）の構造'!I$44</f>
        <v>144</v>
      </c>
      <c r="C63" s="180"/>
      <c r="D63" s="180"/>
      <c r="E63" s="180">
        <f>'将来負担比率（分子）の構造'!J$44</f>
        <v>115</v>
      </c>
      <c r="F63" s="180"/>
      <c r="G63" s="180"/>
      <c r="H63" s="180">
        <f>'将来負担比率（分子）の構造'!K$44</f>
        <v>128</v>
      </c>
      <c r="I63" s="180"/>
      <c r="J63" s="180"/>
      <c r="K63" s="180">
        <f>'将来負担比率（分子）の構造'!L$44</f>
        <v>143</v>
      </c>
      <c r="L63" s="180"/>
      <c r="M63" s="180"/>
      <c r="N63" s="180">
        <f>'将来負担比率（分子）の構造'!M$44</f>
        <v>167</v>
      </c>
      <c r="O63" s="180"/>
      <c r="P63" s="180"/>
    </row>
    <row r="64" spans="1:16" x14ac:dyDescent="0.15">
      <c r="A64" s="180" t="s">
        <v>32</v>
      </c>
      <c r="B64" s="180">
        <f>'将来負担比率（分子）の構造'!I$43</f>
        <v>7105</v>
      </c>
      <c r="C64" s="180"/>
      <c r="D64" s="180"/>
      <c r="E64" s="180">
        <f>'将来負担比率（分子）の構造'!J$43</f>
        <v>7040</v>
      </c>
      <c r="F64" s="180"/>
      <c r="G64" s="180"/>
      <c r="H64" s="180">
        <f>'将来負担比率（分子）の構造'!K$43</f>
        <v>7057</v>
      </c>
      <c r="I64" s="180"/>
      <c r="J64" s="180"/>
      <c r="K64" s="180">
        <f>'将来負担比率（分子）の構造'!L$43</f>
        <v>6894</v>
      </c>
      <c r="L64" s="180"/>
      <c r="M64" s="180"/>
      <c r="N64" s="180">
        <f>'将来負担比率（分子）の構造'!M$43</f>
        <v>6712</v>
      </c>
      <c r="O64" s="180"/>
      <c r="P64" s="180"/>
    </row>
    <row r="65" spans="1:16" x14ac:dyDescent="0.15">
      <c r="A65" s="180" t="s">
        <v>31</v>
      </c>
      <c r="B65" s="180">
        <f>'将来負担比率（分子）の構造'!I$42</f>
        <v>51</v>
      </c>
      <c r="C65" s="180"/>
      <c r="D65" s="180"/>
      <c r="E65" s="180">
        <f>'将来負担比率（分子）の構造'!J$42</f>
        <v>8</v>
      </c>
      <c r="F65" s="180"/>
      <c r="G65" s="180"/>
      <c r="H65" s="180">
        <f>'将来負担比率（分子）の構造'!K$42</f>
        <v>5</v>
      </c>
      <c r="I65" s="180"/>
      <c r="J65" s="180"/>
      <c r="K65" s="180">
        <f>'将来負担比率（分子）の構造'!L$42</f>
        <v>3</v>
      </c>
      <c r="L65" s="180"/>
      <c r="M65" s="180"/>
      <c r="N65" s="180" t="str">
        <f>'将来負担比率（分子）の構造'!M$42</f>
        <v>-</v>
      </c>
      <c r="O65" s="180"/>
      <c r="P65" s="180"/>
    </row>
    <row r="66" spans="1:16" x14ac:dyDescent="0.15">
      <c r="A66" s="180" t="s">
        <v>30</v>
      </c>
      <c r="B66" s="180">
        <f>'将来負担比率（分子）の構造'!I$41</f>
        <v>13103</v>
      </c>
      <c r="C66" s="180"/>
      <c r="D66" s="180"/>
      <c r="E66" s="180">
        <f>'将来負担比率（分子）の構造'!J$41</f>
        <v>12662</v>
      </c>
      <c r="F66" s="180"/>
      <c r="G66" s="180"/>
      <c r="H66" s="180">
        <f>'将来負担比率（分子）の構造'!K$41</f>
        <v>11879</v>
      </c>
      <c r="I66" s="180"/>
      <c r="J66" s="180"/>
      <c r="K66" s="180">
        <f>'将来負担比率（分子）の構造'!L$41</f>
        <v>11196</v>
      </c>
      <c r="L66" s="180"/>
      <c r="M66" s="180"/>
      <c r="N66" s="180">
        <f>'将来負担比率（分子）の構造'!M$41</f>
        <v>11014</v>
      </c>
      <c r="O66" s="180"/>
      <c r="P66" s="180"/>
    </row>
    <row r="67" spans="1:16" x14ac:dyDescent="0.15">
      <c r="A67" s="180" t="s">
        <v>74</v>
      </c>
      <c r="B67" s="180" t="e">
        <f>NA()</f>
        <v>#N/A</v>
      </c>
      <c r="C67" s="180">
        <f>IF(ISNUMBER('将来負担比率（分子）の構造'!I$53), IF('将来負担比率（分子）の構造'!I$53 &lt; 0, 0, '将来負担比率（分子）の構造'!I$53), NA())</f>
        <v>4258</v>
      </c>
      <c r="D67" s="180" t="e">
        <f>NA()</f>
        <v>#N/A</v>
      </c>
      <c r="E67" s="180" t="e">
        <f>NA()</f>
        <v>#N/A</v>
      </c>
      <c r="F67" s="180">
        <f>IF(ISNUMBER('将来負担比率（分子）の構造'!J$53), IF('将来負担比率（分子）の構造'!J$53 &lt; 0, 0, '将来負担比率（分子）の構造'!J$53), NA())</f>
        <v>3635</v>
      </c>
      <c r="G67" s="180" t="e">
        <f>NA()</f>
        <v>#N/A</v>
      </c>
      <c r="H67" s="180" t="e">
        <f>NA()</f>
        <v>#N/A</v>
      </c>
      <c r="I67" s="180">
        <f>IF(ISNUMBER('将来負担比率（分子）の構造'!K$53), IF('将来負担比率（分子）の構造'!K$53 &lt; 0, 0, '将来負担比率（分子）の構造'!K$53), NA())</f>
        <v>3806</v>
      </c>
      <c r="J67" s="180" t="e">
        <f>NA()</f>
        <v>#N/A</v>
      </c>
      <c r="K67" s="180" t="e">
        <f>NA()</f>
        <v>#N/A</v>
      </c>
      <c r="L67" s="180">
        <f>IF(ISNUMBER('将来負担比率（分子）の構造'!L$53), IF('将来負担比率（分子）の構造'!L$53 &lt; 0, 0, '将来負担比率（分子）の構造'!L$53), NA())</f>
        <v>2730</v>
      </c>
      <c r="M67" s="180" t="e">
        <f>NA()</f>
        <v>#N/A</v>
      </c>
      <c r="N67" s="180" t="e">
        <f>NA()</f>
        <v>#N/A</v>
      </c>
      <c r="O67" s="180">
        <f>IF(ISNUMBER('将来負担比率（分子）の構造'!M$53), IF('将来負担比率（分子）の構造'!M$53 &lt; 0, 0, '将来負担比率（分子）の構造'!M$53), NA())</f>
        <v>2322</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1256</v>
      </c>
      <c r="C72" s="184">
        <f>基金残高に係る経年分析!G55</f>
        <v>1207</v>
      </c>
      <c r="D72" s="184">
        <f>基金残高に係る経年分析!H55</f>
        <v>1110</v>
      </c>
    </row>
    <row r="73" spans="1:16" x14ac:dyDescent="0.15">
      <c r="A73" s="183" t="s">
        <v>77</v>
      </c>
      <c r="B73" s="184">
        <f>基金残高に係る経年分析!F56</f>
        <v>286</v>
      </c>
      <c r="C73" s="184">
        <f>基金残高に係る経年分析!G56</f>
        <v>249</v>
      </c>
      <c r="D73" s="184">
        <f>基金残高に係る経年分析!H56</f>
        <v>248</v>
      </c>
    </row>
    <row r="74" spans="1:16" x14ac:dyDescent="0.15">
      <c r="A74" s="183" t="s">
        <v>78</v>
      </c>
      <c r="B74" s="184">
        <f>基金残高に係る経年分析!F57</f>
        <v>1778</v>
      </c>
      <c r="C74" s="184">
        <f>基金残高に係る経年分析!G57</f>
        <v>1568</v>
      </c>
      <c r="D74" s="184">
        <f>基金残高に係る経年分析!H57</f>
        <v>1501</v>
      </c>
    </row>
  </sheetData>
  <sheetProtection algorithmName="SHA-512" hashValue="iMpXTv8EoSSwcbefC37ZiU3lcvHMz0IpFFTEJJBAhmARs0KYvt2m1LmSU+JX/4wTAxCEagKJynOP2tne9jBNnw==" saltValue="r6dl2K+rCi/M//WWKs6Te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213</v>
      </c>
      <c r="DI1" s="794"/>
      <c r="DJ1" s="794"/>
      <c r="DK1" s="794"/>
      <c r="DL1" s="794"/>
      <c r="DM1" s="794"/>
      <c r="DN1" s="795"/>
      <c r="DO1" s="225"/>
      <c r="DP1" s="793" t="s">
        <v>214</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216</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217</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218</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219</v>
      </c>
      <c r="S4" s="736"/>
      <c r="T4" s="736"/>
      <c r="U4" s="736"/>
      <c r="V4" s="736"/>
      <c r="W4" s="736"/>
      <c r="X4" s="736"/>
      <c r="Y4" s="737"/>
      <c r="Z4" s="735" t="s">
        <v>220</v>
      </c>
      <c r="AA4" s="736"/>
      <c r="AB4" s="736"/>
      <c r="AC4" s="737"/>
      <c r="AD4" s="735" t="s">
        <v>221</v>
      </c>
      <c r="AE4" s="736"/>
      <c r="AF4" s="736"/>
      <c r="AG4" s="736"/>
      <c r="AH4" s="736"/>
      <c r="AI4" s="736"/>
      <c r="AJ4" s="736"/>
      <c r="AK4" s="737"/>
      <c r="AL4" s="735" t="s">
        <v>220</v>
      </c>
      <c r="AM4" s="736"/>
      <c r="AN4" s="736"/>
      <c r="AO4" s="737"/>
      <c r="AP4" s="796" t="s">
        <v>222</v>
      </c>
      <c r="AQ4" s="796"/>
      <c r="AR4" s="796"/>
      <c r="AS4" s="796"/>
      <c r="AT4" s="796"/>
      <c r="AU4" s="796"/>
      <c r="AV4" s="796"/>
      <c r="AW4" s="796"/>
      <c r="AX4" s="796"/>
      <c r="AY4" s="796"/>
      <c r="AZ4" s="796"/>
      <c r="BA4" s="796"/>
      <c r="BB4" s="796"/>
      <c r="BC4" s="796"/>
      <c r="BD4" s="796"/>
      <c r="BE4" s="796"/>
      <c r="BF4" s="796"/>
      <c r="BG4" s="796" t="s">
        <v>223</v>
      </c>
      <c r="BH4" s="796"/>
      <c r="BI4" s="796"/>
      <c r="BJ4" s="796"/>
      <c r="BK4" s="796"/>
      <c r="BL4" s="796"/>
      <c r="BM4" s="796"/>
      <c r="BN4" s="796"/>
      <c r="BO4" s="796" t="s">
        <v>220</v>
      </c>
      <c r="BP4" s="796"/>
      <c r="BQ4" s="796"/>
      <c r="BR4" s="796"/>
      <c r="BS4" s="796" t="s">
        <v>224</v>
      </c>
      <c r="BT4" s="796"/>
      <c r="BU4" s="796"/>
      <c r="BV4" s="796"/>
      <c r="BW4" s="796"/>
      <c r="BX4" s="796"/>
      <c r="BY4" s="796"/>
      <c r="BZ4" s="796"/>
      <c r="CA4" s="796"/>
      <c r="CB4" s="796"/>
      <c r="CD4" s="778" t="s">
        <v>225</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226</v>
      </c>
      <c r="C5" s="761"/>
      <c r="D5" s="761"/>
      <c r="E5" s="761"/>
      <c r="F5" s="761"/>
      <c r="G5" s="761"/>
      <c r="H5" s="761"/>
      <c r="I5" s="761"/>
      <c r="J5" s="761"/>
      <c r="K5" s="761"/>
      <c r="L5" s="761"/>
      <c r="M5" s="761"/>
      <c r="N5" s="761"/>
      <c r="O5" s="761"/>
      <c r="P5" s="761"/>
      <c r="Q5" s="762"/>
      <c r="R5" s="726">
        <v>2605228</v>
      </c>
      <c r="S5" s="727"/>
      <c r="T5" s="727"/>
      <c r="U5" s="727"/>
      <c r="V5" s="727"/>
      <c r="W5" s="727"/>
      <c r="X5" s="727"/>
      <c r="Y5" s="773"/>
      <c r="Z5" s="791">
        <v>23.7</v>
      </c>
      <c r="AA5" s="791"/>
      <c r="AB5" s="791"/>
      <c r="AC5" s="791"/>
      <c r="AD5" s="792">
        <v>2510295</v>
      </c>
      <c r="AE5" s="792"/>
      <c r="AF5" s="792"/>
      <c r="AG5" s="792"/>
      <c r="AH5" s="792"/>
      <c r="AI5" s="792"/>
      <c r="AJ5" s="792"/>
      <c r="AK5" s="792"/>
      <c r="AL5" s="774">
        <v>37.799999999999997</v>
      </c>
      <c r="AM5" s="743"/>
      <c r="AN5" s="743"/>
      <c r="AO5" s="775"/>
      <c r="AP5" s="760" t="s">
        <v>227</v>
      </c>
      <c r="AQ5" s="761"/>
      <c r="AR5" s="761"/>
      <c r="AS5" s="761"/>
      <c r="AT5" s="761"/>
      <c r="AU5" s="761"/>
      <c r="AV5" s="761"/>
      <c r="AW5" s="761"/>
      <c r="AX5" s="761"/>
      <c r="AY5" s="761"/>
      <c r="AZ5" s="761"/>
      <c r="BA5" s="761"/>
      <c r="BB5" s="761"/>
      <c r="BC5" s="761"/>
      <c r="BD5" s="761"/>
      <c r="BE5" s="761"/>
      <c r="BF5" s="762"/>
      <c r="BG5" s="661">
        <v>2510295</v>
      </c>
      <c r="BH5" s="664"/>
      <c r="BI5" s="664"/>
      <c r="BJ5" s="664"/>
      <c r="BK5" s="664"/>
      <c r="BL5" s="664"/>
      <c r="BM5" s="664"/>
      <c r="BN5" s="665"/>
      <c r="BO5" s="723">
        <v>96.4</v>
      </c>
      <c r="BP5" s="723"/>
      <c r="BQ5" s="723"/>
      <c r="BR5" s="723"/>
      <c r="BS5" s="724" t="s">
        <v>173</v>
      </c>
      <c r="BT5" s="724"/>
      <c r="BU5" s="724"/>
      <c r="BV5" s="724"/>
      <c r="BW5" s="724"/>
      <c r="BX5" s="724"/>
      <c r="BY5" s="724"/>
      <c r="BZ5" s="724"/>
      <c r="CA5" s="724"/>
      <c r="CB5" s="765"/>
      <c r="CD5" s="778" t="s">
        <v>222</v>
      </c>
      <c r="CE5" s="779"/>
      <c r="CF5" s="779"/>
      <c r="CG5" s="779"/>
      <c r="CH5" s="779"/>
      <c r="CI5" s="779"/>
      <c r="CJ5" s="779"/>
      <c r="CK5" s="779"/>
      <c r="CL5" s="779"/>
      <c r="CM5" s="779"/>
      <c r="CN5" s="779"/>
      <c r="CO5" s="779"/>
      <c r="CP5" s="779"/>
      <c r="CQ5" s="780"/>
      <c r="CR5" s="778" t="s">
        <v>228</v>
      </c>
      <c r="CS5" s="779"/>
      <c r="CT5" s="779"/>
      <c r="CU5" s="779"/>
      <c r="CV5" s="779"/>
      <c r="CW5" s="779"/>
      <c r="CX5" s="779"/>
      <c r="CY5" s="780"/>
      <c r="CZ5" s="778" t="s">
        <v>220</v>
      </c>
      <c r="DA5" s="779"/>
      <c r="DB5" s="779"/>
      <c r="DC5" s="780"/>
      <c r="DD5" s="778" t="s">
        <v>229</v>
      </c>
      <c r="DE5" s="779"/>
      <c r="DF5" s="779"/>
      <c r="DG5" s="779"/>
      <c r="DH5" s="779"/>
      <c r="DI5" s="779"/>
      <c r="DJ5" s="779"/>
      <c r="DK5" s="779"/>
      <c r="DL5" s="779"/>
      <c r="DM5" s="779"/>
      <c r="DN5" s="779"/>
      <c r="DO5" s="779"/>
      <c r="DP5" s="780"/>
      <c r="DQ5" s="778" t="s">
        <v>230</v>
      </c>
      <c r="DR5" s="779"/>
      <c r="DS5" s="779"/>
      <c r="DT5" s="779"/>
      <c r="DU5" s="779"/>
      <c r="DV5" s="779"/>
      <c r="DW5" s="779"/>
      <c r="DX5" s="779"/>
      <c r="DY5" s="779"/>
      <c r="DZ5" s="779"/>
      <c r="EA5" s="779"/>
      <c r="EB5" s="779"/>
      <c r="EC5" s="780"/>
    </row>
    <row r="6" spans="2:143" ht="11.25" customHeight="1" x14ac:dyDescent="0.15">
      <c r="B6" s="658" t="s">
        <v>231</v>
      </c>
      <c r="C6" s="659"/>
      <c r="D6" s="659"/>
      <c r="E6" s="659"/>
      <c r="F6" s="659"/>
      <c r="G6" s="659"/>
      <c r="H6" s="659"/>
      <c r="I6" s="659"/>
      <c r="J6" s="659"/>
      <c r="K6" s="659"/>
      <c r="L6" s="659"/>
      <c r="M6" s="659"/>
      <c r="N6" s="659"/>
      <c r="O6" s="659"/>
      <c r="P6" s="659"/>
      <c r="Q6" s="660"/>
      <c r="R6" s="661">
        <v>136892</v>
      </c>
      <c r="S6" s="664"/>
      <c r="T6" s="664"/>
      <c r="U6" s="664"/>
      <c r="V6" s="664"/>
      <c r="W6" s="664"/>
      <c r="X6" s="664"/>
      <c r="Y6" s="665"/>
      <c r="Z6" s="723">
        <v>1.2</v>
      </c>
      <c r="AA6" s="723"/>
      <c r="AB6" s="723"/>
      <c r="AC6" s="723"/>
      <c r="AD6" s="724">
        <v>136892</v>
      </c>
      <c r="AE6" s="724"/>
      <c r="AF6" s="724"/>
      <c r="AG6" s="724"/>
      <c r="AH6" s="724"/>
      <c r="AI6" s="724"/>
      <c r="AJ6" s="724"/>
      <c r="AK6" s="724"/>
      <c r="AL6" s="666">
        <v>2.1</v>
      </c>
      <c r="AM6" s="667"/>
      <c r="AN6" s="667"/>
      <c r="AO6" s="725"/>
      <c r="AP6" s="658" t="s">
        <v>232</v>
      </c>
      <c r="AQ6" s="659"/>
      <c r="AR6" s="659"/>
      <c r="AS6" s="659"/>
      <c r="AT6" s="659"/>
      <c r="AU6" s="659"/>
      <c r="AV6" s="659"/>
      <c r="AW6" s="659"/>
      <c r="AX6" s="659"/>
      <c r="AY6" s="659"/>
      <c r="AZ6" s="659"/>
      <c r="BA6" s="659"/>
      <c r="BB6" s="659"/>
      <c r="BC6" s="659"/>
      <c r="BD6" s="659"/>
      <c r="BE6" s="659"/>
      <c r="BF6" s="660"/>
      <c r="BG6" s="661">
        <v>2510295</v>
      </c>
      <c r="BH6" s="664"/>
      <c r="BI6" s="664"/>
      <c r="BJ6" s="664"/>
      <c r="BK6" s="664"/>
      <c r="BL6" s="664"/>
      <c r="BM6" s="664"/>
      <c r="BN6" s="665"/>
      <c r="BO6" s="723">
        <v>96.4</v>
      </c>
      <c r="BP6" s="723"/>
      <c r="BQ6" s="723"/>
      <c r="BR6" s="723"/>
      <c r="BS6" s="724" t="s">
        <v>127</v>
      </c>
      <c r="BT6" s="724"/>
      <c r="BU6" s="724"/>
      <c r="BV6" s="724"/>
      <c r="BW6" s="724"/>
      <c r="BX6" s="724"/>
      <c r="BY6" s="724"/>
      <c r="BZ6" s="724"/>
      <c r="CA6" s="724"/>
      <c r="CB6" s="765"/>
      <c r="CD6" s="732" t="s">
        <v>233</v>
      </c>
      <c r="CE6" s="733"/>
      <c r="CF6" s="733"/>
      <c r="CG6" s="733"/>
      <c r="CH6" s="733"/>
      <c r="CI6" s="733"/>
      <c r="CJ6" s="733"/>
      <c r="CK6" s="733"/>
      <c r="CL6" s="733"/>
      <c r="CM6" s="733"/>
      <c r="CN6" s="733"/>
      <c r="CO6" s="733"/>
      <c r="CP6" s="733"/>
      <c r="CQ6" s="734"/>
      <c r="CR6" s="661">
        <v>106994</v>
      </c>
      <c r="CS6" s="664"/>
      <c r="CT6" s="664"/>
      <c r="CU6" s="664"/>
      <c r="CV6" s="664"/>
      <c r="CW6" s="664"/>
      <c r="CX6" s="664"/>
      <c r="CY6" s="665"/>
      <c r="CZ6" s="774">
        <v>1</v>
      </c>
      <c r="DA6" s="743"/>
      <c r="DB6" s="743"/>
      <c r="DC6" s="777"/>
      <c r="DD6" s="669" t="s">
        <v>127</v>
      </c>
      <c r="DE6" s="664"/>
      <c r="DF6" s="664"/>
      <c r="DG6" s="664"/>
      <c r="DH6" s="664"/>
      <c r="DI6" s="664"/>
      <c r="DJ6" s="664"/>
      <c r="DK6" s="664"/>
      <c r="DL6" s="664"/>
      <c r="DM6" s="664"/>
      <c r="DN6" s="664"/>
      <c r="DO6" s="664"/>
      <c r="DP6" s="665"/>
      <c r="DQ6" s="669">
        <v>106994</v>
      </c>
      <c r="DR6" s="664"/>
      <c r="DS6" s="664"/>
      <c r="DT6" s="664"/>
      <c r="DU6" s="664"/>
      <c r="DV6" s="664"/>
      <c r="DW6" s="664"/>
      <c r="DX6" s="664"/>
      <c r="DY6" s="664"/>
      <c r="DZ6" s="664"/>
      <c r="EA6" s="664"/>
      <c r="EB6" s="664"/>
      <c r="EC6" s="704"/>
    </row>
    <row r="7" spans="2:143" ht="11.25" customHeight="1" x14ac:dyDescent="0.15">
      <c r="B7" s="658" t="s">
        <v>234</v>
      </c>
      <c r="C7" s="659"/>
      <c r="D7" s="659"/>
      <c r="E7" s="659"/>
      <c r="F7" s="659"/>
      <c r="G7" s="659"/>
      <c r="H7" s="659"/>
      <c r="I7" s="659"/>
      <c r="J7" s="659"/>
      <c r="K7" s="659"/>
      <c r="L7" s="659"/>
      <c r="M7" s="659"/>
      <c r="N7" s="659"/>
      <c r="O7" s="659"/>
      <c r="P7" s="659"/>
      <c r="Q7" s="660"/>
      <c r="R7" s="661">
        <v>2696</v>
      </c>
      <c r="S7" s="664"/>
      <c r="T7" s="664"/>
      <c r="U7" s="664"/>
      <c r="V7" s="664"/>
      <c r="W7" s="664"/>
      <c r="X7" s="664"/>
      <c r="Y7" s="665"/>
      <c r="Z7" s="723">
        <v>0</v>
      </c>
      <c r="AA7" s="723"/>
      <c r="AB7" s="723"/>
      <c r="AC7" s="723"/>
      <c r="AD7" s="724">
        <v>2696</v>
      </c>
      <c r="AE7" s="724"/>
      <c r="AF7" s="724"/>
      <c r="AG7" s="724"/>
      <c r="AH7" s="724"/>
      <c r="AI7" s="724"/>
      <c r="AJ7" s="724"/>
      <c r="AK7" s="724"/>
      <c r="AL7" s="666">
        <v>0</v>
      </c>
      <c r="AM7" s="667"/>
      <c r="AN7" s="667"/>
      <c r="AO7" s="725"/>
      <c r="AP7" s="658" t="s">
        <v>235</v>
      </c>
      <c r="AQ7" s="659"/>
      <c r="AR7" s="659"/>
      <c r="AS7" s="659"/>
      <c r="AT7" s="659"/>
      <c r="AU7" s="659"/>
      <c r="AV7" s="659"/>
      <c r="AW7" s="659"/>
      <c r="AX7" s="659"/>
      <c r="AY7" s="659"/>
      <c r="AZ7" s="659"/>
      <c r="BA7" s="659"/>
      <c r="BB7" s="659"/>
      <c r="BC7" s="659"/>
      <c r="BD7" s="659"/>
      <c r="BE7" s="659"/>
      <c r="BF7" s="660"/>
      <c r="BG7" s="661">
        <v>1122062</v>
      </c>
      <c r="BH7" s="664"/>
      <c r="BI7" s="664"/>
      <c r="BJ7" s="664"/>
      <c r="BK7" s="664"/>
      <c r="BL7" s="664"/>
      <c r="BM7" s="664"/>
      <c r="BN7" s="665"/>
      <c r="BO7" s="723">
        <v>43.1</v>
      </c>
      <c r="BP7" s="723"/>
      <c r="BQ7" s="723"/>
      <c r="BR7" s="723"/>
      <c r="BS7" s="724" t="s">
        <v>236</v>
      </c>
      <c r="BT7" s="724"/>
      <c r="BU7" s="724"/>
      <c r="BV7" s="724"/>
      <c r="BW7" s="724"/>
      <c r="BX7" s="724"/>
      <c r="BY7" s="724"/>
      <c r="BZ7" s="724"/>
      <c r="CA7" s="724"/>
      <c r="CB7" s="765"/>
      <c r="CD7" s="705" t="s">
        <v>237</v>
      </c>
      <c r="CE7" s="702"/>
      <c r="CF7" s="702"/>
      <c r="CG7" s="702"/>
      <c r="CH7" s="702"/>
      <c r="CI7" s="702"/>
      <c r="CJ7" s="702"/>
      <c r="CK7" s="702"/>
      <c r="CL7" s="702"/>
      <c r="CM7" s="702"/>
      <c r="CN7" s="702"/>
      <c r="CO7" s="702"/>
      <c r="CP7" s="702"/>
      <c r="CQ7" s="703"/>
      <c r="CR7" s="661">
        <v>1436799</v>
      </c>
      <c r="CS7" s="664"/>
      <c r="CT7" s="664"/>
      <c r="CU7" s="664"/>
      <c r="CV7" s="664"/>
      <c r="CW7" s="664"/>
      <c r="CX7" s="664"/>
      <c r="CY7" s="665"/>
      <c r="CZ7" s="723">
        <v>13.3</v>
      </c>
      <c r="DA7" s="723"/>
      <c r="DB7" s="723"/>
      <c r="DC7" s="723"/>
      <c r="DD7" s="669">
        <v>30912</v>
      </c>
      <c r="DE7" s="664"/>
      <c r="DF7" s="664"/>
      <c r="DG7" s="664"/>
      <c r="DH7" s="664"/>
      <c r="DI7" s="664"/>
      <c r="DJ7" s="664"/>
      <c r="DK7" s="664"/>
      <c r="DL7" s="664"/>
      <c r="DM7" s="664"/>
      <c r="DN7" s="664"/>
      <c r="DO7" s="664"/>
      <c r="DP7" s="665"/>
      <c r="DQ7" s="669">
        <v>1258878</v>
      </c>
      <c r="DR7" s="664"/>
      <c r="DS7" s="664"/>
      <c r="DT7" s="664"/>
      <c r="DU7" s="664"/>
      <c r="DV7" s="664"/>
      <c r="DW7" s="664"/>
      <c r="DX7" s="664"/>
      <c r="DY7" s="664"/>
      <c r="DZ7" s="664"/>
      <c r="EA7" s="664"/>
      <c r="EB7" s="664"/>
      <c r="EC7" s="704"/>
    </row>
    <row r="8" spans="2:143" ht="11.25" customHeight="1" x14ac:dyDescent="0.15">
      <c r="B8" s="658" t="s">
        <v>238</v>
      </c>
      <c r="C8" s="659"/>
      <c r="D8" s="659"/>
      <c r="E8" s="659"/>
      <c r="F8" s="659"/>
      <c r="G8" s="659"/>
      <c r="H8" s="659"/>
      <c r="I8" s="659"/>
      <c r="J8" s="659"/>
      <c r="K8" s="659"/>
      <c r="L8" s="659"/>
      <c r="M8" s="659"/>
      <c r="N8" s="659"/>
      <c r="O8" s="659"/>
      <c r="P8" s="659"/>
      <c r="Q8" s="660"/>
      <c r="R8" s="661">
        <v>5634</v>
      </c>
      <c r="S8" s="664"/>
      <c r="T8" s="664"/>
      <c r="U8" s="664"/>
      <c r="V8" s="664"/>
      <c r="W8" s="664"/>
      <c r="X8" s="664"/>
      <c r="Y8" s="665"/>
      <c r="Z8" s="723">
        <v>0.1</v>
      </c>
      <c r="AA8" s="723"/>
      <c r="AB8" s="723"/>
      <c r="AC8" s="723"/>
      <c r="AD8" s="724">
        <v>5634</v>
      </c>
      <c r="AE8" s="724"/>
      <c r="AF8" s="724"/>
      <c r="AG8" s="724"/>
      <c r="AH8" s="724"/>
      <c r="AI8" s="724"/>
      <c r="AJ8" s="724"/>
      <c r="AK8" s="724"/>
      <c r="AL8" s="666">
        <v>0.1</v>
      </c>
      <c r="AM8" s="667"/>
      <c r="AN8" s="667"/>
      <c r="AO8" s="725"/>
      <c r="AP8" s="658" t="s">
        <v>239</v>
      </c>
      <c r="AQ8" s="659"/>
      <c r="AR8" s="659"/>
      <c r="AS8" s="659"/>
      <c r="AT8" s="659"/>
      <c r="AU8" s="659"/>
      <c r="AV8" s="659"/>
      <c r="AW8" s="659"/>
      <c r="AX8" s="659"/>
      <c r="AY8" s="659"/>
      <c r="AZ8" s="659"/>
      <c r="BA8" s="659"/>
      <c r="BB8" s="659"/>
      <c r="BC8" s="659"/>
      <c r="BD8" s="659"/>
      <c r="BE8" s="659"/>
      <c r="BF8" s="660"/>
      <c r="BG8" s="661">
        <v>42324</v>
      </c>
      <c r="BH8" s="664"/>
      <c r="BI8" s="664"/>
      <c r="BJ8" s="664"/>
      <c r="BK8" s="664"/>
      <c r="BL8" s="664"/>
      <c r="BM8" s="664"/>
      <c r="BN8" s="665"/>
      <c r="BO8" s="723">
        <v>1.6</v>
      </c>
      <c r="BP8" s="723"/>
      <c r="BQ8" s="723"/>
      <c r="BR8" s="723"/>
      <c r="BS8" s="669" t="s">
        <v>236</v>
      </c>
      <c r="BT8" s="664"/>
      <c r="BU8" s="664"/>
      <c r="BV8" s="664"/>
      <c r="BW8" s="664"/>
      <c r="BX8" s="664"/>
      <c r="BY8" s="664"/>
      <c r="BZ8" s="664"/>
      <c r="CA8" s="664"/>
      <c r="CB8" s="704"/>
      <c r="CD8" s="705" t="s">
        <v>240</v>
      </c>
      <c r="CE8" s="702"/>
      <c r="CF8" s="702"/>
      <c r="CG8" s="702"/>
      <c r="CH8" s="702"/>
      <c r="CI8" s="702"/>
      <c r="CJ8" s="702"/>
      <c r="CK8" s="702"/>
      <c r="CL8" s="702"/>
      <c r="CM8" s="702"/>
      <c r="CN8" s="702"/>
      <c r="CO8" s="702"/>
      <c r="CP8" s="702"/>
      <c r="CQ8" s="703"/>
      <c r="CR8" s="661">
        <v>2824602</v>
      </c>
      <c r="CS8" s="664"/>
      <c r="CT8" s="664"/>
      <c r="CU8" s="664"/>
      <c r="CV8" s="664"/>
      <c r="CW8" s="664"/>
      <c r="CX8" s="664"/>
      <c r="CY8" s="665"/>
      <c r="CZ8" s="723">
        <v>26.1</v>
      </c>
      <c r="DA8" s="723"/>
      <c r="DB8" s="723"/>
      <c r="DC8" s="723"/>
      <c r="DD8" s="669">
        <v>153611</v>
      </c>
      <c r="DE8" s="664"/>
      <c r="DF8" s="664"/>
      <c r="DG8" s="664"/>
      <c r="DH8" s="664"/>
      <c r="DI8" s="664"/>
      <c r="DJ8" s="664"/>
      <c r="DK8" s="664"/>
      <c r="DL8" s="664"/>
      <c r="DM8" s="664"/>
      <c r="DN8" s="664"/>
      <c r="DO8" s="664"/>
      <c r="DP8" s="665"/>
      <c r="DQ8" s="669">
        <v>1732183</v>
      </c>
      <c r="DR8" s="664"/>
      <c r="DS8" s="664"/>
      <c r="DT8" s="664"/>
      <c r="DU8" s="664"/>
      <c r="DV8" s="664"/>
      <c r="DW8" s="664"/>
      <c r="DX8" s="664"/>
      <c r="DY8" s="664"/>
      <c r="DZ8" s="664"/>
      <c r="EA8" s="664"/>
      <c r="EB8" s="664"/>
      <c r="EC8" s="704"/>
    </row>
    <row r="9" spans="2:143" ht="11.25" customHeight="1" x14ac:dyDescent="0.15">
      <c r="B9" s="658" t="s">
        <v>241</v>
      </c>
      <c r="C9" s="659"/>
      <c r="D9" s="659"/>
      <c r="E9" s="659"/>
      <c r="F9" s="659"/>
      <c r="G9" s="659"/>
      <c r="H9" s="659"/>
      <c r="I9" s="659"/>
      <c r="J9" s="659"/>
      <c r="K9" s="659"/>
      <c r="L9" s="659"/>
      <c r="M9" s="659"/>
      <c r="N9" s="659"/>
      <c r="O9" s="659"/>
      <c r="P9" s="659"/>
      <c r="Q9" s="660"/>
      <c r="R9" s="661">
        <v>4817</v>
      </c>
      <c r="S9" s="664"/>
      <c r="T9" s="664"/>
      <c r="U9" s="664"/>
      <c r="V9" s="664"/>
      <c r="W9" s="664"/>
      <c r="X9" s="664"/>
      <c r="Y9" s="665"/>
      <c r="Z9" s="723">
        <v>0</v>
      </c>
      <c r="AA9" s="723"/>
      <c r="AB9" s="723"/>
      <c r="AC9" s="723"/>
      <c r="AD9" s="724">
        <v>4817</v>
      </c>
      <c r="AE9" s="724"/>
      <c r="AF9" s="724"/>
      <c r="AG9" s="724"/>
      <c r="AH9" s="724"/>
      <c r="AI9" s="724"/>
      <c r="AJ9" s="724"/>
      <c r="AK9" s="724"/>
      <c r="AL9" s="666">
        <v>0.1</v>
      </c>
      <c r="AM9" s="667"/>
      <c r="AN9" s="667"/>
      <c r="AO9" s="725"/>
      <c r="AP9" s="658" t="s">
        <v>242</v>
      </c>
      <c r="AQ9" s="659"/>
      <c r="AR9" s="659"/>
      <c r="AS9" s="659"/>
      <c r="AT9" s="659"/>
      <c r="AU9" s="659"/>
      <c r="AV9" s="659"/>
      <c r="AW9" s="659"/>
      <c r="AX9" s="659"/>
      <c r="AY9" s="659"/>
      <c r="AZ9" s="659"/>
      <c r="BA9" s="659"/>
      <c r="BB9" s="659"/>
      <c r="BC9" s="659"/>
      <c r="BD9" s="659"/>
      <c r="BE9" s="659"/>
      <c r="BF9" s="660"/>
      <c r="BG9" s="661">
        <v>925972</v>
      </c>
      <c r="BH9" s="664"/>
      <c r="BI9" s="664"/>
      <c r="BJ9" s="664"/>
      <c r="BK9" s="664"/>
      <c r="BL9" s="664"/>
      <c r="BM9" s="664"/>
      <c r="BN9" s="665"/>
      <c r="BO9" s="723">
        <v>35.5</v>
      </c>
      <c r="BP9" s="723"/>
      <c r="BQ9" s="723"/>
      <c r="BR9" s="723"/>
      <c r="BS9" s="669" t="s">
        <v>236</v>
      </c>
      <c r="BT9" s="664"/>
      <c r="BU9" s="664"/>
      <c r="BV9" s="664"/>
      <c r="BW9" s="664"/>
      <c r="BX9" s="664"/>
      <c r="BY9" s="664"/>
      <c r="BZ9" s="664"/>
      <c r="CA9" s="664"/>
      <c r="CB9" s="704"/>
      <c r="CD9" s="705" t="s">
        <v>243</v>
      </c>
      <c r="CE9" s="702"/>
      <c r="CF9" s="702"/>
      <c r="CG9" s="702"/>
      <c r="CH9" s="702"/>
      <c r="CI9" s="702"/>
      <c r="CJ9" s="702"/>
      <c r="CK9" s="702"/>
      <c r="CL9" s="702"/>
      <c r="CM9" s="702"/>
      <c r="CN9" s="702"/>
      <c r="CO9" s="702"/>
      <c r="CP9" s="702"/>
      <c r="CQ9" s="703"/>
      <c r="CR9" s="661">
        <v>1334208</v>
      </c>
      <c r="CS9" s="664"/>
      <c r="CT9" s="664"/>
      <c r="CU9" s="664"/>
      <c r="CV9" s="664"/>
      <c r="CW9" s="664"/>
      <c r="CX9" s="664"/>
      <c r="CY9" s="665"/>
      <c r="CZ9" s="723">
        <v>12.3</v>
      </c>
      <c r="DA9" s="723"/>
      <c r="DB9" s="723"/>
      <c r="DC9" s="723"/>
      <c r="DD9" s="669">
        <v>34573</v>
      </c>
      <c r="DE9" s="664"/>
      <c r="DF9" s="664"/>
      <c r="DG9" s="664"/>
      <c r="DH9" s="664"/>
      <c r="DI9" s="664"/>
      <c r="DJ9" s="664"/>
      <c r="DK9" s="664"/>
      <c r="DL9" s="664"/>
      <c r="DM9" s="664"/>
      <c r="DN9" s="664"/>
      <c r="DO9" s="664"/>
      <c r="DP9" s="665"/>
      <c r="DQ9" s="669">
        <v>1290651</v>
      </c>
      <c r="DR9" s="664"/>
      <c r="DS9" s="664"/>
      <c r="DT9" s="664"/>
      <c r="DU9" s="664"/>
      <c r="DV9" s="664"/>
      <c r="DW9" s="664"/>
      <c r="DX9" s="664"/>
      <c r="DY9" s="664"/>
      <c r="DZ9" s="664"/>
      <c r="EA9" s="664"/>
      <c r="EB9" s="664"/>
      <c r="EC9" s="704"/>
    </row>
    <row r="10" spans="2:143" ht="11.25" customHeight="1" x14ac:dyDescent="0.15">
      <c r="B10" s="658" t="s">
        <v>244</v>
      </c>
      <c r="C10" s="659"/>
      <c r="D10" s="659"/>
      <c r="E10" s="659"/>
      <c r="F10" s="659"/>
      <c r="G10" s="659"/>
      <c r="H10" s="659"/>
      <c r="I10" s="659"/>
      <c r="J10" s="659"/>
      <c r="K10" s="659"/>
      <c r="L10" s="659"/>
      <c r="M10" s="659"/>
      <c r="N10" s="659"/>
      <c r="O10" s="659"/>
      <c r="P10" s="659"/>
      <c r="Q10" s="660"/>
      <c r="R10" s="661" t="s">
        <v>127</v>
      </c>
      <c r="S10" s="664"/>
      <c r="T10" s="664"/>
      <c r="U10" s="664"/>
      <c r="V10" s="664"/>
      <c r="W10" s="664"/>
      <c r="X10" s="664"/>
      <c r="Y10" s="665"/>
      <c r="Z10" s="723" t="s">
        <v>173</v>
      </c>
      <c r="AA10" s="723"/>
      <c r="AB10" s="723"/>
      <c r="AC10" s="723"/>
      <c r="AD10" s="724" t="s">
        <v>236</v>
      </c>
      <c r="AE10" s="724"/>
      <c r="AF10" s="724"/>
      <c r="AG10" s="724"/>
      <c r="AH10" s="724"/>
      <c r="AI10" s="724"/>
      <c r="AJ10" s="724"/>
      <c r="AK10" s="724"/>
      <c r="AL10" s="666" t="s">
        <v>236</v>
      </c>
      <c r="AM10" s="667"/>
      <c r="AN10" s="667"/>
      <c r="AO10" s="725"/>
      <c r="AP10" s="658" t="s">
        <v>245</v>
      </c>
      <c r="AQ10" s="659"/>
      <c r="AR10" s="659"/>
      <c r="AS10" s="659"/>
      <c r="AT10" s="659"/>
      <c r="AU10" s="659"/>
      <c r="AV10" s="659"/>
      <c r="AW10" s="659"/>
      <c r="AX10" s="659"/>
      <c r="AY10" s="659"/>
      <c r="AZ10" s="659"/>
      <c r="BA10" s="659"/>
      <c r="BB10" s="659"/>
      <c r="BC10" s="659"/>
      <c r="BD10" s="659"/>
      <c r="BE10" s="659"/>
      <c r="BF10" s="660"/>
      <c r="BG10" s="661">
        <v>55012</v>
      </c>
      <c r="BH10" s="664"/>
      <c r="BI10" s="664"/>
      <c r="BJ10" s="664"/>
      <c r="BK10" s="664"/>
      <c r="BL10" s="664"/>
      <c r="BM10" s="664"/>
      <c r="BN10" s="665"/>
      <c r="BO10" s="723">
        <v>2.1</v>
      </c>
      <c r="BP10" s="723"/>
      <c r="BQ10" s="723"/>
      <c r="BR10" s="723"/>
      <c r="BS10" s="669" t="s">
        <v>127</v>
      </c>
      <c r="BT10" s="664"/>
      <c r="BU10" s="664"/>
      <c r="BV10" s="664"/>
      <c r="BW10" s="664"/>
      <c r="BX10" s="664"/>
      <c r="BY10" s="664"/>
      <c r="BZ10" s="664"/>
      <c r="CA10" s="664"/>
      <c r="CB10" s="704"/>
      <c r="CD10" s="705" t="s">
        <v>246</v>
      </c>
      <c r="CE10" s="702"/>
      <c r="CF10" s="702"/>
      <c r="CG10" s="702"/>
      <c r="CH10" s="702"/>
      <c r="CI10" s="702"/>
      <c r="CJ10" s="702"/>
      <c r="CK10" s="702"/>
      <c r="CL10" s="702"/>
      <c r="CM10" s="702"/>
      <c r="CN10" s="702"/>
      <c r="CO10" s="702"/>
      <c r="CP10" s="702"/>
      <c r="CQ10" s="703"/>
      <c r="CR10" s="661">
        <v>10363</v>
      </c>
      <c r="CS10" s="664"/>
      <c r="CT10" s="664"/>
      <c r="CU10" s="664"/>
      <c r="CV10" s="664"/>
      <c r="CW10" s="664"/>
      <c r="CX10" s="664"/>
      <c r="CY10" s="665"/>
      <c r="CZ10" s="723">
        <v>0.1</v>
      </c>
      <c r="DA10" s="723"/>
      <c r="DB10" s="723"/>
      <c r="DC10" s="723"/>
      <c r="DD10" s="669" t="s">
        <v>127</v>
      </c>
      <c r="DE10" s="664"/>
      <c r="DF10" s="664"/>
      <c r="DG10" s="664"/>
      <c r="DH10" s="664"/>
      <c r="DI10" s="664"/>
      <c r="DJ10" s="664"/>
      <c r="DK10" s="664"/>
      <c r="DL10" s="664"/>
      <c r="DM10" s="664"/>
      <c r="DN10" s="664"/>
      <c r="DO10" s="664"/>
      <c r="DP10" s="665"/>
      <c r="DQ10" s="669">
        <v>10363</v>
      </c>
      <c r="DR10" s="664"/>
      <c r="DS10" s="664"/>
      <c r="DT10" s="664"/>
      <c r="DU10" s="664"/>
      <c r="DV10" s="664"/>
      <c r="DW10" s="664"/>
      <c r="DX10" s="664"/>
      <c r="DY10" s="664"/>
      <c r="DZ10" s="664"/>
      <c r="EA10" s="664"/>
      <c r="EB10" s="664"/>
      <c r="EC10" s="704"/>
    </row>
    <row r="11" spans="2:143" ht="11.25" customHeight="1" x14ac:dyDescent="0.15">
      <c r="B11" s="658" t="s">
        <v>247</v>
      </c>
      <c r="C11" s="659"/>
      <c r="D11" s="659"/>
      <c r="E11" s="659"/>
      <c r="F11" s="659"/>
      <c r="G11" s="659"/>
      <c r="H11" s="659"/>
      <c r="I11" s="659"/>
      <c r="J11" s="659"/>
      <c r="K11" s="659"/>
      <c r="L11" s="659"/>
      <c r="M11" s="659"/>
      <c r="N11" s="659"/>
      <c r="O11" s="659"/>
      <c r="P11" s="659"/>
      <c r="Q11" s="660"/>
      <c r="R11" s="661" t="s">
        <v>127</v>
      </c>
      <c r="S11" s="664"/>
      <c r="T11" s="664"/>
      <c r="U11" s="664"/>
      <c r="V11" s="664"/>
      <c r="W11" s="664"/>
      <c r="X11" s="664"/>
      <c r="Y11" s="665"/>
      <c r="Z11" s="723" t="s">
        <v>127</v>
      </c>
      <c r="AA11" s="723"/>
      <c r="AB11" s="723"/>
      <c r="AC11" s="723"/>
      <c r="AD11" s="724" t="s">
        <v>127</v>
      </c>
      <c r="AE11" s="724"/>
      <c r="AF11" s="724"/>
      <c r="AG11" s="724"/>
      <c r="AH11" s="724"/>
      <c r="AI11" s="724"/>
      <c r="AJ11" s="724"/>
      <c r="AK11" s="724"/>
      <c r="AL11" s="666" t="s">
        <v>236</v>
      </c>
      <c r="AM11" s="667"/>
      <c r="AN11" s="667"/>
      <c r="AO11" s="725"/>
      <c r="AP11" s="658" t="s">
        <v>248</v>
      </c>
      <c r="AQ11" s="659"/>
      <c r="AR11" s="659"/>
      <c r="AS11" s="659"/>
      <c r="AT11" s="659"/>
      <c r="AU11" s="659"/>
      <c r="AV11" s="659"/>
      <c r="AW11" s="659"/>
      <c r="AX11" s="659"/>
      <c r="AY11" s="659"/>
      <c r="AZ11" s="659"/>
      <c r="BA11" s="659"/>
      <c r="BB11" s="659"/>
      <c r="BC11" s="659"/>
      <c r="BD11" s="659"/>
      <c r="BE11" s="659"/>
      <c r="BF11" s="660"/>
      <c r="BG11" s="661">
        <v>98754</v>
      </c>
      <c r="BH11" s="664"/>
      <c r="BI11" s="664"/>
      <c r="BJ11" s="664"/>
      <c r="BK11" s="664"/>
      <c r="BL11" s="664"/>
      <c r="BM11" s="664"/>
      <c r="BN11" s="665"/>
      <c r="BO11" s="723">
        <v>3.8</v>
      </c>
      <c r="BP11" s="723"/>
      <c r="BQ11" s="723"/>
      <c r="BR11" s="723"/>
      <c r="BS11" s="669" t="s">
        <v>127</v>
      </c>
      <c r="BT11" s="664"/>
      <c r="BU11" s="664"/>
      <c r="BV11" s="664"/>
      <c r="BW11" s="664"/>
      <c r="BX11" s="664"/>
      <c r="BY11" s="664"/>
      <c r="BZ11" s="664"/>
      <c r="CA11" s="664"/>
      <c r="CB11" s="704"/>
      <c r="CD11" s="705" t="s">
        <v>249</v>
      </c>
      <c r="CE11" s="702"/>
      <c r="CF11" s="702"/>
      <c r="CG11" s="702"/>
      <c r="CH11" s="702"/>
      <c r="CI11" s="702"/>
      <c r="CJ11" s="702"/>
      <c r="CK11" s="702"/>
      <c r="CL11" s="702"/>
      <c r="CM11" s="702"/>
      <c r="CN11" s="702"/>
      <c r="CO11" s="702"/>
      <c r="CP11" s="702"/>
      <c r="CQ11" s="703"/>
      <c r="CR11" s="661">
        <v>633156</v>
      </c>
      <c r="CS11" s="664"/>
      <c r="CT11" s="664"/>
      <c r="CU11" s="664"/>
      <c r="CV11" s="664"/>
      <c r="CW11" s="664"/>
      <c r="CX11" s="664"/>
      <c r="CY11" s="665"/>
      <c r="CZ11" s="723">
        <v>5.8</v>
      </c>
      <c r="DA11" s="723"/>
      <c r="DB11" s="723"/>
      <c r="DC11" s="723"/>
      <c r="DD11" s="669">
        <v>79384</v>
      </c>
      <c r="DE11" s="664"/>
      <c r="DF11" s="664"/>
      <c r="DG11" s="664"/>
      <c r="DH11" s="664"/>
      <c r="DI11" s="664"/>
      <c r="DJ11" s="664"/>
      <c r="DK11" s="664"/>
      <c r="DL11" s="664"/>
      <c r="DM11" s="664"/>
      <c r="DN11" s="664"/>
      <c r="DO11" s="664"/>
      <c r="DP11" s="665"/>
      <c r="DQ11" s="669">
        <v>391790</v>
      </c>
      <c r="DR11" s="664"/>
      <c r="DS11" s="664"/>
      <c r="DT11" s="664"/>
      <c r="DU11" s="664"/>
      <c r="DV11" s="664"/>
      <c r="DW11" s="664"/>
      <c r="DX11" s="664"/>
      <c r="DY11" s="664"/>
      <c r="DZ11" s="664"/>
      <c r="EA11" s="664"/>
      <c r="EB11" s="664"/>
      <c r="EC11" s="704"/>
    </row>
    <row r="12" spans="2:143" ht="11.25" customHeight="1" x14ac:dyDescent="0.15">
      <c r="B12" s="658" t="s">
        <v>250</v>
      </c>
      <c r="C12" s="659"/>
      <c r="D12" s="659"/>
      <c r="E12" s="659"/>
      <c r="F12" s="659"/>
      <c r="G12" s="659"/>
      <c r="H12" s="659"/>
      <c r="I12" s="659"/>
      <c r="J12" s="659"/>
      <c r="K12" s="659"/>
      <c r="L12" s="659"/>
      <c r="M12" s="659"/>
      <c r="N12" s="659"/>
      <c r="O12" s="659"/>
      <c r="P12" s="659"/>
      <c r="Q12" s="660"/>
      <c r="R12" s="661">
        <v>437853</v>
      </c>
      <c r="S12" s="664"/>
      <c r="T12" s="664"/>
      <c r="U12" s="664"/>
      <c r="V12" s="664"/>
      <c r="W12" s="664"/>
      <c r="X12" s="664"/>
      <c r="Y12" s="665"/>
      <c r="Z12" s="723">
        <v>4</v>
      </c>
      <c r="AA12" s="723"/>
      <c r="AB12" s="723"/>
      <c r="AC12" s="723"/>
      <c r="AD12" s="724">
        <v>437853</v>
      </c>
      <c r="AE12" s="724"/>
      <c r="AF12" s="724"/>
      <c r="AG12" s="724"/>
      <c r="AH12" s="724"/>
      <c r="AI12" s="724"/>
      <c r="AJ12" s="724"/>
      <c r="AK12" s="724"/>
      <c r="AL12" s="666">
        <v>6.6</v>
      </c>
      <c r="AM12" s="667"/>
      <c r="AN12" s="667"/>
      <c r="AO12" s="725"/>
      <c r="AP12" s="658" t="s">
        <v>251</v>
      </c>
      <c r="AQ12" s="659"/>
      <c r="AR12" s="659"/>
      <c r="AS12" s="659"/>
      <c r="AT12" s="659"/>
      <c r="AU12" s="659"/>
      <c r="AV12" s="659"/>
      <c r="AW12" s="659"/>
      <c r="AX12" s="659"/>
      <c r="AY12" s="659"/>
      <c r="AZ12" s="659"/>
      <c r="BA12" s="659"/>
      <c r="BB12" s="659"/>
      <c r="BC12" s="659"/>
      <c r="BD12" s="659"/>
      <c r="BE12" s="659"/>
      <c r="BF12" s="660"/>
      <c r="BG12" s="661">
        <v>1141194</v>
      </c>
      <c r="BH12" s="664"/>
      <c r="BI12" s="664"/>
      <c r="BJ12" s="664"/>
      <c r="BK12" s="664"/>
      <c r="BL12" s="664"/>
      <c r="BM12" s="664"/>
      <c r="BN12" s="665"/>
      <c r="BO12" s="723">
        <v>43.8</v>
      </c>
      <c r="BP12" s="723"/>
      <c r="BQ12" s="723"/>
      <c r="BR12" s="723"/>
      <c r="BS12" s="669" t="s">
        <v>173</v>
      </c>
      <c r="BT12" s="664"/>
      <c r="BU12" s="664"/>
      <c r="BV12" s="664"/>
      <c r="BW12" s="664"/>
      <c r="BX12" s="664"/>
      <c r="BY12" s="664"/>
      <c r="BZ12" s="664"/>
      <c r="CA12" s="664"/>
      <c r="CB12" s="704"/>
      <c r="CD12" s="705" t="s">
        <v>252</v>
      </c>
      <c r="CE12" s="702"/>
      <c r="CF12" s="702"/>
      <c r="CG12" s="702"/>
      <c r="CH12" s="702"/>
      <c r="CI12" s="702"/>
      <c r="CJ12" s="702"/>
      <c r="CK12" s="702"/>
      <c r="CL12" s="702"/>
      <c r="CM12" s="702"/>
      <c r="CN12" s="702"/>
      <c r="CO12" s="702"/>
      <c r="CP12" s="702"/>
      <c r="CQ12" s="703"/>
      <c r="CR12" s="661">
        <v>134835</v>
      </c>
      <c r="CS12" s="664"/>
      <c r="CT12" s="664"/>
      <c r="CU12" s="664"/>
      <c r="CV12" s="664"/>
      <c r="CW12" s="664"/>
      <c r="CX12" s="664"/>
      <c r="CY12" s="665"/>
      <c r="CZ12" s="723">
        <v>1.2</v>
      </c>
      <c r="DA12" s="723"/>
      <c r="DB12" s="723"/>
      <c r="DC12" s="723"/>
      <c r="DD12" s="669" t="s">
        <v>127</v>
      </c>
      <c r="DE12" s="664"/>
      <c r="DF12" s="664"/>
      <c r="DG12" s="664"/>
      <c r="DH12" s="664"/>
      <c r="DI12" s="664"/>
      <c r="DJ12" s="664"/>
      <c r="DK12" s="664"/>
      <c r="DL12" s="664"/>
      <c r="DM12" s="664"/>
      <c r="DN12" s="664"/>
      <c r="DO12" s="664"/>
      <c r="DP12" s="665"/>
      <c r="DQ12" s="669">
        <v>67722</v>
      </c>
      <c r="DR12" s="664"/>
      <c r="DS12" s="664"/>
      <c r="DT12" s="664"/>
      <c r="DU12" s="664"/>
      <c r="DV12" s="664"/>
      <c r="DW12" s="664"/>
      <c r="DX12" s="664"/>
      <c r="DY12" s="664"/>
      <c r="DZ12" s="664"/>
      <c r="EA12" s="664"/>
      <c r="EB12" s="664"/>
      <c r="EC12" s="704"/>
    </row>
    <row r="13" spans="2:143" ht="11.25" customHeight="1" x14ac:dyDescent="0.15">
      <c r="B13" s="658" t="s">
        <v>253</v>
      </c>
      <c r="C13" s="659"/>
      <c r="D13" s="659"/>
      <c r="E13" s="659"/>
      <c r="F13" s="659"/>
      <c r="G13" s="659"/>
      <c r="H13" s="659"/>
      <c r="I13" s="659"/>
      <c r="J13" s="659"/>
      <c r="K13" s="659"/>
      <c r="L13" s="659"/>
      <c r="M13" s="659"/>
      <c r="N13" s="659"/>
      <c r="O13" s="659"/>
      <c r="P13" s="659"/>
      <c r="Q13" s="660"/>
      <c r="R13" s="661" t="s">
        <v>236</v>
      </c>
      <c r="S13" s="664"/>
      <c r="T13" s="664"/>
      <c r="U13" s="664"/>
      <c r="V13" s="664"/>
      <c r="W13" s="664"/>
      <c r="X13" s="664"/>
      <c r="Y13" s="665"/>
      <c r="Z13" s="723" t="s">
        <v>236</v>
      </c>
      <c r="AA13" s="723"/>
      <c r="AB13" s="723"/>
      <c r="AC13" s="723"/>
      <c r="AD13" s="724" t="s">
        <v>173</v>
      </c>
      <c r="AE13" s="724"/>
      <c r="AF13" s="724"/>
      <c r="AG13" s="724"/>
      <c r="AH13" s="724"/>
      <c r="AI13" s="724"/>
      <c r="AJ13" s="724"/>
      <c r="AK13" s="724"/>
      <c r="AL13" s="666" t="s">
        <v>127</v>
      </c>
      <c r="AM13" s="667"/>
      <c r="AN13" s="667"/>
      <c r="AO13" s="725"/>
      <c r="AP13" s="658" t="s">
        <v>254</v>
      </c>
      <c r="AQ13" s="659"/>
      <c r="AR13" s="659"/>
      <c r="AS13" s="659"/>
      <c r="AT13" s="659"/>
      <c r="AU13" s="659"/>
      <c r="AV13" s="659"/>
      <c r="AW13" s="659"/>
      <c r="AX13" s="659"/>
      <c r="AY13" s="659"/>
      <c r="AZ13" s="659"/>
      <c r="BA13" s="659"/>
      <c r="BB13" s="659"/>
      <c r="BC13" s="659"/>
      <c r="BD13" s="659"/>
      <c r="BE13" s="659"/>
      <c r="BF13" s="660"/>
      <c r="BG13" s="661">
        <v>1138629</v>
      </c>
      <c r="BH13" s="664"/>
      <c r="BI13" s="664"/>
      <c r="BJ13" s="664"/>
      <c r="BK13" s="664"/>
      <c r="BL13" s="664"/>
      <c r="BM13" s="664"/>
      <c r="BN13" s="665"/>
      <c r="BO13" s="723">
        <v>43.7</v>
      </c>
      <c r="BP13" s="723"/>
      <c r="BQ13" s="723"/>
      <c r="BR13" s="723"/>
      <c r="BS13" s="669" t="s">
        <v>127</v>
      </c>
      <c r="BT13" s="664"/>
      <c r="BU13" s="664"/>
      <c r="BV13" s="664"/>
      <c r="BW13" s="664"/>
      <c r="BX13" s="664"/>
      <c r="BY13" s="664"/>
      <c r="BZ13" s="664"/>
      <c r="CA13" s="664"/>
      <c r="CB13" s="704"/>
      <c r="CD13" s="705" t="s">
        <v>255</v>
      </c>
      <c r="CE13" s="702"/>
      <c r="CF13" s="702"/>
      <c r="CG13" s="702"/>
      <c r="CH13" s="702"/>
      <c r="CI13" s="702"/>
      <c r="CJ13" s="702"/>
      <c r="CK13" s="702"/>
      <c r="CL13" s="702"/>
      <c r="CM13" s="702"/>
      <c r="CN13" s="702"/>
      <c r="CO13" s="702"/>
      <c r="CP13" s="702"/>
      <c r="CQ13" s="703"/>
      <c r="CR13" s="661">
        <v>1047433</v>
      </c>
      <c r="CS13" s="664"/>
      <c r="CT13" s="664"/>
      <c r="CU13" s="664"/>
      <c r="CV13" s="664"/>
      <c r="CW13" s="664"/>
      <c r="CX13" s="664"/>
      <c r="CY13" s="665"/>
      <c r="CZ13" s="723">
        <v>9.6999999999999993</v>
      </c>
      <c r="DA13" s="723"/>
      <c r="DB13" s="723"/>
      <c r="DC13" s="723"/>
      <c r="DD13" s="669">
        <v>589025</v>
      </c>
      <c r="DE13" s="664"/>
      <c r="DF13" s="664"/>
      <c r="DG13" s="664"/>
      <c r="DH13" s="664"/>
      <c r="DI13" s="664"/>
      <c r="DJ13" s="664"/>
      <c r="DK13" s="664"/>
      <c r="DL13" s="664"/>
      <c r="DM13" s="664"/>
      <c r="DN13" s="664"/>
      <c r="DO13" s="664"/>
      <c r="DP13" s="665"/>
      <c r="DQ13" s="669">
        <v>441998</v>
      </c>
      <c r="DR13" s="664"/>
      <c r="DS13" s="664"/>
      <c r="DT13" s="664"/>
      <c r="DU13" s="664"/>
      <c r="DV13" s="664"/>
      <c r="DW13" s="664"/>
      <c r="DX13" s="664"/>
      <c r="DY13" s="664"/>
      <c r="DZ13" s="664"/>
      <c r="EA13" s="664"/>
      <c r="EB13" s="664"/>
      <c r="EC13" s="704"/>
    </row>
    <row r="14" spans="2:143" ht="11.25" customHeight="1" x14ac:dyDescent="0.15">
      <c r="B14" s="658" t="s">
        <v>256</v>
      </c>
      <c r="C14" s="659"/>
      <c r="D14" s="659"/>
      <c r="E14" s="659"/>
      <c r="F14" s="659"/>
      <c r="G14" s="659"/>
      <c r="H14" s="659"/>
      <c r="I14" s="659"/>
      <c r="J14" s="659"/>
      <c r="K14" s="659"/>
      <c r="L14" s="659"/>
      <c r="M14" s="659"/>
      <c r="N14" s="659"/>
      <c r="O14" s="659"/>
      <c r="P14" s="659"/>
      <c r="Q14" s="660"/>
      <c r="R14" s="661" t="s">
        <v>236</v>
      </c>
      <c r="S14" s="664"/>
      <c r="T14" s="664"/>
      <c r="U14" s="664"/>
      <c r="V14" s="664"/>
      <c r="W14" s="664"/>
      <c r="X14" s="664"/>
      <c r="Y14" s="665"/>
      <c r="Z14" s="723" t="s">
        <v>257</v>
      </c>
      <c r="AA14" s="723"/>
      <c r="AB14" s="723"/>
      <c r="AC14" s="723"/>
      <c r="AD14" s="724" t="s">
        <v>236</v>
      </c>
      <c r="AE14" s="724"/>
      <c r="AF14" s="724"/>
      <c r="AG14" s="724"/>
      <c r="AH14" s="724"/>
      <c r="AI14" s="724"/>
      <c r="AJ14" s="724"/>
      <c r="AK14" s="724"/>
      <c r="AL14" s="666" t="s">
        <v>127</v>
      </c>
      <c r="AM14" s="667"/>
      <c r="AN14" s="667"/>
      <c r="AO14" s="725"/>
      <c r="AP14" s="658" t="s">
        <v>258</v>
      </c>
      <c r="AQ14" s="659"/>
      <c r="AR14" s="659"/>
      <c r="AS14" s="659"/>
      <c r="AT14" s="659"/>
      <c r="AU14" s="659"/>
      <c r="AV14" s="659"/>
      <c r="AW14" s="659"/>
      <c r="AX14" s="659"/>
      <c r="AY14" s="659"/>
      <c r="AZ14" s="659"/>
      <c r="BA14" s="659"/>
      <c r="BB14" s="659"/>
      <c r="BC14" s="659"/>
      <c r="BD14" s="659"/>
      <c r="BE14" s="659"/>
      <c r="BF14" s="660"/>
      <c r="BG14" s="661">
        <v>76338</v>
      </c>
      <c r="BH14" s="664"/>
      <c r="BI14" s="664"/>
      <c r="BJ14" s="664"/>
      <c r="BK14" s="664"/>
      <c r="BL14" s="664"/>
      <c r="BM14" s="664"/>
      <c r="BN14" s="665"/>
      <c r="BO14" s="723">
        <v>2.9</v>
      </c>
      <c r="BP14" s="723"/>
      <c r="BQ14" s="723"/>
      <c r="BR14" s="723"/>
      <c r="BS14" s="669" t="s">
        <v>127</v>
      </c>
      <c r="BT14" s="664"/>
      <c r="BU14" s="664"/>
      <c r="BV14" s="664"/>
      <c r="BW14" s="664"/>
      <c r="BX14" s="664"/>
      <c r="BY14" s="664"/>
      <c r="BZ14" s="664"/>
      <c r="CA14" s="664"/>
      <c r="CB14" s="704"/>
      <c r="CD14" s="705" t="s">
        <v>259</v>
      </c>
      <c r="CE14" s="702"/>
      <c r="CF14" s="702"/>
      <c r="CG14" s="702"/>
      <c r="CH14" s="702"/>
      <c r="CI14" s="702"/>
      <c r="CJ14" s="702"/>
      <c r="CK14" s="702"/>
      <c r="CL14" s="702"/>
      <c r="CM14" s="702"/>
      <c r="CN14" s="702"/>
      <c r="CO14" s="702"/>
      <c r="CP14" s="702"/>
      <c r="CQ14" s="703"/>
      <c r="CR14" s="661">
        <v>732799</v>
      </c>
      <c r="CS14" s="664"/>
      <c r="CT14" s="664"/>
      <c r="CU14" s="664"/>
      <c r="CV14" s="664"/>
      <c r="CW14" s="664"/>
      <c r="CX14" s="664"/>
      <c r="CY14" s="665"/>
      <c r="CZ14" s="723">
        <v>6.8</v>
      </c>
      <c r="DA14" s="723"/>
      <c r="DB14" s="723"/>
      <c r="DC14" s="723"/>
      <c r="DD14" s="669">
        <v>7344</v>
      </c>
      <c r="DE14" s="664"/>
      <c r="DF14" s="664"/>
      <c r="DG14" s="664"/>
      <c r="DH14" s="664"/>
      <c r="DI14" s="664"/>
      <c r="DJ14" s="664"/>
      <c r="DK14" s="664"/>
      <c r="DL14" s="664"/>
      <c r="DM14" s="664"/>
      <c r="DN14" s="664"/>
      <c r="DO14" s="664"/>
      <c r="DP14" s="665"/>
      <c r="DQ14" s="669">
        <v>431330</v>
      </c>
      <c r="DR14" s="664"/>
      <c r="DS14" s="664"/>
      <c r="DT14" s="664"/>
      <c r="DU14" s="664"/>
      <c r="DV14" s="664"/>
      <c r="DW14" s="664"/>
      <c r="DX14" s="664"/>
      <c r="DY14" s="664"/>
      <c r="DZ14" s="664"/>
      <c r="EA14" s="664"/>
      <c r="EB14" s="664"/>
      <c r="EC14" s="704"/>
    </row>
    <row r="15" spans="2:143" ht="11.25" customHeight="1" x14ac:dyDescent="0.15">
      <c r="B15" s="658" t="s">
        <v>260</v>
      </c>
      <c r="C15" s="659"/>
      <c r="D15" s="659"/>
      <c r="E15" s="659"/>
      <c r="F15" s="659"/>
      <c r="G15" s="659"/>
      <c r="H15" s="659"/>
      <c r="I15" s="659"/>
      <c r="J15" s="659"/>
      <c r="K15" s="659"/>
      <c r="L15" s="659"/>
      <c r="M15" s="659"/>
      <c r="N15" s="659"/>
      <c r="O15" s="659"/>
      <c r="P15" s="659"/>
      <c r="Q15" s="660"/>
      <c r="R15" s="661">
        <v>40510</v>
      </c>
      <c r="S15" s="664"/>
      <c r="T15" s="664"/>
      <c r="U15" s="664"/>
      <c r="V15" s="664"/>
      <c r="W15" s="664"/>
      <c r="X15" s="664"/>
      <c r="Y15" s="665"/>
      <c r="Z15" s="723">
        <v>0.4</v>
      </c>
      <c r="AA15" s="723"/>
      <c r="AB15" s="723"/>
      <c r="AC15" s="723"/>
      <c r="AD15" s="724">
        <v>40510</v>
      </c>
      <c r="AE15" s="724"/>
      <c r="AF15" s="724"/>
      <c r="AG15" s="724"/>
      <c r="AH15" s="724"/>
      <c r="AI15" s="724"/>
      <c r="AJ15" s="724"/>
      <c r="AK15" s="724"/>
      <c r="AL15" s="666">
        <v>0.6</v>
      </c>
      <c r="AM15" s="667"/>
      <c r="AN15" s="667"/>
      <c r="AO15" s="725"/>
      <c r="AP15" s="658" t="s">
        <v>261</v>
      </c>
      <c r="AQ15" s="659"/>
      <c r="AR15" s="659"/>
      <c r="AS15" s="659"/>
      <c r="AT15" s="659"/>
      <c r="AU15" s="659"/>
      <c r="AV15" s="659"/>
      <c r="AW15" s="659"/>
      <c r="AX15" s="659"/>
      <c r="AY15" s="659"/>
      <c r="AZ15" s="659"/>
      <c r="BA15" s="659"/>
      <c r="BB15" s="659"/>
      <c r="BC15" s="659"/>
      <c r="BD15" s="659"/>
      <c r="BE15" s="659"/>
      <c r="BF15" s="660"/>
      <c r="BG15" s="661">
        <v>170701</v>
      </c>
      <c r="BH15" s="664"/>
      <c r="BI15" s="664"/>
      <c r="BJ15" s="664"/>
      <c r="BK15" s="664"/>
      <c r="BL15" s="664"/>
      <c r="BM15" s="664"/>
      <c r="BN15" s="665"/>
      <c r="BO15" s="723">
        <v>6.6</v>
      </c>
      <c r="BP15" s="723"/>
      <c r="BQ15" s="723"/>
      <c r="BR15" s="723"/>
      <c r="BS15" s="669" t="s">
        <v>173</v>
      </c>
      <c r="BT15" s="664"/>
      <c r="BU15" s="664"/>
      <c r="BV15" s="664"/>
      <c r="BW15" s="664"/>
      <c r="BX15" s="664"/>
      <c r="BY15" s="664"/>
      <c r="BZ15" s="664"/>
      <c r="CA15" s="664"/>
      <c r="CB15" s="704"/>
      <c r="CD15" s="705" t="s">
        <v>262</v>
      </c>
      <c r="CE15" s="702"/>
      <c r="CF15" s="702"/>
      <c r="CG15" s="702"/>
      <c r="CH15" s="702"/>
      <c r="CI15" s="702"/>
      <c r="CJ15" s="702"/>
      <c r="CK15" s="702"/>
      <c r="CL15" s="702"/>
      <c r="CM15" s="702"/>
      <c r="CN15" s="702"/>
      <c r="CO15" s="702"/>
      <c r="CP15" s="702"/>
      <c r="CQ15" s="703"/>
      <c r="CR15" s="661">
        <v>1256721</v>
      </c>
      <c r="CS15" s="664"/>
      <c r="CT15" s="664"/>
      <c r="CU15" s="664"/>
      <c r="CV15" s="664"/>
      <c r="CW15" s="664"/>
      <c r="CX15" s="664"/>
      <c r="CY15" s="665"/>
      <c r="CZ15" s="723">
        <v>11.6</v>
      </c>
      <c r="DA15" s="723"/>
      <c r="DB15" s="723"/>
      <c r="DC15" s="723"/>
      <c r="DD15" s="669">
        <v>30435</v>
      </c>
      <c r="DE15" s="664"/>
      <c r="DF15" s="664"/>
      <c r="DG15" s="664"/>
      <c r="DH15" s="664"/>
      <c r="DI15" s="664"/>
      <c r="DJ15" s="664"/>
      <c r="DK15" s="664"/>
      <c r="DL15" s="664"/>
      <c r="DM15" s="664"/>
      <c r="DN15" s="664"/>
      <c r="DO15" s="664"/>
      <c r="DP15" s="665"/>
      <c r="DQ15" s="669">
        <v>1010899</v>
      </c>
      <c r="DR15" s="664"/>
      <c r="DS15" s="664"/>
      <c r="DT15" s="664"/>
      <c r="DU15" s="664"/>
      <c r="DV15" s="664"/>
      <c r="DW15" s="664"/>
      <c r="DX15" s="664"/>
      <c r="DY15" s="664"/>
      <c r="DZ15" s="664"/>
      <c r="EA15" s="664"/>
      <c r="EB15" s="664"/>
      <c r="EC15" s="704"/>
    </row>
    <row r="16" spans="2:143" ht="11.25" customHeight="1" x14ac:dyDescent="0.15">
      <c r="B16" s="658" t="s">
        <v>263</v>
      </c>
      <c r="C16" s="659"/>
      <c r="D16" s="659"/>
      <c r="E16" s="659"/>
      <c r="F16" s="659"/>
      <c r="G16" s="659"/>
      <c r="H16" s="659"/>
      <c r="I16" s="659"/>
      <c r="J16" s="659"/>
      <c r="K16" s="659"/>
      <c r="L16" s="659"/>
      <c r="M16" s="659"/>
      <c r="N16" s="659"/>
      <c r="O16" s="659"/>
      <c r="P16" s="659"/>
      <c r="Q16" s="660"/>
      <c r="R16" s="661" t="s">
        <v>236</v>
      </c>
      <c r="S16" s="664"/>
      <c r="T16" s="664"/>
      <c r="U16" s="664"/>
      <c r="V16" s="664"/>
      <c r="W16" s="664"/>
      <c r="X16" s="664"/>
      <c r="Y16" s="665"/>
      <c r="Z16" s="723" t="s">
        <v>127</v>
      </c>
      <c r="AA16" s="723"/>
      <c r="AB16" s="723"/>
      <c r="AC16" s="723"/>
      <c r="AD16" s="724" t="s">
        <v>127</v>
      </c>
      <c r="AE16" s="724"/>
      <c r="AF16" s="724"/>
      <c r="AG16" s="724"/>
      <c r="AH16" s="724"/>
      <c r="AI16" s="724"/>
      <c r="AJ16" s="724"/>
      <c r="AK16" s="724"/>
      <c r="AL16" s="666" t="s">
        <v>127</v>
      </c>
      <c r="AM16" s="667"/>
      <c r="AN16" s="667"/>
      <c r="AO16" s="725"/>
      <c r="AP16" s="658" t="s">
        <v>264</v>
      </c>
      <c r="AQ16" s="659"/>
      <c r="AR16" s="659"/>
      <c r="AS16" s="659"/>
      <c r="AT16" s="659"/>
      <c r="AU16" s="659"/>
      <c r="AV16" s="659"/>
      <c r="AW16" s="659"/>
      <c r="AX16" s="659"/>
      <c r="AY16" s="659"/>
      <c r="AZ16" s="659"/>
      <c r="BA16" s="659"/>
      <c r="BB16" s="659"/>
      <c r="BC16" s="659"/>
      <c r="BD16" s="659"/>
      <c r="BE16" s="659"/>
      <c r="BF16" s="660"/>
      <c r="BG16" s="661" t="s">
        <v>236</v>
      </c>
      <c r="BH16" s="664"/>
      <c r="BI16" s="664"/>
      <c r="BJ16" s="664"/>
      <c r="BK16" s="664"/>
      <c r="BL16" s="664"/>
      <c r="BM16" s="664"/>
      <c r="BN16" s="665"/>
      <c r="BO16" s="723" t="s">
        <v>127</v>
      </c>
      <c r="BP16" s="723"/>
      <c r="BQ16" s="723"/>
      <c r="BR16" s="723"/>
      <c r="BS16" s="669" t="s">
        <v>127</v>
      </c>
      <c r="BT16" s="664"/>
      <c r="BU16" s="664"/>
      <c r="BV16" s="664"/>
      <c r="BW16" s="664"/>
      <c r="BX16" s="664"/>
      <c r="BY16" s="664"/>
      <c r="BZ16" s="664"/>
      <c r="CA16" s="664"/>
      <c r="CB16" s="704"/>
      <c r="CD16" s="705" t="s">
        <v>265</v>
      </c>
      <c r="CE16" s="702"/>
      <c r="CF16" s="702"/>
      <c r="CG16" s="702"/>
      <c r="CH16" s="702"/>
      <c r="CI16" s="702"/>
      <c r="CJ16" s="702"/>
      <c r="CK16" s="702"/>
      <c r="CL16" s="702"/>
      <c r="CM16" s="702"/>
      <c r="CN16" s="702"/>
      <c r="CO16" s="702"/>
      <c r="CP16" s="702"/>
      <c r="CQ16" s="703"/>
      <c r="CR16" s="661" t="s">
        <v>127</v>
      </c>
      <c r="CS16" s="664"/>
      <c r="CT16" s="664"/>
      <c r="CU16" s="664"/>
      <c r="CV16" s="664"/>
      <c r="CW16" s="664"/>
      <c r="CX16" s="664"/>
      <c r="CY16" s="665"/>
      <c r="CZ16" s="723" t="s">
        <v>127</v>
      </c>
      <c r="DA16" s="723"/>
      <c r="DB16" s="723"/>
      <c r="DC16" s="723"/>
      <c r="DD16" s="669" t="s">
        <v>127</v>
      </c>
      <c r="DE16" s="664"/>
      <c r="DF16" s="664"/>
      <c r="DG16" s="664"/>
      <c r="DH16" s="664"/>
      <c r="DI16" s="664"/>
      <c r="DJ16" s="664"/>
      <c r="DK16" s="664"/>
      <c r="DL16" s="664"/>
      <c r="DM16" s="664"/>
      <c r="DN16" s="664"/>
      <c r="DO16" s="664"/>
      <c r="DP16" s="665"/>
      <c r="DQ16" s="669" t="s">
        <v>127</v>
      </c>
      <c r="DR16" s="664"/>
      <c r="DS16" s="664"/>
      <c r="DT16" s="664"/>
      <c r="DU16" s="664"/>
      <c r="DV16" s="664"/>
      <c r="DW16" s="664"/>
      <c r="DX16" s="664"/>
      <c r="DY16" s="664"/>
      <c r="DZ16" s="664"/>
      <c r="EA16" s="664"/>
      <c r="EB16" s="664"/>
      <c r="EC16" s="704"/>
    </row>
    <row r="17" spans="2:133" ht="11.25" customHeight="1" x14ac:dyDescent="0.15">
      <c r="B17" s="658" t="s">
        <v>266</v>
      </c>
      <c r="C17" s="659"/>
      <c r="D17" s="659"/>
      <c r="E17" s="659"/>
      <c r="F17" s="659"/>
      <c r="G17" s="659"/>
      <c r="H17" s="659"/>
      <c r="I17" s="659"/>
      <c r="J17" s="659"/>
      <c r="K17" s="659"/>
      <c r="L17" s="659"/>
      <c r="M17" s="659"/>
      <c r="N17" s="659"/>
      <c r="O17" s="659"/>
      <c r="P17" s="659"/>
      <c r="Q17" s="660"/>
      <c r="R17" s="661">
        <v>19746</v>
      </c>
      <c r="S17" s="664"/>
      <c r="T17" s="664"/>
      <c r="U17" s="664"/>
      <c r="V17" s="664"/>
      <c r="W17" s="664"/>
      <c r="X17" s="664"/>
      <c r="Y17" s="665"/>
      <c r="Z17" s="723">
        <v>0.2</v>
      </c>
      <c r="AA17" s="723"/>
      <c r="AB17" s="723"/>
      <c r="AC17" s="723"/>
      <c r="AD17" s="724">
        <v>19746</v>
      </c>
      <c r="AE17" s="724"/>
      <c r="AF17" s="724"/>
      <c r="AG17" s="724"/>
      <c r="AH17" s="724"/>
      <c r="AI17" s="724"/>
      <c r="AJ17" s="724"/>
      <c r="AK17" s="724"/>
      <c r="AL17" s="666">
        <v>0.3</v>
      </c>
      <c r="AM17" s="667"/>
      <c r="AN17" s="667"/>
      <c r="AO17" s="725"/>
      <c r="AP17" s="658" t="s">
        <v>267</v>
      </c>
      <c r="AQ17" s="659"/>
      <c r="AR17" s="659"/>
      <c r="AS17" s="659"/>
      <c r="AT17" s="659"/>
      <c r="AU17" s="659"/>
      <c r="AV17" s="659"/>
      <c r="AW17" s="659"/>
      <c r="AX17" s="659"/>
      <c r="AY17" s="659"/>
      <c r="AZ17" s="659"/>
      <c r="BA17" s="659"/>
      <c r="BB17" s="659"/>
      <c r="BC17" s="659"/>
      <c r="BD17" s="659"/>
      <c r="BE17" s="659"/>
      <c r="BF17" s="660"/>
      <c r="BG17" s="661" t="s">
        <v>127</v>
      </c>
      <c r="BH17" s="664"/>
      <c r="BI17" s="664"/>
      <c r="BJ17" s="664"/>
      <c r="BK17" s="664"/>
      <c r="BL17" s="664"/>
      <c r="BM17" s="664"/>
      <c r="BN17" s="665"/>
      <c r="BO17" s="723" t="s">
        <v>127</v>
      </c>
      <c r="BP17" s="723"/>
      <c r="BQ17" s="723"/>
      <c r="BR17" s="723"/>
      <c r="BS17" s="669" t="s">
        <v>127</v>
      </c>
      <c r="BT17" s="664"/>
      <c r="BU17" s="664"/>
      <c r="BV17" s="664"/>
      <c r="BW17" s="664"/>
      <c r="BX17" s="664"/>
      <c r="BY17" s="664"/>
      <c r="BZ17" s="664"/>
      <c r="CA17" s="664"/>
      <c r="CB17" s="704"/>
      <c r="CD17" s="705" t="s">
        <v>268</v>
      </c>
      <c r="CE17" s="702"/>
      <c r="CF17" s="702"/>
      <c r="CG17" s="702"/>
      <c r="CH17" s="702"/>
      <c r="CI17" s="702"/>
      <c r="CJ17" s="702"/>
      <c r="CK17" s="702"/>
      <c r="CL17" s="702"/>
      <c r="CM17" s="702"/>
      <c r="CN17" s="702"/>
      <c r="CO17" s="702"/>
      <c r="CP17" s="702"/>
      <c r="CQ17" s="703"/>
      <c r="CR17" s="661">
        <v>1323702</v>
      </c>
      <c r="CS17" s="664"/>
      <c r="CT17" s="664"/>
      <c r="CU17" s="664"/>
      <c r="CV17" s="664"/>
      <c r="CW17" s="664"/>
      <c r="CX17" s="664"/>
      <c r="CY17" s="665"/>
      <c r="CZ17" s="723">
        <v>12.2</v>
      </c>
      <c r="DA17" s="723"/>
      <c r="DB17" s="723"/>
      <c r="DC17" s="723"/>
      <c r="DD17" s="669" t="s">
        <v>236</v>
      </c>
      <c r="DE17" s="664"/>
      <c r="DF17" s="664"/>
      <c r="DG17" s="664"/>
      <c r="DH17" s="664"/>
      <c r="DI17" s="664"/>
      <c r="DJ17" s="664"/>
      <c r="DK17" s="664"/>
      <c r="DL17" s="664"/>
      <c r="DM17" s="664"/>
      <c r="DN17" s="664"/>
      <c r="DO17" s="664"/>
      <c r="DP17" s="665"/>
      <c r="DQ17" s="669">
        <v>1262817</v>
      </c>
      <c r="DR17" s="664"/>
      <c r="DS17" s="664"/>
      <c r="DT17" s="664"/>
      <c r="DU17" s="664"/>
      <c r="DV17" s="664"/>
      <c r="DW17" s="664"/>
      <c r="DX17" s="664"/>
      <c r="DY17" s="664"/>
      <c r="DZ17" s="664"/>
      <c r="EA17" s="664"/>
      <c r="EB17" s="664"/>
      <c r="EC17" s="704"/>
    </row>
    <row r="18" spans="2:133" ht="11.25" customHeight="1" x14ac:dyDescent="0.15">
      <c r="B18" s="658" t="s">
        <v>269</v>
      </c>
      <c r="C18" s="659"/>
      <c r="D18" s="659"/>
      <c r="E18" s="659"/>
      <c r="F18" s="659"/>
      <c r="G18" s="659"/>
      <c r="H18" s="659"/>
      <c r="I18" s="659"/>
      <c r="J18" s="659"/>
      <c r="K18" s="659"/>
      <c r="L18" s="659"/>
      <c r="M18" s="659"/>
      <c r="N18" s="659"/>
      <c r="O18" s="659"/>
      <c r="P18" s="659"/>
      <c r="Q18" s="660"/>
      <c r="R18" s="661">
        <v>4036234</v>
      </c>
      <c r="S18" s="664"/>
      <c r="T18" s="664"/>
      <c r="U18" s="664"/>
      <c r="V18" s="664"/>
      <c r="W18" s="664"/>
      <c r="X18" s="664"/>
      <c r="Y18" s="665"/>
      <c r="Z18" s="723">
        <v>36.6</v>
      </c>
      <c r="AA18" s="723"/>
      <c r="AB18" s="723"/>
      <c r="AC18" s="723"/>
      <c r="AD18" s="724">
        <v>3455893</v>
      </c>
      <c r="AE18" s="724"/>
      <c r="AF18" s="724"/>
      <c r="AG18" s="724"/>
      <c r="AH18" s="724"/>
      <c r="AI18" s="724"/>
      <c r="AJ18" s="724"/>
      <c r="AK18" s="724"/>
      <c r="AL18" s="666">
        <v>52.1</v>
      </c>
      <c r="AM18" s="667"/>
      <c r="AN18" s="667"/>
      <c r="AO18" s="725"/>
      <c r="AP18" s="658" t="s">
        <v>270</v>
      </c>
      <c r="AQ18" s="659"/>
      <c r="AR18" s="659"/>
      <c r="AS18" s="659"/>
      <c r="AT18" s="659"/>
      <c r="AU18" s="659"/>
      <c r="AV18" s="659"/>
      <c r="AW18" s="659"/>
      <c r="AX18" s="659"/>
      <c r="AY18" s="659"/>
      <c r="AZ18" s="659"/>
      <c r="BA18" s="659"/>
      <c r="BB18" s="659"/>
      <c r="BC18" s="659"/>
      <c r="BD18" s="659"/>
      <c r="BE18" s="659"/>
      <c r="BF18" s="660"/>
      <c r="BG18" s="661" t="s">
        <v>236</v>
      </c>
      <c r="BH18" s="664"/>
      <c r="BI18" s="664"/>
      <c r="BJ18" s="664"/>
      <c r="BK18" s="664"/>
      <c r="BL18" s="664"/>
      <c r="BM18" s="664"/>
      <c r="BN18" s="665"/>
      <c r="BO18" s="723" t="s">
        <v>127</v>
      </c>
      <c r="BP18" s="723"/>
      <c r="BQ18" s="723"/>
      <c r="BR18" s="723"/>
      <c r="BS18" s="669" t="s">
        <v>236</v>
      </c>
      <c r="BT18" s="664"/>
      <c r="BU18" s="664"/>
      <c r="BV18" s="664"/>
      <c r="BW18" s="664"/>
      <c r="BX18" s="664"/>
      <c r="BY18" s="664"/>
      <c r="BZ18" s="664"/>
      <c r="CA18" s="664"/>
      <c r="CB18" s="704"/>
      <c r="CD18" s="705" t="s">
        <v>271</v>
      </c>
      <c r="CE18" s="702"/>
      <c r="CF18" s="702"/>
      <c r="CG18" s="702"/>
      <c r="CH18" s="702"/>
      <c r="CI18" s="702"/>
      <c r="CJ18" s="702"/>
      <c r="CK18" s="702"/>
      <c r="CL18" s="702"/>
      <c r="CM18" s="702"/>
      <c r="CN18" s="702"/>
      <c r="CO18" s="702"/>
      <c r="CP18" s="702"/>
      <c r="CQ18" s="703"/>
      <c r="CR18" s="661" t="s">
        <v>127</v>
      </c>
      <c r="CS18" s="664"/>
      <c r="CT18" s="664"/>
      <c r="CU18" s="664"/>
      <c r="CV18" s="664"/>
      <c r="CW18" s="664"/>
      <c r="CX18" s="664"/>
      <c r="CY18" s="665"/>
      <c r="CZ18" s="723" t="s">
        <v>127</v>
      </c>
      <c r="DA18" s="723"/>
      <c r="DB18" s="723"/>
      <c r="DC18" s="723"/>
      <c r="DD18" s="669" t="s">
        <v>127</v>
      </c>
      <c r="DE18" s="664"/>
      <c r="DF18" s="664"/>
      <c r="DG18" s="664"/>
      <c r="DH18" s="664"/>
      <c r="DI18" s="664"/>
      <c r="DJ18" s="664"/>
      <c r="DK18" s="664"/>
      <c r="DL18" s="664"/>
      <c r="DM18" s="664"/>
      <c r="DN18" s="664"/>
      <c r="DO18" s="664"/>
      <c r="DP18" s="665"/>
      <c r="DQ18" s="669" t="s">
        <v>173</v>
      </c>
      <c r="DR18" s="664"/>
      <c r="DS18" s="664"/>
      <c r="DT18" s="664"/>
      <c r="DU18" s="664"/>
      <c r="DV18" s="664"/>
      <c r="DW18" s="664"/>
      <c r="DX18" s="664"/>
      <c r="DY18" s="664"/>
      <c r="DZ18" s="664"/>
      <c r="EA18" s="664"/>
      <c r="EB18" s="664"/>
      <c r="EC18" s="704"/>
    </row>
    <row r="19" spans="2:133" ht="11.25" customHeight="1" x14ac:dyDescent="0.15">
      <c r="B19" s="658" t="s">
        <v>272</v>
      </c>
      <c r="C19" s="659"/>
      <c r="D19" s="659"/>
      <c r="E19" s="659"/>
      <c r="F19" s="659"/>
      <c r="G19" s="659"/>
      <c r="H19" s="659"/>
      <c r="I19" s="659"/>
      <c r="J19" s="659"/>
      <c r="K19" s="659"/>
      <c r="L19" s="659"/>
      <c r="M19" s="659"/>
      <c r="N19" s="659"/>
      <c r="O19" s="659"/>
      <c r="P19" s="659"/>
      <c r="Q19" s="660"/>
      <c r="R19" s="661">
        <v>3455893</v>
      </c>
      <c r="S19" s="664"/>
      <c r="T19" s="664"/>
      <c r="U19" s="664"/>
      <c r="V19" s="664"/>
      <c r="W19" s="664"/>
      <c r="X19" s="664"/>
      <c r="Y19" s="665"/>
      <c r="Z19" s="723">
        <v>31.4</v>
      </c>
      <c r="AA19" s="723"/>
      <c r="AB19" s="723"/>
      <c r="AC19" s="723"/>
      <c r="AD19" s="724">
        <v>3455893</v>
      </c>
      <c r="AE19" s="724"/>
      <c r="AF19" s="724"/>
      <c r="AG19" s="724"/>
      <c r="AH19" s="724"/>
      <c r="AI19" s="724"/>
      <c r="AJ19" s="724"/>
      <c r="AK19" s="724"/>
      <c r="AL19" s="666">
        <v>52.1</v>
      </c>
      <c r="AM19" s="667"/>
      <c r="AN19" s="667"/>
      <c r="AO19" s="725"/>
      <c r="AP19" s="658" t="s">
        <v>273</v>
      </c>
      <c r="AQ19" s="659"/>
      <c r="AR19" s="659"/>
      <c r="AS19" s="659"/>
      <c r="AT19" s="659"/>
      <c r="AU19" s="659"/>
      <c r="AV19" s="659"/>
      <c r="AW19" s="659"/>
      <c r="AX19" s="659"/>
      <c r="AY19" s="659"/>
      <c r="AZ19" s="659"/>
      <c r="BA19" s="659"/>
      <c r="BB19" s="659"/>
      <c r="BC19" s="659"/>
      <c r="BD19" s="659"/>
      <c r="BE19" s="659"/>
      <c r="BF19" s="660"/>
      <c r="BG19" s="661">
        <v>94933</v>
      </c>
      <c r="BH19" s="664"/>
      <c r="BI19" s="664"/>
      <c r="BJ19" s="664"/>
      <c r="BK19" s="664"/>
      <c r="BL19" s="664"/>
      <c r="BM19" s="664"/>
      <c r="BN19" s="665"/>
      <c r="BO19" s="723">
        <v>3.6</v>
      </c>
      <c r="BP19" s="723"/>
      <c r="BQ19" s="723"/>
      <c r="BR19" s="723"/>
      <c r="BS19" s="669" t="s">
        <v>127</v>
      </c>
      <c r="BT19" s="664"/>
      <c r="BU19" s="664"/>
      <c r="BV19" s="664"/>
      <c r="BW19" s="664"/>
      <c r="BX19" s="664"/>
      <c r="BY19" s="664"/>
      <c r="BZ19" s="664"/>
      <c r="CA19" s="664"/>
      <c r="CB19" s="704"/>
      <c r="CD19" s="705" t="s">
        <v>274</v>
      </c>
      <c r="CE19" s="702"/>
      <c r="CF19" s="702"/>
      <c r="CG19" s="702"/>
      <c r="CH19" s="702"/>
      <c r="CI19" s="702"/>
      <c r="CJ19" s="702"/>
      <c r="CK19" s="702"/>
      <c r="CL19" s="702"/>
      <c r="CM19" s="702"/>
      <c r="CN19" s="702"/>
      <c r="CO19" s="702"/>
      <c r="CP19" s="702"/>
      <c r="CQ19" s="703"/>
      <c r="CR19" s="661" t="s">
        <v>127</v>
      </c>
      <c r="CS19" s="664"/>
      <c r="CT19" s="664"/>
      <c r="CU19" s="664"/>
      <c r="CV19" s="664"/>
      <c r="CW19" s="664"/>
      <c r="CX19" s="664"/>
      <c r="CY19" s="665"/>
      <c r="CZ19" s="723" t="s">
        <v>127</v>
      </c>
      <c r="DA19" s="723"/>
      <c r="DB19" s="723"/>
      <c r="DC19" s="723"/>
      <c r="DD19" s="669" t="s">
        <v>127</v>
      </c>
      <c r="DE19" s="664"/>
      <c r="DF19" s="664"/>
      <c r="DG19" s="664"/>
      <c r="DH19" s="664"/>
      <c r="DI19" s="664"/>
      <c r="DJ19" s="664"/>
      <c r="DK19" s="664"/>
      <c r="DL19" s="664"/>
      <c r="DM19" s="664"/>
      <c r="DN19" s="664"/>
      <c r="DO19" s="664"/>
      <c r="DP19" s="665"/>
      <c r="DQ19" s="669" t="s">
        <v>127</v>
      </c>
      <c r="DR19" s="664"/>
      <c r="DS19" s="664"/>
      <c r="DT19" s="664"/>
      <c r="DU19" s="664"/>
      <c r="DV19" s="664"/>
      <c r="DW19" s="664"/>
      <c r="DX19" s="664"/>
      <c r="DY19" s="664"/>
      <c r="DZ19" s="664"/>
      <c r="EA19" s="664"/>
      <c r="EB19" s="664"/>
      <c r="EC19" s="704"/>
    </row>
    <row r="20" spans="2:133" ht="11.25" customHeight="1" x14ac:dyDescent="0.15">
      <c r="B20" s="658" t="s">
        <v>275</v>
      </c>
      <c r="C20" s="659"/>
      <c r="D20" s="659"/>
      <c r="E20" s="659"/>
      <c r="F20" s="659"/>
      <c r="G20" s="659"/>
      <c r="H20" s="659"/>
      <c r="I20" s="659"/>
      <c r="J20" s="659"/>
      <c r="K20" s="659"/>
      <c r="L20" s="659"/>
      <c r="M20" s="659"/>
      <c r="N20" s="659"/>
      <c r="O20" s="659"/>
      <c r="P20" s="659"/>
      <c r="Q20" s="660"/>
      <c r="R20" s="661">
        <v>221245</v>
      </c>
      <c r="S20" s="664"/>
      <c r="T20" s="664"/>
      <c r="U20" s="664"/>
      <c r="V20" s="664"/>
      <c r="W20" s="664"/>
      <c r="X20" s="664"/>
      <c r="Y20" s="665"/>
      <c r="Z20" s="723">
        <v>2</v>
      </c>
      <c r="AA20" s="723"/>
      <c r="AB20" s="723"/>
      <c r="AC20" s="723"/>
      <c r="AD20" s="724" t="s">
        <v>127</v>
      </c>
      <c r="AE20" s="724"/>
      <c r="AF20" s="724"/>
      <c r="AG20" s="724"/>
      <c r="AH20" s="724"/>
      <c r="AI20" s="724"/>
      <c r="AJ20" s="724"/>
      <c r="AK20" s="724"/>
      <c r="AL20" s="666" t="s">
        <v>236</v>
      </c>
      <c r="AM20" s="667"/>
      <c r="AN20" s="667"/>
      <c r="AO20" s="725"/>
      <c r="AP20" s="658" t="s">
        <v>276</v>
      </c>
      <c r="AQ20" s="659"/>
      <c r="AR20" s="659"/>
      <c r="AS20" s="659"/>
      <c r="AT20" s="659"/>
      <c r="AU20" s="659"/>
      <c r="AV20" s="659"/>
      <c r="AW20" s="659"/>
      <c r="AX20" s="659"/>
      <c r="AY20" s="659"/>
      <c r="AZ20" s="659"/>
      <c r="BA20" s="659"/>
      <c r="BB20" s="659"/>
      <c r="BC20" s="659"/>
      <c r="BD20" s="659"/>
      <c r="BE20" s="659"/>
      <c r="BF20" s="660"/>
      <c r="BG20" s="661">
        <v>94933</v>
      </c>
      <c r="BH20" s="664"/>
      <c r="BI20" s="664"/>
      <c r="BJ20" s="664"/>
      <c r="BK20" s="664"/>
      <c r="BL20" s="664"/>
      <c r="BM20" s="664"/>
      <c r="BN20" s="665"/>
      <c r="BO20" s="723">
        <v>3.6</v>
      </c>
      <c r="BP20" s="723"/>
      <c r="BQ20" s="723"/>
      <c r="BR20" s="723"/>
      <c r="BS20" s="669" t="s">
        <v>127</v>
      </c>
      <c r="BT20" s="664"/>
      <c r="BU20" s="664"/>
      <c r="BV20" s="664"/>
      <c r="BW20" s="664"/>
      <c r="BX20" s="664"/>
      <c r="BY20" s="664"/>
      <c r="BZ20" s="664"/>
      <c r="CA20" s="664"/>
      <c r="CB20" s="704"/>
      <c r="CD20" s="705" t="s">
        <v>277</v>
      </c>
      <c r="CE20" s="702"/>
      <c r="CF20" s="702"/>
      <c r="CG20" s="702"/>
      <c r="CH20" s="702"/>
      <c r="CI20" s="702"/>
      <c r="CJ20" s="702"/>
      <c r="CK20" s="702"/>
      <c r="CL20" s="702"/>
      <c r="CM20" s="702"/>
      <c r="CN20" s="702"/>
      <c r="CO20" s="702"/>
      <c r="CP20" s="702"/>
      <c r="CQ20" s="703"/>
      <c r="CR20" s="661">
        <v>10841612</v>
      </c>
      <c r="CS20" s="664"/>
      <c r="CT20" s="664"/>
      <c r="CU20" s="664"/>
      <c r="CV20" s="664"/>
      <c r="CW20" s="664"/>
      <c r="CX20" s="664"/>
      <c r="CY20" s="665"/>
      <c r="CZ20" s="723">
        <v>100</v>
      </c>
      <c r="DA20" s="723"/>
      <c r="DB20" s="723"/>
      <c r="DC20" s="723"/>
      <c r="DD20" s="669">
        <v>925284</v>
      </c>
      <c r="DE20" s="664"/>
      <c r="DF20" s="664"/>
      <c r="DG20" s="664"/>
      <c r="DH20" s="664"/>
      <c r="DI20" s="664"/>
      <c r="DJ20" s="664"/>
      <c r="DK20" s="664"/>
      <c r="DL20" s="664"/>
      <c r="DM20" s="664"/>
      <c r="DN20" s="664"/>
      <c r="DO20" s="664"/>
      <c r="DP20" s="665"/>
      <c r="DQ20" s="669">
        <v>8005625</v>
      </c>
      <c r="DR20" s="664"/>
      <c r="DS20" s="664"/>
      <c r="DT20" s="664"/>
      <c r="DU20" s="664"/>
      <c r="DV20" s="664"/>
      <c r="DW20" s="664"/>
      <c r="DX20" s="664"/>
      <c r="DY20" s="664"/>
      <c r="DZ20" s="664"/>
      <c r="EA20" s="664"/>
      <c r="EB20" s="664"/>
      <c r="EC20" s="704"/>
    </row>
    <row r="21" spans="2:133" ht="11.25" customHeight="1" x14ac:dyDescent="0.15">
      <c r="B21" s="658" t="s">
        <v>278</v>
      </c>
      <c r="C21" s="659"/>
      <c r="D21" s="659"/>
      <c r="E21" s="659"/>
      <c r="F21" s="659"/>
      <c r="G21" s="659"/>
      <c r="H21" s="659"/>
      <c r="I21" s="659"/>
      <c r="J21" s="659"/>
      <c r="K21" s="659"/>
      <c r="L21" s="659"/>
      <c r="M21" s="659"/>
      <c r="N21" s="659"/>
      <c r="O21" s="659"/>
      <c r="P21" s="659"/>
      <c r="Q21" s="660"/>
      <c r="R21" s="661">
        <v>359096</v>
      </c>
      <c r="S21" s="664"/>
      <c r="T21" s="664"/>
      <c r="U21" s="664"/>
      <c r="V21" s="664"/>
      <c r="W21" s="664"/>
      <c r="X21" s="664"/>
      <c r="Y21" s="665"/>
      <c r="Z21" s="723">
        <v>3.3</v>
      </c>
      <c r="AA21" s="723"/>
      <c r="AB21" s="723"/>
      <c r="AC21" s="723"/>
      <c r="AD21" s="724" t="s">
        <v>257</v>
      </c>
      <c r="AE21" s="724"/>
      <c r="AF21" s="724"/>
      <c r="AG21" s="724"/>
      <c r="AH21" s="724"/>
      <c r="AI21" s="724"/>
      <c r="AJ21" s="724"/>
      <c r="AK21" s="724"/>
      <c r="AL21" s="666" t="s">
        <v>127</v>
      </c>
      <c r="AM21" s="667"/>
      <c r="AN21" s="667"/>
      <c r="AO21" s="725"/>
      <c r="AP21" s="769" t="s">
        <v>279</v>
      </c>
      <c r="AQ21" s="776"/>
      <c r="AR21" s="776"/>
      <c r="AS21" s="776"/>
      <c r="AT21" s="776"/>
      <c r="AU21" s="776"/>
      <c r="AV21" s="776"/>
      <c r="AW21" s="776"/>
      <c r="AX21" s="776"/>
      <c r="AY21" s="776"/>
      <c r="AZ21" s="776"/>
      <c r="BA21" s="776"/>
      <c r="BB21" s="776"/>
      <c r="BC21" s="776"/>
      <c r="BD21" s="776"/>
      <c r="BE21" s="776"/>
      <c r="BF21" s="771"/>
      <c r="BG21" s="661" t="s">
        <v>127</v>
      </c>
      <c r="BH21" s="664"/>
      <c r="BI21" s="664"/>
      <c r="BJ21" s="664"/>
      <c r="BK21" s="664"/>
      <c r="BL21" s="664"/>
      <c r="BM21" s="664"/>
      <c r="BN21" s="665"/>
      <c r="BO21" s="723" t="s">
        <v>127</v>
      </c>
      <c r="BP21" s="723"/>
      <c r="BQ21" s="723"/>
      <c r="BR21" s="723"/>
      <c r="BS21" s="669" t="s">
        <v>127</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280</v>
      </c>
      <c r="C22" s="659"/>
      <c r="D22" s="659"/>
      <c r="E22" s="659"/>
      <c r="F22" s="659"/>
      <c r="G22" s="659"/>
      <c r="H22" s="659"/>
      <c r="I22" s="659"/>
      <c r="J22" s="659"/>
      <c r="K22" s="659"/>
      <c r="L22" s="659"/>
      <c r="M22" s="659"/>
      <c r="N22" s="659"/>
      <c r="O22" s="659"/>
      <c r="P22" s="659"/>
      <c r="Q22" s="660"/>
      <c r="R22" s="661">
        <v>7289610</v>
      </c>
      <c r="S22" s="664"/>
      <c r="T22" s="664"/>
      <c r="U22" s="664"/>
      <c r="V22" s="664"/>
      <c r="W22" s="664"/>
      <c r="X22" s="664"/>
      <c r="Y22" s="665"/>
      <c r="Z22" s="723">
        <v>66.2</v>
      </c>
      <c r="AA22" s="723"/>
      <c r="AB22" s="723"/>
      <c r="AC22" s="723"/>
      <c r="AD22" s="724">
        <v>6614336</v>
      </c>
      <c r="AE22" s="724"/>
      <c r="AF22" s="724"/>
      <c r="AG22" s="724"/>
      <c r="AH22" s="724"/>
      <c r="AI22" s="724"/>
      <c r="AJ22" s="724"/>
      <c r="AK22" s="724"/>
      <c r="AL22" s="666">
        <v>99.7</v>
      </c>
      <c r="AM22" s="667"/>
      <c r="AN22" s="667"/>
      <c r="AO22" s="725"/>
      <c r="AP22" s="769" t="s">
        <v>281</v>
      </c>
      <c r="AQ22" s="776"/>
      <c r="AR22" s="776"/>
      <c r="AS22" s="776"/>
      <c r="AT22" s="776"/>
      <c r="AU22" s="776"/>
      <c r="AV22" s="776"/>
      <c r="AW22" s="776"/>
      <c r="AX22" s="776"/>
      <c r="AY22" s="776"/>
      <c r="AZ22" s="776"/>
      <c r="BA22" s="776"/>
      <c r="BB22" s="776"/>
      <c r="BC22" s="776"/>
      <c r="BD22" s="776"/>
      <c r="BE22" s="776"/>
      <c r="BF22" s="771"/>
      <c r="BG22" s="661" t="s">
        <v>257</v>
      </c>
      <c r="BH22" s="664"/>
      <c r="BI22" s="664"/>
      <c r="BJ22" s="664"/>
      <c r="BK22" s="664"/>
      <c r="BL22" s="664"/>
      <c r="BM22" s="664"/>
      <c r="BN22" s="665"/>
      <c r="BO22" s="723" t="s">
        <v>236</v>
      </c>
      <c r="BP22" s="723"/>
      <c r="BQ22" s="723"/>
      <c r="BR22" s="723"/>
      <c r="BS22" s="669" t="s">
        <v>173</v>
      </c>
      <c r="BT22" s="664"/>
      <c r="BU22" s="664"/>
      <c r="BV22" s="664"/>
      <c r="BW22" s="664"/>
      <c r="BX22" s="664"/>
      <c r="BY22" s="664"/>
      <c r="BZ22" s="664"/>
      <c r="CA22" s="664"/>
      <c r="CB22" s="704"/>
      <c r="CD22" s="778" t="s">
        <v>282</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283</v>
      </c>
      <c r="C23" s="659"/>
      <c r="D23" s="659"/>
      <c r="E23" s="659"/>
      <c r="F23" s="659"/>
      <c r="G23" s="659"/>
      <c r="H23" s="659"/>
      <c r="I23" s="659"/>
      <c r="J23" s="659"/>
      <c r="K23" s="659"/>
      <c r="L23" s="659"/>
      <c r="M23" s="659"/>
      <c r="N23" s="659"/>
      <c r="O23" s="659"/>
      <c r="P23" s="659"/>
      <c r="Q23" s="660"/>
      <c r="R23" s="661">
        <v>3238</v>
      </c>
      <c r="S23" s="664"/>
      <c r="T23" s="664"/>
      <c r="U23" s="664"/>
      <c r="V23" s="664"/>
      <c r="W23" s="664"/>
      <c r="X23" s="664"/>
      <c r="Y23" s="665"/>
      <c r="Z23" s="723">
        <v>0</v>
      </c>
      <c r="AA23" s="723"/>
      <c r="AB23" s="723"/>
      <c r="AC23" s="723"/>
      <c r="AD23" s="724">
        <v>3238</v>
      </c>
      <c r="AE23" s="724"/>
      <c r="AF23" s="724"/>
      <c r="AG23" s="724"/>
      <c r="AH23" s="724"/>
      <c r="AI23" s="724"/>
      <c r="AJ23" s="724"/>
      <c r="AK23" s="724"/>
      <c r="AL23" s="666">
        <v>0</v>
      </c>
      <c r="AM23" s="667"/>
      <c r="AN23" s="667"/>
      <c r="AO23" s="725"/>
      <c r="AP23" s="769" t="s">
        <v>284</v>
      </c>
      <c r="AQ23" s="776"/>
      <c r="AR23" s="776"/>
      <c r="AS23" s="776"/>
      <c r="AT23" s="776"/>
      <c r="AU23" s="776"/>
      <c r="AV23" s="776"/>
      <c r="AW23" s="776"/>
      <c r="AX23" s="776"/>
      <c r="AY23" s="776"/>
      <c r="AZ23" s="776"/>
      <c r="BA23" s="776"/>
      <c r="BB23" s="776"/>
      <c r="BC23" s="776"/>
      <c r="BD23" s="776"/>
      <c r="BE23" s="776"/>
      <c r="BF23" s="771"/>
      <c r="BG23" s="661">
        <v>94933</v>
      </c>
      <c r="BH23" s="664"/>
      <c r="BI23" s="664"/>
      <c r="BJ23" s="664"/>
      <c r="BK23" s="664"/>
      <c r="BL23" s="664"/>
      <c r="BM23" s="664"/>
      <c r="BN23" s="665"/>
      <c r="BO23" s="723">
        <v>3.6</v>
      </c>
      <c r="BP23" s="723"/>
      <c r="BQ23" s="723"/>
      <c r="BR23" s="723"/>
      <c r="BS23" s="669" t="s">
        <v>236</v>
      </c>
      <c r="BT23" s="664"/>
      <c r="BU23" s="664"/>
      <c r="BV23" s="664"/>
      <c r="BW23" s="664"/>
      <c r="BX23" s="664"/>
      <c r="BY23" s="664"/>
      <c r="BZ23" s="664"/>
      <c r="CA23" s="664"/>
      <c r="CB23" s="704"/>
      <c r="CD23" s="778" t="s">
        <v>222</v>
      </c>
      <c r="CE23" s="779"/>
      <c r="CF23" s="779"/>
      <c r="CG23" s="779"/>
      <c r="CH23" s="779"/>
      <c r="CI23" s="779"/>
      <c r="CJ23" s="779"/>
      <c r="CK23" s="779"/>
      <c r="CL23" s="779"/>
      <c r="CM23" s="779"/>
      <c r="CN23" s="779"/>
      <c r="CO23" s="779"/>
      <c r="CP23" s="779"/>
      <c r="CQ23" s="780"/>
      <c r="CR23" s="778" t="s">
        <v>285</v>
      </c>
      <c r="CS23" s="779"/>
      <c r="CT23" s="779"/>
      <c r="CU23" s="779"/>
      <c r="CV23" s="779"/>
      <c r="CW23" s="779"/>
      <c r="CX23" s="779"/>
      <c r="CY23" s="780"/>
      <c r="CZ23" s="778" t="s">
        <v>286</v>
      </c>
      <c r="DA23" s="779"/>
      <c r="DB23" s="779"/>
      <c r="DC23" s="780"/>
      <c r="DD23" s="778" t="s">
        <v>287</v>
      </c>
      <c r="DE23" s="779"/>
      <c r="DF23" s="779"/>
      <c r="DG23" s="779"/>
      <c r="DH23" s="779"/>
      <c r="DI23" s="779"/>
      <c r="DJ23" s="779"/>
      <c r="DK23" s="780"/>
      <c r="DL23" s="787" t="s">
        <v>288</v>
      </c>
      <c r="DM23" s="788"/>
      <c r="DN23" s="788"/>
      <c r="DO23" s="788"/>
      <c r="DP23" s="788"/>
      <c r="DQ23" s="788"/>
      <c r="DR23" s="788"/>
      <c r="DS23" s="788"/>
      <c r="DT23" s="788"/>
      <c r="DU23" s="788"/>
      <c r="DV23" s="789"/>
      <c r="DW23" s="778" t="s">
        <v>289</v>
      </c>
      <c r="DX23" s="779"/>
      <c r="DY23" s="779"/>
      <c r="DZ23" s="779"/>
      <c r="EA23" s="779"/>
      <c r="EB23" s="779"/>
      <c r="EC23" s="780"/>
    </row>
    <row r="24" spans="2:133" ht="11.25" customHeight="1" x14ac:dyDescent="0.15">
      <c r="B24" s="658" t="s">
        <v>290</v>
      </c>
      <c r="C24" s="659"/>
      <c r="D24" s="659"/>
      <c r="E24" s="659"/>
      <c r="F24" s="659"/>
      <c r="G24" s="659"/>
      <c r="H24" s="659"/>
      <c r="I24" s="659"/>
      <c r="J24" s="659"/>
      <c r="K24" s="659"/>
      <c r="L24" s="659"/>
      <c r="M24" s="659"/>
      <c r="N24" s="659"/>
      <c r="O24" s="659"/>
      <c r="P24" s="659"/>
      <c r="Q24" s="660"/>
      <c r="R24" s="661">
        <v>13880</v>
      </c>
      <c r="S24" s="664"/>
      <c r="T24" s="664"/>
      <c r="U24" s="664"/>
      <c r="V24" s="664"/>
      <c r="W24" s="664"/>
      <c r="X24" s="664"/>
      <c r="Y24" s="665"/>
      <c r="Z24" s="723">
        <v>0.1</v>
      </c>
      <c r="AA24" s="723"/>
      <c r="AB24" s="723"/>
      <c r="AC24" s="723"/>
      <c r="AD24" s="724" t="s">
        <v>257</v>
      </c>
      <c r="AE24" s="724"/>
      <c r="AF24" s="724"/>
      <c r="AG24" s="724"/>
      <c r="AH24" s="724"/>
      <c r="AI24" s="724"/>
      <c r="AJ24" s="724"/>
      <c r="AK24" s="724"/>
      <c r="AL24" s="666" t="s">
        <v>236</v>
      </c>
      <c r="AM24" s="667"/>
      <c r="AN24" s="667"/>
      <c r="AO24" s="725"/>
      <c r="AP24" s="769" t="s">
        <v>291</v>
      </c>
      <c r="AQ24" s="776"/>
      <c r="AR24" s="776"/>
      <c r="AS24" s="776"/>
      <c r="AT24" s="776"/>
      <c r="AU24" s="776"/>
      <c r="AV24" s="776"/>
      <c r="AW24" s="776"/>
      <c r="AX24" s="776"/>
      <c r="AY24" s="776"/>
      <c r="AZ24" s="776"/>
      <c r="BA24" s="776"/>
      <c r="BB24" s="776"/>
      <c r="BC24" s="776"/>
      <c r="BD24" s="776"/>
      <c r="BE24" s="776"/>
      <c r="BF24" s="771"/>
      <c r="BG24" s="661" t="s">
        <v>127</v>
      </c>
      <c r="BH24" s="664"/>
      <c r="BI24" s="664"/>
      <c r="BJ24" s="664"/>
      <c r="BK24" s="664"/>
      <c r="BL24" s="664"/>
      <c r="BM24" s="664"/>
      <c r="BN24" s="665"/>
      <c r="BO24" s="723" t="s">
        <v>127</v>
      </c>
      <c r="BP24" s="723"/>
      <c r="BQ24" s="723"/>
      <c r="BR24" s="723"/>
      <c r="BS24" s="669" t="s">
        <v>127</v>
      </c>
      <c r="BT24" s="664"/>
      <c r="BU24" s="664"/>
      <c r="BV24" s="664"/>
      <c r="BW24" s="664"/>
      <c r="BX24" s="664"/>
      <c r="BY24" s="664"/>
      <c r="BZ24" s="664"/>
      <c r="CA24" s="664"/>
      <c r="CB24" s="704"/>
      <c r="CD24" s="732" t="s">
        <v>292</v>
      </c>
      <c r="CE24" s="733"/>
      <c r="CF24" s="733"/>
      <c r="CG24" s="733"/>
      <c r="CH24" s="733"/>
      <c r="CI24" s="733"/>
      <c r="CJ24" s="733"/>
      <c r="CK24" s="733"/>
      <c r="CL24" s="733"/>
      <c r="CM24" s="733"/>
      <c r="CN24" s="733"/>
      <c r="CO24" s="733"/>
      <c r="CP24" s="733"/>
      <c r="CQ24" s="734"/>
      <c r="CR24" s="726">
        <v>4317787</v>
      </c>
      <c r="CS24" s="727"/>
      <c r="CT24" s="727"/>
      <c r="CU24" s="727"/>
      <c r="CV24" s="727"/>
      <c r="CW24" s="727"/>
      <c r="CX24" s="727"/>
      <c r="CY24" s="773"/>
      <c r="CZ24" s="774">
        <v>39.799999999999997</v>
      </c>
      <c r="DA24" s="743"/>
      <c r="DB24" s="743"/>
      <c r="DC24" s="777"/>
      <c r="DD24" s="772">
        <v>3410995</v>
      </c>
      <c r="DE24" s="727"/>
      <c r="DF24" s="727"/>
      <c r="DG24" s="727"/>
      <c r="DH24" s="727"/>
      <c r="DI24" s="727"/>
      <c r="DJ24" s="727"/>
      <c r="DK24" s="773"/>
      <c r="DL24" s="772">
        <v>3303912</v>
      </c>
      <c r="DM24" s="727"/>
      <c r="DN24" s="727"/>
      <c r="DO24" s="727"/>
      <c r="DP24" s="727"/>
      <c r="DQ24" s="727"/>
      <c r="DR24" s="727"/>
      <c r="DS24" s="727"/>
      <c r="DT24" s="727"/>
      <c r="DU24" s="727"/>
      <c r="DV24" s="773"/>
      <c r="DW24" s="774">
        <v>47.4</v>
      </c>
      <c r="DX24" s="743"/>
      <c r="DY24" s="743"/>
      <c r="DZ24" s="743"/>
      <c r="EA24" s="743"/>
      <c r="EB24" s="743"/>
      <c r="EC24" s="775"/>
    </row>
    <row r="25" spans="2:133" ht="11.25" customHeight="1" x14ac:dyDescent="0.15">
      <c r="B25" s="658" t="s">
        <v>293</v>
      </c>
      <c r="C25" s="659"/>
      <c r="D25" s="659"/>
      <c r="E25" s="659"/>
      <c r="F25" s="659"/>
      <c r="G25" s="659"/>
      <c r="H25" s="659"/>
      <c r="I25" s="659"/>
      <c r="J25" s="659"/>
      <c r="K25" s="659"/>
      <c r="L25" s="659"/>
      <c r="M25" s="659"/>
      <c r="N25" s="659"/>
      <c r="O25" s="659"/>
      <c r="P25" s="659"/>
      <c r="Q25" s="660"/>
      <c r="R25" s="661">
        <v>177753</v>
      </c>
      <c r="S25" s="664"/>
      <c r="T25" s="664"/>
      <c r="U25" s="664"/>
      <c r="V25" s="664"/>
      <c r="W25" s="664"/>
      <c r="X25" s="664"/>
      <c r="Y25" s="665"/>
      <c r="Z25" s="723">
        <v>1.6</v>
      </c>
      <c r="AA25" s="723"/>
      <c r="AB25" s="723"/>
      <c r="AC25" s="723"/>
      <c r="AD25" s="724">
        <v>6769</v>
      </c>
      <c r="AE25" s="724"/>
      <c r="AF25" s="724"/>
      <c r="AG25" s="724"/>
      <c r="AH25" s="724"/>
      <c r="AI25" s="724"/>
      <c r="AJ25" s="724"/>
      <c r="AK25" s="724"/>
      <c r="AL25" s="666">
        <v>0.1</v>
      </c>
      <c r="AM25" s="667"/>
      <c r="AN25" s="667"/>
      <c r="AO25" s="725"/>
      <c r="AP25" s="769" t="s">
        <v>294</v>
      </c>
      <c r="AQ25" s="776"/>
      <c r="AR25" s="776"/>
      <c r="AS25" s="776"/>
      <c r="AT25" s="776"/>
      <c r="AU25" s="776"/>
      <c r="AV25" s="776"/>
      <c r="AW25" s="776"/>
      <c r="AX25" s="776"/>
      <c r="AY25" s="776"/>
      <c r="AZ25" s="776"/>
      <c r="BA25" s="776"/>
      <c r="BB25" s="776"/>
      <c r="BC25" s="776"/>
      <c r="BD25" s="776"/>
      <c r="BE25" s="776"/>
      <c r="BF25" s="771"/>
      <c r="BG25" s="661" t="s">
        <v>127</v>
      </c>
      <c r="BH25" s="664"/>
      <c r="BI25" s="664"/>
      <c r="BJ25" s="664"/>
      <c r="BK25" s="664"/>
      <c r="BL25" s="664"/>
      <c r="BM25" s="664"/>
      <c r="BN25" s="665"/>
      <c r="BO25" s="723" t="s">
        <v>127</v>
      </c>
      <c r="BP25" s="723"/>
      <c r="BQ25" s="723"/>
      <c r="BR25" s="723"/>
      <c r="BS25" s="669" t="s">
        <v>127</v>
      </c>
      <c r="BT25" s="664"/>
      <c r="BU25" s="664"/>
      <c r="BV25" s="664"/>
      <c r="BW25" s="664"/>
      <c r="BX25" s="664"/>
      <c r="BY25" s="664"/>
      <c r="BZ25" s="664"/>
      <c r="CA25" s="664"/>
      <c r="CB25" s="704"/>
      <c r="CD25" s="705" t="s">
        <v>295</v>
      </c>
      <c r="CE25" s="702"/>
      <c r="CF25" s="702"/>
      <c r="CG25" s="702"/>
      <c r="CH25" s="702"/>
      <c r="CI25" s="702"/>
      <c r="CJ25" s="702"/>
      <c r="CK25" s="702"/>
      <c r="CL25" s="702"/>
      <c r="CM25" s="702"/>
      <c r="CN25" s="702"/>
      <c r="CO25" s="702"/>
      <c r="CP25" s="702"/>
      <c r="CQ25" s="703"/>
      <c r="CR25" s="661">
        <v>1775939</v>
      </c>
      <c r="CS25" s="662"/>
      <c r="CT25" s="662"/>
      <c r="CU25" s="662"/>
      <c r="CV25" s="662"/>
      <c r="CW25" s="662"/>
      <c r="CX25" s="662"/>
      <c r="CY25" s="663"/>
      <c r="CZ25" s="666">
        <v>16.399999999999999</v>
      </c>
      <c r="DA25" s="695"/>
      <c r="DB25" s="695"/>
      <c r="DC25" s="696"/>
      <c r="DD25" s="669">
        <v>1685847</v>
      </c>
      <c r="DE25" s="662"/>
      <c r="DF25" s="662"/>
      <c r="DG25" s="662"/>
      <c r="DH25" s="662"/>
      <c r="DI25" s="662"/>
      <c r="DJ25" s="662"/>
      <c r="DK25" s="663"/>
      <c r="DL25" s="669">
        <v>1583337</v>
      </c>
      <c r="DM25" s="662"/>
      <c r="DN25" s="662"/>
      <c r="DO25" s="662"/>
      <c r="DP25" s="662"/>
      <c r="DQ25" s="662"/>
      <c r="DR25" s="662"/>
      <c r="DS25" s="662"/>
      <c r="DT25" s="662"/>
      <c r="DU25" s="662"/>
      <c r="DV25" s="663"/>
      <c r="DW25" s="666">
        <v>22.7</v>
      </c>
      <c r="DX25" s="695"/>
      <c r="DY25" s="695"/>
      <c r="DZ25" s="695"/>
      <c r="EA25" s="695"/>
      <c r="EB25" s="695"/>
      <c r="EC25" s="697"/>
    </row>
    <row r="26" spans="2:133" ht="11.25" customHeight="1" x14ac:dyDescent="0.15">
      <c r="B26" s="658" t="s">
        <v>296</v>
      </c>
      <c r="C26" s="659"/>
      <c r="D26" s="659"/>
      <c r="E26" s="659"/>
      <c r="F26" s="659"/>
      <c r="G26" s="659"/>
      <c r="H26" s="659"/>
      <c r="I26" s="659"/>
      <c r="J26" s="659"/>
      <c r="K26" s="659"/>
      <c r="L26" s="659"/>
      <c r="M26" s="659"/>
      <c r="N26" s="659"/>
      <c r="O26" s="659"/>
      <c r="P26" s="659"/>
      <c r="Q26" s="660"/>
      <c r="R26" s="661">
        <v>11274</v>
      </c>
      <c r="S26" s="664"/>
      <c r="T26" s="664"/>
      <c r="U26" s="664"/>
      <c r="V26" s="664"/>
      <c r="W26" s="664"/>
      <c r="X26" s="664"/>
      <c r="Y26" s="665"/>
      <c r="Z26" s="723">
        <v>0.1</v>
      </c>
      <c r="AA26" s="723"/>
      <c r="AB26" s="723"/>
      <c r="AC26" s="723"/>
      <c r="AD26" s="724" t="s">
        <v>236</v>
      </c>
      <c r="AE26" s="724"/>
      <c r="AF26" s="724"/>
      <c r="AG26" s="724"/>
      <c r="AH26" s="724"/>
      <c r="AI26" s="724"/>
      <c r="AJ26" s="724"/>
      <c r="AK26" s="724"/>
      <c r="AL26" s="666" t="s">
        <v>127</v>
      </c>
      <c r="AM26" s="667"/>
      <c r="AN26" s="667"/>
      <c r="AO26" s="725"/>
      <c r="AP26" s="769" t="s">
        <v>297</v>
      </c>
      <c r="AQ26" s="770"/>
      <c r="AR26" s="770"/>
      <c r="AS26" s="770"/>
      <c r="AT26" s="770"/>
      <c r="AU26" s="770"/>
      <c r="AV26" s="770"/>
      <c r="AW26" s="770"/>
      <c r="AX26" s="770"/>
      <c r="AY26" s="770"/>
      <c r="AZ26" s="770"/>
      <c r="BA26" s="770"/>
      <c r="BB26" s="770"/>
      <c r="BC26" s="770"/>
      <c r="BD26" s="770"/>
      <c r="BE26" s="770"/>
      <c r="BF26" s="771"/>
      <c r="BG26" s="661" t="s">
        <v>257</v>
      </c>
      <c r="BH26" s="664"/>
      <c r="BI26" s="664"/>
      <c r="BJ26" s="664"/>
      <c r="BK26" s="664"/>
      <c r="BL26" s="664"/>
      <c r="BM26" s="664"/>
      <c r="BN26" s="665"/>
      <c r="BO26" s="723" t="s">
        <v>127</v>
      </c>
      <c r="BP26" s="723"/>
      <c r="BQ26" s="723"/>
      <c r="BR26" s="723"/>
      <c r="BS26" s="669" t="s">
        <v>127</v>
      </c>
      <c r="BT26" s="664"/>
      <c r="BU26" s="664"/>
      <c r="BV26" s="664"/>
      <c r="BW26" s="664"/>
      <c r="BX26" s="664"/>
      <c r="BY26" s="664"/>
      <c r="BZ26" s="664"/>
      <c r="CA26" s="664"/>
      <c r="CB26" s="704"/>
      <c r="CD26" s="705" t="s">
        <v>298</v>
      </c>
      <c r="CE26" s="702"/>
      <c r="CF26" s="702"/>
      <c r="CG26" s="702"/>
      <c r="CH26" s="702"/>
      <c r="CI26" s="702"/>
      <c r="CJ26" s="702"/>
      <c r="CK26" s="702"/>
      <c r="CL26" s="702"/>
      <c r="CM26" s="702"/>
      <c r="CN26" s="702"/>
      <c r="CO26" s="702"/>
      <c r="CP26" s="702"/>
      <c r="CQ26" s="703"/>
      <c r="CR26" s="661">
        <v>1073614</v>
      </c>
      <c r="CS26" s="664"/>
      <c r="CT26" s="664"/>
      <c r="CU26" s="664"/>
      <c r="CV26" s="664"/>
      <c r="CW26" s="664"/>
      <c r="CX26" s="664"/>
      <c r="CY26" s="665"/>
      <c r="CZ26" s="666">
        <v>9.9</v>
      </c>
      <c r="DA26" s="695"/>
      <c r="DB26" s="695"/>
      <c r="DC26" s="696"/>
      <c r="DD26" s="669">
        <v>988300</v>
      </c>
      <c r="DE26" s="664"/>
      <c r="DF26" s="664"/>
      <c r="DG26" s="664"/>
      <c r="DH26" s="664"/>
      <c r="DI26" s="664"/>
      <c r="DJ26" s="664"/>
      <c r="DK26" s="665"/>
      <c r="DL26" s="669" t="s">
        <v>127</v>
      </c>
      <c r="DM26" s="664"/>
      <c r="DN26" s="664"/>
      <c r="DO26" s="664"/>
      <c r="DP26" s="664"/>
      <c r="DQ26" s="664"/>
      <c r="DR26" s="664"/>
      <c r="DS26" s="664"/>
      <c r="DT26" s="664"/>
      <c r="DU26" s="664"/>
      <c r="DV26" s="665"/>
      <c r="DW26" s="666" t="s">
        <v>127</v>
      </c>
      <c r="DX26" s="695"/>
      <c r="DY26" s="695"/>
      <c r="DZ26" s="695"/>
      <c r="EA26" s="695"/>
      <c r="EB26" s="695"/>
      <c r="EC26" s="697"/>
    </row>
    <row r="27" spans="2:133" ht="11.25" customHeight="1" x14ac:dyDescent="0.15">
      <c r="B27" s="658" t="s">
        <v>299</v>
      </c>
      <c r="C27" s="659"/>
      <c r="D27" s="659"/>
      <c r="E27" s="659"/>
      <c r="F27" s="659"/>
      <c r="G27" s="659"/>
      <c r="H27" s="659"/>
      <c r="I27" s="659"/>
      <c r="J27" s="659"/>
      <c r="K27" s="659"/>
      <c r="L27" s="659"/>
      <c r="M27" s="659"/>
      <c r="N27" s="659"/>
      <c r="O27" s="659"/>
      <c r="P27" s="659"/>
      <c r="Q27" s="660"/>
      <c r="R27" s="661">
        <v>844016</v>
      </c>
      <c r="S27" s="664"/>
      <c r="T27" s="664"/>
      <c r="U27" s="664"/>
      <c r="V27" s="664"/>
      <c r="W27" s="664"/>
      <c r="X27" s="664"/>
      <c r="Y27" s="665"/>
      <c r="Z27" s="723">
        <v>7.7</v>
      </c>
      <c r="AA27" s="723"/>
      <c r="AB27" s="723"/>
      <c r="AC27" s="723"/>
      <c r="AD27" s="724" t="s">
        <v>127</v>
      </c>
      <c r="AE27" s="724"/>
      <c r="AF27" s="724"/>
      <c r="AG27" s="724"/>
      <c r="AH27" s="724"/>
      <c r="AI27" s="724"/>
      <c r="AJ27" s="724"/>
      <c r="AK27" s="724"/>
      <c r="AL27" s="666" t="s">
        <v>127</v>
      </c>
      <c r="AM27" s="667"/>
      <c r="AN27" s="667"/>
      <c r="AO27" s="725"/>
      <c r="AP27" s="658" t="s">
        <v>300</v>
      </c>
      <c r="AQ27" s="659"/>
      <c r="AR27" s="659"/>
      <c r="AS27" s="659"/>
      <c r="AT27" s="659"/>
      <c r="AU27" s="659"/>
      <c r="AV27" s="659"/>
      <c r="AW27" s="659"/>
      <c r="AX27" s="659"/>
      <c r="AY27" s="659"/>
      <c r="AZ27" s="659"/>
      <c r="BA27" s="659"/>
      <c r="BB27" s="659"/>
      <c r="BC27" s="659"/>
      <c r="BD27" s="659"/>
      <c r="BE27" s="659"/>
      <c r="BF27" s="660"/>
      <c r="BG27" s="661">
        <v>2605228</v>
      </c>
      <c r="BH27" s="664"/>
      <c r="BI27" s="664"/>
      <c r="BJ27" s="664"/>
      <c r="BK27" s="664"/>
      <c r="BL27" s="664"/>
      <c r="BM27" s="664"/>
      <c r="BN27" s="665"/>
      <c r="BO27" s="723">
        <v>100</v>
      </c>
      <c r="BP27" s="723"/>
      <c r="BQ27" s="723"/>
      <c r="BR27" s="723"/>
      <c r="BS27" s="669" t="s">
        <v>127</v>
      </c>
      <c r="BT27" s="664"/>
      <c r="BU27" s="664"/>
      <c r="BV27" s="664"/>
      <c r="BW27" s="664"/>
      <c r="BX27" s="664"/>
      <c r="BY27" s="664"/>
      <c r="BZ27" s="664"/>
      <c r="CA27" s="664"/>
      <c r="CB27" s="704"/>
      <c r="CD27" s="705" t="s">
        <v>301</v>
      </c>
      <c r="CE27" s="702"/>
      <c r="CF27" s="702"/>
      <c r="CG27" s="702"/>
      <c r="CH27" s="702"/>
      <c r="CI27" s="702"/>
      <c r="CJ27" s="702"/>
      <c r="CK27" s="702"/>
      <c r="CL27" s="702"/>
      <c r="CM27" s="702"/>
      <c r="CN27" s="702"/>
      <c r="CO27" s="702"/>
      <c r="CP27" s="702"/>
      <c r="CQ27" s="703"/>
      <c r="CR27" s="661">
        <v>1218146</v>
      </c>
      <c r="CS27" s="662"/>
      <c r="CT27" s="662"/>
      <c r="CU27" s="662"/>
      <c r="CV27" s="662"/>
      <c r="CW27" s="662"/>
      <c r="CX27" s="662"/>
      <c r="CY27" s="663"/>
      <c r="CZ27" s="666">
        <v>11.2</v>
      </c>
      <c r="DA27" s="695"/>
      <c r="DB27" s="695"/>
      <c r="DC27" s="696"/>
      <c r="DD27" s="669">
        <v>462331</v>
      </c>
      <c r="DE27" s="662"/>
      <c r="DF27" s="662"/>
      <c r="DG27" s="662"/>
      <c r="DH27" s="662"/>
      <c r="DI27" s="662"/>
      <c r="DJ27" s="662"/>
      <c r="DK27" s="663"/>
      <c r="DL27" s="669">
        <v>457758</v>
      </c>
      <c r="DM27" s="662"/>
      <c r="DN27" s="662"/>
      <c r="DO27" s="662"/>
      <c r="DP27" s="662"/>
      <c r="DQ27" s="662"/>
      <c r="DR27" s="662"/>
      <c r="DS27" s="662"/>
      <c r="DT27" s="662"/>
      <c r="DU27" s="662"/>
      <c r="DV27" s="663"/>
      <c r="DW27" s="666">
        <v>6.6</v>
      </c>
      <c r="DX27" s="695"/>
      <c r="DY27" s="695"/>
      <c r="DZ27" s="695"/>
      <c r="EA27" s="695"/>
      <c r="EB27" s="695"/>
      <c r="EC27" s="697"/>
    </row>
    <row r="28" spans="2:133" ht="11.25" customHeight="1" x14ac:dyDescent="0.15">
      <c r="B28" s="766" t="s">
        <v>302</v>
      </c>
      <c r="C28" s="767"/>
      <c r="D28" s="767"/>
      <c r="E28" s="767"/>
      <c r="F28" s="767"/>
      <c r="G28" s="767"/>
      <c r="H28" s="767"/>
      <c r="I28" s="767"/>
      <c r="J28" s="767"/>
      <c r="K28" s="767"/>
      <c r="L28" s="767"/>
      <c r="M28" s="767"/>
      <c r="N28" s="767"/>
      <c r="O28" s="767"/>
      <c r="P28" s="767"/>
      <c r="Q28" s="768"/>
      <c r="R28" s="661" t="s">
        <v>127</v>
      </c>
      <c r="S28" s="664"/>
      <c r="T28" s="664"/>
      <c r="U28" s="664"/>
      <c r="V28" s="664"/>
      <c r="W28" s="664"/>
      <c r="X28" s="664"/>
      <c r="Y28" s="665"/>
      <c r="Z28" s="723" t="s">
        <v>236</v>
      </c>
      <c r="AA28" s="723"/>
      <c r="AB28" s="723"/>
      <c r="AC28" s="723"/>
      <c r="AD28" s="724" t="s">
        <v>127</v>
      </c>
      <c r="AE28" s="724"/>
      <c r="AF28" s="724"/>
      <c r="AG28" s="724"/>
      <c r="AH28" s="724"/>
      <c r="AI28" s="724"/>
      <c r="AJ28" s="724"/>
      <c r="AK28" s="724"/>
      <c r="AL28" s="666" t="s">
        <v>257</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303</v>
      </c>
      <c r="CE28" s="702"/>
      <c r="CF28" s="702"/>
      <c r="CG28" s="702"/>
      <c r="CH28" s="702"/>
      <c r="CI28" s="702"/>
      <c r="CJ28" s="702"/>
      <c r="CK28" s="702"/>
      <c r="CL28" s="702"/>
      <c r="CM28" s="702"/>
      <c r="CN28" s="702"/>
      <c r="CO28" s="702"/>
      <c r="CP28" s="702"/>
      <c r="CQ28" s="703"/>
      <c r="CR28" s="661">
        <v>1323702</v>
      </c>
      <c r="CS28" s="664"/>
      <c r="CT28" s="664"/>
      <c r="CU28" s="664"/>
      <c r="CV28" s="664"/>
      <c r="CW28" s="664"/>
      <c r="CX28" s="664"/>
      <c r="CY28" s="665"/>
      <c r="CZ28" s="666">
        <v>12.2</v>
      </c>
      <c r="DA28" s="695"/>
      <c r="DB28" s="695"/>
      <c r="DC28" s="696"/>
      <c r="DD28" s="669">
        <v>1262817</v>
      </c>
      <c r="DE28" s="664"/>
      <c r="DF28" s="664"/>
      <c r="DG28" s="664"/>
      <c r="DH28" s="664"/>
      <c r="DI28" s="664"/>
      <c r="DJ28" s="664"/>
      <c r="DK28" s="665"/>
      <c r="DL28" s="669">
        <v>1262817</v>
      </c>
      <c r="DM28" s="664"/>
      <c r="DN28" s="664"/>
      <c r="DO28" s="664"/>
      <c r="DP28" s="664"/>
      <c r="DQ28" s="664"/>
      <c r="DR28" s="664"/>
      <c r="DS28" s="664"/>
      <c r="DT28" s="664"/>
      <c r="DU28" s="664"/>
      <c r="DV28" s="665"/>
      <c r="DW28" s="666">
        <v>18.100000000000001</v>
      </c>
      <c r="DX28" s="695"/>
      <c r="DY28" s="695"/>
      <c r="DZ28" s="695"/>
      <c r="EA28" s="695"/>
      <c r="EB28" s="695"/>
      <c r="EC28" s="697"/>
    </row>
    <row r="29" spans="2:133" ht="11.25" customHeight="1" x14ac:dyDescent="0.15">
      <c r="B29" s="658" t="s">
        <v>304</v>
      </c>
      <c r="C29" s="659"/>
      <c r="D29" s="659"/>
      <c r="E29" s="659"/>
      <c r="F29" s="659"/>
      <c r="G29" s="659"/>
      <c r="H29" s="659"/>
      <c r="I29" s="659"/>
      <c r="J29" s="659"/>
      <c r="K29" s="659"/>
      <c r="L29" s="659"/>
      <c r="M29" s="659"/>
      <c r="N29" s="659"/>
      <c r="O29" s="659"/>
      <c r="P29" s="659"/>
      <c r="Q29" s="660"/>
      <c r="R29" s="661">
        <v>610062</v>
      </c>
      <c r="S29" s="664"/>
      <c r="T29" s="664"/>
      <c r="U29" s="664"/>
      <c r="V29" s="664"/>
      <c r="W29" s="664"/>
      <c r="X29" s="664"/>
      <c r="Y29" s="665"/>
      <c r="Z29" s="723">
        <v>5.5</v>
      </c>
      <c r="AA29" s="723"/>
      <c r="AB29" s="723"/>
      <c r="AC29" s="723"/>
      <c r="AD29" s="724" t="s">
        <v>236</v>
      </c>
      <c r="AE29" s="724"/>
      <c r="AF29" s="724"/>
      <c r="AG29" s="724"/>
      <c r="AH29" s="724"/>
      <c r="AI29" s="724"/>
      <c r="AJ29" s="724"/>
      <c r="AK29" s="724"/>
      <c r="AL29" s="666" t="s">
        <v>257</v>
      </c>
      <c r="AM29" s="667"/>
      <c r="AN29" s="667"/>
      <c r="AO29" s="725"/>
      <c r="AP29" s="735" t="s">
        <v>222</v>
      </c>
      <c r="AQ29" s="736"/>
      <c r="AR29" s="736"/>
      <c r="AS29" s="736"/>
      <c r="AT29" s="736"/>
      <c r="AU29" s="736"/>
      <c r="AV29" s="736"/>
      <c r="AW29" s="736"/>
      <c r="AX29" s="736"/>
      <c r="AY29" s="736"/>
      <c r="AZ29" s="736"/>
      <c r="BA29" s="736"/>
      <c r="BB29" s="736"/>
      <c r="BC29" s="736"/>
      <c r="BD29" s="736"/>
      <c r="BE29" s="736"/>
      <c r="BF29" s="737"/>
      <c r="BG29" s="735" t="s">
        <v>305</v>
      </c>
      <c r="BH29" s="763"/>
      <c r="BI29" s="763"/>
      <c r="BJ29" s="763"/>
      <c r="BK29" s="763"/>
      <c r="BL29" s="763"/>
      <c r="BM29" s="763"/>
      <c r="BN29" s="763"/>
      <c r="BO29" s="763"/>
      <c r="BP29" s="763"/>
      <c r="BQ29" s="764"/>
      <c r="BR29" s="735" t="s">
        <v>306</v>
      </c>
      <c r="BS29" s="763"/>
      <c r="BT29" s="763"/>
      <c r="BU29" s="763"/>
      <c r="BV29" s="763"/>
      <c r="BW29" s="763"/>
      <c r="BX29" s="763"/>
      <c r="BY29" s="763"/>
      <c r="BZ29" s="763"/>
      <c r="CA29" s="763"/>
      <c r="CB29" s="764"/>
      <c r="CD29" s="745" t="s">
        <v>307</v>
      </c>
      <c r="CE29" s="746"/>
      <c r="CF29" s="705" t="s">
        <v>69</v>
      </c>
      <c r="CG29" s="702"/>
      <c r="CH29" s="702"/>
      <c r="CI29" s="702"/>
      <c r="CJ29" s="702"/>
      <c r="CK29" s="702"/>
      <c r="CL29" s="702"/>
      <c r="CM29" s="702"/>
      <c r="CN29" s="702"/>
      <c r="CO29" s="702"/>
      <c r="CP29" s="702"/>
      <c r="CQ29" s="703"/>
      <c r="CR29" s="661">
        <v>1323702</v>
      </c>
      <c r="CS29" s="662"/>
      <c r="CT29" s="662"/>
      <c r="CU29" s="662"/>
      <c r="CV29" s="662"/>
      <c r="CW29" s="662"/>
      <c r="CX29" s="662"/>
      <c r="CY29" s="663"/>
      <c r="CZ29" s="666">
        <v>12.2</v>
      </c>
      <c r="DA29" s="695"/>
      <c r="DB29" s="695"/>
      <c r="DC29" s="696"/>
      <c r="DD29" s="669">
        <v>1262817</v>
      </c>
      <c r="DE29" s="662"/>
      <c r="DF29" s="662"/>
      <c r="DG29" s="662"/>
      <c r="DH29" s="662"/>
      <c r="DI29" s="662"/>
      <c r="DJ29" s="662"/>
      <c r="DK29" s="663"/>
      <c r="DL29" s="669">
        <v>1262817</v>
      </c>
      <c r="DM29" s="662"/>
      <c r="DN29" s="662"/>
      <c r="DO29" s="662"/>
      <c r="DP29" s="662"/>
      <c r="DQ29" s="662"/>
      <c r="DR29" s="662"/>
      <c r="DS29" s="662"/>
      <c r="DT29" s="662"/>
      <c r="DU29" s="662"/>
      <c r="DV29" s="663"/>
      <c r="DW29" s="666">
        <v>18.100000000000001</v>
      </c>
      <c r="DX29" s="695"/>
      <c r="DY29" s="695"/>
      <c r="DZ29" s="695"/>
      <c r="EA29" s="695"/>
      <c r="EB29" s="695"/>
      <c r="EC29" s="697"/>
    </row>
    <row r="30" spans="2:133" ht="11.25" customHeight="1" x14ac:dyDescent="0.15">
      <c r="B30" s="658" t="s">
        <v>308</v>
      </c>
      <c r="C30" s="659"/>
      <c r="D30" s="659"/>
      <c r="E30" s="659"/>
      <c r="F30" s="659"/>
      <c r="G30" s="659"/>
      <c r="H30" s="659"/>
      <c r="I30" s="659"/>
      <c r="J30" s="659"/>
      <c r="K30" s="659"/>
      <c r="L30" s="659"/>
      <c r="M30" s="659"/>
      <c r="N30" s="659"/>
      <c r="O30" s="659"/>
      <c r="P30" s="659"/>
      <c r="Q30" s="660"/>
      <c r="R30" s="661">
        <v>25263</v>
      </c>
      <c r="S30" s="664"/>
      <c r="T30" s="664"/>
      <c r="U30" s="664"/>
      <c r="V30" s="664"/>
      <c r="W30" s="664"/>
      <c r="X30" s="664"/>
      <c r="Y30" s="665"/>
      <c r="Z30" s="723">
        <v>0.2</v>
      </c>
      <c r="AA30" s="723"/>
      <c r="AB30" s="723"/>
      <c r="AC30" s="723"/>
      <c r="AD30" s="724">
        <v>8014</v>
      </c>
      <c r="AE30" s="724"/>
      <c r="AF30" s="724"/>
      <c r="AG30" s="724"/>
      <c r="AH30" s="724"/>
      <c r="AI30" s="724"/>
      <c r="AJ30" s="724"/>
      <c r="AK30" s="724"/>
      <c r="AL30" s="666">
        <v>0.1</v>
      </c>
      <c r="AM30" s="667"/>
      <c r="AN30" s="667"/>
      <c r="AO30" s="725"/>
      <c r="AP30" s="751" t="s">
        <v>309</v>
      </c>
      <c r="AQ30" s="752"/>
      <c r="AR30" s="752"/>
      <c r="AS30" s="752"/>
      <c r="AT30" s="757" t="s">
        <v>310</v>
      </c>
      <c r="AU30" s="230"/>
      <c r="AV30" s="230"/>
      <c r="AW30" s="230"/>
      <c r="AX30" s="760" t="s">
        <v>186</v>
      </c>
      <c r="AY30" s="761"/>
      <c r="AZ30" s="761"/>
      <c r="BA30" s="761"/>
      <c r="BB30" s="761"/>
      <c r="BC30" s="761"/>
      <c r="BD30" s="761"/>
      <c r="BE30" s="761"/>
      <c r="BF30" s="762"/>
      <c r="BG30" s="741">
        <v>98.9</v>
      </c>
      <c r="BH30" s="742"/>
      <c r="BI30" s="742"/>
      <c r="BJ30" s="742"/>
      <c r="BK30" s="742"/>
      <c r="BL30" s="742"/>
      <c r="BM30" s="743">
        <v>96.5</v>
      </c>
      <c r="BN30" s="742"/>
      <c r="BO30" s="742"/>
      <c r="BP30" s="742"/>
      <c r="BQ30" s="744"/>
      <c r="BR30" s="741">
        <v>98.8</v>
      </c>
      <c r="BS30" s="742"/>
      <c r="BT30" s="742"/>
      <c r="BU30" s="742"/>
      <c r="BV30" s="742"/>
      <c r="BW30" s="742"/>
      <c r="BX30" s="743">
        <v>96.1</v>
      </c>
      <c r="BY30" s="742"/>
      <c r="BZ30" s="742"/>
      <c r="CA30" s="742"/>
      <c r="CB30" s="744"/>
      <c r="CD30" s="747"/>
      <c r="CE30" s="748"/>
      <c r="CF30" s="705" t="s">
        <v>311</v>
      </c>
      <c r="CG30" s="702"/>
      <c r="CH30" s="702"/>
      <c r="CI30" s="702"/>
      <c r="CJ30" s="702"/>
      <c r="CK30" s="702"/>
      <c r="CL30" s="702"/>
      <c r="CM30" s="702"/>
      <c r="CN30" s="702"/>
      <c r="CO30" s="702"/>
      <c r="CP30" s="702"/>
      <c r="CQ30" s="703"/>
      <c r="CR30" s="661">
        <v>1246571</v>
      </c>
      <c r="CS30" s="664"/>
      <c r="CT30" s="664"/>
      <c r="CU30" s="664"/>
      <c r="CV30" s="664"/>
      <c r="CW30" s="664"/>
      <c r="CX30" s="664"/>
      <c r="CY30" s="665"/>
      <c r="CZ30" s="666">
        <v>11.5</v>
      </c>
      <c r="DA30" s="695"/>
      <c r="DB30" s="695"/>
      <c r="DC30" s="696"/>
      <c r="DD30" s="669">
        <v>1186380</v>
      </c>
      <c r="DE30" s="664"/>
      <c r="DF30" s="664"/>
      <c r="DG30" s="664"/>
      <c r="DH30" s="664"/>
      <c r="DI30" s="664"/>
      <c r="DJ30" s="664"/>
      <c r="DK30" s="665"/>
      <c r="DL30" s="669">
        <v>1186380</v>
      </c>
      <c r="DM30" s="664"/>
      <c r="DN30" s="664"/>
      <c r="DO30" s="664"/>
      <c r="DP30" s="664"/>
      <c r="DQ30" s="664"/>
      <c r="DR30" s="664"/>
      <c r="DS30" s="664"/>
      <c r="DT30" s="664"/>
      <c r="DU30" s="664"/>
      <c r="DV30" s="665"/>
      <c r="DW30" s="666">
        <v>17</v>
      </c>
      <c r="DX30" s="695"/>
      <c r="DY30" s="695"/>
      <c r="DZ30" s="695"/>
      <c r="EA30" s="695"/>
      <c r="EB30" s="695"/>
      <c r="EC30" s="697"/>
    </row>
    <row r="31" spans="2:133" ht="11.25" customHeight="1" x14ac:dyDescent="0.15">
      <c r="B31" s="658" t="s">
        <v>312</v>
      </c>
      <c r="C31" s="659"/>
      <c r="D31" s="659"/>
      <c r="E31" s="659"/>
      <c r="F31" s="659"/>
      <c r="G31" s="659"/>
      <c r="H31" s="659"/>
      <c r="I31" s="659"/>
      <c r="J31" s="659"/>
      <c r="K31" s="659"/>
      <c r="L31" s="659"/>
      <c r="M31" s="659"/>
      <c r="N31" s="659"/>
      <c r="O31" s="659"/>
      <c r="P31" s="659"/>
      <c r="Q31" s="660"/>
      <c r="R31" s="661">
        <v>7110</v>
      </c>
      <c r="S31" s="664"/>
      <c r="T31" s="664"/>
      <c r="U31" s="664"/>
      <c r="V31" s="664"/>
      <c r="W31" s="664"/>
      <c r="X31" s="664"/>
      <c r="Y31" s="665"/>
      <c r="Z31" s="723">
        <v>0.1</v>
      </c>
      <c r="AA31" s="723"/>
      <c r="AB31" s="723"/>
      <c r="AC31" s="723"/>
      <c r="AD31" s="724" t="s">
        <v>236</v>
      </c>
      <c r="AE31" s="724"/>
      <c r="AF31" s="724"/>
      <c r="AG31" s="724"/>
      <c r="AH31" s="724"/>
      <c r="AI31" s="724"/>
      <c r="AJ31" s="724"/>
      <c r="AK31" s="724"/>
      <c r="AL31" s="666" t="s">
        <v>173</v>
      </c>
      <c r="AM31" s="667"/>
      <c r="AN31" s="667"/>
      <c r="AO31" s="725"/>
      <c r="AP31" s="753"/>
      <c r="AQ31" s="754"/>
      <c r="AR31" s="754"/>
      <c r="AS31" s="754"/>
      <c r="AT31" s="758"/>
      <c r="AU31" s="229" t="s">
        <v>313</v>
      </c>
      <c r="AV31" s="229"/>
      <c r="AW31" s="229"/>
      <c r="AX31" s="658" t="s">
        <v>314</v>
      </c>
      <c r="AY31" s="659"/>
      <c r="AZ31" s="659"/>
      <c r="BA31" s="659"/>
      <c r="BB31" s="659"/>
      <c r="BC31" s="659"/>
      <c r="BD31" s="659"/>
      <c r="BE31" s="659"/>
      <c r="BF31" s="660"/>
      <c r="BG31" s="739">
        <v>99.1</v>
      </c>
      <c r="BH31" s="662"/>
      <c r="BI31" s="662"/>
      <c r="BJ31" s="662"/>
      <c r="BK31" s="662"/>
      <c r="BL31" s="662"/>
      <c r="BM31" s="667">
        <v>97.5</v>
      </c>
      <c r="BN31" s="740"/>
      <c r="BO31" s="740"/>
      <c r="BP31" s="740"/>
      <c r="BQ31" s="701"/>
      <c r="BR31" s="739">
        <v>99</v>
      </c>
      <c r="BS31" s="662"/>
      <c r="BT31" s="662"/>
      <c r="BU31" s="662"/>
      <c r="BV31" s="662"/>
      <c r="BW31" s="662"/>
      <c r="BX31" s="667">
        <v>97.3</v>
      </c>
      <c r="BY31" s="740"/>
      <c r="BZ31" s="740"/>
      <c r="CA31" s="740"/>
      <c r="CB31" s="701"/>
      <c r="CD31" s="747"/>
      <c r="CE31" s="748"/>
      <c r="CF31" s="705" t="s">
        <v>315</v>
      </c>
      <c r="CG31" s="702"/>
      <c r="CH31" s="702"/>
      <c r="CI31" s="702"/>
      <c r="CJ31" s="702"/>
      <c r="CK31" s="702"/>
      <c r="CL31" s="702"/>
      <c r="CM31" s="702"/>
      <c r="CN31" s="702"/>
      <c r="CO31" s="702"/>
      <c r="CP31" s="702"/>
      <c r="CQ31" s="703"/>
      <c r="CR31" s="661">
        <v>77131</v>
      </c>
      <c r="CS31" s="662"/>
      <c r="CT31" s="662"/>
      <c r="CU31" s="662"/>
      <c r="CV31" s="662"/>
      <c r="CW31" s="662"/>
      <c r="CX31" s="662"/>
      <c r="CY31" s="663"/>
      <c r="CZ31" s="666">
        <v>0.7</v>
      </c>
      <c r="DA31" s="695"/>
      <c r="DB31" s="695"/>
      <c r="DC31" s="696"/>
      <c r="DD31" s="669">
        <v>76437</v>
      </c>
      <c r="DE31" s="662"/>
      <c r="DF31" s="662"/>
      <c r="DG31" s="662"/>
      <c r="DH31" s="662"/>
      <c r="DI31" s="662"/>
      <c r="DJ31" s="662"/>
      <c r="DK31" s="663"/>
      <c r="DL31" s="669">
        <v>76437</v>
      </c>
      <c r="DM31" s="662"/>
      <c r="DN31" s="662"/>
      <c r="DO31" s="662"/>
      <c r="DP31" s="662"/>
      <c r="DQ31" s="662"/>
      <c r="DR31" s="662"/>
      <c r="DS31" s="662"/>
      <c r="DT31" s="662"/>
      <c r="DU31" s="662"/>
      <c r="DV31" s="663"/>
      <c r="DW31" s="666">
        <v>1.1000000000000001</v>
      </c>
      <c r="DX31" s="695"/>
      <c r="DY31" s="695"/>
      <c r="DZ31" s="695"/>
      <c r="EA31" s="695"/>
      <c r="EB31" s="695"/>
      <c r="EC31" s="697"/>
    </row>
    <row r="32" spans="2:133" ht="11.25" customHeight="1" x14ac:dyDescent="0.15">
      <c r="B32" s="658" t="s">
        <v>316</v>
      </c>
      <c r="C32" s="659"/>
      <c r="D32" s="659"/>
      <c r="E32" s="659"/>
      <c r="F32" s="659"/>
      <c r="G32" s="659"/>
      <c r="H32" s="659"/>
      <c r="I32" s="659"/>
      <c r="J32" s="659"/>
      <c r="K32" s="659"/>
      <c r="L32" s="659"/>
      <c r="M32" s="659"/>
      <c r="N32" s="659"/>
      <c r="O32" s="659"/>
      <c r="P32" s="659"/>
      <c r="Q32" s="660"/>
      <c r="R32" s="661">
        <v>589251</v>
      </c>
      <c r="S32" s="664"/>
      <c r="T32" s="664"/>
      <c r="U32" s="664"/>
      <c r="V32" s="664"/>
      <c r="W32" s="664"/>
      <c r="X32" s="664"/>
      <c r="Y32" s="665"/>
      <c r="Z32" s="723">
        <v>5.3</v>
      </c>
      <c r="AA32" s="723"/>
      <c r="AB32" s="723"/>
      <c r="AC32" s="723"/>
      <c r="AD32" s="724" t="s">
        <v>127</v>
      </c>
      <c r="AE32" s="724"/>
      <c r="AF32" s="724"/>
      <c r="AG32" s="724"/>
      <c r="AH32" s="724"/>
      <c r="AI32" s="724"/>
      <c r="AJ32" s="724"/>
      <c r="AK32" s="724"/>
      <c r="AL32" s="666" t="s">
        <v>173</v>
      </c>
      <c r="AM32" s="667"/>
      <c r="AN32" s="667"/>
      <c r="AO32" s="725"/>
      <c r="AP32" s="755"/>
      <c r="AQ32" s="756"/>
      <c r="AR32" s="756"/>
      <c r="AS32" s="756"/>
      <c r="AT32" s="759"/>
      <c r="AU32" s="231"/>
      <c r="AV32" s="231"/>
      <c r="AW32" s="231"/>
      <c r="AX32" s="673" t="s">
        <v>317</v>
      </c>
      <c r="AY32" s="674"/>
      <c r="AZ32" s="674"/>
      <c r="BA32" s="674"/>
      <c r="BB32" s="674"/>
      <c r="BC32" s="674"/>
      <c r="BD32" s="674"/>
      <c r="BE32" s="674"/>
      <c r="BF32" s="675"/>
      <c r="BG32" s="738">
        <v>98.6</v>
      </c>
      <c r="BH32" s="677"/>
      <c r="BI32" s="677"/>
      <c r="BJ32" s="677"/>
      <c r="BK32" s="677"/>
      <c r="BL32" s="677"/>
      <c r="BM32" s="721">
        <v>95.1</v>
      </c>
      <c r="BN32" s="677"/>
      <c r="BO32" s="677"/>
      <c r="BP32" s="677"/>
      <c r="BQ32" s="714"/>
      <c r="BR32" s="738">
        <v>98.5</v>
      </c>
      <c r="BS32" s="677"/>
      <c r="BT32" s="677"/>
      <c r="BU32" s="677"/>
      <c r="BV32" s="677"/>
      <c r="BW32" s="677"/>
      <c r="BX32" s="721">
        <v>94.5</v>
      </c>
      <c r="BY32" s="677"/>
      <c r="BZ32" s="677"/>
      <c r="CA32" s="677"/>
      <c r="CB32" s="714"/>
      <c r="CD32" s="749"/>
      <c r="CE32" s="750"/>
      <c r="CF32" s="705" t="s">
        <v>318</v>
      </c>
      <c r="CG32" s="702"/>
      <c r="CH32" s="702"/>
      <c r="CI32" s="702"/>
      <c r="CJ32" s="702"/>
      <c r="CK32" s="702"/>
      <c r="CL32" s="702"/>
      <c r="CM32" s="702"/>
      <c r="CN32" s="702"/>
      <c r="CO32" s="702"/>
      <c r="CP32" s="702"/>
      <c r="CQ32" s="703"/>
      <c r="CR32" s="661" t="s">
        <v>236</v>
      </c>
      <c r="CS32" s="664"/>
      <c r="CT32" s="664"/>
      <c r="CU32" s="664"/>
      <c r="CV32" s="664"/>
      <c r="CW32" s="664"/>
      <c r="CX32" s="664"/>
      <c r="CY32" s="665"/>
      <c r="CZ32" s="666" t="s">
        <v>236</v>
      </c>
      <c r="DA32" s="695"/>
      <c r="DB32" s="695"/>
      <c r="DC32" s="696"/>
      <c r="DD32" s="669" t="s">
        <v>236</v>
      </c>
      <c r="DE32" s="664"/>
      <c r="DF32" s="664"/>
      <c r="DG32" s="664"/>
      <c r="DH32" s="664"/>
      <c r="DI32" s="664"/>
      <c r="DJ32" s="664"/>
      <c r="DK32" s="665"/>
      <c r="DL32" s="669" t="s">
        <v>127</v>
      </c>
      <c r="DM32" s="664"/>
      <c r="DN32" s="664"/>
      <c r="DO32" s="664"/>
      <c r="DP32" s="664"/>
      <c r="DQ32" s="664"/>
      <c r="DR32" s="664"/>
      <c r="DS32" s="664"/>
      <c r="DT32" s="664"/>
      <c r="DU32" s="664"/>
      <c r="DV32" s="665"/>
      <c r="DW32" s="666" t="s">
        <v>236</v>
      </c>
      <c r="DX32" s="695"/>
      <c r="DY32" s="695"/>
      <c r="DZ32" s="695"/>
      <c r="EA32" s="695"/>
      <c r="EB32" s="695"/>
      <c r="EC32" s="697"/>
    </row>
    <row r="33" spans="2:133" ht="11.25" customHeight="1" x14ac:dyDescent="0.15">
      <c r="B33" s="658" t="s">
        <v>319</v>
      </c>
      <c r="C33" s="659"/>
      <c r="D33" s="659"/>
      <c r="E33" s="659"/>
      <c r="F33" s="659"/>
      <c r="G33" s="659"/>
      <c r="H33" s="659"/>
      <c r="I33" s="659"/>
      <c r="J33" s="659"/>
      <c r="K33" s="659"/>
      <c r="L33" s="659"/>
      <c r="M33" s="659"/>
      <c r="N33" s="659"/>
      <c r="O33" s="659"/>
      <c r="P33" s="659"/>
      <c r="Q33" s="660"/>
      <c r="R33" s="661">
        <v>85691</v>
      </c>
      <c r="S33" s="664"/>
      <c r="T33" s="664"/>
      <c r="U33" s="664"/>
      <c r="V33" s="664"/>
      <c r="W33" s="664"/>
      <c r="X33" s="664"/>
      <c r="Y33" s="665"/>
      <c r="Z33" s="723">
        <v>0.8</v>
      </c>
      <c r="AA33" s="723"/>
      <c r="AB33" s="723"/>
      <c r="AC33" s="723"/>
      <c r="AD33" s="724" t="s">
        <v>127</v>
      </c>
      <c r="AE33" s="724"/>
      <c r="AF33" s="724"/>
      <c r="AG33" s="724"/>
      <c r="AH33" s="724"/>
      <c r="AI33" s="724"/>
      <c r="AJ33" s="724"/>
      <c r="AK33" s="724"/>
      <c r="AL33" s="666" t="s">
        <v>257</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320</v>
      </c>
      <c r="CE33" s="702"/>
      <c r="CF33" s="702"/>
      <c r="CG33" s="702"/>
      <c r="CH33" s="702"/>
      <c r="CI33" s="702"/>
      <c r="CJ33" s="702"/>
      <c r="CK33" s="702"/>
      <c r="CL33" s="702"/>
      <c r="CM33" s="702"/>
      <c r="CN33" s="702"/>
      <c r="CO33" s="702"/>
      <c r="CP33" s="702"/>
      <c r="CQ33" s="703"/>
      <c r="CR33" s="661">
        <v>5598541</v>
      </c>
      <c r="CS33" s="662"/>
      <c r="CT33" s="662"/>
      <c r="CU33" s="662"/>
      <c r="CV33" s="662"/>
      <c r="CW33" s="662"/>
      <c r="CX33" s="662"/>
      <c r="CY33" s="663"/>
      <c r="CZ33" s="666">
        <v>51.6</v>
      </c>
      <c r="DA33" s="695"/>
      <c r="DB33" s="695"/>
      <c r="DC33" s="696"/>
      <c r="DD33" s="669">
        <v>4392584</v>
      </c>
      <c r="DE33" s="662"/>
      <c r="DF33" s="662"/>
      <c r="DG33" s="662"/>
      <c r="DH33" s="662"/>
      <c r="DI33" s="662"/>
      <c r="DJ33" s="662"/>
      <c r="DK33" s="663"/>
      <c r="DL33" s="669">
        <v>3082188</v>
      </c>
      <c r="DM33" s="662"/>
      <c r="DN33" s="662"/>
      <c r="DO33" s="662"/>
      <c r="DP33" s="662"/>
      <c r="DQ33" s="662"/>
      <c r="DR33" s="662"/>
      <c r="DS33" s="662"/>
      <c r="DT33" s="662"/>
      <c r="DU33" s="662"/>
      <c r="DV33" s="663"/>
      <c r="DW33" s="666">
        <v>44.2</v>
      </c>
      <c r="DX33" s="695"/>
      <c r="DY33" s="695"/>
      <c r="DZ33" s="695"/>
      <c r="EA33" s="695"/>
      <c r="EB33" s="695"/>
      <c r="EC33" s="697"/>
    </row>
    <row r="34" spans="2:133" ht="11.25" customHeight="1" x14ac:dyDescent="0.15">
      <c r="B34" s="658" t="s">
        <v>321</v>
      </c>
      <c r="C34" s="659"/>
      <c r="D34" s="659"/>
      <c r="E34" s="659"/>
      <c r="F34" s="659"/>
      <c r="G34" s="659"/>
      <c r="H34" s="659"/>
      <c r="I34" s="659"/>
      <c r="J34" s="659"/>
      <c r="K34" s="659"/>
      <c r="L34" s="659"/>
      <c r="M34" s="659"/>
      <c r="N34" s="659"/>
      <c r="O34" s="659"/>
      <c r="P34" s="659"/>
      <c r="Q34" s="660"/>
      <c r="R34" s="661">
        <v>292868</v>
      </c>
      <c r="S34" s="664"/>
      <c r="T34" s="664"/>
      <c r="U34" s="664"/>
      <c r="V34" s="664"/>
      <c r="W34" s="664"/>
      <c r="X34" s="664"/>
      <c r="Y34" s="665"/>
      <c r="Z34" s="723">
        <v>2.7</v>
      </c>
      <c r="AA34" s="723"/>
      <c r="AB34" s="723"/>
      <c r="AC34" s="723"/>
      <c r="AD34" s="724">
        <v>1</v>
      </c>
      <c r="AE34" s="724"/>
      <c r="AF34" s="724"/>
      <c r="AG34" s="724"/>
      <c r="AH34" s="724"/>
      <c r="AI34" s="724"/>
      <c r="AJ34" s="724"/>
      <c r="AK34" s="724"/>
      <c r="AL34" s="666">
        <v>0</v>
      </c>
      <c r="AM34" s="667"/>
      <c r="AN34" s="667"/>
      <c r="AO34" s="725"/>
      <c r="AP34" s="234"/>
      <c r="AQ34" s="735" t="s">
        <v>322</v>
      </c>
      <c r="AR34" s="736"/>
      <c r="AS34" s="736"/>
      <c r="AT34" s="736"/>
      <c r="AU34" s="736"/>
      <c r="AV34" s="736"/>
      <c r="AW34" s="736"/>
      <c r="AX34" s="736"/>
      <c r="AY34" s="736"/>
      <c r="AZ34" s="736"/>
      <c r="BA34" s="736"/>
      <c r="BB34" s="736"/>
      <c r="BC34" s="736"/>
      <c r="BD34" s="736"/>
      <c r="BE34" s="736"/>
      <c r="BF34" s="737"/>
      <c r="BG34" s="735" t="s">
        <v>323</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324</v>
      </c>
      <c r="CE34" s="702"/>
      <c r="CF34" s="702"/>
      <c r="CG34" s="702"/>
      <c r="CH34" s="702"/>
      <c r="CI34" s="702"/>
      <c r="CJ34" s="702"/>
      <c r="CK34" s="702"/>
      <c r="CL34" s="702"/>
      <c r="CM34" s="702"/>
      <c r="CN34" s="702"/>
      <c r="CO34" s="702"/>
      <c r="CP34" s="702"/>
      <c r="CQ34" s="703"/>
      <c r="CR34" s="661">
        <v>1628683</v>
      </c>
      <c r="CS34" s="664"/>
      <c r="CT34" s="664"/>
      <c r="CU34" s="664"/>
      <c r="CV34" s="664"/>
      <c r="CW34" s="664"/>
      <c r="CX34" s="664"/>
      <c r="CY34" s="665"/>
      <c r="CZ34" s="666">
        <v>15</v>
      </c>
      <c r="DA34" s="695"/>
      <c r="DB34" s="695"/>
      <c r="DC34" s="696"/>
      <c r="DD34" s="669">
        <v>1255175</v>
      </c>
      <c r="DE34" s="664"/>
      <c r="DF34" s="664"/>
      <c r="DG34" s="664"/>
      <c r="DH34" s="664"/>
      <c r="DI34" s="664"/>
      <c r="DJ34" s="664"/>
      <c r="DK34" s="665"/>
      <c r="DL34" s="669">
        <v>983653</v>
      </c>
      <c r="DM34" s="664"/>
      <c r="DN34" s="664"/>
      <c r="DO34" s="664"/>
      <c r="DP34" s="664"/>
      <c r="DQ34" s="664"/>
      <c r="DR34" s="664"/>
      <c r="DS34" s="664"/>
      <c r="DT34" s="664"/>
      <c r="DU34" s="664"/>
      <c r="DV34" s="665"/>
      <c r="DW34" s="666">
        <v>14.1</v>
      </c>
      <c r="DX34" s="695"/>
      <c r="DY34" s="695"/>
      <c r="DZ34" s="695"/>
      <c r="EA34" s="695"/>
      <c r="EB34" s="695"/>
      <c r="EC34" s="697"/>
    </row>
    <row r="35" spans="2:133" ht="11.25" customHeight="1" x14ac:dyDescent="0.15">
      <c r="B35" s="658" t="s">
        <v>325</v>
      </c>
      <c r="C35" s="659"/>
      <c r="D35" s="659"/>
      <c r="E35" s="659"/>
      <c r="F35" s="659"/>
      <c r="G35" s="659"/>
      <c r="H35" s="659"/>
      <c r="I35" s="659"/>
      <c r="J35" s="659"/>
      <c r="K35" s="659"/>
      <c r="L35" s="659"/>
      <c r="M35" s="659"/>
      <c r="N35" s="659"/>
      <c r="O35" s="659"/>
      <c r="P35" s="659"/>
      <c r="Q35" s="660"/>
      <c r="R35" s="661">
        <v>1064786</v>
      </c>
      <c r="S35" s="664"/>
      <c r="T35" s="664"/>
      <c r="U35" s="664"/>
      <c r="V35" s="664"/>
      <c r="W35" s="664"/>
      <c r="X35" s="664"/>
      <c r="Y35" s="665"/>
      <c r="Z35" s="723">
        <v>9.6999999999999993</v>
      </c>
      <c r="AA35" s="723"/>
      <c r="AB35" s="723"/>
      <c r="AC35" s="723"/>
      <c r="AD35" s="724" t="s">
        <v>127</v>
      </c>
      <c r="AE35" s="724"/>
      <c r="AF35" s="724"/>
      <c r="AG35" s="724"/>
      <c r="AH35" s="724"/>
      <c r="AI35" s="724"/>
      <c r="AJ35" s="724"/>
      <c r="AK35" s="724"/>
      <c r="AL35" s="666" t="s">
        <v>127</v>
      </c>
      <c r="AM35" s="667"/>
      <c r="AN35" s="667"/>
      <c r="AO35" s="725"/>
      <c r="AP35" s="234"/>
      <c r="AQ35" s="729" t="s">
        <v>326</v>
      </c>
      <c r="AR35" s="730"/>
      <c r="AS35" s="730"/>
      <c r="AT35" s="730"/>
      <c r="AU35" s="730"/>
      <c r="AV35" s="730"/>
      <c r="AW35" s="730"/>
      <c r="AX35" s="730"/>
      <c r="AY35" s="731"/>
      <c r="AZ35" s="726">
        <v>1596021</v>
      </c>
      <c r="BA35" s="727"/>
      <c r="BB35" s="727"/>
      <c r="BC35" s="727"/>
      <c r="BD35" s="727"/>
      <c r="BE35" s="727"/>
      <c r="BF35" s="728"/>
      <c r="BG35" s="732" t="s">
        <v>327</v>
      </c>
      <c r="BH35" s="733"/>
      <c r="BI35" s="733"/>
      <c r="BJ35" s="733"/>
      <c r="BK35" s="733"/>
      <c r="BL35" s="733"/>
      <c r="BM35" s="733"/>
      <c r="BN35" s="733"/>
      <c r="BO35" s="733"/>
      <c r="BP35" s="733"/>
      <c r="BQ35" s="733"/>
      <c r="BR35" s="733"/>
      <c r="BS35" s="733"/>
      <c r="BT35" s="733"/>
      <c r="BU35" s="734"/>
      <c r="BV35" s="726">
        <v>43600</v>
      </c>
      <c r="BW35" s="727"/>
      <c r="BX35" s="727"/>
      <c r="BY35" s="727"/>
      <c r="BZ35" s="727"/>
      <c r="CA35" s="727"/>
      <c r="CB35" s="728"/>
      <c r="CD35" s="705" t="s">
        <v>328</v>
      </c>
      <c r="CE35" s="702"/>
      <c r="CF35" s="702"/>
      <c r="CG35" s="702"/>
      <c r="CH35" s="702"/>
      <c r="CI35" s="702"/>
      <c r="CJ35" s="702"/>
      <c r="CK35" s="702"/>
      <c r="CL35" s="702"/>
      <c r="CM35" s="702"/>
      <c r="CN35" s="702"/>
      <c r="CO35" s="702"/>
      <c r="CP35" s="702"/>
      <c r="CQ35" s="703"/>
      <c r="CR35" s="661">
        <v>144569</v>
      </c>
      <c r="CS35" s="662"/>
      <c r="CT35" s="662"/>
      <c r="CU35" s="662"/>
      <c r="CV35" s="662"/>
      <c r="CW35" s="662"/>
      <c r="CX35" s="662"/>
      <c r="CY35" s="663"/>
      <c r="CZ35" s="666">
        <v>1.3</v>
      </c>
      <c r="DA35" s="695"/>
      <c r="DB35" s="695"/>
      <c r="DC35" s="696"/>
      <c r="DD35" s="669">
        <v>127634</v>
      </c>
      <c r="DE35" s="662"/>
      <c r="DF35" s="662"/>
      <c r="DG35" s="662"/>
      <c r="DH35" s="662"/>
      <c r="DI35" s="662"/>
      <c r="DJ35" s="662"/>
      <c r="DK35" s="663"/>
      <c r="DL35" s="669">
        <v>103822</v>
      </c>
      <c r="DM35" s="662"/>
      <c r="DN35" s="662"/>
      <c r="DO35" s="662"/>
      <c r="DP35" s="662"/>
      <c r="DQ35" s="662"/>
      <c r="DR35" s="662"/>
      <c r="DS35" s="662"/>
      <c r="DT35" s="662"/>
      <c r="DU35" s="662"/>
      <c r="DV35" s="663"/>
      <c r="DW35" s="666">
        <v>1.5</v>
      </c>
      <c r="DX35" s="695"/>
      <c r="DY35" s="695"/>
      <c r="DZ35" s="695"/>
      <c r="EA35" s="695"/>
      <c r="EB35" s="695"/>
      <c r="EC35" s="697"/>
    </row>
    <row r="36" spans="2:133" ht="11.25" customHeight="1" x14ac:dyDescent="0.15">
      <c r="B36" s="658" t="s">
        <v>329</v>
      </c>
      <c r="C36" s="659"/>
      <c r="D36" s="659"/>
      <c r="E36" s="659"/>
      <c r="F36" s="659"/>
      <c r="G36" s="659"/>
      <c r="H36" s="659"/>
      <c r="I36" s="659"/>
      <c r="J36" s="659"/>
      <c r="K36" s="659"/>
      <c r="L36" s="659"/>
      <c r="M36" s="659"/>
      <c r="N36" s="659"/>
      <c r="O36" s="659"/>
      <c r="P36" s="659"/>
      <c r="Q36" s="660"/>
      <c r="R36" s="661" t="s">
        <v>127</v>
      </c>
      <c r="S36" s="664"/>
      <c r="T36" s="664"/>
      <c r="U36" s="664"/>
      <c r="V36" s="664"/>
      <c r="W36" s="664"/>
      <c r="X36" s="664"/>
      <c r="Y36" s="665"/>
      <c r="Z36" s="723" t="s">
        <v>127</v>
      </c>
      <c r="AA36" s="723"/>
      <c r="AB36" s="723"/>
      <c r="AC36" s="723"/>
      <c r="AD36" s="724" t="s">
        <v>127</v>
      </c>
      <c r="AE36" s="724"/>
      <c r="AF36" s="724"/>
      <c r="AG36" s="724"/>
      <c r="AH36" s="724"/>
      <c r="AI36" s="724"/>
      <c r="AJ36" s="724"/>
      <c r="AK36" s="724"/>
      <c r="AL36" s="666" t="s">
        <v>127</v>
      </c>
      <c r="AM36" s="667"/>
      <c r="AN36" s="667"/>
      <c r="AO36" s="725"/>
      <c r="AQ36" s="698" t="s">
        <v>330</v>
      </c>
      <c r="AR36" s="699"/>
      <c r="AS36" s="699"/>
      <c r="AT36" s="699"/>
      <c r="AU36" s="699"/>
      <c r="AV36" s="699"/>
      <c r="AW36" s="699"/>
      <c r="AX36" s="699"/>
      <c r="AY36" s="700"/>
      <c r="AZ36" s="661">
        <v>424613</v>
      </c>
      <c r="BA36" s="664"/>
      <c r="BB36" s="664"/>
      <c r="BC36" s="664"/>
      <c r="BD36" s="662"/>
      <c r="BE36" s="662"/>
      <c r="BF36" s="701"/>
      <c r="BG36" s="705" t="s">
        <v>331</v>
      </c>
      <c r="BH36" s="702"/>
      <c r="BI36" s="702"/>
      <c r="BJ36" s="702"/>
      <c r="BK36" s="702"/>
      <c r="BL36" s="702"/>
      <c r="BM36" s="702"/>
      <c r="BN36" s="702"/>
      <c r="BO36" s="702"/>
      <c r="BP36" s="702"/>
      <c r="BQ36" s="702"/>
      <c r="BR36" s="702"/>
      <c r="BS36" s="702"/>
      <c r="BT36" s="702"/>
      <c r="BU36" s="703"/>
      <c r="BV36" s="661">
        <v>33459</v>
      </c>
      <c r="BW36" s="664"/>
      <c r="BX36" s="664"/>
      <c r="BY36" s="664"/>
      <c r="BZ36" s="664"/>
      <c r="CA36" s="664"/>
      <c r="CB36" s="704"/>
      <c r="CD36" s="705" t="s">
        <v>332</v>
      </c>
      <c r="CE36" s="702"/>
      <c r="CF36" s="702"/>
      <c r="CG36" s="702"/>
      <c r="CH36" s="702"/>
      <c r="CI36" s="702"/>
      <c r="CJ36" s="702"/>
      <c r="CK36" s="702"/>
      <c r="CL36" s="702"/>
      <c r="CM36" s="702"/>
      <c r="CN36" s="702"/>
      <c r="CO36" s="702"/>
      <c r="CP36" s="702"/>
      <c r="CQ36" s="703"/>
      <c r="CR36" s="661">
        <v>2703315</v>
      </c>
      <c r="CS36" s="664"/>
      <c r="CT36" s="664"/>
      <c r="CU36" s="664"/>
      <c r="CV36" s="664"/>
      <c r="CW36" s="664"/>
      <c r="CX36" s="664"/>
      <c r="CY36" s="665"/>
      <c r="CZ36" s="666">
        <v>24.9</v>
      </c>
      <c r="DA36" s="695"/>
      <c r="DB36" s="695"/>
      <c r="DC36" s="696"/>
      <c r="DD36" s="669">
        <v>2125798</v>
      </c>
      <c r="DE36" s="664"/>
      <c r="DF36" s="664"/>
      <c r="DG36" s="664"/>
      <c r="DH36" s="664"/>
      <c r="DI36" s="664"/>
      <c r="DJ36" s="664"/>
      <c r="DK36" s="665"/>
      <c r="DL36" s="669">
        <v>1279255</v>
      </c>
      <c r="DM36" s="664"/>
      <c r="DN36" s="664"/>
      <c r="DO36" s="664"/>
      <c r="DP36" s="664"/>
      <c r="DQ36" s="664"/>
      <c r="DR36" s="664"/>
      <c r="DS36" s="664"/>
      <c r="DT36" s="664"/>
      <c r="DU36" s="664"/>
      <c r="DV36" s="665"/>
      <c r="DW36" s="666">
        <v>18.3</v>
      </c>
      <c r="DX36" s="695"/>
      <c r="DY36" s="695"/>
      <c r="DZ36" s="695"/>
      <c r="EA36" s="695"/>
      <c r="EB36" s="695"/>
      <c r="EC36" s="697"/>
    </row>
    <row r="37" spans="2:133" ht="11.25" customHeight="1" x14ac:dyDescent="0.15">
      <c r="B37" s="658" t="s">
        <v>333</v>
      </c>
      <c r="C37" s="659"/>
      <c r="D37" s="659"/>
      <c r="E37" s="659"/>
      <c r="F37" s="659"/>
      <c r="G37" s="659"/>
      <c r="H37" s="659"/>
      <c r="I37" s="659"/>
      <c r="J37" s="659"/>
      <c r="K37" s="659"/>
      <c r="L37" s="659"/>
      <c r="M37" s="659"/>
      <c r="N37" s="659"/>
      <c r="O37" s="659"/>
      <c r="P37" s="659"/>
      <c r="Q37" s="660"/>
      <c r="R37" s="661">
        <v>344886</v>
      </c>
      <c r="S37" s="664"/>
      <c r="T37" s="664"/>
      <c r="U37" s="664"/>
      <c r="V37" s="664"/>
      <c r="W37" s="664"/>
      <c r="X37" s="664"/>
      <c r="Y37" s="665"/>
      <c r="Z37" s="723">
        <v>3.1</v>
      </c>
      <c r="AA37" s="723"/>
      <c r="AB37" s="723"/>
      <c r="AC37" s="723"/>
      <c r="AD37" s="724" t="s">
        <v>236</v>
      </c>
      <c r="AE37" s="724"/>
      <c r="AF37" s="724"/>
      <c r="AG37" s="724"/>
      <c r="AH37" s="724"/>
      <c r="AI37" s="724"/>
      <c r="AJ37" s="724"/>
      <c r="AK37" s="724"/>
      <c r="AL37" s="666" t="s">
        <v>257</v>
      </c>
      <c r="AM37" s="667"/>
      <c r="AN37" s="667"/>
      <c r="AO37" s="725"/>
      <c r="AQ37" s="698" t="s">
        <v>334</v>
      </c>
      <c r="AR37" s="699"/>
      <c r="AS37" s="699"/>
      <c r="AT37" s="699"/>
      <c r="AU37" s="699"/>
      <c r="AV37" s="699"/>
      <c r="AW37" s="699"/>
      <c r="AX37" s="699"/>
      <c r="AY37" s="700"/>
      <c r="AZ37" s="661">
        <v>257878</v>
      </c>
      <c r="BA37" s="664"/>
      <c r="BB37" s="664"/>
      <c r="BC37" s="664"/>
      <c r="BD37" s="662"/>
      <c r="BE37" s="662"/>
      <c r="BF37" s="701"/>
      <c r="BG37" s="705" t="s">
        <v>335</v>
      </c>
      <c r="BH37" s="702"/>
      <c r="BI37" s="702"/>
      <c r="BJ37" s="702"/>
      <c r="BK37" s="702"/>
      <c r="BL37" s="702"/>
      <c r="BM37" s="702"/>
      <c r="BN37" s="702"/>
      <c r="BO37" s="702"/>
      <c r="BP37" s="702"/>
      <c r="BQ37" s="702"/>
      <c r="BR37" s="702"/>
      <c r="BS37" s="702"/>
      <c r="BT37" s="702"/>
      <c r="BU37" s="703"/>
      <c r="BV37" s="661">
        <v>3461</v>
      </c>
      <c r="BW37" s="664"/>
      <c r="BX37" s="664"/>
      <c r="BY37" s="664"/>
      <c r="BZ37" s="664"/>
      <c r="CA37" s="664"/>
      <c r="CB37" s="704"/>
      <c r="CD37" s="705" t="s">
        <v>336</v>
      </c>
      <c r="CE37" s="702"/>
      <c r="CF37" s="702"/>
      <c r="CG37" s="702"/>
      <c r="CH37" s="702"/>
      <c r="CI37" s="702"/>
      <c r="CJ37" s="702"/>
      <c r="CK37" s="702"/>
      <c r="CL37" s="702"/>
      <c r="CM37" s="702"/>
      <c r="CN37" s="702"/>
      <c r="CO37" s="702"/>
      <c r="CP37" s="702"/>
      <c r="CQ37" s="703"/>
      <c r="CR37" s="661">
        <v>1415044</v>
      </c>
      <c r="CS37" s="662"/>
      <c r="CT37" s="662"/>
      <c r="CU37" s="662"/>
      <c r="CV37" s="662"/>
      <c r="CW37" s="662"/>
      <c r="CX37" s="662"/>
      <c r="CY37" s="663"/>
      <c r="CZ37" s="666">
        <v>13.1</v>
      </c>
      <c r="DA37" s="695"/>
      <c r="DB37" s="695"/>
      <c r="DC37" s="696"/>
      <c r="DD37" s="669">
        <v>1123644</v>
      </c>
      <c r="DE37" s="662"/>
      <c r="DF37" s="662"/>
      <c r="DG37" s="662"/>
      <c r="DH37" s="662"/>
      <c r="DI37" s="662"/>
      <c r="DJ37" s="662"/>
      <c r="DK37" s="663"/>
      <c r="DL37" s="669">
        <v>655629</v>
      </c>
      <c r="DM37" s="662"/>
      <c r="DN37" s="662"/>
      <c r="DO37" s="662"/>
      <c r="DP37" s="662"/>
      <c r="DQ37" s="662"/>
      <c r="DR37" s="662"/>
      <c r="DS37" s="662"/>
      <c r="DT37" s="662"/>
      <c r="DU37" s="662"/>
      <c r="DV37" s="663"/>
      <c r="DW37" s="666">
        <v>9.4</v>
      </c>
      <c r="DX37" s="695"/>
      <c r="DY37" s="695"/>
      <c r="DZ37" s="695"/>
      <c r="EA37" s="695"/>
      <c r="EB37" s="695"/>
      <c r="EC37" s="697"/>
    </row>
    <row r="38" spans="2:133" ht="11.25" customHeight="1" x14ac:dyDescent="0.15">
      <c r="B38" s="673" t="s">
        <v>337</v>
      </c>
      <c r="C38" s="674"/>
      <c r="D38" s="674"/>
      <c r="E38" s="674"/>
      <c r="F38" s="674"/>
      <c r="G38" s="674"/>
      <c r="H38" s="674"/>
      <c r="I38" s="674"/>
      <c r="J38" s="674"/>
      <c r="K38" s="674"/>
      <c r="L38" s="674"/>
      <c r="M38" s="674"/>
      <c r="N38" s="674"/>
      <c r="O38" s="674"/>
      <c r="P38" s="674"/>
      <c r="Q38" s="675"/>
      <c r="R38" s="676">
        <v>11014802</v>
      </c>
      <c r="S38" s="713"/>
      <c r="T38" s="713"/>
      <c r="U38" s="713"/>
      <c r="V38" s="713"/>
      <c r="W38" s="713"/>
      <c r="X38" s="713"/>
      <c r="Y38" s="718"/>
      <c r="Z38" s="719">
        <v>100</v>
      </c>
      <c r="AA38" s="719"/>
      <c r="AB38" s="719"/>
      <c r="AC38" s="719"/>
      <c r="AD38" s="720">
        <v>6632358</v>
      </c>
      <c r="AE38" s="720"/>
      <c r="AF38" s="720"/>
      <c r="AG38" s="720"/>
      <c r="AH38" s="720"/>
      <c r="AI38" s="720"/>
      <c r="AJ38" s="720"/>
      <c r="AK38" s="720"/>
      <c r="AL38" s="679">
        <v>100</v>
      </c>
      <c r="AM38" s="721"/>
      <c r="AN38" s="721"/>
      <c r="AO38" s="722"/>
      <c r="AQ38" s="698" t="s">
        <v>338</v>
      </c>
      <c r="AR38" s="699"/>
      <c r="AS38" s="699"/>
      <c r="AT38" s="699"/>
      <c r="AU38" s="699"/>
      <c r="AV38" s="699"/>
      <c r="AW38" s="699"/>
      <c r="AX38" s="699"/>
      <c r="AY38" s="700"/>
      <c r="AZ38" s="661">
        <v>13603</v>
      </c>
      <c r="BA38" s="664"/>
      <c r="BB38" s="664"/>
      <c r="BC38" s="664"/>
      <c r="BD38" s="662"/>
      <c r="BE38" s="662"/>
      <c r="BF38" s="701"/>
      <c r="BG38" s="705" t="s">
        <v>339</v>
      </c>
      <c r="BH38" s="702"/>
      <c r="BI38" s="702"/>
      <c r="BJ38" s="702"/>
      <c r="BK38" s="702"/>
      <c r="BL38" s="702"/>
      <c r="BM38" s="702"/>
      <c r="BN38" s="702"/>
      <c r="BO38" s="702"/>
      <c r="BP38" s="702"/>
      <c r="BQ38" s="702"/>
      <c r="BR38" s="702"/>
      <c r="BS38" s="702"/>
      <c r="BT38" s="702"/>
      <c r="BU38" s="703"/>
      <c r="BV38" s="661">
        <v>5763</v>
      </c>
      <c r="BW38" s="664"/>
      <c r="BX38" s="664"/>
      <c r="BY38" s="664"/>
      <c r="BZ38" s="664"/>
      <c r="CA38" s="664"/>
      <c r="CB38" s="704"/>
      <c r="CD38" s="705" t="s">
        <v>340</v>
      </c>
      <c r="CE38" s="702"/>
      <c r="CF38" s="702"/>
      <c r="CG38" s="702"/>
      <c r="CH38" s="702"/>
      <c r="CI38" s="702"/>
      <c r="CJ38" s="702"/>
      <c r="CK38" s="702"/>
      <c r="CL38" s="702"/>
      <c r="CM38" s="702"/>
      <c r="CN38" s="702"/>
      <c r="CO38" s="702"/>
      <c r="CP38" s="702"/>
      <c r="CQ38" s="703"/>
      <c r="CR38" s="661">
        <v>899927</v>
      </c>
      <c r="CS38" s="664"/>
      <c r="CT38" s="664"/>
      <c r="CU38" s="664"/>
      <c r="CV38" s="664"/>
      <c r="CW38" s="664"/>
      <c r="CX38" s="664"/>
      <c r="CY38" s="665"/>
      <c r="CZ38" s="666">
        <v>8.3000000000000007</v>
      </c>
      <c r="DA38" s="695"/>
      <c r="DB38" s="695"/>
      <c r="DC38" s="696"/>
      <c r="DD38" s="669">
        <v>749983</v>
      </c>
      <c r="DE38" s="664"/>
      <c r="DF38" s="664"/>
      <c r="DG38" s="664"/>
      <c r="DH38" s="664"/>
      <c r="DI38" s="664"/>
      <c r="DJ38" s="664"/>
      <c r="DK38" s="665"/>
      <c r="DL38" s="669">
        <v>715458</v>
      </c>
      <c r="DM38" s="664"/>
      <c r="DN38" s="664"/>
      <c r="DO38" s="664"/>
      <c r="DP38" s="664"/>
      <c r="DQ38" s="664"/>
      <c r="DR38" s="664"/>
      <c r="DS38" s="664"/>
      <c r="DT38" s="664"/>
      <c r="DU38" s="664"/>
      <c r="DV38" s="665"/>
      <c r="DW38" s="666">
        <v>10.3</v>
      </c>
      <c r="DX38" s="695"/>
      <c r="DY38" s="695"/>
      <c r="DZ38" s="695"/>
      <c r="EA38" s="695"/>
      <c r="EB38" s="695"/>
      <c r="EC38" s="697"/>
    </row>
    <row r="39" spans="2:133" ht="11.25" customHeight="1" x14ac:dyDescent="0.15">
      <c r="AQ39" s="698" t="s">
        <v>341</v>
      </c>
      <c r="AR39" s="699"/>
      <c r="AS39" s="699"/>
      <c r="AT39" s="699"/>
      <c r="AU39" s="699"/>
      <c r="AV39" s="699"/>
      <c r="AW39" s="699"/>
      <c r="AX39" s="699"/>
      <c r="AY39" s="700"/>
      <c r="AZ39" s="661" t="s">
        <v>127</v>
      </c>
      <c r="BA39" s="664"/>
      <c r="BB39" s="664"/>
      <c r="BC39" s="664"/>
      <c r="BD39" s="662"/>
      <c r="BE39" s="662"/>
      <c r="BF39" s="701"/>
      <c r="BG39" s="706" t="s">
        <v>342</v>
      </c>
      <c r="BH39" s="707"/>
      <c r="BI39" s="707"/>
      <c r="BJ39" s="707"/>
      <c r="BK39" s="707"/>
      <c r="BL39" s="235"/>
      <c r="BM39" s="702" t="s">
        <v>343</v>
      </c>
      <c r="BN39" s="702"/>
      <c r="BO39" s="702"/>
      <c r="BP39" s="702"/>
      <c r="BQ39" s="702"/>
      <c r="BR39" s="702"/>
      <c r="BS39" s="702"/>
      <c r="BT39" s="702"/>
      <c r="BU39" s="703"/>
      <c r="BV39" s="661">
        <v>97</v>
      </c>
      <c r="BW39" s="664"/>
      <c r="BX39" s="664"/>
      <c r="BY39" s="664"/>
      <c r="BZ39" s="664"/>
      <c r="CA39" s="664"/>
      <c r="CB39" s="704"/>
      <c r="CD39" s="705" t="s">
        <v>344</v>
      </c>
      <c r="CE39" s="702"/>
      <c r="CF39" s="702"/>
      <c r="CG39" s="702"/>
      <c r="CH39" s="702"/>
      <c r="CI39" s="702"/>
      <c r="CJ39" s="702"/>
      <c r="CK39" s="702"/>
      <c r="CL39" s="702"/>
      <c r="CM39" s="702"/>
      <c r="CN39" s="702"/>
      <c r="CO39" s="702"/>
      <c r="CP39" s="702"/>
      <c r="CQ39" s="703"/>
      <c r="CR39" s="661">
        <v>156948</v>
      </c>
      <c r="CS39" s="662"/>
      <c r="CT39" s="662"/>
      <c r="CU39" s="662"/>
      <c r="CV39" s="662"/>
      <c r="CW39" s="662"/>
      <c r="CX39" s="662"/>
      <c r="CY39" s="663"/>
      <c r="CZ39" s="666">
        <v>1.4</v>
      </c>
      <c r="DA39" s="695"/>
      <c r="DB39" s="695"/>
      <c r="DC39" s="696"/>
      <c r="DD39" s="669">
        <v>132863</v>
      </c>
      <c r="DE39" s="662"/>
      <c r="DF39" s="662"/>
      <c r="DG39" s="662"/>
      <c r="DH39" s="662"/>
      <c r="DI39" s="662"/>
      <c r="DJ39" s="662"/>
      <c r="DK39" s="663"/>
      <c r="DL39" s="669" t="s">
        <v>236</v>
      </c>
      <c r="DM39" s="662"/>
      <c r="DN39" s="662"/>
      <c r="DO39" s="662"/>
      <c r="DP39" s="662"/>
      <c r="DQ39" s="662"/>
      <c r="DR39" s="662"/>
      <c r="DS39" s="662"/>
      <c r="DT39" s="662"/>
      <c r="DU39" s="662"/>
      <c r="DV39" s="663"/>
      <c r="DW39" s="666" t="s">
        <v>127</v>
      </c>
      <c r="DX39" s="695"/>
      <c r="DY39" s="695"/>
      <c r="DZ39" s="695"/>
      <c r="EA39" s="695"/>
      <c r="EB39" s="695"/>
      <c r="EC39" s="697"/>
    </row>
    <row r="40" spans="2:133" ht="11.25" customHeight="1" x14ac:dyDescent="0.15">
      <c r="AQ40" s="698" t="s">
        <v>345</v>
      </c>
      <c r="AR40" s="699"/>
      <c r="AS40" s="699"/>
      <c r="AT40" s="699"/>
      <c r="AU40" s="699"/>
      <c r="AV40" s="699"/>
      <c r="AW40" s="699"/>
      <c r="AX40" s="699"/>
      <c r="AY40" s="700"/>
      <c r="AZ40" s="661">
        <v>188088</v>
      </c>
      <c r="BA40" s="664"/>
      <c r="BB40" s="664"/>
      <c r="BC40" s="664"/>
      <c r="BD40" s="662"/>
      <c r="BE40" s="662"/>
      <c r="BF40" s="701"/>
      <c r="BG40" s="706"/>
      <c r="BH40" s="707"/>
      <c r="BI40" s="707"/>
      <c r="BJ40" s="707"/>
      <c r="BK40" s="707"/>
      <c r="BL40" s="235"/>
      <c r="BM40" s="702" t="s">
        <v>346</v>
      </c>
      <c r="BN40" s="702"/>
      <c r="BO40" s="702"/>
      <c r="BP40" s="702"/>
      <c r="BQ40" s="702"/>
      <c r="BR40" s="702"/>
      <c r="BS40" s="702"/>
      <c r="BT40" s="702"/>
      <c r="BU40" s="703"/>
      <c r="BV40" s="661" t="s">
        <v>257</v>
      </c>
      <c r="BW40" s="664"/>
      <c r="BX40" s="664"/>
      <c r="BY40" s="664"/>
      <c r="BZ40" s="664"/>
      <c r="CA40" s="664"/>
      <c r="CB40" s="704"/>
      <c r="CD40" s="705" t="s">
        <v>347</v>
      </c>
      <c r="CE40" s="702"/>
      <c r="CF40" s="702"/>
      <c r="CG40" s="702"/>
      <c r="CH40" s="702"/>
      <c r="CI40" s="702"/>
      <c r="CJ40" s="702"/>
      <c r="CK40" s="702"/>
      <c r="CL40" s="702"/>
      <c r="CM40" s="702"/>
      <c r="CN40" s="702"/>
      <c r="CO40" s="702"/>
      <c r="CP40" s="702"/>
      <c r="CQ40" s="703"/>
      <c r="CR40" s="661">
        <v>65099</v>
      </c>
      <c r="CS40" s="664"/>
      <c r="CT40" s="664"/>
      <c r="CU40" s="664"/>
      <c r="CV40" s="664"/>
      <c r="CW40" s="664"/>
      <c r="CX40" s="664"/>
      <c r="CY40" s="665"/>
      <c r="CZ40" s="666">
        <v>0.6</v>
      </c>
      <c r="DA40" s="695"/>
      <c r="DB40" s="695"/>
      <c r="DC40" s="696"/>
      <c r="DD40" s="669">
        <v>1131</v>
      </c>
      <c r="DE40" s="664"/>
      <c r="DF40" s="664"/>
      <c r="DG40" s="664"/>
      <c r="DH40" s="664"/>
      <c r="DI40" s="664"/>
      <c r="DJ40" s="664"/>
      <c r="DK40" s="665"/>
      <c r="DL40" s="669" t="s">
        <v>236</v>
      </c>
      <c r="DM40" s="664"/>
      <c r="DN40" s="664"/>
      <c r="DO40" s="664"/>
      <c r="DP40" s="664"/>
      <c r="DQ40" s="664"/>
      <c r="DR40" s="664"/>
      <c r="DS40" s="664"/>
      <c r="DT40" s="664"/>
      <c r="DU40" s="664"/>
      <c r="DV40" s="665"/>
      <c r="DW40" s="666" t="s">
        <v>236</v>
      </c>
      <c r="DX40" s="695"/>
      <c r="DY40" s="695"/>
      <c r="DZ40" s="695"/>
      <c r="EA40" s="695"/>
      <c r="EB40" s="695"/>
      <c r="EC40" s="697"/>
    </row>
    <row r="41" spans="2:133" ht="11.25" customHeight="1" x14ac:dyDescent="0.15">
      <c r="AQ41" s="710" t="s">
        <v>348</v>
      </c>
      <c r="AR41" s="711"/>
      <c r="AS41" s="711"/>
      <c r="AT41" s="711"/>
      <c r="AU41" s="711"/>
      <c r="AV41" s="711"/>
      <c r="AW41" s="711"/>
      <c r="AX41" s="711"/>
      <c r="AY41" s="712"/>
      <c r="AZ41" s="676">
        <v>711839</v>
      </c>
      <c r="BA41" s="713"/>
      <c r="BB41" s="713"/>
      <c r="BC41" s="713"/>
      <c r="BD41" s="677"/>
      <c r="BE41" s="677"/>
      <c r="BF41" s="714"/>
      <c r="BG41" s="708"/>
      <c r="BH41" s="709"/>
      <c r="BI41" s="709"/>
      <c r="BJ41" s="709"/>
      <c r="BK41" s="709"/>
      <c r="BL41" s="236"/>
      <c r="BM41" s="715" t="s">
        <v>349</v>
      </c>
      <c r="BN41" s="715"/>
      <c r="BO41" s="715"/>
      <c r="BP41" s="715"/>
      <c r="BQ41" s="715"/>
      <c r="BR41" s="715"/>
      <c r="BS41" s="715"/>
      <c r="BT41" s="715"/>
      <c r="BU41" s="716"/>
      <c r="BV41" s="676">
        <v>330</v>
      </c>
      <c r="BW41" s="713"/>
      <c r="BX41" s="713"/>
      <c r="BY41" s="713"/>
      <c r="BZ41" s="713"/>
      <c r="CA41" s="713"/>
      <c r="CB41" s="717"/>
      <c r="CD41" s="705" t="s">
        <v>350</v>
      </c>
      <c r="CE41" s="702"/>
      <c r="CF41" s="702"/>
      <c r="CG41" s="702"/>
      <c r="CH41" s="702"/>
      <c r="CI41" s="702"/>
      <c r="CJ41" s="702"/>
      <c r="CK41" s="702"/>
      <c r="CL41" s="702"/>
      <c r="CM41" s="702"/>
      <c r="CN41" s="702"/>
      <c r="CO41" s="702"/>
      <c r="CP41" s="702"/>
      <c r="CQ41" s="703"/>
      <c r="CR41" s="661" t="s">
        <v>127</v>
      </c>
      <c r="CS41" s="662"/>
      <c r="CT41" s="662"/>
      <c r="CU41" s="662"/>
      <c r="CV41" s="662"/>
      <c r="CW41" s="662"/>
      <c r="CX41" s="662"/>
      <c r="CY41" s="663"/>
      <c r="CZ41" s="666" t="s">
        <v>257</v>
      </c>
      <c r="DA41" s="695"/>
      <c r="DB41" s="695"/>
      <c r="DC41" s="696"/>
      <c r="DD41" s="669" t="s">
        <v>257</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352</v>
      </c>
      <c r="CE42" s="659"/>
      <c r="CF42" s="659"/>
      <c r="CG42" s="659"/>
      <c r="CH42" s="659"/>
      <c r="CI42" s="659"/>
      <c r="CJ42" s="659"/>
      <c r="CK42" s="659"/>
      <c r="CL42" s="659"/>
      <c r="CM42" s="659"/>
      <c r="CN42" s="659"/>
      <c r="CO42" s="659"/>
      <c r="CP42" s="659"/>
      <c r="CQ42" s="660"/>
      <c r="CR42" s="661">
        <v>925284</v>
      </c>
      <c r="CS42" s="664"/>
      <c r="CT42" s="664"/>
      <c r="CU42" s="664"/>
      <c r="CV42" s="664"/>
      <c r="CW42" s="664"/>
      <c r="CX42" s="664"/>
      <c r="CY42" s="665"/>
      <c r="CZ42" s="666">
        <v>8.5</v>
      </c>
      <c r="DA42" s="667"/>
      <c r="DB42" s="667"/>
      <c r="DC42" s="668"/>
      <c r="DD42" s="669">
        <v>202046</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354</v>
      </c>
      <c r="CE43" s="659"/>
      <c r="CF43" s="659"/>
      <c r="CG43" s="659"/>
      <c r="CH43" s="659"/>
      <c r="CI43" s="659"/>
      <c r="CJ43" s="659"/>
      <c r="CK43" s="659"/>
      <c r="CL43" s="659"/>
      <c r="CM43" s="659"/>
      <c r="CN43" s="659"/>
      <c r="CO43" s="659"/>
      <c r="CP43" s="659"/>
      <c r="CQ43" s="660"/>
      <c r="CR43" s="661">
        <v>12326</v>
      </c>
      <c r="CS43" s="662"/>
      <c r="CT43" s="662"/>
      <c r="CU43" s="662"/>
      <c r="CV43" s="662"/>
      <c r="CW43" s="662"/>
      <c r="CX43" s="662"/>
      <c r="CY43" s="663"/>
      <c r="CZ43" s="666">
        <v>0.1</v>
      </c>
      <c r="DA43" s="695"/>
      <c r="DB43" s="695"/>
      <c r="DC43" s="696"/>
      <c r="DD43" s="669">
        <v>12326</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355</v>
      </c>
      <c r="CD44" s="689" t="s">
        <v>307</v>
      </c>
      <c r="CE44" s="690"/>
      <c r="CF44" s="658" t="s">
        <v>356</v>
      </c>
      <c r="CG44" s="659"/>
      <c r="CH44" s="659"/>
      <c r="CI44" s="659"/>
      <c r="CJ44" s="659"/>
      <c r="CK44" s="659"/>
      <c r="CL44" s="659"/>
      <c r="CM44" s="659"/>
      <c r="CN44" s="659"/>
      <c r="CO44" s="659"/>
      <c r="CP44" s="659"/>
      <c r="CQ44" s="660"/>
      <c r="CR44" s="661">
        <v>925284</v>
      </c>
      <c r="CS44" s="664"/>
      <c r="CT44" s="664"/>
      <c r="CU44" s="664"/>
      <c r="CV44" s="664"/>
      <c r="CW44" s="664"/>
      <c r="CX44" s="664"/>
      <c r="CY44" s="665"/>
      <c r="CZ44" s="666">
        <v>8.5</v>
      </c>
      <c r="DA44" s="667"/>
      <c r="DB44" s="667"/>
      <c r="DC44" s="668"/>
      <c r="DD44" s="669">
        <v>202046</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357</v>
      </c>
      <c r="CG45" s="659"/>
      <c r="CH45" s="659"/>
      <c r="CI45" s="659"/>
      <c r="CJ45" s="659"/>
      <c r="CK45" s="659"/>
      <c r="CL45" s="659"/>
      <c r="CM45" s="659"/>
      <c r="CN45" s="659"/>
      <c r="CO45" s="659"/>
      <c r="CP45" s="659"/>
      <c r="CQ45" s="660"/>
      <c r="CR45" s="661">
        <v>396132</v>
      </c>
      <c r="CS45" s="662"/>
      <c r="CT45" s="662"/>
      <c r="CU45" s="662"/>
      <c r="CV45" s="662"/>
      <c r="CW45" s="662"/>
      <c r="CX45" s="662"/>
      <c r="CY45" s="663"/>
      <c r="CZ45" s="666">
        <v>3.7</v>
      </c>
      <c r="DA45" s="695"/>
      <c r="DB45" s="695"/>
      <c r="DC45" s="696"/>
      <c r="DD45" s="669">
        <v>14788</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358</v>
      </c>
      <c r="CG46" s="659"/>
      <c r="CH46" s="659"/>
      <c r="CI46" s="659"/>
      <c r="CJ46" s="659"/>
      <c r="CK46" s="659"/>
      <c r="CL46" s="659"/>
      <c r="CM46" s="659"/>
      <c r="CN46" s="659"/>
      <c r="CO46" s="659"/>
      <c r="CP46" s="659"/>
      <c r="CQ46" s="660"/>
      <c r="CR46" s="661">
        <v>480850</v>
      </c>
      <c r="CS46" s="664"/>
      <c r="CT46" s="664"/>
      <c r="CU46" s="664"/>
      <c r="CV46" s="664"/>
      <c r="CW46" s="664"/>
      <c r="CX46" s="664"/>
      <c r="CY46" s="665"/>
      <c r="CZ46" s="666">
        <v>4.4000000000000004</v>
      </c>
      <c r="DA46" s="667"/>
      <c r="DB46" s="667"/>
      <c r="DC46" s="668"/>
      <c r="DD46" s="669">
        <v>182330</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359</v>
      </c>
      <c r="CG47" s="659"/>
      <c r="CH47" s="659"/>
      <c r="CI47" s="659"/>
      <c r="CJ47" s="659"/>
      <c r="CK47" s="659"/>
      <c r="CL47" s="659"/>
      <c r="CM47" s="659"/>
      <c r="CN47" s="659"/>
      <c r="CO47" s="659"/>
      <c r="CP47" s="659"/>
      <c r="CQ47" s="660"/>
      <c r="CR47" s="661" t="s">
        <v>127</v>
      </c>
      <c r="CS47" s="662"/>
      <c r="CT47" s="662"/>
      <c r="CU47" s="662"/>
      <c r="CV47" s="662"/>
      <c r="CW47" s="662"/>
      <c r="CX47" s="662"/>
      <c r="CY47" s="663"/>
      <c r="CZ47" s="666" t="s">
        <v>127</v>
      </c>
      <c r="DA47" s="695"/>
      <c r="DB47" s="695"/>
      <c r="DC47" s="696"/>
      <c r="DD47" s="669" t="s">
        <v>127</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360</v>
      </c>
      <c r="CG48" s="659"/>
      <c r="CH48" s="659"/>
      <c r="CI48" s="659"/>
      <c r="CJ48" s="659"/>
      <c r="CK48" s="659"/>
      <c r="CL48" s="659"/>
      <c r="CM48" s="659"/>
      <c r="CN48" s="659"/>
      <c r="CO48" s="659"/>
      <c r="CP48" s="659"/>
      <c r="CQ48" s="660"/>
      <c r="CR48" s="661" t="s">
        <v>257</v>
      </c>
      <c r="CS48" s="664"/>
      <c r="CT48" s="664"/>
      <c r="CU48" s="664"/>
      <c r="CV48" s="664"/>
      <c r="CW48" s="664"/>
      <c r="CX48" s="664"/>
      <c r="CY48" s="665"/>
      <c r="CZ48" s="666" t="s">
        <v>127</v>
      </c>
      <c r="DA48" s="667"/>
      <c r="DB48" s="667"/>
      <c r="DC48" s="668"/>
      <c r="DD48" s="669" t="s">
        <v>257</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361</v>
      </c>
      <c r="CE49" s="674"/>
      <c r="CF49" s="674"/>
      <c r="CG49" s="674"/>
      <c r="CH49" s="674"/>
      <c r="CI49" s="674"/>
      <c r="CJ49" s="674"/>
      <c r="CK49" s="674"/>
      <c r="CL49" s="674"/>
      <c r="CM49" s="674"/>
      <c r="CN49" s="674"/>
      <c r="CO49" s="674"/>
      <c r="CP49" s="674"/>
      <c r="CQ49" s="675"/>
      <c r="CR49" s="676">
        <v>10841612</v>
      </c>
      <c r="CS49" s="677"/>
      <c r="CT49" s="677"/>
      <c r="CU49" s="677"/>
      <c r="CV49" s="677"/>
      <c r="CW49" s="677"/>
      <c r="CX49" s="677"/>
      <c r="CY49" s="678"/>
      <c r="CZ49" s="679">
        <v>100</v>
      </c>
      <c r="DA49" s="680"/>
      <c r="DB49" s="680"/>
      <c r="DC49" s="681"/>
      <c r="DD49" s="682">
        <v>8005625</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HyHb+Jf0Hb4scorxc5JIw2rmjWFhKNJtL2dmTpU/JBQgTHl/ajWHzZ+Ra3woeceJ6r8nhmwz8fbvlUAdg6t2xQ==" saltValue="OACY3Z5JQnvNyiwuuFePx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363</v>
      </c>
      <c r="DK2" s="1200"/>
      <c r="DL2" s="1200"/>
      <c r="DM2" s="1200"/>
      <c r="DN2" s="1200"/>
      <c r="DO2" s="1201"/>
      <c r="DP2" s="249"/>
      <c r="DQ2" s="1199" t="s">
        <v>364</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365</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367</v>
      </c>
      <c r="B5" s="1085"/>
      <c r="C5" s="1085"/>
      <c r="D5" s="1085"/>
      <c r="E5" s="1085"/>
      <c r="F5" s="1085"/>
      <c r="G5" s="1085"/>
      <c r="H5" s="1085"/>
      <c r="I5" s="1085"/>
      <c r="J5" s="1085"/>
      <c r="K5" s="1085"/>
      <c r="L5" s="1085"/>
      <c r="M5" s="1085"/>
      <c r="N5" s="1085"/>
      <c r="O5" s="1085"/>
      <c r="P5" s="1086"/>
      <c r="Q5" s="1090" t="s">
        <v>368</v>
      </c>
      <c r="R5" s="1091"/>
      <c r="S5" s="1091"/>
      <c r="T5" s="1091"/>
      <c r="U5" s="1092"/>
      <c r="V5" s="1090" t="s">
        <v>369</v>
      </c>
      <c r="W5" s="1091"/>
      <c r="X5" s="1091"/>
      <c r="Y5" s="1091"/>
      <c r="Z5" s="1092"/>
      <c r="AA5" s="1090" t="s">
        <v>370</v>
      </c>
      <c r="AB5" s="1091"/>
      <c r="AC5" s="1091"/>
      <c r="AD5" s="1091"/>
      <c r="AE5" s="1091"/>
      <c r="AF5" s="1202" t="s">
        <v>371</v>
      </c>
      <c r="AG5" s="1091"/>
      <c r="AH5" s="1091"/>
      <c r="AI5" s="1091"/>
      <c r="AJ5" s="1106"/>
      <c r="AK5" s="1091" t="s">
        <v>372</v>
      </c>
      <c r="AL5" s="1091"/>
      <c r="AM5" s="1091"/>
      <c r="AN5" s="1091"/>
      <c r="AO5" s="1092"/>
      <c r="AP5" s="1090" t="s">
        <v>373</v>
      </c>
      <c r="AQ5" s="1091"/>
      <c r="AR5" s="1091"/>
      <c r="AS5" s="1091"/>
      <c r="AT5" s="1092"/>
      <c r="AU5" s="1090" t="s">
        <v>374</v>
      </c>
      <c r="AV5" s="1091"/>
      <c r="AW5" s="1091"/>
      <c r="AX5" s="1091"/>
      <c r="AY5" s="1106"/>
      <c r="AZ5" s="256"/>
      <c r="BA5" s="256"/>
      <c r="BB5" s="256"/>
      <c r="BC5" s="256"/>
      <c r="BD5" s="256"/>
      <c r="BE5" s="257"/>
      <c r="BF5" s="257"/>
      <c r="BG5" s="257"/>
      <c r="BH5" s="257"/>
      <c r="BI5" s="257"/>
      <c r="BJ5" s="257"/>
      <c r="BK5" s="257"/>
      <c r="BL5" s="257"/>
      <c r="BM5" s="257"/>
      <c r="BN5" s="257"/>
      <c r="BO5" s="257"/>
      <c r="BP5" s="257"/>
      <c r="BQ5" s="1084" t="s">
        <v>375</v>
      </c>
      <c r="BR5" s="1085"/>
      <c r="BS5" s="1085"/>
      <c r="BT5" s="1085"/>
      <c r="BU5" s="1085"/>
      <c r="BV5" s="1085"/>
      <c r="BW5" s="1085"/>
      <c r="BX5" s="1085"/>
      <c r="BY5" s="1085"/>
      <c r="BZ5" s="1085"/>
      <c r="CA5" s="1085"/>
      <c r="CB5" s="1085"/>
      <c r="CC5" s="1085"/>
      <c r="CD5" s="1085"/>
      <c r="CE5" s="1085"/>
      <c r="CF5" s="1085"/>
      <c r="CG5" s="1086"/>
      <c r="CH5" s="1090" t="s">
        <v>376</v>
      </c>
      <c r="CI5" s="1091"/>
      <c r="CJ5" s="1091"/>
      <c r="CK5" s="1091"/>
      <c r="CL5" s="1092"/>
      <c r="CM5" s="1090" t="s">
        <v>377</v>
      </c>
      <c r="CN5" s="1091"/>
      <c r="CO5" s="1091"/>
      <c r="CP5" s="1091"/>
      <c r="CQ5" s="1092"/>
      <c r="CR5" s="1090" t="s">
        <v>378</v>
      </c>
      <c r="CS5" s="1091"/>
      <c r="CT5" s="1091"/>
      <c r="CU5" s="1091"/>
      <c r="CV5" s="1092"/>
      <c r="CW5" s="1090" t="s">
        <v>379</v>
      </c>
      <c r="CX5" s="1091"/>
      <c r="CY5" s="1091"/>
      <c r="CZ5" s="1091"/>
      <c r="DA5" s="1092"/>
      <c r="DB5" s="1090" t="s">
        <v>380</v>
      </c>
      <c r="DC5" s="1091"/>
      <c r="DD5" s="1091"/>
      <c r="DE5" s="1091"/>
      <c r="DF5" s="1092"/>
      <c r="DG5" s="1187" t="s">
        <v>381</v>
      </c>
      <c r="DH5" s="1188"/>
      <c r="DI5" s="1188"/>
      <c r="DJ5" s="1188"/>
      <c r="DK5" s="1189"/>
      <c r="DL5" s="1187" t="s">
        <v>382</v>
      </c>
      <c r="DM5" s="1188"/>
      <c r="DN5" s="1188"/>
      <c r="DO5" s="1188"/>
      <c r="DP5" s="1189"/>
      <c r="DQ5" s="1090" t="s">
        <v>383</v>
      </c>
      <c r="DR5" s="1091"/>
      <c r="DS5" s="1091"/>
      <c r="DT5" s="1091"/>
      <c r="DU5" s="1092"/>
      <c r="DV5" s="1090" t="s">
        <v>374</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384</v>
      </c>
      <c r="C7" s="1140"/>
      <c r="D7" s="1140"/>
      <c r="E7" s="1140"/>
      <c r="F7" s="1140"/>
      <c r="G7" s="1140"/>
      <c r="H7" s="1140"/>
      <c r="I7" s="1140"/>
      <c r="J7" s="1140"/>
      <c r="K7" s="1140"/>
      <c r="L7" s="1140"/>
      <c r="M7" s="1140"/>
      <c r="N7" s="1140"/>
      <c r="O7" s="1140"/>
      <c r="P7" s="1141"/>
      <c r="Q7" s="1193">
        <v>11015</v>
      </c>
      <c r="R7" s="1194"/>
      <c r="S7" s="1194"/>
      <c r="T7" s="1194"/>
      <c r="U7" s="1194"/>
      <c r="V7" s="1194">
        <v>10842</v>
      </c>
      <c r="W7" s="1194"/>
      <c r="X7" s="1194"/>
      <c r="Y7" s="1194"/>
      <c r="Z7" s="1194"/>
      <c r="AA7" s="1194">
        <v>173</v>
      </c>
      <c r="AB7" s="1194"/>
      <c r="AC7" s="1194"/>
      <c r="AD7" s="1194"/>
      <c r="AE7" s="1195"/>
      <c r="AF7" s="1196">
        <v>138</v>
      </c>
      <c r="AG7" s="1197"/>
      <c r="AH7" s="1197"/>
      <c r="AI7" s="1197"/>
      <c r="AJ7" s="1198"/>
      <c r="AK7" s="1180">
        <v>589</v>
      </c>
      <c r="AL7" s="1181"/>
      <c r="AM7" s="1181"/>
      <c r="AN7" s="1181"/>
      <c r="AO7" s="1181"/>
      <c r="AP7" s="1181">
        <v>11014</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579</v>
      </c>
      <c r="BT7" s="1185"/>
      <c r="BU7" s="1185"/>
      <c r="BV7" s="1185"/>
      <c r="BW7" s="1185"/>
      <c r="BX7" s="1185"/>
      <c r="BY7" s="1185"/>
      <c r="BZ7" s="1185"/>
      <c r="CA7" s="1185"/>
      <c r="CB7" s="1185"/>
      <c r="CC7" s="1185"/>
      <c r="CD7" s="1185"/>
      <c r="CE7" s="1185"/>
      <c r="CF7" s="1185"/>
      <c r="CG7" s="1186"/>
      <c r="CH7" s="1177" t="s">
        <v>580</v>
      </c>
      <c r="CI7" s="1178"/>
      <c r="CJ7" s="1178"/>
      <c r="CK7" s="1178"/>
      <c r="CL7" s="1179"/>
      <c r="CM7" s="1177">
        <v>14</v>
      </c>
      <c r="CN7" s="1178"/>
      <c r="CO7" s="1178"/>
      <c r="CP7" s="1178"/>
      <c r="CQ7" s="1179"/>
      <c r="CR7" s="1177">
        <v>12</v>
      </c>
      <c r="CS7" s="1178"/>
      <c r="CT7" s="1178"/>
      <c r="CU7" s="1178"/>
      <c r="CV7" s="1179"/>
      <c r="CW7" s="1177" t="s">
        <v>578</v>
      </c>
      <c r="CX7" s="1178"/>
      <c r="CY7" s="1178"/>
      <c r="CZ7" s="1178"/>
      <c r="DA7" s="1179"/>
      <c r="DB7" s="1177" t="s">
        <v>506</v>
      </c>
      <c r="DC7" s="1178"/>
      <c r="DD7" s="1178"/>
      <c r="DE7" s="1178"/>
      <c r="DF7" s="1179"/>
      <c r="DG7" s="1177" t="s">
        <v>506</v>
      </c>
      <c r="DH7" s="1178"/>
      <c r="DI7" s="1178"/>
      <c r="DJ7" s="1178"/>
      <c r="DK7" s="1179"/>
      <c r="DL7" s="1177" t="s">
        <v>506</v>
      </c>
      <c r="DM7" s="1178"/>
      <c r="DN7" s="1178"/>
      <c r="DO7" s="1178"/>
      <c r="DP7" s="1179"/>
      <c r="DQ7" s="1177" t="s">
        <v>506</v>
      </c>
      <c r="DR7" s="1178"/>
      <c r="DS7" s="1178"/>
      <c r="DT7" s="1178"/>
      <c r="DU7" s="1179"/>
      <c r="DV7" s="1204"/>
      <c r="DW7" s="1205"/>
      <c r="DX7" s="1205"/>
      <c r="DY7" s="1205"/>
      <c r="DZ7" s="1206"/>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385</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386</v>
      </c>
      <c r="B23" s="1033" t="s">
        <v>387</v>
      </c>
      <c r="C23" s="1034"/>
      <c r="D23" s="1034"/>
      <c r="E23" s="1034"/>
      <c r="F23" s="1034"/>
      <c r="G23" s="1034"/>
      <c r="H23" s="1034"/>
      <c r="I23" s="1034"/>
      <c r="J23" s="1034"/>
      <c r="K23" s="1034"/>
      <c r="L23" s="1034"/>
      <c r="M23" s="1034"/>
      <c r="N23" s="1034"/>
      <c r="O23" s="1034"/>
      <c r="P23" s="1035"/>
      <c r="Q23" s="1157">
        <v>11015</v>
      </c>
      <c r="R23" s="1158"/>
      <c r="S23" s="1158"/>
      <c r="T23" s="1158"/>
      <c r="U23" s="1158"/>
      <c r="V23" s="1158">
        <v>10842</v>
      </c>
      <c r="W23" s="1158"/>
      <c r="X23" s="1158"/>
      <c r="Y23" s="1158"/>
      <c r="Z23" s="1158"/>
      <c r="AA23" s="1158">
        <v>173</v>
      </c>
      <c r="AB23" s="1158"/>
      <c r="AC23" s="1158"/>
      <c r="AD23" s="1158"/>
      <c r="AE23" s="1159"/>
      <c r="AF23" s="1160">
        <v>138</v>
      </c>
      <c r="AG23" s="1158"/>
      <c r="AH23" s="1158"/>
      <c r="AI23" s="1158"/>
      <c r="AJ23" s="1161"/>
      <c r="AK23" s="1162"/>
      <c r="AL23" s="1163"/>
      <c r="AM23" s="1163"/>
      <c r="AN23" s="1163"/>
      <c r="AO23" s="1163"/>
      <c r="AP23" s="1158">
        <v>11014</v>
      </c>
      <c r="AQ23" s="1158"/>
      <c r="AR23" s="1158"/>
      <c r="AS23" s="1158"/>
      <c r="AT23" s="1158"/>
      <c r="AU23" s="1164"/>
      <c r="AV23" s="1164"/>
      <c r="AW23" s="1164"/>
      <c r="AX23" s="1164"/>
      <c r="AY23" s="1165"/>
      <c r="AZ23" s="1154" t="s">
        <v>127</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388</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389</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367</v>
      </c>
      <c r="B26" s="1085"/>
      <c r="C26" s="1085"/>
      <c r="D26" s="1085"/>
      <c r="E26" s="1085"/>
      <c r="F26" s="1085"/>
      <c r="G26" s="1085"/>
      <c r="H26" s="1085"/>
      <c r="I26" s="1085"/>
      <c r="J26" s="1085"/>
      <c r="K26" s="1085"/>
      <c r="L26" s="1085"/>
      <c r="M26" s="1085"/>
      <c r="N26" s="1085"/>
      <c r="O26" s="1085"/>
      <c r="P26" s="1086"/>
      <c r="Q26" s="1090" t="s">
        <v>390</v>
      </c>
      <c r="R26" s="1091"/>
      <c r="S26" s="1091"/>
      <c r="T26" s="1091"/>
      <c r="U26" s="1092"/>
      <c r="V26" s="1090" t="s">
        <v>391</v>
      </c>
      <c r="W26" s="1091"/>
      <c r="X26" s="1091"/>
      <c r="Y26" s="1091"/>
      <c r="Z26" s="1092"/>
      <c r="AA26" s="1090" t="s">
        <v>392</v>
      </c>
      <c r="AB26" s="1091"/>
      <c r="AC26" s="1091"/>
      <c r="AD26" s="1091"/>
      <c r="AE26" s="1091"/>
      <c r="AF26" s="1148" t="s">
        <v>393</v>
      </c>
      <c r="AG26" s="1097"/>
      <c r="AH26" s="1097"/>
      <c r="AI26" s="1097"/>
      <c r="AJ26" s="1149"/>
      <c r="AK26" s="1091" t="s">
        <v>394</v>
      </c>
      <c r="AL26" s="1091"/>
      <c r="AM26" s="1091"/>
      <c r="AN26" s="1091"/>
      <c r="AO26" s="1092"/>
      <c r="AP26" s="1090" t="s">
        <v>395</v>
      </c>
      <c r="AQ26" s="1091"/>
      <c r="AR26" s="1091"/>
      <c r="AS26" s="1091"/>
      <c r="AT26" s="1092"/>
      <c r="AU26" s="1090" t="s">
        <v>396</v>
      </c>
      <c r="AV26" s="1091"/>
      <c r="AW26" s="1091"/>
      <c r="AX26" s="1091"/>
      <c r="AY26" s="1092"/>
      <c r="AZ26" s="1090" t="s">
        <v>397</v>
      </c>
      <c r="BA26" s="1091"/>
      <c r="BB26" s="1091"/>
      <c r="BC26" s="1091"/>
      <c r="BD26" s="1092"/>
      <c r="BE26" s="1090" t="s">
        <v>374</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398</v>
      </c>
      <c r="C28" s="1140"/>
      <c r="D28" s="1140"/>
      <c r="E28" s="1140"/>
      <c r="F28" s="1140"/>
      <c r="G28" s="1140"/>
      <c r="H28" s="1140"/>
      <c r="I28" s="1140"/>
      <c r="J28" s="1140"/>
      <c r="K28" s="1140"/>
      <c r="L28" s="1140"/>
      <c r="M28" s="1140"/>
      <c r="N28" s="1140"/>
      <c r="O28" s="1140"/>
      <c r="P28" s="1141"/>
      <c r="Q28" s="1142">
        <v>2836</v>
      </c>
      <c r="R28" s="1143"/>
      <c r="S28" s="1143"/>
      <c r="T28" s="1143"/>
      <c r="U28" s="1143"/>
      <c r="V28" s="1143">
        <v>2792</v>
      </c>
      <c r="W28" s="1143"/>
      <c r="X28" s="1143"/>
      <c r="Y28" s="1143"/>
      <c r="Z28" s="1143"/>
      <c r="AA28" s="1143">
        <v>44</v>
      </c>
      <c r="AB28" s="1143"/>
      <c r="AC28" s="1143"/>
      <c r="AD28" s="1143"/>
      <c r="AE28" s="1144"/>
      <c r="AF28" s="1145">
        <v>44</v>
      </c>
      <c r="AG28" s="1143"/>
      <c r="AH28" s="1143"/>
      <c r="AI28" s="1143"/>
      <c r="AJ28" s="1146"/>
      <c r="AK28" s="1147">
        <v>211</v>
      </c>
      <c r="AL28" s="1135"/>
      <c r="AM28" s="1135"/>
      <c r="AN28" s="1135"/>
      <c r="AO28" s="1135"/>
      <c r="AP28" s="1135" t="s">
        <v>572</v>
      </c>
      <c r="AQ28" s="1135"/>
      <c r="AR28" s="1135"/>
      <c r="AS28" s="1135"/>
      <c r="AT28" s="1135"/>
      <c r="AU28" s="1135" t="s">
        <v>572</v>
      </c>
      <c r="AV28" s="1135"/>
      <c r="AW28" s="1135"/>
      <c r="AX28" s="1135"/>
      <c r="AY28" s="1135"/>
      <c r="AZ28" s="1136" t="s">
        <v>572</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399</v>
      </c>
      <c r="C29" s="1127"/>
      <c r="D29" s="1127"/>
      <c r="E29" s="1127"/>
      <c r="F29" s="1127"/>
      <c r="G29" s="1127"/>
      <c r="H29" s="1127"/>
      <c r="I29" s="1127"/>
      <c r="J29" s="1127"/>
      <c r="K29" s="1127"/>
      <c r="L29" s="1127"/>
      <c r="M29" s="1127"/>
      <c r="N29" s="1127"/>
      <c r="O29" s="1127"/>
      <c r="P29" s="1128"/>
      <c r="Q29" s="1132">
        <v>2491</v>
      </c>
      <c r="R29" s="1133"/>
      <c r="S29" s="1133"/>
      <c r="T29" s="1133"/>
      <c r="U29" s="1133"/>
      <c r="V29" s="1133">
        <v>2427</v>
      </c>
      <c r="W29" s="1133"/>
      <c r="X29" s="1133"/>
      <c r="Y29" s="1133"/>
      <c r="Z29" s="1133"/>
      <c r="AA29" s="1133">
        <v>63</v>
      </c>
      <c r="AB29" s="1133"/>
      <c r="AC29" s="1133"/>
      <c r="AD29" s="1133"/>
      <c r="AE29" s="1134"/>
      <c r="AF29" s="1108">
        <v>63</v>
      </c>
      <c r="AG29" s="1109"/>
      <c r="AH29" s="1109"/>
      <c r="AI29" s="1109"/>
      <c r="AJ29" s="1110"/>
      <c r="AK29" s="1069">
        <v>363</v>
      </c>
      <c r="AL29" s="1060"/>
      <c r="AM29" s="1060"/>
      <c r="AN29" s="1060"/>
      <c r="AO29" s="1060"/>
      <c r="AP29" s="1060" t="s">
        <v>572</v>
      </c>
      <c r="AQ29" s="1060"/>
      <c r="AR29" s="1060"/>
      <c r="AS29" s="1060"/>
      <c r="AT29" s="1060"/>
      <c r="AU29" s="1060" t="s">
        <v>572</v>
      </c>
      <c r="AV29" s="1060"/>
      <c r="AW29" s="1060"/>
      <c r="AX29" s="1060"/>
      <c r="AY29" s="1060"/>
      <c r="AZ29" s="1131" t="s">
        <v>572</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400</v>
      </c>
      <c r="C30" s="1127"/>
      <c r="D30" s="1127"/>
      <c r="E30" s="1127"/>
      <c r="F30" s="1127"/>
      <c r="G30" s="1127"/>
      <c r="H30" s="1127"/>
      <c r="I30" s="1127"/>
      <c r="J30" s="1127"/>
      <c r="K30" s="1127"/>
      <c r="L30" s="1127"/>
      <c r="M30" s="1127"/>
      <c r="N30" s="1127"/>
      <c r="O30" s="1127"/>
      <c r="P30" s="1128"/>
      <c r="Q30" s="1132">
        <v>300</v>
      </c>
      <c r="R30" s="1133"/>
      <c r="S30" s="1133"/>
      <c r="T30" s="1133"/>
      <c r="U30" s="1133"/>
      <c r="V30" s="1133">
        <v>300</v>
      </c>
      <c r="W30" s="1133"/>
      <c r="X30" s="1133"/>
      <c r="Y30" s="1133"/>
      <c r="Z30" s="1133"/>
      <c r="AA30" s="1133">
        <v>0</v>
      </c>
      <c r="AB30" s="1133"/>
      <c r="AC30" s="1133"/>
      <c r="AD30" s="1133"/>
      <c r="AE30" s="1134"/>
      <c r="AF30" s="1108">
        <v>0</v>
      </c>
      <c r="AG30" s="1109"/>
      <c r="AH30" s="1109"/>
      <c r="AI30" s="1109"/>
      <c r="AJ30" s="1110"/>
      <c r="AK30" s="1069">
        <v>89</v>
      </c>
      <c r="AL30" s="1060"/>
      <c r="AM30" s="1060"/>
      <c r="AN30" s="1060"/>
      <c r="AO30" s="1060"/>
      <c r="AP30" s="1060" t="s">
        <v>572</v>
      </c>
      <c r="AQ30" s="1060"/>
      <c r="AR30" s="1060"/>
      <c r="AS30" s="1060"/>
      <c r="AT30" s="1060"/>
      <c r="AU30" s="1060" t="s">
        <v>572</v>
      </c>
      <c r="AV30" s="1060"/>
      <c r="AW30" s="1060"/>
      <c r="AX30" s="1060"/>
      <c r="AY30" s="1060"/>
      <c r="AZ30" s="1131" t="s">
        <v>572</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401</v>
      </c>
      <c r="C31" s="1127"/>
      <c r="D31" s="1127"/>
      <c r="E31" s="1127"/>
      <c r="F31" s="1127"/>
      <c r="G31" s="1127"/>
      <c r="H31" s="1127"/>
      <c r="I31" s="1127"/>
      <c r="J31" s="1127"/>
      <c r="K31" s="1127"/>
      <c r="L31" s="1127"/>
      <c r="M31" s="1127"/>
      <c r="N31" s="1127"/>
      <c r="O31" s="1127"/>
      <c r="P31" s="1128"/>
      <c r="Q31" s="1132">
        <v>693</v>
      </c>
      <c r="R31" s="1133"/>
      <c r="S31" s="1133"/>
      <c r="T31" s="1133"/>
      <c r="U31" s="1133"/>
      <c r="V31" s="1133">
        <v>666</v>
      </c>
      <c r="W31" s="1133"/>
      <c r="X31" s="1133"/>
      <c r="Y31" s="1133"/>
      <c r="Z31" s="1133"/>
      <c r="AA31" s="1133">
        <v>27</v>
      </c>
      <c r="AB31" s="1133"/>
      <c r="AC31" s="1133"/>
      <c r="AD31" s="1133"/>
      <c r="AE31" s="1134"/>
      <c r="AF31" s="1108">
        <v>361</v>
      </c>
      <c r="AG31" s="1109"/>
      <c r="AH31" s="1109"/>
      <c r="AI31" s="1109"/>
      <c r="AJ31" s="1110"/>
      <c r="AK31" s="1069">
        <v>14</v>
      </c>
      <c r="AL31" s="1060"/>
      <c r="AM31" s="1060"/>
      <c r="AN31" s="1060"/>
      <c r="AO31" s="1060"/>
      <c r="AP31" s="1060">
        <v>3371</v>
      </c>
      <c r="AQ31" s="1060"/>
      <c r="AR31" s="1060"/>
      <c r="AS31" s="1060"/>
      <c r="AT31" s="1060"/>
      <c r="AU31" s="1060">
        <v>67</v>
      </c>
      <c r="AV31" s="1060"/>
      <c r="AW31" s="1060"/>
      <c r="AX31" s="1060"/>
      <c r="AY31" s="1060"/>
      <c r="AZ31" s="1131" t="s">
        <v>572</v>
      </c>
      <c r="BA31" s="1131"/>
      <c r="BB31" s="1131"/>
      <c r="BC31" s="1131"/>
      <c r="BD31" s="1131"/>
      <c r="BE31" s="1121" t="s">
        <v>402</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403</v>
      </c>
      <c r="C32" s="1127"/>
      <c r="D32" s="1127"/>
      <c r="E32" s="1127"/>
      <c r="F32" s="1127"/>
      <c r="G32" s="1127"/>
      <c r="H32" s="1127"/>
      <c r="I32" s="1127"/>
      <c r="J32" s="1127"/>
      <c r="K32" s="1127"/>
      <c r="L32" s="1127"/>
      <c r="M32" s="1127"/>
      <c r="N32" s="1127"/>
      <c r="O32" s="1127"/>
      <c r="P32" s="1128"/>
      <c r="Q32" s="1132">
        <v>684</v>
      </c>
      <c r="R32" s="1133"/>
      <c r="S32" s="1133"/>
      <c r="T32" s="1133"/>
      <c r="U32" s="1133"/>
      <c r="V32" s="1133">
        <v>680</v>
      </c>
      <c r="W32" s="1133"/>
      <c r="X32" s="1133"/>
      <c r="Y32" s="1133"/>
      <c r="Z32" s="1133"/>
      <c r="AA32" s="1133">
        <v>5</v>
      </c>
      <c r="AB32" s="1133"/>
      <c r="AC32" s="1133"/>
      <c r="AD32" s="1133"/>
      <c r="AE32" s="1134"/>
      <c r="AF32" s="1108">
        <v>213</v>
      </c>
      <c r="AG32" s="1109"/>
      <c r="AH32" s="1109"/>
      <c r="AI32" s="1109"/>
      <c r="AJ32" s="1110"/>
      <c r="AK32" s="1069">
        <v>258</v>
      </c>
      <c r="AL32" s="1060"/>
      <c r="AM32" s="1060"/>
      <c r="AN32" s="1060"/>
      <c r="AO32" s="1060"/>
      <c r="AP32" s="1060">
        <v>522</v>
      </c>
      <c r="AQ32" s="1060"/>
      <c r="AR32" s="1060"/>
      <c r="AS32" s="1060"/>
      <c r="AT32" s="1060"/>
      <c r="AU32" s="1060">
        <v>371</v>
      </c>
      <c r="AV32" s="1060"/>
      <c r="AW32" s="1060"/>
      <c r="AX32" s="1060"/>
      <c r="AY32" s="1060"/>
      <c r="AZ32" s="1131" t="s">
        <v>572</v>
      </c>
      <c r="BA32" s="1131"/>
      <c r="BB32" s="1131"/>
      <c r="BC32" s="1131"/>
      <c r="BD32" s="1131"/>
      <c r="BE32" s="1121" t="s">
        <v>404</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405</v>
      </c>
      <c r="C33" s="1127"/>
      <c r="D33" s="1127"/>
      <c r="E33" s="1127"/>
      <c r="F33" s="1127"/>
      <c r="G33" s="1127"/>
      <c r="H33" s="1127"/>
      <c r="I33" s="1127"/>
      <c r="J33" s="1127"/>
      <c r="K33" s="1127"/>
      <c r="L33" s="1127"/>
      <c r="M33" s="1127"/>
      <c r="N33" s="1127"/>
      <c r="O33" s="1127"/>
      <c r="P33" s="1128"/>
      <c r="Q33" s="1132">
        <v>458</v>
      </c>
      <c r="R33" s="1133"/>
      <c r="S33" s="1133"/>
      <c r="T33" s="1133"/>
      <c r="U33" s="1133"/>
      <c r="V33" s="1133">
        <v>449</v>
      </c>
      <c r="W33" s="1133"/>
      <c r="X33" s="1133"/>
      <c r="Y33" s="1133"/>
      <c r="Z33" s="1133"/>
      <c r="AA33" s="1133">
        <v>8</v>
      </c>
      <c r="AB33" s="1133"/>
      <c r="AC33" s="1133"/>
      <c r="AD33" s="1133"/>
      <c r="AE33" s="1134"/>
      <c r="AF33" s="1108">
        <v>63</v>
      </c>
      <c r="AG33" s="1109"/>
      <c r="AH33" s="1109"/>
      <c r="AI33" s="1109"/>
      <c r="AJ33" s="1110"/>
      <c r="AK33" s="1069">
        <v>214</v>
      </c>
      <c r="AL33" s="1060"/>
      <c r="AM33" s="1060"/>
      <c r="AN33" s="1060"/>
      <c r="AO33" s="1060"/>
      <c r="AP33" s="1060">
        <v>4580</v>
      </c>
      <c r="AQ33" s="1060"/>
      <c r="AR33" s="1060"/>
      <c r="AS33" s="1060"/>
      <c r="AT33" s="1060"/>
      <c r="AU33" s="1060">
        <v>4090</v>
      </c>
      <c r="AV33" s="1060"/>
      <c r="AW33" s="1060"/>
      <c r="AX33" s="1060"/>
      <c r="AY33" s="1060"/>
      <c r="AZ33" s="1131" t="s">
        <v>572</v>
      </c>
      <c r="BA33" s="1131"/>
      <c r="BB33" s="1131"/>
      <c r="BC33" s="1131"/>
      <c r="BD33" s="1131"/>
      <c r="BE33" s="1121" t="s">
        <v>406</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407</v>
      </c>
      <c r="C34" s="1127"/>
      <c r="D34" s="1127"/>
      <c r="E34" s="1127"/>
      <c r="F34" s="1127"/>
      <c r="G34" s="1127"/>
      <c r="H34" s="1127"/>
      <c r="I34" s="1127"/>
      <c r="J34" s="1127"/>
      <c r="K34" s="1127"/>
      <c r="L34" s="1127"/>
      <c r="M34" s="1127"/>
      <c r="N34" s="1127"/>
      <c r="O34" s="1127"/>
      <c r="P34" s="1128"/>
      <c r="Q34" s="1132">
        <v>480</v>
      </c>
      <c r="R34" s="1133"/>
      <c r="S34" s="1133"/>
      <c r="T34" s="1133"/>
      <c r="U34" s="1133"/>
      <c r="V34" s="1133">
        <v>477</v>
      </c>
      <c r="W34" s="1133"/>
      <c r="X34" s="1133"/>
      <c r="Y34" s="1133"/>
      <c r="Z34" s="1133"/>
      <c r="AA34" s="1133">
        <v>3</v>
      </c>
      <c r="AB34" s="1133"/>
      <c r="AC34" s="1133"/>
      <c r="AD34" s="1133"/>
      <c r="AE34" s="1134"/>
      <c r="AF34" s="1108">
        <v>16</v>
      </c>
      <c r="AG34" s="1109"/>
      <c r="AH34" s="1109"/>
      <c r="AI34" s="1109"/>
      <c r="AJ34" s="1110"/>
      <c r="AK34" s="1069">
        <v>210</v>
      </c>
      <c r="AL34" s="1060"/>
      <c r="AM34" s="1060"/>
      <c r="AN34" s="1060"/>
      <c r="AO34" s="1060"/>
      <c r="AP34" s="1060">
        <v>2394</v>
      </c>
      <c r="AQ34" s="1060"/>
      <c r="AR34" s="1060"/>
      <c r="AS34" s="1060"/>
      <c r="AT34" s="1060"/>
      <c r="AU34" s="1060">
        <v>2183</v>
      </c>
      <c r="AV34" s="1060"/>
      <c r="AW34" s="1060"/>
      <c r="AX34" s="1060"/>
      <c r="AY34" s="1060"/>
      <c r="AZ34" s="1131" t="s">
        <v>572</v>
      </c>
      <c r="BA34" s="1131"/>
      <c r="BB34" s="1131"/>
      <c r="BC34" s="1131"/>
      <c r="BD34" s="1131"/>
      <c r="BE34" s="1121" t="s">
        <v>406</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408</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386</v>
      </c>
      <c r="B63" s="1033" t="s">
        <v>409</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760</v>
      </c>
      <c r="AG63" s="1048"/>
      <c r="AH63" s="1048"/>
      <c r="AI63" s="1048"/>
      <c r="AJ63" s="1119"/>
      <c r="AK63" s="1120"/>
      <c r="AL63" s="1052"/>
      <c r="AM63" s="1052"/>
      <c r="AN63" s="1052"/>
      <c r="AO63" s="1052"/>
      <c r="AP63" s="1048">
        <v>10866</v>
      </c>
      <c r="AQ63" s="1048"/>
      <c r="AR63" s="1048"/>
      <c r="AS63" s="1048"/>
      <c r="AT63" s="1048"/>
      <c r="AU63" s="1048">
        <v>6712</v>
      </c>
      <c r="AV63" s="1048"/>
      <c r="AW63" s="1048"/>
      <c r="AX63" s="1048"/>
      <c r="AY63" s="1048"/>
      <c r="AZ63" s="1114"/>
      <c r="BA63" s="1114"/>
      <c r="BB63" s="1114"/>
      <c r="BC63" s="1114"/>
      <c r="BD63" s="1114"/>
      <c r="BE63" s="1049"/>
      <c r="BF63" s="1049"/>
      <c r="BG63" s="1049"/>
      <c r="BH63" s="1049"/>
      <c r="BI63" s="1050"/>
      <c r="BJ63" s="1115" t="s">
        <v>127</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411</v>
      </c>
      <c r="B66" s="1085"/>
      <c r="C66" s="1085"/>
      <c r="D66" s="1085"/>
      <c r="E66" s="1085"/>
      <c r="F66" s="1085"/>
      <c r="G66" s="1085"/>
      <c r="H66" s="1085"/>
      <c r="I66" s="1085"/>
      <c r="J66" s="1085"/>
      <c r="K66" s="1085"/>
      <c r="L66" s="1085"/>
      <c r="M66" s="1085"/>
      <c r="N66" s="1085"/>
      <c r="O66" s="1085"/>
      <c r="P66" s="1086"/>
      <c r="Q66" s="1090" t="s">
        <v>412</v>
      </c>
      <c r="R66" s="1091"/>
      <c r="S66" s="1091"/>
      <c r="T66" s="1091"/>
      <c r="U66" s="1092"/>
      <c r="V66" s="1090" t="s">
        <v>391</v>
      </c>
      <c r="W66" s="1091"/>
      <c r="X66" s="1091"/>
      <c r="Y66" s="1091"/>
      <c r="Z66" s="1092"/>
      <c r="AA66" s="1090" t="s">
        <v>413</v>
      </c>
      <c r="AB66" s="1091"/>
      <c r="AC66" s="1091"/>
      <c r="AD66" s="1091"/>
      <c r="AE66" s="1092"/>
      <c r="AF66" s="1096" t="s">
        <v>414</v>
      </c>
      <c r="AG66" s="1097"/>
      <c r="AH66" s="1097"/>
      <c r="AI66" s="1097"/>
      <c r="AJ66" s="1098"/>
      <c r="AK66" s="1090" t="s">
        <v>415</v>
      </c>
      <c r="AL66" s="1085"/>
      <c r="AM66" s="1085"/>
      <c r="AN66" s="1085"/>
      <c r="AO66" s="1086"/>
      <c r="AP66" s="1090" t="s">
        <v>416</v>
      </c>
      <c r="AQ66" s="1091"/>
      <c r="AR66" s="1091"/>
      <c r="AS66" s="1091"/>
      <c r="AT66" s="1092"/>
      <c r="AU66" s="1090" t="s">
        <v>417</v>
      </c>
      <c r="AV66" s="1091"/>
      <c r="AW66" s="1091"/>
      <c r="AX66" s="1091"/>
      <c r="AY66" s="1092"/>
      <c r="AZ66" s="1090" t="s">
        <v>374</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573</v>
      </c>
      <c r="C68" s="1075"/>
      <c r="D68" s="1075"/>
      <c r="E68" s="1075"/>
      <c r="F68" s="1075"/>
      <c r="G68" s="1075"/>
      <c r="H68" s="1075"/>
      <c r="I68" s="1075"/>
      <c r="J68" s="1075"/>
      <c r="K68" s="1075"/>
      <c r="L68" s="1075"/>
      <c r="M68" s="1075"/>
      <c r="N68" s="1075"/>
      <c r="O68" s="1075"/>
      <c r="P68" s="1076"/>
      <c r="Q68" s="1077">
        <v>12068</v>
      </c>
      <c r="R68" s="1071"/>
      <c r="S68" s="1071"/>
      <c r="T68" s="1071"/>
      <c r="U68" s="1071"/>
      <c r="V68" s="1071">
        <v>11720</v>
      </c>
      <c r="W68" s="1071"/>
      <c r="X68" s="1071"/>
      <c r="Y68" s="1071"/>
      <c r="Z68" s="1071"/>
      <c r="AA68" s="1071">
        <v>347</v>
      </c>
      <c r="AB68" s="1071"/>
      <c r="AC68" s="1071"/>
      <c r="AD68" s="1071"/>
      <c r="AE68" s="1071"/>
      <c r="AF68" s="1071">
        <v>347</v>
      </c>
      <c r="AG68" s="1071"/>
      <c r="AH68" s="1071"/>
      <c r="AI68" s="1071"/>
      <c r="AJ68" s="1071"/>
      <c r="AK68" s="1071" t="s">
        <v>578</v>
      </c>
      <c r="AL68" s="1071"/>
      <c r="AM68" s="1071"/>
      <c r="AN68" s="1071"/>
      <c r="AO68" s="1071"/>
      <c r="AP68" s="1071" t="s">
        <v>578</v>
      </c>
      <c r="AQ68" s="1071"/>
      <c r="AR68" s="1071"/>
      <c r="AS68" s="1071"/>
      <c r="AT68" s="1071"/>
      <c r="AU68" s="1071" t="s">
        <v>578</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574</v>
      </c>
      <c r="C69" s="1064"/>
      <c r="D69" s="1064"/>
      <c r="E69" s="1064"/>
      <c r="F69" s="1064"/>
      <c r="G69" s="1064"/>
      <c r="H69" s="1064"/>
      <c r="I69" s="1064"/>
      <c r="J69" s="1064"/>
      <c r="K69" s="1064"/>
      <c r="L69" s="1064"/>
      <c r="M69" s="1064"/>
      <c r="N69" s="1064"/>
      <c r="O69" s="1064"/>
      <c r="P69" s="1065"/>
      <c r="Q69" s="1066">
        <v>953</v>
      </c>
      <c r="R69" s="1060"/>
      <c r="S69" s="1060"/>
      <c r="T69" s="1060"/>
      <c r="U69" s="1060"/>
      <c r="V69" s="1060">
        <v>951</v>
      </c>
      <c r="W69" s="1060"/>
      <c r="X69" s="1060"/>
      <c r="Y69" s="1060"/>
      <c r="Z69" s="1060"/>
      <c r="AA69" s="1060">
        <v>2</v>
      </c>
      <c r="AB69" s="1060"/>
      <c r="AC69" s="1060"/>
      <c r="AD69" s="1060"/>
      <c r="AE69" s="1060"/>
      <c r="AF69" s="1060">
        <v>2</v>
      </c>
      <c r="AG69" s="1060"/>
      <c r="AH69" s="1060"/>
      <c r="AI69" s="1060"/>
      <c r="AJ69" s="1060"/>
      <c r="AK69" s="1060">
        <v>3</v>
      </c>
      <c r="AL69" s="1060"/>
      <c r="AM69" s="1060"/>
      <c r="AN69" s="1060"/>
      <c r="AO69" s="1060"/>
      <c r="AP69" s="1060" t="s">
        <v>578</v>
      </c>
      <c r="AQ69" s="1060"/>
      <c r="AR69" s="1060"/>
      <c r="AS69" s="1060"/>
      <c r="AT69" s="1060"/>
      <c r="AU69" s="1060" t="s">
        <v>578</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575</v>
      </c>
      <c r="C70" s="1064"/>
      <c r="D70" s="1064"/>
      <c r="E70" s="1064"/>
      <c r="F70" s="1064"/>
      <c r="G70" s="1064"/>
      <c r="H70" s="1064"/>
      <c r="I70" s="1064"/>
      <c r="J70" s="1064"/>
      <c r="K70" s="1064"/>
      <c r="L70" s="1064"/>
      <c r="M70" s="1064"/>
      <c r="N70" s="1064"/>
      <c r="O70" s="1064"/>
      <c r="P70" s="1065"/>
      <c r="Q70" s="1066">
        <v>13523</v>
      </c>
      <c r="R70" s="1060"/>
      <c r="S70" s="1060"/>
      <c r="T70" s="1060"/>
      <c r="U70" s="1060"/>
      <c r="V70" s="1060">
        <v>12902</v>
      </c>
      <c r="W70" s="1060"/>
      <c r="X70" s="1060"/>
      <c r="Y70" s="1060"/>
      <c r="Z70" s="1060"/>
      <c r="AA70" s="1060">
        <v>621</v>
      </c>
      <c r="AB70" s="1060"/>
      <c r="AC70" s="1060"/>
      <c r="AD70" s="1060"/>
      <c r="AE70" s="1060"/>
      <c r="AF70" s="1060">
        <v>82</v>
      </c>
      <c r="AG70" s="1060"/>
      <c r="AH70" s="1060"/>
      <c r="AI70" s="1060"/>
      <c r="AJ70" s="1060"/>
      <c r="AK70" s="1060">
        <v>375</v>
      </c>
      <c r="AL70" s="1060"/>
      <c r="AM70" s="1060"/>
      <c r="AN70" s="1060"/>
      <c r="AO70" s="1060"/>
      <c r="AP70" s="1060">
        <v>2490</v>
      </c>
      <c r="AQ70" s="1060"/>
      <c r="AR70" s="1060"/>
      <c r="AS70" s="1060"/>
      <c r="AT70" s="1060"/>
      <c r="AU70" s="1060">
        <v>167</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576</v>
      </c>
      <c r="C71" s="1064"/>
      <c r="D71" s="1064"/>
      <c r="E71" s="1064"/>
      <c r="F71" s="1064"/>
      <c r="G71" s="1064"/>
      <c r="H71" s="1064"/>
      <c r="I71" s="1064"/>
      <c r="J71" s="1064"/>
      <c r="K71" s="1064"/>
      <c r="L71" s="1064"/>
      <c r="M71" s="1064"/>
      <c r="N71" s="1064"/>
      <c r="O71" s="1064"/>
      <c r="P71" s="1065"/>
      <c r="Q71" s="1066">
        <v>146</v>
      </c>
      <c r="R71" s="1060"/>
      <c r="S71" s="1060"/>
      <c r="T71" s="1060"/>
      <c r="U71" s="1060"/>
      <c r="V71" s="1060">
        <v>138</v>
      </c>
      <c r="W71" s="1060"/>
      <c r="X71" s="1060"/>
      <c r="Y71" s="1060"/>
      <c r="Z71" s="1060"/>
      <c r="AA71" s="1060">
        <v>7</v>
      </c>
      <c r="AB71" s="1060"/>
      <c r="AC71" s="1060"/>
      <c r="AD71" s="1060"/>
      <c r="AE71" s="1060"/>
      <c r="AF71" s="1060">
        <v>7</v>
      </c>
      <c r="AG71" s="1060"/>
      <c r="AH71" s="1060"/>
      <c r="AI71" s="1060"/>
      <c r="AJ71" s="1060"/>
      <c r="AK71" s="1060" t="s">
        <v>578</v>
      </c>
      <c r="AL71" s="1060"/>
      <c r="AM71" s="1060"/>
      <c r="AN71" s="1060"/>
      <c r="AO71" s="1060"/>
      <c r="AP71" s="1060" t="s">
        <v>578</v>
      </c>
      <c r="AQ71" s="1060"/>
      <c r="AR71" s="1060"/>
      <c r="AS71" s="1060"/>
      <c r="AT71" s="1060"/>
      <c r="AU71" s="1060" t="s">
        <v>578</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577</v>
      </c>
      <c r="C72" s="1064"/>
      <c r="D72" s="1064"/>
      <c r="E72" s="1064"/>
      <c r="F72" s="1064"/>
      <c r="G72" s="1064"/>
      <c r="H72" s="1064"/>
      <c r="I72" s="1064"/>
      <c r="J72" s="1064"/>
      <c r="K72" s="1064"/>
      <c r="L72" s="1064"/>
      <c r="M72" s="1064"/>
      <c r="N72" s="1064"/>
      <c r="O72" s="1064"/>
      <c r="P72" s="1065"/>
      <c r="Q72" s="1066">
        <v>269</v>
      </c>
      <c r="R72" s="1060"/>
      <c r="S72" s="1060"/>
      <c r="T72" s="1060"/>
      <c r="U72" s="1060"/>
      <c r="V72" s="1060">
        <v>158</v>
      </c>
      <c r="W72" s="1060"/>
      <c r="X72" s="1060"/>
      <c r="Y72" s="1060"/>
      <c r="Z72" s="1060"/>
      <c r="AA72" s="1060">
        <v>111</v>
      </c>
      <c r="AB72" s="1060"/>
      <c r="AC72" s="1060"/>
      <c r="AD72" s="1060"/>
      <c r="AE72" s="1060"/>
      <c r="AF72" s="1060">
        <v>111</v>
      </c>
      <c r="AG72" s="1060"/>
      <c r="AH72" s="1060"/>
      <c r="AI72" s="1060"/>
      <c r="AJ72" s="1060"/>
      <c r="AK72" s="1060">
        <v>37</v>
      </c>
      <c r="AL72" s="1060"/>
      <c r="AM72" s="1060"/>
      <c r="AN72" s="1060"/>
      <c r="AO72" s="1060"/>
      <c r="AP72" s="1060" t="s">
        <v>578</v>
      </c>
      <c r="AQ72" s="1060"/>
      <c r="AR72" s="1060"/>
      <c r="AS72" s="1060"/>
      <c r="AT72" s="1060"/>
      <c r="AU72" s="1060" t="s">
        <v>578</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386</v>
      </c>
      <c r="B88" s="1033" t="s">
        <v>418</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549</v>
      </c>
      <c r="AG88" s="1048"/>
      <c r="AH88" s="1048"/>
      <c r="AI88" s="1048"/>
      <c r="AJ88" s="1048"/>
      <c r="AK88" s="1052"/>
      <c r="AL88" s="1052"/>
      <c r="AM88" s="1052"/>
      <c r="AN88" s="1052"/>
      <c r="AO88" s="1052"/>
      <c r="AP88" s="1048">
        <v>2490</v>
      </c>
      <c r="AQ88" s="1048"/>
      <c r="AR88" s="1048"/>
      <c r="AS88" s="1048"/>
      <c r="AT88" s="1048"/>
      <c r="AU88" s="1048">
        <v>167</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1033" t="s">
        <v>419</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12</v>
      </c>
      <c r="CS102" s="1040"/>
      <c r="CT102" s="1040"/>
      <c r="CU102" s="1040"/>
      <c r="CV102" s="1041"/>
      <c r="CW102" s="1039" t="s">
        <v>506</v>
      </c>
      <c r="CX102" s="1040"/>
      <c r="CY102" s="1040"/>
      <c r="CZ102" s="1040"/>
      <c r="DA102" s="1041"/>
      <c r="DB102" s="1039" t="s">
        <v>506</v>
      </c>
      <c r="DC102" s="1040"/>
      <c r="DD102" s="1040"/>
      <c r="DE102" s="1040"/>
      <c r="DF102" s="1041"/>
      <c r="DG102" s="1039" t="s">
        <v>506</v>
      </c>
      <c r="DH102" s="1040"/>
      <c r="DI102" s="1040"/>
      <c r="DJ102" s="1040"/>
      <c r="DK102" s="1041"/>
      <c r="DL102" s="1039" t="s">
        <v>506</v>
      </c>
      <c r="DM102" s="1040"/>
      <c r="DN102" s="1040"/>
      <c r="DO102" s="1040"/>
      <c r="DP102" s="1041"/>
      <c r="DQ102" s="1039" t="s">
        <v>506</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420</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421</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424</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425</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426</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427</v>
      </c>
      <c r="AB109" s="983"/>
      <c r="AC109" s="983"/>
      <c r="AD109" s="983"/>
      <c r="AE109" s="984"/>
      <c r="AF109" s="985" t="s">
        <v>306</v>
      </c>
      <c r="AG109" s="983"/>
      <c r="AH109" s="983"/>
      <c r="AI109" s="983"/>
      <c r="AJ109" s="984"/>
      <c r="AK109" s="985" t="s">
        <v>305</v>
      </c>
      <c r="AL109" s="983"/>
      <c r="AM109" s="983"/>
      <c r="AN109" s="983"/>
      <c r="AO109" s="984"/>
      <c r="AP109" s="985" t="s">
        <v>428</v>
      </c>
      <c r="AQ109" s="983"/>
      <c r="AR109" s="983"/>
      <c r="AS109" s="983"/>
      <c r="AT109" s="1014"/>
      <c r="AU109" s="982" t="s">
        <v>426</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427</v>
      </c>
      <c r="BR109" s="983"/>
      <c r="BS109" s="983"/>
      <c r="BT109" s="983"/>
      <c r="BU109" s="984"/>
      <c r="BV109" s="985" t="s">
        <v>306</v>
      </c>
      <c r="BW109" s="983"/>
      <c r="BX109" s="983"/>
      <c r="BY109" s="983"/>
      <c r="BZ109" s="984"/>
      <c r="CA109" s="985" t="s">
        <v>305</v>
      </c>
      <c r="CB109" s="983"/>
      <c r="CC109" s="983"/>
      <c r="CD109" s="983"/>
      <c r="CE109" s="984"/>
      <c r="CF109" s="1021" t="s">
        <v>428</v>
      </c>
      <c r="CG109" s="1021"/>
      <c r="CH109" s="1021"/>
      <c r="CI109" s="1021"/>
      <c r="CJ109" s="1021"/>
      <c r="CK109" s="985" t="s">
        <v>429</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427</v>
      </c>
      <c r="DH109" s="983"/>
      <c r="DI109" s="983"/>
      <c r="DJ109" s="983"/>
      <c r="DK109" s="984"/>
      <c r="DL109" s="985" t="s">
        <v>306</v>
      </c>
      <c r="DM109" s="983"/>
      <c r="DN109" s="983"/>
      <c r="DO109" s="983"/>
      <c r="DP109" s="984"/>
      <c r="DQ109" s="985" t="s">
        <v>305</v>
      </c>
      <c r="DR109" s="983"/>
      <c r="DS109" s="983"/>
      <c r="DT109" s="983"/>
      <c r="DU109" s="984"/>
      <c r="DV109" s="985" t="s">
        <v>428</v>
      </c>
      <c r="DW109" s="983"/>
      <c r="DX109" s="983"/>
      <c r="DY109" s="983"/>
      <c r="DZ109" s="1014"/>
    </row>
    <row r="110" spans="1:131" s="246" customFormat="1" ht="26.25" customHeight="1" x14ac:dyDescent="0.15">
      <c r="A110" s="885" t="s">
        <v>430</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1399782</v>
      </c>
      <c r="AB110" s="976"/>
      <c r="AC110" s="976"/>
      <c r="AD110" s="976"/>
      <c r="AE110" s="977"/>
      <c r="AF110" s="978">
        <v>1392030</v>
      </c>
      <c r="AG110" s="976"/>
      <c r="AH110" s="976"/>
      <c r="AI110" s="976"/>
      <c r="AJ110" s="977"/>
      <c r="AK110" s="978">
        <v>1323702</v>
      </c>
      <c r="AL110" s="976"/>
      <c r="AM110" s="976"/>
      <c r="AN110" s="976"/>
      <c r="AO110" s="977"/>
      <c r="AP110" s="979">
        <v>22.9</v>
      </c>
      <c r="AQ110" s="980"/>
      <c r="AR110" s="980"/>
      <c r="AS110" s="980"/>
      <c r="AT110" s="981"/>
      <c r="AU110" s="1015" t="s">
        <v>72</v>
      </c>
      <c r="AV110" s="1016"/>
      <c r="AW110" s="1016"/>
      <c r="AX110" s="1016"/>
      <c r="AY110" s="1016"/>
      <c r="AZ110" s="941" t="s">
        <v>431</v>
      </c>
      <c r="BA110" s="886"/>
      <c r="BB110" s="886"/>
      <c r="BC110" s="886"/>
      <c r="BD110" s="886"/>
      <c r="BE110" s="886"/>
      <c r="BF110" s="886"/>
      <c r="BG110" s="886"/>
      <c r="BH110" s="886"/>
      <c r="BI110" s="886"/>
      <c r="BJ110" s="886"/>
      <c r="BK110" s="886"/>
      <c r="BL110" s="886"/>
      <c r="BM110" s="886"/>
      <c r="BN110" s="886"/>
      <c r="BO110" s="886"/>
      <c r="BP110" s="887"/>
      <c r="BQ110" s="942">
        <v>11878818</v>
      </c>
      <c r="BR110" s="923"/>
      <c r="BS110" s="923"/>
      <c r="BT110" s="923"/>
      <c r="BU110" s="923"/>
      <c r="BV110" s="923">
        <v>11195939</v>
      </c>
      <c r="BW110" s="923"/>
      <c r="BX110" s="923"/>
      <c r="BY110" s="923"/>
      <c r="BZ110" s="923"/>
      <c r="CA110" s="923">
        <v>11014154</v>
      </c>
      <c r="CB110" s="923"/>
      <c r="CC110" s="923"/>
      <c r="CD110" s="923"/>
      <c r="CE110" s="923"/>
      <c r="CF110" s="947">
        <v>190.6</v>
      </c>
      <c r="CG110" s="948"/>
      <c r="CH110" s="948"/>
      <c r="CI110" s="948"/>
      <c r="CJ110" s="948"/>
      <c r="CK110" s="1011" t="s">
        <v>432</v>
      </c>
      <c r="CL110" s="897"/>
      <c r="CM110" s="972" t="s">
        <v>433</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127</v>
      </c>
      <c r="DH110" s="923"/>
      <c r="DI110" s="923"/>
      <c r="DJ110" s="923"/>
      <c r="DK110" s="923"/>
      <c r="DL110" s="923" t="s">
        <v>127</v>
      </c>
      <c r="DM110" s="923"/>
      <c r="DN110" s="923"/>
      <c r="DO110" s="923"/>
      <c r="DP110" s="923"/>
      <c r="DQ110" s="923" t="s">
        <v>127</v>
      </c>
      <c r="DR110" s="923"/>
      <c r="DS110" s="923"/>
      <c r="DT110" s="923"/>
      <c r="DU110" s="923"/>
      <c r="DV110" s="924" t="s">
        <v>127</v>
      </c>
      <c r="DW110" s="924"/>
      <c r="DX110" s="924"/>
      <c r="DY110" s="924"/>
      <c r="DZ110" s="925"/>
    </row>
    <row r="111" spans="1:131" s="246" customFormat="1" ht="26.25" customHeight="1" x14ac:dyDescent="0.15">
      <c r="A111" s="852" t="s">
        <v>434</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127</v>
      </c>
      <c r="AB111" s="1004"/>
      <c r="AC111" s="1004"/>
      <c r="AD111" s="1004"/>
      <c r="AE111" s="1005"/>
      <c r="AF111" s="1006" t="s">
        <v>127</v>
      </c>
      <c r="AG111" s="1004"/>
      <c r="AH111" s="1004"/>
      <c r="AI111" s="1004"/>
      <c r="AJ111" s="1005"/>
      <c r="AK111" s="1006" t="s">
        <v>127</v>
      </c>
      <c r="AL111" s="1004"/>
      <c r="AM111" s="1004"/>
      <c r="AN111" s="1004"/>
      <c r="AO111" s="1005"/>
      <c r="AP111" s="1007" t="s">
        <v>127</v>
      </c>
      <c r="AQ111" s="1008"/>
      <c r="AR111" s="1008"/>
      <c r="AS111" s="1008"/>
      <c r="AT111" s="1009"/>
      <c r="AU111" s="1017"/>
      <c r="AV111" s="1018"/>
      <c r="AW111" s="1018"/>
      <c r="AX111" s="1018"/>
      <c r="AY111" s="1018"/>
      <c r="AZ111" s="893" t="s">
        <v>435</v>
      </c>
      <c r="BA111" s="828"/>
      <c r="BB111" s="828"/>
      <c r="BC111" s="828"/>
      <c r="BD111" s="828"/>
      <c r="BE111" s="828"/>
      <c r="BF111" s="828"/>
      <c r="BG111" s="828"/>
      <c r="BH111" s="828"/>
      <c r="BI111" s="828"/>
      <c r="BJ111" s="828"/>
      <c r="BK111" s="828"/>
      <c r="BL111" s="828"/>
      <c r="BM111" s="828"/>
      <c r="BN111" s="828"/>
      <c r="BO111" s="828"/>
      <c r="BP111" s="829"/>
      <c r="BQ111" s="894">
        <v>5082</v>
      </c>
      <c r="BR111" s="895"/>
      <c r="BS111" s="895"/>
      <c r="BT111" s="895"/>
      <c r="BU111" s="895"/>
      <c r="BV111" s="895">
        <v>2541</v>
      </c>
      <c r="BW111" s="895"/>
      <c r="BX111" s="895"/>
      <c r="BY111" s="895"/>
      <c r="BZ111" s="895"/>
      <c r="CA111" s="895" t="s">
        <v>127</v>
      </c>
      <c r="CB111" s="895"/>
      <c r="CC111" s="895"/>
      <c r="CD111" s="895"/>
      <c r="CE111" s="895"/>
      <c r="CF111" s="956" t="s">
        <v>127</v>
      </c>
      <c r="CG111" s="957"/>
      <c r="CH111" s="957"/>
      <c r="CI111" s="957"/>
      <c r="CJ111" s="957"/>
      <c r="CK111" s="1012"/>
      <c r="CL111" s="899"/>
      <c r="CM111" s="902" t="s">
        <v>436</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127</v>
      </c>
      <c r="DH111" s="895"/>
      <c r="DI111" s="895"/>
      <c r="DJ111" s="895"/>
      <c r="DK111" s="895"/>
      <c r="DL111" s="895" t="s">
        <v>127</v>
      </c>
      <c r="DM111" s="895"/>
      <c r="DN111" s="895"/>
      <c r="DO111" s="895"/>
      <c r="DP111" s="895"/>
      <c r="DQ111" s="895" t="s">
        <v>127</v>
      </c>
      <c r="DR111" s="895"/>
      <c r="DS111" s="895"/>
      <c r="DT111" s="895"/>
      <c r="DU111" s="895"/>
      <c r="DV111" s="872" t="s">
        <v>127</v>
      </c>
      <c r="DW111" s="872"/>
      <c r="DX111" s="872"/>
      <c r="DY111" s="872"/>
      <c r="DZ111" s="873"/>
    </row>
    <row r="112" spans="1:131" s="246" customFormat="1" ht="26.25" customHeight="1" x14ac:dyDescent="0.15">
      <c r="A112" s="997" t="s">
        <v>437</v>
      </c>
      <c r="B112" s="998"/>
      <c r="C112" s="828" t="s">
        <v>438</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127</v>
      </c>
      <c r="AB112" s="858"/>
      <c r="AC112" s="858"/>
      <c r="AD112" s="858"/>
      <c r="AE112" s="859"/>
      <c r="AF112" s="860" t="s">
        <v>127</v>
      </c>
      <c r="AG112" s="858"/>
      <c r="AH112" s="858"/>
      <c r="AI112" s="858"/>
      <c r="AJ112" s="859"/>
      <c r="AK112" s="860" t="s">
        <v>127</v>
      </c>
      <c r="AL112" s="858"/>
      <c r="AM112" s="858"/>
      <c r="AN112" s="858"/>
      <c r="AO112" s="859"/>
      <c r="AP112" s="905" t="s">
        <v>127</v>
      </c>
      <c r="AQ112" s="906"/>
      <c r="AR112" s="906"/>
      <c r="AS112" s="906"/>
      <c r="AT112" s="907"/>
      <c r="AU112" s="1017"/>
      <c r="AV112" s="1018"/>
      <c r="AW112" s="1018"/>
      <c r="AX112" s="1018"/>
      <c r="AY112" s="1018"/>
      <c r="AZ112" s="893" t="s">
        <v>439</v>
      </c>
      <c r="BA112" s="828"/>
      <c r="BB112" s="828"/>
      <c r="BC112" s="828"/>
      <c r="BD112" s="828"/>
      <c r="BE112" s="828"/>
      <c r="BF112" s="828"/>
      <c r="BG112" s="828"/>
      <c r="BH112" s="828"/>
      <c r="BI112" s="828"/>
      <c r="BJ112" s="828"/>
      <c r="BK112" s="828"/>
      <c r="BL112" s="828"/>
      <c r="BM112" s="828"/>
      <c r="BN112" s="828"/>
      <c r="BO112" s="828"/>
      <c r="BP112" s="829"/>
      <c r="BQ112" s="894">
        <v>7056526</v>
      </c>
      <c r="BR112" s="895"/>
      <c r="BS112" s="895"/>
      <c r="BT112" s="895"/>
      <c r="BU112" s="895"/>
      <c r="BV112" s="895">
        <v>6894434</v>
      </c>
      <c r="BW112" s="895"/>
      <c r="BX112" s="895"/>
      <c r="BY112" s="895"/>
      <c r="BZ112" s="895"/>
      <c r="CA112" s="895">
        <v>6711520</v>
      </c>
      <c r="CB112" s="895"/>
      <c r="CC112" s="895"/>
      <c r="CD112" s="895"/>
      <c r="CE112" s="895"/>
      <c r="CF112" s="956">
        <v>116.2</v>
      </c>
      <c r="CG112" s="957"/>
      <c r="CH112" s="957"/>
      <c r="CI112" s="957"/>
      <c r="CJ112" s="957"/>
      <c r="CK112" s="1012"/>
      <c r="CL112" s="899"/>
      <c r="CM112" s="902" t="s">
        <v>440</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127</v>
      </c>
      <c r="DH112" s="895"/>
      <c r="DI112" s="895"/>
      <c r="DJ112" s="895"/>
      <c r="DK112" s="895"/>
      <c r="DL112" s="895" t="s">
        <v>127</v>
      </c>
      <c r="DM112" s="895"/>
      <c r="DN112" s="895"/>
      <c r="DO112" s="895"/>
      <c r="DP112" s="895"/>
      <c r="DQ112" s="895" t="s">
        <v>127</v>
      </c>
      <c r="DR112" s="895"/>
      <c r="DS112" s="895"/>
      <c r="DT112" s="895"/>
      <c r="DU112" s="895"/>
      <c r="DV112" s="872" t="s">
        <v>127</v>
      </c>
      <c r="DW112" s="872"/>
      <c r="DX112" s="872"/>
      <c r="DY112" s="872"/>
      <c r="DZ112" s="873"/>
    </row>
    <row r="113" spans="1:130" s="246" customFormat="1" ht="26.25" customHeight="1" x14ac:dyDescent="0.15">
      <c r="A113" s="999"/>
      <c r="B113" s="1000"/>
      <c r="C113" s="828" t="s">
        <v>441</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455880</v>
      </c>
      <c r="AB113" s="1004"/>
      <c r="AC113" s="1004"/>
      <c r="AD113" s="1004"/>
      <c r="AE113" s="1005"/>
      <c r="AF113" s="1006">
        <v>444651</v>
      </c>
      <c r="AG113" s="1004"/>
      <c r="AH113" s="1004"/>
      <c r="AI113" s="1004"/>
      <c r="AJ113" s="1005"/>
      <c r="AK113" s="1006">
        <v>443537</v>
      </c>
      <c r="AL113" s="1004"/>
      <c r="AM113" s="1004"/>
      <c r="AN113" s="1004"/>
      <c r="AO113" s="1005"/>
      <c r="AP113" s="1007">
        <v>7.7</v>
      </c>
      <c r="AQ113" s="1008"/>
      <c r="AR113" s="1008"/>
      <c r="AS113" s="1008"/>
      <c r="AT113" s="1009"/>
      <c r="AU113" s="1017"/>
      <c r="AV113" s="1018"/>
      <c r="AW113" s="1018"/>
      <c r="AX113" s="1018"/>
      <c r="AY113" s="1018"/>
      <c r="AZ113" s="893" t="s">
        <v>442</v>
      </c>
      <c r="BA113" s="828"/>
      <c r="BB113" s="828"/>
      <c r="BC113" s="828"/>
      <c r="BD113" s="828"/>
      <c r="BE113" s="828"/>
      <c r="BF113" s="828"/>
      <c r="BG113" s="828"/>
      <c r="BH113" s="828"/>
      <c r="BI113" s="828"/>
      <c r="BJ113" s="828"/>
      <c r="BK113" s="828"/>
      <c r="BL113" s="828"/>
      <c r="BM113" s="828"/>
      <c r="BN113" s="828"/>
      <c r="BO113" s="828"/>
      <c r="BP113" s="829"/>
      <c r="BQ113" s="894">
        <v>127952</v>
      </c>
      <c r="BR113" s="895"/>
      <c r="BS113" s="895"/>
      <c r="BT113" s="895"/>
      <c r="BU113" s="895"/>
      <c r="BV113" s="895">
        <v>142615</v>
      </c>
      <c r="BW113" s="895"/>
      <c r="BX113" s="895"/>
      <c r="BY113" s="895"/>
      <c r="BZ113" s="895"/>
      <c r="CA113" s="895">
        <v>166861</v>
      </c>
      <c r="CB113" s="895"/>
      <c r="CC113" s="895"/>
      <c r="CD113" s="895"/>
      <c r="CE113" s="895"/>
      <c r="CF113" s="956">
        <v>2.9</v>
      </c>
      <c r="CG113" s="957"/>
      <c r="CH113" s="957"/>
      <c r="CI113" s="957"/>
      <c r="CJ113" s="957"/>
      <c r="CK113" s="1012"/>
      <c r="CL113" s="899"/>
      <c r="CM113" s="902" t="s">
        <v>443</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127</v>
      </c>
      <c r="DH113" s="858"/>
      <c r="DI113" s="858"/>
      <c r="DJ113" s="858"/>
      <c r="DK113" s="859"/>
      <c r="DL113" s="860" t="s">
        <v>127</v>
      </c>
      <c r="DM113" s="858"/>
      <c r="DN113" s="858"/>
      <c r="DO113" s="858"/>
      <c r="DP113" s="859"/>
      <c r="DQ113" s="860" t="s">
        <v>127</v>
      </c>
      <c r="DR113" s="858"/>
      <c r="DS113" s="858"/>
      <c r="DT113" s="858"/>
      <c r="DU113" s="859"/>
      <c r="DV113" s="905" t="s">
        <v>127</v>
      </c>
      <c r="DW113" s="906"/>
      <c r="DX113" s="906"/>
      <c r="DY113" s="906"/>
      <c r="DZ113" s="907"/>
    </row>
    <row r="114" spans="1:130" s="246" customFormat="1" ht="26.25" customHeight="1" x14ac:dyDescent="0.15">
      <c r="A114" s="999"/>
      <c r="B114" s="1000"/>
      <c r="C114" s="828" t="s">
        <v>444</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29677</v>
      </c>
      <c r="AB114" s="858"/>
      <c r="AC114" s="858"/>
      <c r="AD114" s="858"/>
      <c r="AE114" s="859"/>
      <c r="AF114" s="860">
        <v>38264</v>
      </c>
      <c r="AG114" s="858"/>
      <c r="AH114" s="858"/>
      <c r="AI114" s="858"/>
      <c r="AJ114" s="859"/>
      <c r="AK114" s="860">
        <v>42352</v>
      </c>
      <c r="AL114" s="858"/>
      <c r="AM114" s="858"/>
      <c r="AN114" s="858"/>
      <c r="AO114" s="859"/>
      <c r="AP114" s="905">
        <v>0.7</v>
      </c>
      <c r="AQ114" s="906"/>
      <c r="AR114" s="906"/>
      <c r="AS114" s="906"/>
      <c r="AT114" s="907"/>
      <c r="AU114" s="1017"/>
      <c r="AV114" s="1018"/>
      <c r="AW114" s="1018"/>
      <c r="AX114" s="1018"/>
      <c r="AY114" s="1018"/>
      <c r="AZ114" s="893" t="s">
        <v>445</v>
      </c>
      <c r="BA114" s="828"/>
      <c r="BB114" s="828"/>
      <c r="BC114" s="828"/>
      <c r="BD114" s="828"/>
      <c r="BE114" s="828"/>
      <c r="BF114" s="828"/>
      <c r="BG114" s="828"/>
      <c r="BH114" s="828"/>
      <c r="BI114" s="828"/>
      <c r="BJ114" s="828"/>
      <c r="BK114" s="828"/>
      <c r="BL114" s="828"/>
      <c r="BM114" s="828"/>
      <c r="BN114" s="828"/>
      <c r="BO114" s="828"/>
      <c r="BP114" s="829"/>
      <c r="BQ114" s="894">
        <v>2372568</v>
      </c>
      <c r="BR114" s="895"/>
      <c r="BS114" s="895"/>
      <c r="BT114" s="895"/>
      <c r="BU114" s="895"/>
      <c r="BV114" s="895">
        <v>2210564</v>
      </c>
      <c r="BW114" s="895"/>
      <c r="BX114" s="895"/>
      <c r="BY114" s="895"/>
      <c r="BZ114" s="895"/>
      <c r="CA114" s="895">
        <v>2053375</v>
      </c>
      <c r="CB114" s="895"/>
      <c r="CC114" s="895"/>
      <c r="CD114" s="895"/>
      <c r="CE114" s="895"/>
      <c r="CF114" s="956">
        <v>35.5</v>
      </c>
      <c r="CG114" s="957"/>
      <c r="CH114" s="957"/>
      <c r="CI114" s="957"/>
      <c r="CJ114" s="957"/>
      <c r="CK114" s="1012"/>
      <c r="CL114" s="899"/>
      <c r="CM114" s="902" t="s">
        <v>446</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127</v>
      </c>
      <c r="DH114" s="858"/>
      <c r="DI114" s="858"/>
      <c r="DJ114" s="858"/>
      <c r="DK114" s="859"/>
      <c r="DL114" s="860" t="s">
        <v>127</v>
      </c>
      <c r="DM114" s="858"/>
      <c r="DN114" s="858"/>
      <c r="DO114" s="858"/>
      <c r="DP114" s="859"/>
      <c r="DQ114" s="860" t="s">
        <v>127</v>
      </c>
      <c r="DR114" s="858"/>
      <c r="DS114" s="858"/>
      <c r="DT114" s="858"/>
      <c r="DU114" s="859"/>
      <c r="DV114" s="905" t="s">
        <v>127</v>
      </c>
      <c r="DW114" s="906"/>
      <c r="DX114" s="906"/>
      <c r="DY114" s="906"/>
      <c r="DZ114" s="907"/>
    </row>
    <row r="115" spans="1:130" s="246" customFormat="1" ht="26.25" customHeight="1" x14ac:dyDescent="0.15">
      <c r="A115" s="999"/>
      <c r="B115" s="1000"/>
      <c r="C115" s="828" t="s">
        <v>447</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3653</v>
      </c>
      <c r="AB115" s="1004"/>
      <c r="AC115" s="1004"/>
      <c r="AD115" s="1004"/>
      <c r="AE115" s="1005"/>
      <c r="AF115" s="1006">
        <v>3703</v>
      </c>
      <c r="AG115" s="1004"/>
      <c r="AH115" s="1004"/>
      <c r="AI115" s="1004"/>
      <c r="AJ115" s="1005"/>
      <c r="AK115" s="1006">
        <v>4502</v>
      </c>
      <c r="AL115" s="1004"/>
      <c r="AM115" s="1004"/>
      <c r="AN115" s="1004"/>
      <c r="AO115" s="1005"/>
      <c r="AP115" s="1007">
        <v>0.1</v>
      </c>
      <c r="AQ115" s="1008"/>
      <c r="AR115" s="1008"/>
      <c r="AS115" s="1008"/>
      <c r="AT115" s="1009"/>
      <c r="AU115" s="1017"/>
      <c r="AV115" s="1018"/>
      <c r="AW115" s="1018"/>
      <c r="AX115" s="1018"/>
      <c r="AY115" s="1018"/>
      <c r="AZ115" s="893" t="s">
        <v>448</v>
      </c>
      <c r="BA115" s="828"/>
      <c r="BB115" s="828"/>
      <c r="BC115" s="828"/>
      <c r="BD115" s="828"/>
      <c r="BE115" s="828"/>
      <c r="BF115" s="828"/>
      <c r="BG115" s="828"/>
      <c r="BH115" s="828"/>
      <c r="BI115" s="828"/>
      <c r="BJ115" s="828"/>
      <c r="BK115" s="828"/>
      <c r="BL115" s="828"/>
      <c r="BM115" s="828"/>
      <c r="BN115" s="828"/>
      <c r="BO115" s="828"/>
      <c r="BP115" s="829"/>
      <c r="BQ115" s="894" t="s">
        <v>127</v>
      </c>
      <c r="BR115" s="895"/>
      <c r="BS115" s="895"/>
      <c r="BT115" s="895"/>
      <c r="BU115" s="895"/>
      <c r="BV115" s="895" t="s">
        <v>127</v>
      </c>
      <c r="BW115" s="895"/>
      <c r="BX115" s="895"/>
      <c r="BY115" s="895"/>
      <c r="BZ115" s="895"/>
      <c r="CA115" s="895" t="s">
        <v>127</v>
      </c>
      <c r="CB115" s="895"/>
      <c r="CC115" s="895"/>
      <c r="CD115" s="895"/>
      <c r="CE115" s="895"/>
      <c r="CF115" s="956" t="s">
        <v>127</v>
      </c>
      <c r="CG115" s="957"/>
      <c r="CH115" s="957"/>
      <c r="CI115" s="957"/>
      <c r="CJ115" s="957"/>
      <c r="CK115" s="1012"/>
      <c r="CL115" s="899"/>
      <c r="CM115" s="893" t="s">
        <v>449</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127</v>
      </c>
      <c r="DH115" s="858"/>
      <c r="DI115" s="858"/>
      <c r="DJ115" s="858"/>
      <c r="DK115" s="859"/>
      <c r="DL115" s="860" t="s">
        <v>127</v>
      </c>
      <c r="DM115" s="858"/>
      <c r="DN115" s="858"/>
      <c r="DO115" s="858"/>
      <c r="DP115" s="859"/>
      <c r="DQ115" s="860" t="s">
        <v>127</v>
      </c>
      <c r="DR115" s="858"/>
      <c r="DS115" s="858"/>
      <c r="DT115" s="858"/>
      <c r="DU115" s="859"/>
      <c r="DV115" s="905" t="s">
        <v>127</v>
      </c>
      <c r="DW115" s="906"/>
      <c r="DX115" s="906"/>
      <c r="DY115" s="906"/>
      <c r="DZ115" s="907"/>
    </row>
    <row r="116" spans="1:130" s="246" customFormat="1" ht="26.25" customHeight="1" x14ac:dyDescent="0.15">
      <c r="A116" s="1001"/>
      <c r="B116" s="1002"/>
      <c r="C116" s="961" t="s">
        <v>450</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127</v>
      </c>
      <c r="AB116" s="858"/>
      <c r="AC116" s="858"/>
      <c r="AD116" s="858"/>
      <c r="AE116" s="859"/>
      <c r="AF116" s="860" t="s">
        <v>127</v>
      </c>
      <c r="AG116" s="858"/>
      <c r="AH116" s="858"/>
      <c r="AI116" s="858"/>
      <c r="AJ116" s="859"/>
      <c r="AK116" s="860" t="s">
        <v>127</v>
      </c>
      <c r="AL116" s="858"/>
      <c r="AM116" s="858"/>
      <c r="AN116" s="858"/>
      <c r="AO116" s="859"/>
      <c r="AP116" s="905" t="s">
        <v>127</v>
      </c>
      <c r="AQ116" s="906"/>
      <c r="AR116" s="906"/>
      <c r="AS116" s="906"/>
      <c r="AT116" s="907"/>
      <c r="AU116" s="1017"/>
      <c r="AV116" s="1018"/>
      <c r="AW116" s="1018"/>
      <c r="AX116" s="1018"/>
      <c r="AY116" s="1018"/>
      <c r="AZ116" s="944" t="s">
        <v>451</v>
      </c>
      <c r="BA116" s="945"/>
      <c r="BB116" s="945"/>
      <c r="BC116" s="945"/>
      <c r="BD116" s="945"/>
      <c r="BE116" s="945"/>
      <c r="BF116" s="945"/>
      <c r="BG116" s="945"/>
      <c r="BH116" s="945"/>
      <c r="BI116" s="945"/>
      <c r="BJ116" s="945"/>
      <c r="BK116" s="945"/>
      <c r="BL116" s="945"/>
      <c r="BM116" s="945"/>
      <c r="BN116" s="945"/>
      <c r="BO116" s="945"/>
      <c r="BP116" s="946"/>
      <c r="BQ116" s="894" t="s">
        <v>127</v>
      </c>
      <c r="BR116" s="895"/>
      <c r="BS116" s="895"/>
      <c r="BT116" s="895"/>
      <c r="BU116" s="895"/>
      <c r="BV116" s="895" t="s">
        <v>127</v>
      </c>
      <c r="BW116" s="895"/>
      <c r="BX116" s="895"/>
      <c r="BY116" s="895"/>
      <c r="BZ116" s="895"/>
      <c r="CA116" s="895" t="s">
        <v>127</v>
      </c>
      <c r="CB116" s="895"/>
      <c r="CC116" s="895"/>
      <c r="CD116" s="895"/>
      <c r="CE116" s="895"/>
      <c r="CF116" s="956" t="s">
        <v>127</v>
      </c>
      <c r="CG116" s="957"/>
      <c r="CH116" s="957"/>
      <c r="CI116" s="957"/>
      <c r="CJ116" s="957"/>
      <c r="CK116" s="1012"/>
      <c r="CL116" s="899"/>
      <c r="CM116" s="902" t="s">
        <v>452</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127</v>
      </c>
      <c r="DH116" s="858"/>
      <c r="DI116" s="858"/>
      <c r="DJ116" s="858"/>
      <c r="DK116" s="859"/>
      <c r="DL116" s="860" t="s">
        <v>127</v>
      </c>
      <c r="DM116" s="858"/>
      <c r="DN116" s="858"/>
      <c r="DO116" s="858"/>
      <c r="DP116" s="859"/>
      <c r="DQ116" s="860" t="s">
        <v>127</v>
      </c>
      <c r="DR116" s="858"/>
      <c r="DS116" s="858"/>
      <c r="DT116" s="858"/>
      <c r="DU116" s="859"/>
      <c r="DV116" s="905" t="s">
        <v>127</v>
      </c>
      <c r="DW116" s="906"/>
      <c r="DX116" s="906"/>
      <c r="DY116" s="906"/>
      <c r="DZ116" s="907"/>
    </row>
    <row r="117" spans="1:130" s="246" customFormat="1" ht="26.25" customHeight="1" x14ac:dyDescent="0.15">
      <c r="A117" s="982" t="s">
        <v>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453</v>
      </c>
      <c r="Z117" s="984"/>
      <c r="AA117" s="989">
        <v>1888992</v>
      </c>
      <c r="AB117" s="990"/>
      <c r="AC117" s="990"/>
      <c r="AD117" s="990"/>
      <c r="AE117" s="991"/>
      <c r="AF117" s="992">
        <v>1878648</v>
      </c>
      <c r="AG117" s="990"/>
      <c r="AH117" s="990"/>
      <c r="AI117" s="990"/>
      <c r="AJ117" s="991"/>
      <c r="AK117" s="992">
        <v>1814093</v>
      </c>
      <c r="AL117" s="990"/>
      <c r="AM117" s="990"/>
      <c r="AN117" s="990"/>
      <c r="AO117" s="991"/>
      <c r="AP117" s="993"/>
      <c r="AQ117" s="994"/>
      <c r="AR117" s="994"/>
      <c r="AS117" s="994"/>
      <c r="AT117" s="995"/>
      <c r="AU117" s="1017"/>
      <c r="AV117" s="1018"/>
      <c r="AW117" s="1018"/>
      <c r="AX117" s="1018"/>
      <c r="AY117" s="1018"/>
      <c r="AZ117" s="944" t="s">
        <v>454</v>
      </c>
      <c r="BA117" s="945"/>
      <c r="BB117" s="945"/>
      <c r="BC117" s="945"/>
      <c r="BD117" s="945"/>
      <c r="BE117" s="945"/>
      <c r="BF117" s="945"/>
      <c r="BG117" s="945"/>
      <c r="BH117" s="945"/>
      <c r="BI117" s="945"/>
      <c r="BJ117" s="945"/>
      <c r="BK117" s="945"/>
      <c r="BL117" s="945"/>
      <c r="BM117" s="945"/>
      <c r="BN117" s="945"/>
      <c r="BO117" s="945"/>
      <c r="BP117" s="946"/>
      <c r="BQ117" s="894" t="s">
        <v>127</v>
      </c>
      <c r="BR117" s="895"/>
      <c r="BS117" s="895"/>
      <c r="BT117" s="895"/>
      <c r="BU117" s="895"/>
      <c r="BV117" s="895" t="s">
        <v>127</v>
      </c>
      <c r="BW117" s="895"/>
      <c r="BX117" s="895"/>
      <c r="BY117" s="895"/>
      <c r="BZ117" s="895"/>
      <c r="CA117" s="895" t="s">
        <v>127</v>
      </c>
      <c r="CB117" s="895"/>
      <c r="CC117" s="895"/>
      <c r="CD117" s="895"/>
      <c r="CE117" s="895"/>
      <c r="CF117" s="956" t="s">
        <v>127</v>
      </c>
      <c r="CG117" s="957"/>
      <c r="CH117" s="957"/>
      <c r="CI117" s="957"/>
      <c r="CJ117" s="957"/>
      <c r="CK117" s="1012"/>
      <c r="CL117" s="899"/>
      <c r="CM117" s="902" t="s">
        <v>455</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127</v>
      </c>
      <c r="DH117" s="858"/>
      <c r="DI117" s="858"/>
      <c r="DJ117" s="858"/>
      <c r="DK117" s="859"/>
      <c r="DL117" s="860" t="s">
        <v>127</v>
      </c>
      <c r="DM117" s="858"/>
      <c r="DN117" s="858"/>
      <c r="DO117" s="858"/>
      <c r="DP117" s="859"/>
      <c r="DQ117" s="860" t="s">
        <v>127</v>
      </c>
      <c r="DR117" s="858"/>
      <c r="DS117" s="858"/>
      <c r="DT117" s="858"/>
      <c r="DU117" s="859"/>
      <c r="DV117" s="905" t="s">
        <v>127</v>
      </c>
      <c r="DW117" s="906"/>
      <c r="DX117" s="906"/>
      <c r="DY117" s="906"/>
      <c r="DZ117" s="907"/>
    </row>
    <row r="118" spans="1:130" s="246" customFormat="1" ht="26.25" customHeight="1" x14ac:dyDescent="0.15">
      <c r="A118" s="982" t="s">
        <v>429</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427</v>
      </c>
      <c r="AB118" s="983"/>
      <c r="AC118" s="983"/>
      <c r="AD118" s="983"/>
      <c r="AE118" s="984"/>
      <c r="AF118" s="985" t="s">
        <v>306</v>
      </c>
      <c r="AG118" s="983"/>
      <c r="AH118" s="983"/>
      <c r="AI118" s="983"/>
      <c r="AJ118" s="984"/>
      <c r="AK118" s="985" t="s">
        <v>305</v>
      </c>
      <c r="AL118" s="983"/>
      <c r="AM118" s="983"/>
      <c r="AN118" s="983"/>
      <c r="AO118" s="984"/>
      <c r="AP118" s="986" t="s">
        <v>428</v>
      </c>
      <c r="AQ118" s="987"/>
      <c r="AR118" s="987"/>
      <c r="AS118" s="987"/>
      <c r="AT118" s="988"/>
      <c r="AU118" s="1017"/>
      <c r="AV118" s="1018"/>
      <c r="AW118" s="1018"/>
      <c r="AX118" s="1018"/>
      <c r="AY118" s="1018"/>
      <c r="AZ118" s="960" t="s">
        <v>456</v>
      </c>
      <c r="BA118" s="961"/>
      <c r="BB118" s="961"/>
      <c r="BC118" s="961"/>
      <c r="BD118" s="961"/>
      <c r="BE118" s="961"/>
      <c r="BF118" s="961"/>
      <c r="BG118" s="961"/>
      <c r="BH118" s="961"/>
      <c r="BI118" s="961"/>
      <c r="BJ118" s="961"/>
      <c r="BK118" s="961"/>
      <c r="BL118" s="961"/>
      <c r="BM118" s="961"/>
      <c r="BN118" s="961"/>
      <c r="BO118" s="961"/>
      <c r="BP118" s="962"/>
      <c r="BQ118" s="963" t="s">
        <v>127</v>
      </c>
      <c r="BR118" s="926"/>
      <c r="BS118" s="926"/>
      <c r="BT118" s="926"/>
      <c r="BU118" s="926"/>
      <c r="BV118" s="926" t="s">
        <v>127</v>
      </c>
      <c r="BW118" s="926"/>
      <c r="BX118" s="926"/>
      <c r="BY118" s="926"/>
      <c r="BZ118" s="926"/>
      <c r="CA118" s="926" t="s">
        <v>127</v>
      </c>
      <c r="CB118" s="926"/>
      <c r="CC118" s="926"/>
      <c r="CD118" s="926"/>
      <c r="CE118" s="926"/>
      <c r="CF118" s="956" t="s">
        <v>127</v>
      </c>
      <c r="CG118" s="957"/>
      <c r="CH118" s="957"/>
      <c r="CI118" s="957"/>
      <c r="CJ118" s="957"/>
      <c r="CK118" s="1012"/>
      <c r="CL118" s="899"/>
      <c r="CM118" s="902" t="s">
        <v>457</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127</v>
      </c>
      <c r="DH118" s="858"/>
      <c r="DI118" s="858"/>
      <c r="DJ118" s="858"/>
      <c r="DK118" s="859"/>
      <c r="DL118" s="860" t="s">
        <v>127</v>
      </c>
      <c r="DM118" s="858"/>
      <c r="DN118" s="858"/>
      <c r="DO118" s="858"/>
      <c r="DP118" s="859"/>
      <c r="DQ118" s="860" t="s">
        <v>127</v>
      </c>
      <c r="DR118" s="858"/>
      <c r="DS118" s="858"/>
      <c r="DT118" s="858"/>
      <c r="DU118" s="859"/>
      <c r="DV118" s="905" t="s">
        <v>127</v>
      </c>
      <c r="DW118" s="906"/>
      <c r="DX118" s="906"/>
      <c r="DY118" s="906"/>
      <c r="DZ118" s="907"/>
    </row>
    <row r="119" spans="1:130" s="246" customFormat="1" ht="26.25" customHeight="1" x14ac:dyDescent="0.15">
      <c r="A119" s="896" t="s">
        <v>432</v>
      </c>
      <c r="B119" s="897"/>
      <c r="C119" s="972" t="s">
        <v>433</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127</v>
      </c>
      <c r="AB119" s="976"/>
      <c r="AC119" s="976"/>
      <c r="AD119" s="976"/>
      <c r="AE119" s="977"/>
      <c r="AF119" s="978" t="s">
        <v>127</v>
      </c>
      <c r="AG119" s="976"/>
      <c r="AH119" s="976"/>
      <c r="AI119" s="976"/>
      <c r="AJ119" s="977"/>
      <c r="AK119" s="978" t="s">
        <v>127</v>
      </c>
      <c r="AL119" s="976"/>
      <c r="AM119" s="976"/>
      <c r="AN119" s="976"/>
      <c r="AO119" s="977"/>
      <c r="AP119" s="979" t="s">
        <v>127</v>
      </c>
      <c r="AQ119" s="980"/>
      <c r="AR119" s="980"/>
      <c r="AS119" s="980"/>
      <c r="AT119" s="981"/>
      <c r="AU119" s="1019"/>
      <c r="AV119" s="1020"/>
      <c r="AW119" s="1020"/>
      <c r="AX119" s="1020"/>
      <c r="AY119" s="1020"/>
      <c r="AZ119" s="277" t="s">
        <v>186</v>
      </c>
      <c r="BA119" s="277"/>
      <c r="BB119" s="277"/>
      <c r="BC119" s="277"/>
      <c r="BD119" s="277"/>
      <c r="BE119" s="277"/>
      <c r="BF119" s="277"/>
      <c r="BG119" s="277"/>
      <c r="BH119" s="277"/>
      <c r="BI119" s="277"/>
      <c r="BJ119" s="277"/>
      <c r="BK119" s="277"/>
      <c r="BL119" s="277"/>
      <c r="BM119" s="277"/>
      <c r="BN119" s="277"/>
      <c r="BO119" s="958" t="s">
        <v>458</v>
      </c>
      <c r="BP119" s="959"/>
      <c r="BQ119" s="963">
        <v>21440946</v>
      </c>
      <c r="BR119" s="926"/>
      <c r="BS119" s="926"/>
      <c r="BT119" s="926"/>
      <c r="BU119" s="926"/>
      <c r="BV119" s="926">
        <v>20446093</v>
      </c>
      <c r="BW119" s="926"/>
      <c r="BX119" s="926"/>
      <c r="BY119" s="926"/>
      <c r="BZ119" s="926"/>
      <c r="CA119" s="926">
        <v>19945910</v>
      </c>
      <c r="CB119" s="926"/>
      <c r="CC119" s="926"/>
      <c r="CD119" s="926"/>
      <c r="CE119" s="926"/>
      <c r="CF119" s="824"/>
      <c r="CG119" s="825"/>
      <c r="CH119" s="825"/>
      <c r="CI119" s="825"/>
      <c r="CJ119" s="915"/>
      <c r="CK119" s="1013"/>
      <c r="CL119" s="901"/>
      <c r="CM119" s="919" t="s">
        <v>459</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5082</v>
      </c>
      <c r="DH119" s="841"/>
      <c r="DI119" s="841"/>
      <c r="DJ119" s="841"/>
      <c r="DK119" s="842"/>
      <c r="DL119" s="843">
        <v>2541</v>
      </c>
      <c r="DM119" s="841"/>
      <c r="DN119" s="841"/>
      <c r="DO119" s="841"/>
      <c r="DP119" s="842"/>
      <c r="DQ119" s="843" t="s">
        <v>127</v>
      </c>
      <c r="DR119" s="841"/>
      <c r="DS119" s="841"/>
      <c r="DT119" s="841"/>
      <c r="DU119" s="842"/>
      <c r="DV119" s="929" t="s">
        <v>127</v>
      </c>
      <c r="DW119" s="930"/>
      <c r="DX119" s="930"/>
      <c r="DY119" s="930"/>
      <c r="DZ119" s="931"/>
    </row>
    <row r="120" spans="1:130" s="246" customFormat="1" ht="26.25" customHeight="1" x14ac:dyDescent="0.15">
      <c r="A120" s="898"/>
      <c r="B120" s="899"/>
      <c r="C120" s="902" t="s">
        <v>436</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127</v>
      </c>
      <c r="AB120" s="858"/>
      <c r="AC120" s="858"/>
      <c r="AD120" s="858"/>
      <c r="AE120" s="859"/>
      <c r="AF120" s="860" t="s">
        <v>127</v>
      </c>
      <c r="AG120" s="858"/>
      <c r="AH120" s="858"/>
      <c r="AI120" s="858"/>
      <c r="AJ120" s="859"/>
      <c r="AK120" s="860" t="s">
        <v>127</v>
      </c>
      <c r="AL120" s="858"/>
      <c r="AM120" s="858"/>
      <c r="AN120" s="858"/>
      <c r="AO120" s="859"/>
      <c r="AP120" s="905" t="s">
        <v>127</v>
      </c>
      <c r="AQ120" s="906"/>
      <c r="AR120" s="906"/>
      <c r="AS120" s="906"/>
      <c r="AT120" s="907"/>
      <c r="AU120" s="964" t="s">
        <v>460</v>
      </c>
      <c r="AV120" s="965"/>
      <c r="AW120" s="965"/>
      <c r="AX120" s="965"/>
      <c r="AY120" s="966"/>
      <c r="AZ120" s="941" t="s">
        <v>461</v>
      </c>
      <c r="BA120" s="886"/>
      <c r="BB120" s="886"/>
      <c r="BC120" s="886"/>
      <c r="BD120" s="886"/>
      <c r="BE120" s="886"/>
      <c r="BF120" s="886"/>
      <c r="BG120" s="886"/>
      <c r="BH120" s="886"/>
      <c r="BI120" s="886"/>
      <c r="BJ120" s="886"/>
      <c r="BK120" s="886"/>
      <c r="BL120" s="886"/>
      <c r="BM120" s="886"/>
      <c r="BN120" s="886"/>
      <c r="BO120" s="886"/>
      <c r="BP120" s="887"/>
      <c r="BQ120" s="942">
        <v>2914982</v>
      </c>
      <c r="BR120" s="923"/>
      <c r="BS120" s="923"/>
      <c r="BT120" s="923"/>
      <c r="BU120" s="923"/>
      <c r="BV120" s="923">
        <v>3288222</v>
      </c>
      <c r="BW120" s="923"/>
      <c r="BX120" s="923"/>
      <c r="BY120" s="923"/>
      <c r="BZ120" s="923"/>
      <c r="CA120" s="923">
        <v>3139901</v>
      </c>
      <c r="CB120" s="923"/>
      <c r="CC120" s="923"/>
      <c r="CD120" s="923"/>
      <c r="CE120" s="923"/>
      <c r="CF120" s="947">
        <v>54.3</v>
      </c>
      <c r="CG120" s="948"/>
      <c r="CH120" s="948"/>
      <c r="CI120" s="948"/>
      <c r="CJ120" s="948"/>
      <c r="CK120" s="949" t="s">
        <v>462</v>
      </c>
      <c r="CL120" s="933"/>
      <c r="CM120" s="933"/>
      <c r="CN120" s="933"/>
      <c r="CO120" s="934"/>
      <c r="CP120" s="953" t="s">
        <v>405</v>
      </c>
      <c r="CQ120" s="954"/>
      <c r="CR120" s="954"/>
      <c r="CS120" s="954"/>
      <c r="CT120" s="954"/>
      <c r="CU120" s="954"/>
      <c r="CV120" s="954"/>
      <c r="CW120" s="954"/>
      <c r="CX120" s="954"/>
      <c r="CY120" s="954"/>
      <c r="CZ120" s="954"/>
      <c r="DA120" s="954"/>
      <c r="DB120" s="954"/>
      <c r="DC120" s="954"/>
      <c r="DD120" s="954"/>
      <c r="DE120" s="954"/>
      <c r="DF120" s="955"/>
      <c r="DG120" s="942">
        <v>4058814</v>
      </c>
      <c r="DH120" s="923"/>
      <c r="DI120" s="923"/>
      <c r="DJ120" s="923"/>
      <c r="DK120" s="923"/>
      <c r="DL120" s="923">
        <v>4092818</v>
      </c>
      <c r="DM120" s="923"/>
      <c r="DN120" s="923"/>
      <c r="DO120" s="923"/>
      <c r="DP120" s="923"/>
      <c r="DQ120" s="923">
        <v>4089792</v>
      </c>
      <c r="DR120" s="923"/>
      <c r="DS120" s="923"/>
      <c r="DT120" s="923"/>
      <c r="DU120" s="923"/>
      <c r="DV120" s="924">
        <v>70.8</v>
      </c>
      <c r="DW120" s="924"/>
      <c r="DX120" s="924"/>
      <c r="DY120" s="924"/>
      <c r="DZ120" s="925"/>
    </row>
    <row r="121" spans="1:130" s="246" customFormat="1" ht="26.25" customHeight="1" x14ac:dyDescent="0.15">
      <c r="A121" s="898"/>
      <c r="B121" s="899"/>
      <c r="C121" s="944" t="s">
        <v>463</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127</v>
      </c>
      <c r="AB121" s="858"/>
      <c r="AC121" s="858"/>
      <c r="AD121" s="858"/>
      <c r="AE121" s="859"/>
      <c r="AF121" s="860" t="s">
        <v>127</v>
      </c>
      <c r="AG121" s="858"/>
      <c r="AH121" s="858"/>
      <c r="AI121" s="858"/>
      <c r="AJ121" s="859"/>
      <c r="AK121" s="860" t="s">
        <v>127</v>
      </c>
      <c r="AL121" s="858"/>
      <c r="AM121" s="858"/>
      <c r="AN121" s="858"/>
      <c r="AO121" s="859"/>
      <c r="AP121" s="905" t="s">
        <v>127</v>
      </c>
      <c r="AQ121" s="906"/>
      <c r="AR121" s="906"/>
      <c r="AS121" s="906"/>
      <c r="AT121" s="907"/>
      <c r="AU121" s="967"/>
      <c r="AV121" s="968"/>
      <c r="AW121" s="968"/>
      <c r="AX121" s="968"/>
      <c r="AY121" s="969"/>
      <c r="AZ121" s="893" t="s">
        <v>464</v>
      </c>
      <c r="BA121" s="828"/>
      <c r="BB121" s="828"/>
      <c r="BC121" s="828"/>
      <c r="BD121" s="828"/>
      <c r="BE121" s="828"/>
      <c r="BF121" s="828"/>
      <c r="BG121" s="828"/>
      <c r="BH121" s="828"/>
      <c r="BI121" s="828"/>
      <c r="BJ121" s="828"/>
      <c r="BK121" s="828"/>
      <c r="BL121" s="828"/>
      <c r="BM121" s="828"/>
      <c r="BN121" s="828"/>
      <c r="BO121" s="828"/>
      <c r="BP121" s="829"/>
      <c r="BQ121" s="894">
        <v>1893811</v>
      </c>
      <c r="BR121" s="895"/>
      <c r="BS121" s="895"/>
      <c r="BT121" s="895"/>
      <c r="BU121" s="895"/>
      <c r="BV121" s="895">
        <v>2085327</v>
      </c>
      <c r="BW121" s="895"/>
      <c r="BX121" s="895"/>
      <c r="BY121" s="895"/>
      <c r="BZ121" s="895"/>
      <c r="CA121" s="895">
        <v>2045839</v>
      </c>
      <c r="CB121" s="895"/>
      <c r="CC121" s="895"/>
      <c r="CD121" s="895"/>
      <c r="CE121" s="895"/>
      <c r="CF121" s="956">
        <v>35.4</v>
      </c>
      <c r="CG121" s="957"/>
      <c r="CH121" s="957"/>
      <c r="CI121" s="957"/>
      <c r="CJ121" s="957"/>
      <c r="CK121" s="950"/>
      <c r="CL121" s="936"/>
      <c r="CM121" s="936"/>
      <c r="CN121" s="936"/>
      <c r="CO121" s="937"/>
      <c r="CP121" s="916" t="s">
        <v>407</v>
      </c>
      <c r="CQ121" s="917"/>
      <c r="CR121" s="917"/>
      <c r="CS121" s="917"/>
      <c r="CT121" s="917"/>
      <c r="CU121" s="917"/>
      <c r="CV121" s="917"/>
      <c r="CW121" s="917"/>
      <c r="CX121" s="917"/>
      <c r="CY121" s="917"/>
      <c r="CZ121" s="917"/>
      <c r="DA121" s="917"/>
      <c r="DB121" s="917"/>
      <c r="DC121" s="917"/>
      <c r="DD121" s="917"/>
      <c r="DE121" s="917"/>
      <c r="DF121" s="918"/>
      <c r="DG121" s="894">
        <v>2510454</v>
      </c>
      <c r="DH121" s="895"/>
      <c r="DI121" s="895"/>
      <c r="DJ121" s="895"/>
      <c r="DK121" s="895"/>
      <c r="DL121" s="895">
        <v>2342771</v>
      </c>
      <c r="DM121" s="895"/>
      <c r="DN121" s="895"/>
      <c r="DO121" s="895"/>
      <c r="DP121" s="895"/>
      <c r="DQ121" s="895">
        <v>2182878</v>
      </c>
      <c r="DR121" s="895"/>
      <c r="DS121" s="895"/>
      <c r="DT121" s="895"/>
      <c r="DU121" s="895"/>
      <c r="DV121" s="872">
        <v>37.799999999999997</v>
      </c>
      <c r="DW121" s="872"/>
      <c r="DX121" s="872"/>
      <c r="DY121" s="872"/>
      <c r="DZ121" s="873"/>
    </row>
    <row r="122" spans="1:130" s="246" customFormat="1" ht="26.25" customHeight="1" x14ac:dyDescent="0.15">
      <c r="A122" s="898"/>
      <c r="B122" s="899"/>
      <c r="C122" s="902" t="s">
        <v>446</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127</v>
      </c>
      <c r="AB122" s="858"/>
      <c r="AC122" s="858"/>
      <c r="AD122" s="858"/>
      <c r="AE122" s="859"/>
      <c r="AF122" s="860" t="s">
        <v>127</v>
      </c>
      <c r="AG122" s="858"/>
      <c r="AH122" s="858"/>
      <c r="AI122" s="858"/>
      <c r="AJ122" s="859"/>
      <c r="AK122" s="860" t="s">
        <v>127</v>
      </c>
      <c r="AL122" s="858"/>
      <c r="AM122" s="858"/>
      <c r="AN122" s="858"/>
      <c r="AO122" s="859"/>
      <c r="AP122" s="905" t="s">
        <v>127</v>
      </c>
      <c r="AQ122" s="906"/>
      <c r="AR122" s="906"/>
      <c r="AS122" s="906"/>
      <c r="AT122" s="907"/>
      <c r="AU122" s="967"/>
      <c r="AV122" s="968"/>
      <c r="AW122" s="968"/>
      <c r="AX122" s="968"/>
      <c r="AY122" s="969"/>
      <c r="AZ122" s="960" t="s">
        <v>465</v>
      </c>
      <c r="BA122" s="961"/>
      <c r="BB122" s="961"/>
      <c r="BC122" s="961"/>
      <c r="BD122" s="961"/>
      <c r="BE122" s="961"/>
      <c r="BF122" s="961"/>
      <c r="BG122" s="961"/>
      <c r="BH122" s="961"/>
      <c r="BI122" s="961"/>
      <c r="BJ122" s="961"/>
      <c r="BK122" s="961"/>
      <c r="BL122" s="961"/>
      <c r="BM122" s="961"/>
      <c r="BN122" s="961"/>
      <c r="BO122" s="961"/>
      <c r="BP122" s="962"/>
      <c r="BQ122" s="963">
        <v>12825739</v>
      </c>
      <c r="BR122" s="926"/>
      <c r="BS122" s="926"/>
      <c r="BT122" s="926"/>
      <c r="BU122" s="926"/>
      <c r="BV122" s="926">
        <v>12342165</v>
      </c>
      <c r="BW122" s="926"/>
      <c r="BX122" s="926"/>
      <c r="BY122" s="926"/>
      <c r="BZ122" s="926"/>
      <c r="CA122" s="926">
        <v>12438128</v>
      </c>
      <c r="CB122" s="926"/>
      <c r="CC122" s="926"/>
      <c r="CD122" s="926"/>
      <c r="CE122" s="926"/>
      <c r="CF122" s="927">
        <v>215.3</v>
      </c>
      <c r="CG122" s="928"/>
      <c r="CH122" s="928"/>
      <c r="CI122" s="928"/>
      <c r="CJ122" s="928"/>
      <c r="CK122" s="950"/>
      <c r="CL122" s="936"/>
      <c r="CM122" s="936"/>
      <c r="CN122" s="936"/>
      <c r="CO122" s="937"/>
      <c r="CP122" s="916" t="s">
        <v>466</v>
      </c>
      <c r="CQ122" s="917"/>
      <c r="CR122" s="917"/>
      <c r="CS122" s="917"/>
      <c r="CT122" s="917"/>
      <c r="CU122" s="917"/>
      <c r="CV122" s="917"/>
      <c r="CW122" s="917"/>
      <c r="CX122" s="917"/>
      <c r="CY122" s="917"/>
      <c r="CZ122" s="917"/>
      <c r="DA122" s="917"/>
      <c r="DB122" s="917"/>
      <c r="DC122" s="917"/>
      <c r="DD122" s="917"/>
      <c r="DE122" s="917"/>
      <c r="DF122" s="918"/>
      <c r="DG122" s="894">
        <v>396941</v>
      </c>
      <c r="DH122" s="895"/>
      <c r="DI122" s="895"/>
      <c r="DJ122" s="895"/>
      <c r="DK122" s="895"/>
      <c r="DL122" s="895">
        <v>373615</v>
      </c>
      <c r="DM122" s="895"/>
      <c r="DN122" s="895"/>
      <c r="DO122" s="895"/>
      <c r="DP122" s="895"/>
      <c r="DQ122" s="895">
        <v>371429</v>
      </c>
      <c r="DR122" s="895"/>
      <c r="DS122" s="895"/>
      <c r="DT122" s="895"/>
      <c r="DU122" s="895"/>
      <c r="DV122" s="872">
        <v>6.4</v>
      </c>
      <c r="DW122" s="872"/>
      <c r="DX122" s="872"/>
      <c r="DY122" s="872"/>
      <c r="DZ122" s="873"/>
    </row>
    <row r="123" spans="1:130" s="246" customFormat="1" ht="26.25" customHeight="1" x14ac:dyDescent="0.15">
      <c r="A123" s="898"/>
      <c r="B123" s="899"/>
      <c r="C123" s="902" t="s">
        <v>452</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127</v>
      </c>
      <c r="AB123" s="858"/>
      <c r="AC123" s="858"/>
      <c r="AD123" s="858"/>
      <c r="AE123" s="859"/>
      <c r="AF123" s="860" t="s">
        <v>127</v>
      </c>
      <c r="AG123" s="858"/>
      <c r="AH123" s="858"/>
      <c r="AI123" s="858"/>
      <c r="AJ123" s="859"/>
      <c r="AK123" s="860" t="s">
        <v>127</v>
      </c>
      <c r="AL123" s="858"/>
      <c r="AM123" s="858"/>
      <c r="AN123" s="858"/>
      <c r="AO123" s="859"/>
      <c r="AP123" s="905" t="s">
        <v>127</v>
      </c>
      <c r="AQ123" s="906"/>
      <c r="AR123" s="906"/>
      <c r="AS123" s="906"/>
      <c r="AT123" s="907"/>
      <c r="AU123" s="970"/>
      <c r="AV123" s="971"/>
      <c r="AW123" s="971"/>
      <c r="AX123" s="971"/>
      <c r="AY123" s="971"/>
      <c r="AZ123" s="277" t="s">
        <v>186</v>
      </c>
      <c r="BA123" s="277"/>
      <c r="BB123" s="277"/>
      <c r="BC123" s="277"/>
      <c r="BD123" s="277"/>
      <c r="BE123" s="277"/>
      <c r="BF123" s="277"/>
      <c r="BG123" s="277"/>
      <c r="BH123" s="277"/>
      <c r="BI123" s="277"/>
      <c r="BJ123" s="277"/>
      <c r="BK123" s="277"/>
      <c r="BL123" s="277"/>
      <c r="BM123" s="277"/>
      <c r="BN123" s="277"/>
      <c r="BO123" s="958" t="s">
        <v>467</v>
      </c>
      <c r="BP123" s="959"/>
      <c r="BQ123" s="913">
        <v>17634532</v>
      </c>
      <c r="BR123" s="914"/>
      <c r="BS123" s="914"/>
      <c r="BT123" s="914"/>
      <c r="BU123" s="914"/>
      <c r="BV123" s="914">
        <v>17715714</v>
      </c>
      <c r="BW123" s="914"/>
      <c r="BX123" s="914"/>
      <c r="BY123" s="914"/>
      <c r="BZ123" s="914"/>
      <c r="CA123" s="914">
        <v>17623868</v>
      </c>
      <c r="CB123" s="914"/>
      <c r="CC123" s="914"/>
      <c r="CD123" s="914"/>
      <c r="CE123" s="914"/>
      <c r="CF123" s="824"/>
      <c r="CG123" s="825"/>
      <c r="CH123" s="825"/>
      <c r="CI123" s="825"/>
      <c r="CJ123" s="915"/>
      <c r="CK123" s="950"/>
      <c r="CL123" s="936"/>
      <c r="CM123" s="936"/>
      <c r="CN123" s="936"/>
      <c r="CO123" s="937"/>
      <c r="CP123" s="916" t="s">
        <v>401</v>
      </c>
      <c r="CQ123" s="917"/>
      <c r="CR123" s="917"/>
      <c r="CS123" s="917"/>
      <c r="CT123" s="917"/>
      <c r="CU123" s="917"/>
      <c r="CV123" s="917"/>
      <c r="CW123" s="917"/>
      <c r="CX123" s="917"/>
      <c r="CY123" s="917"/>
      <c r="CZ123" s="917"/>
      <c r="DA123" s="917"/>
      <c r="DB123" s="917"/>
      <c r="DC123" s="917"/>
      <c r="DD123" s="917"/>
      <c r="DE123" s="917"/>
      <c r="DF123" s="918"/>
      <c r="DG123" s="857">
        <v>90317</v>
      </c>
      <c r="DH123" s="858"/>
      <c r="DI123" s="858"/>
      <c r="DJ123" s="858"/>
      <c r="DK123" s="859"/>
      <c r="DL123" s="860">
        <v>85230</v>
      </c>
      <c r="DM123" s="858"/>
      <c r="DN123" s="858"/>
      <c r="DO123" s="858"/>
      <c r="DP123" s="859"/>
      <c r="DQ123" s="860">
        <v>67421</v>
      </c>
      <c r="DR123" s="858"/>
      <c r="DS123" s="858"/>
      <c r="DT123" s="858"/>
      <c r="DU123" s="859"/>
      <c r="DV123" s="905">
        <v>1.2</v>
      </c>
      <c r="DW123" s="906"/>
      <c r="DX123" s="906"/>
      <c r="DY123" s="906"/>
      <c r="DZ123" s="907"/>
    </row>
    <row r="124" spans="1:130" s="246" customFormat="1" ht="26.25" customHeight="1" thickBot="1" x14ac:dyDescent="0.2">
      <c r="A124" s="898"/>
      <c r="B124" s="899"/>
      <c r="C124" s="902" t="s">
        <v>455</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127</v>
      </c>
      <c r="AB124" s="858"/>
      <c r="AC124" s="858"/>
      <c r="AD124" s="858"/>
      <c r="AE124" s="859"/>
      <c r="AF124" s="860" t="s">
        <v>127</v>
      </c>
      <c r="AG124" s="858"/>
      <c r="AH124" s="858"/>
      <c r="AI124" s="858"/>
      <c r="AJ124" s="859"/>
      <c r="AK124" s="860" t="s">
        <v>127</v>
      </c>
      <c r="AL124" s="858"/>
      <c r="AM124" s="858"/>
      <c r="AN124" s="858"/>
      <c r="AO124" s="859"/>
      <c r="AP124" s="905" t="s">
        <v>127</v>
      </c>
      <c r="AQ124" s="906"/>
      <c r="AR124" s="906"/>
      <c r="AS124" s="906"/>
      <c r="AT124" s="907"/>
      <c r="AU124" s="908" t="s">
        <v>468</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64.8</v>
      </c>
      <c r="BR124" s="912"/>
      <c r="BS124" s="912"/>
      <c r="BT124" s="912"/>
      <c r="BU124" s="912"/>
      <c r="BV124" s="912">
        <v>47.4</v>
      </c>
      <c r="BW124" s="912"/>
      <c r="BX124" s="912"/>
      <c r="BY124" s="912"/>
      <c r="BZ124" s="912"/>
      <c r="CA124" s="912">
        <v>40.1</v>
      </c>
      <c r="CB124" s="912"/>
      <c r="CC124" s="912"/>
      <c r="CD124" s="912"/>
      <c r="CE124" s="912"/>
      <c r="CF124" s="802"/>
      <c r="CG124" s="803"/>
      <c r="CH124" s="803"/>
      <c r="CI124" s="803"/>
      <c r="CJ124" s="943"/>
      <c r="CK124" s="951"/>
      <c r="CL124" s="951"/>
      <c r="CM124" s="951"/>
      <c r="CN124" s="951"/>
      <c r="CO124" s="952"/>
      <c r="CP124" s="916" t="s">
        <v>469</v>
      </c>
      <c r="CQ124" s="917"/>
      <c r="CR124" s="917"/>
      <c r="CS124" s="917"/>
      <c r="CT124" s="917"/>
      <c r="CU124" s="917"/>
      <c r="CV124" s="917"/>
      <c r="CW124" s="917"/>
      <c r="CX124" s="917"/>
      <c r="CY124" s="917"/>
      <c r="CZ124" s="917"/>
      <c r="DA124" s="917"/>
      <c r="DB124" s="917"/>
      <c r="DC124" s="917"/>
      <c r="DD124" s="917"/>
      <c r="DE124" s="917"/>
      <c r="DF124" s="918"/>
      <c r="DG124" s="840" t="s">
        <v>127</v>
      </c>
      <c r="DH124" s="841"/>
      <c r="DI124" s="841"/>
      <c r="DJ124" s="841"/>
      <c r="DK124" s="842"/>
      <c r="DL124" s="843" t="s">
        <v>127</v>
      </c>
      <c r="DM124" s="841"/>
      <c r="DN124" s="841"/>
      <c r="DO124" s="841"/>
      <c r="DP124" s="842"/>
      <c r="DQ124" s="843" t="s">
        <v>127</v>
      </c>
      <c r="DR124" s="841"/>
      <c r="DS124" s="841"/>
      <c r="DT124" s="841"/>
      <c r="DU124" s="842"/>
      <c r="DV124" s="929" t="s">
        <v>127</v>
      </c>
      <c r="DW124" s="930"/>
      <c r="DX124" s="930"/>
      <c r="DY124" s="930"/>
      <c r="DZ124" s="931"/>
    </row>
    <row r="125" spans="1:130" s="246" customFormat="1" ht="26.25" customHeight="1" x14ac:dyDescent="0.15">
      <c r="A125" s="898"/>
      <c r="B125" s="899"/>
      <c r="C125" s="902" t="s">
        <v>457</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127</v>
      </c>
      <c r="AB125" s="858"/>
      <c r="AC125" s="858"/>
      <c r="AD125" s="858"/>
      <c r="AE125" s="859"/>
      <c r="AF125" s="860" t="s">
        <v>127</v>
      </c>
      <c r="AG125" s="858"/>
      <c r="AH125" s="858"/>
      <c r="AI125" s="858"/>
      <c r="AJ125" s="859"/>
      <c r="AK125" s="860" t="s">
        <v>127</v>
      </c>
      <c r="AL125" s="858"/>
      <c r="AM125" s="858"/>
      <c r="AN125" s="858"/>
      <c r="AO125" s="859"/>
      <c r="AP125" s="905" t="s">
        <v>127</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470</v>
      </c>
      <c r="CL125" s="933"/>
      <c r="CM125" s="933"/>
      <c r="CN125" s="933"/>
      <c r="CO125" s="934"/>
      <c r="CP125" s="941" t="s">
        <v>471</v>
      </c>
      <c r="CQ125" s="886"/>
      <c r="CR125" s="886"/>
      <c r="CS125" s="886"/>
      <c r="CT125" s="886"/>
      <c r="CU125" s="886"/>
      <c r="CV125" s="886"/>
      <c r="CW125" s="886"/>
      <c r="CX125" s="886"/>
      <c r="CY125" s="886"/>
      <c r="CZ125" s="886"/>
      <c r="DA125" s="886"/>
      <c r="DB125" s="886"/>
      <c r="DC125" s="886"/>
      <c r="DD125" s="886"/>
      <c r="DE125" s="886"/>
      <c r="DF125" s="887"/>
      <c r="DG125" s="942" t="s">
        <v>127</v>
      </c>
      <c r="DH125" s="923"/>
      <c r="DI125" s="923"/>
      <c r="DJ125" s="923"/>
      <c r="DK125" s="923"/>
      <c r="DL125" s="923" t="s">
        <v>127</v>
      </c>
      <c r="DM125" s="923"/>
      <c r="DN125" s="923"/>
      <c r="DO125" s="923"/>
      <c r="DP125" s="923"/>
      <c r="DQ125" s="923" t="s">
        <v>127</v>
      </c>
      <c r="DR125" s="923"/>
      <c r="DS125" s="923"/>
      <c r="DT125" s="923"/>
      <c r="DU125" s="923"/>
      <c r="DV125" s="924" t="s">
        <v>127</v>
      </c>
      <c r="DW125" s="924"/>
      <c r="DX125" s="924"/>
      <c r="DY125" s="924"/>
      <c r="DZ125" s="925"/>
    </row>
    <row r="126" spans="1:130" s="246" customFormat="1" ht="26.25" customHeight="1" thickBot="1" x14ac:dyDescent="0.2">
      <c r="A126" s="898"/>
      <c r="B126" s="899"/>
      <c r="C126" s="902" t="s">
        <v>459</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2541</v>
      </c>
      <c r="AB126" s="858"/>
      <c r="AC126" s="858"/>
      <c r="AD126" s="858"/>
      <c r="AE126" s="859"/>
      <c r="AF126" s="860">
        <v>2541</v>
      </c>
      <c r="AG126" s="858"/>
      <c r="AH126" s="858"/>
      <c r="AI126" s="858"/>
      <c r="AJ126" s="859"/>
      <c r="AK126" s="860">
        <v>2541</v>
      </c>
      <c r="AL126" s="858"/>
      <c r="AM126" s="858"/>
      <c r="AN126" s="858"/>
      <c r="AO126" s="859"/>
      <c r="AP126" s="905">
        <v>0</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472</v>
      </c>
      <c r="CQ126" s="828"/>
      <c r="CR126" s="828"/>
      <c r="CS126" s="828"/>
      <c r="CT126" s="828"/>
      <c r="CU126" s="828"/>
      <c r="CV126" s="828"/>
      <c r="CW126" s="828"/>
      <c r="CX126" s="828"/>
      <c r="CY126" s="828"/>
      <c r="CZ126" s="828"/>
      <c r="DA126" s="828"/>
      <c r="DB126" s="828"/>
      <c r="DC126" s="828"/>
      <c r="DD126" s="828"/>
      <c r="DE126" s="828"/>
      <c r="DF126" s="829"/>
      <c r="DG126" s="894" t="s">
        <v>127</v>
      </c>
      <c r="DH126" s="895"/>
      <c r="DI126" s="895"/>
      <c r="DJ126" s="895"/>
      <c r="DK126" s="895"/>
      <c r="DL126" s="895" t="s">
        <v>127</v>
      </c>
      <c r="DM126" s="895"/>
      <c r="DN126" s="895"/>
      <c r="DO126" s="895"/>
      <c r="DP126" s="895"/>
      <c r="DQ126" s="895" t="s">
        <v>127</v>
      </c>
      <c r="DR126" s="895"/>
      <c r="DS126" s="895"/>
      <c r="DT126" s="895"/>
      <c r="DU126" s="895"/>
      <c r="DV126" s="872" t="s">
        <v>127</v>
      </c>
      <c r="DW126" s="872"/>
      <c r="DX126" s="872"/>
      <c r="DY126" s="872"/>
      <c r="DZ126" s="873"/>
    </row>
    <row r="127" spans="1:130" s="246" customFormat="1" ht="26.25" customHeight="1" x14ac:dyDescent="0.15">
      <c r="A127" s="900"/>
      <c r="B127" s="901"/>
      <c r="C127" s="919" t="s">
        <v>473</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1112</v>
      </c>
      <c r="AB127" s="858"/>
      <c r="AC127" s="858"/>
      <c r="AD127" s="858"/>
      <c r="AE127" s="859"/>
      <c r="AF127" s="860">
        <v>1162</v>
      </c>
      <c r="AG127" s="858"/>
      <c r="AH127" s="858"/>
      <c r="AI127" s="858"/>
      <c r="AJ127" s="859"/>
      <c r="AK127" s="860">
        <v>1961</v>
      </c>
      <c r="AL127" s="858"/>
      <c r="AM127" s="858"/>
      <c r="AN127" s="858"/>
      <c r="AO127" s="859"/>
      <c r="AP127" s="905">
        <v>0</v>
      </c>
      <c r="AQ127" s="906"/>
      <c r="AR127" s="906"/>
      <c r="AS127" s="906"/>
      <c r="AT127" s="907"/>
      <c r="AU127" s="282"/>
      <c r="AV127" s="282"/>
      <c r="AW127" s="282"/>
      <c r="AX127" s="922" t="s">
        <v>474</v>
      </c>
      <c r="AY127" s="890"/>
      <c r="AZ127" s="890"/>
      <c r="BA127" s="890"/>
      <c r="BB127" s="890"/>
      <c r="BC127" s="890"/>
      <c r="BD127" s="890"/>
      <c r="BE127" s="891"/>
      <c r="BF127" s="889" t="s">
        <v>475</v>
      </c>
      <c r="BG127" s="890"/>
      <c r="BH127" s="890"/>
      <c r="BI127" s="890"/>
      <c r="BJ127" s="890"/>
      <c r="BK127" s="890"/>
      <c r="BL127" s="891"/>
      <c r="BM127" s="889" t="s">
        <v>476</v>
      </c>
      <c r="BN127" s="890"/>
      <c r="BO127" s="890"/>
      <c r="BP127" s="890"/>
      <c r="BQ127" s="890"/>
      <c r="BR127" s="890"/>
      <c r="BS127" s="891"/>
      <c r="BT127" s="889" t="s">
        <v>477</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478</v>
      </c>
      <c r="CQ127" s="828"/>
      <c r="CR127" s="828"/>
      <c r="CS127" s="828"/>
      <c r="CT127" s="828"/>
      <c r="CU127" s="828"/>
      <c r="CV127" s="828"/>
      <c r="CW127" s="828"/>
      <c r="CX127" s="828"/>
      <c r="CY127" s="828"/>
      <c r="CZ127" s="828"/>
      <c r="DA127" s="828"/>
      <c r="DB127" s="828"/>
      <c r="DC127" s="828"/>
      <c r="DD127" s="828"/>
      <c r="DE127" s="828"/>
      <c r="DF127" s="829"/>
      <c r="DG127" s="894" t="s">
        <v>127</v>
      </c>
      <c r="DH127" s="895"/>
      <c r="DI127" s="895"/>
      <c r="DJ127" s="895"/>
      <c r="DK127" s="895"/>
      <c r="DL127" s="895" t="s">
        <v>127</v>
      </c>
      <c r="DM127" s="895"/>
      <c r="DN127" s="895"/>
      <c r="DO127" s="895"/>
      <c r="DP127" s="895"/>
      <c r="DQ127" s="895" t="s">
        <v>127</v>
      </c>
      <c r="DR127" s="895"/>
      <c r="DS127" s="895"/>
      <c r="DT127" s="895"/>
      <c r="DU127" s="895"/>
      <c r="DV127" s="872" t="s">
        <v>127</v>
      </c>
      <c r="DW127" s="872"/>
      <c r="DX127" s="872"/>
      <c r="DY127" s="872"/>
      <c r="DZ127" s="873"/>
    </row>
    <row r="128" spans="1:130" s="246" customFormat="1" ht="26.25" customHeight="1" thickBot="1" x14ac:dyDescent="0.2">
      <c r="A128" s="874" t="s">
        <v>479</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480</v>
      </c>
      <c r="X128" s="876"/>
      <c r="Y128" s="876"/>
      <c r="Z128" s="877"/>
      <c r="AA128" s="878">
        <v>139557</v>
      </c>
      <c r="AB128" s="879"/>
      <c r="AC128" s="879"/>
      <c r="AD128" s="879"/>
      <c r="AE128" s="880"/>
      <c r="AF128" s="881">
        <v>138913</v>
      </c>
      <c r="AG128" s="879"/>
      <c r="AH128" s="879"/>
      <c r="AI128" s="879"/>
      <c r="AJ128" s="880"/>
      <c r="AK128" s="881">
        <v>152040</v>
      </c>
      <c r="AL128" s="879"/>
      <c r="AM128" s="879"/>
      <c r="AN128" s="879"/>
      <c r="AO128" s="880"/>
      <c r="AP128" s="882"/>
      <c r="AQ128" s="883"/>
      <c r="AR128" s="883"/>
      <c r="AS128" s="883"/>
      <c r="AT128" s="884"/>
      <c r="AU128" s="282"/>
      <c r="AV128" s="282"/>
      <c r="AW128" s="282"/>
      <c r="AX128" s="885" t="s">
        <v>481</v>
      </c>
      <c r="AY128" s="886"/>
      <c r="AZ128" s="886"/>
      <c r="BA128" s="886"/>
      <c r="BB128" s="886"/>
      <c r="BC128" s="886"/>
      <c r="BD128" s="886"/>
      <c r="BE128" s="887"/>
      <c r="BF128" s="864" t="s">
        <v>127</v>
      </c>
      <c r="BG128" s="865"/>
      <c r="BH128" s="865"/>
      <c r="BI128" s="865"/>
      <c r="BJ128" s="865"/>
      <c r="BK128" s="865"/>
      <c r="BL128" s="888"/>
      <c r="BM128" s="864">
        <v>14.06</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482</v>
      </c>
      <c r="CQ128" s="806"/>
      <c r="CR128" s="806"/>
      <c r="CS128" s="806"/>
      <c r="CT128" s="806"/>
      <c r="CU128" s="806"/>
      <c r="CV128" s="806"/>
      <c r="CW128" s="806"/>
      <c r="CX128" s="806"/>
      <c r="CY128" s="806"/>
      <c r="CZ128" s="806"/>
      <c r="DA128" s="806"/>
      <c r="DB128" s="806"/>
      <c r="DC128" s="806"/>
      <c r="DD128" s="806"/>
      <c r="DE128" s="806"/>
      <c r="DF128" s="807"/>
      <c r="DG128" s="868" t="s">
        <v>127</v>
      </c>
      <c r="DH128" s="869"/>
      <c r="DI128" s="869"/>
      <c r="DJ128" s="869"/>
      <c r="DK128" s="869"/>
      <c r="DL128" s="869" t="s">
        <v>127</v>
      </c>
      <c r="DM128" s="869"/>
      <c r="DN128" s="869"/>
      <c r="DO128" s="869"/>
      <c r="DP128" s="869"/>
      <c r="DQ128" s="869" t="s">
        <v>127</v>
      </c>
      <c r="DR128" s="869"/>
      <c r="DS128" s="869"/>
      <c r="DT128" s="869"/>
      <c r="DU128" s="869"/>
      <c r="DV128" s="870" t="s">
        <v>127</v>
      </c>
      <c r="DW128" s="870"/>
      <c r="DX128" s="870"/>
      <c r="DY128" s="870"/>
      <c r="DZ128" s="871"/>
    </row>
    <row r="129" spans="1:131" s="246" customFormat="1" ht="26.25" customHeight="1" x14ac:dyDescent="0.15">
      <c r="A129" s="852" t="s">
        <v>105</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483</v>
      </c>
      <c r="X129" s="855"/>
      <c r="Y129" s="855"/>
      <c r="Z129" s="856"/>
      <c r="AA129" s="857">
        <v>7069028</v>
      </c>
      <c r="AB129" s="858"/>
      <c r="AC129" s="858"/>
      <c r="AD129" s="858"/>
      <c r="AE129" s="859"/>
      <c r="AF129" s="860">
        <v>6949036</v>
      </c>
      <c r="AG129" s="858"/>
      <c r="AH129" s="858"/>
      <c r="AI129" s="858"/>
      <c r="AJ129" s="859"/>
      <c r="AK129" s="860">
        <v>6968217</v>
      </c>
      <c r="AL129" s="858"/>
      <c r="AM129" s="858"/>
      <c r="AN129" s="858"/>
      <c r="AO129" s="859"/>
      <c r="AP129" s="861"/>
      <c r="AQ129" s="862"/>
      <c r="AR129" s="862"/>
      <c r="AS129" s="862"/>
      <c r="AT129" s="863"/>
      <c r="AU129" s="284"/>
      <c r="AV129" s="284"/>
      <c r="AW129" s="284"/>
      <c r="AX129" s="827" t="s">
        <v>484</v>
      </c>
      <c r="AY129" s="828"/>
      <c r="AZ129" s="828"/>
      <c r="BA129" s="828"/>
      <c r="BB129" s="828"/>
      <c r="BC129" s="828"/>
      <c r="BD129" s="828"/>
      <c r="BE129" s="829"/>
      <c r="BF129" s="847" t="s">
        <v>127</v>
      </c>
      <c r="BG129" s="848"/>
      <c r="BH129" s="848"/>
      <c r="BI129" s="848"/>
      <c r="BJ129" s="848"/>
      <c r="BK129" s="848"/>
      <c r="BL129" s="849"/>
      <c r="BM129" s="847">
        <v>19.059999999999999</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485</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486</v>
      </c>
      <c r="X130" s="855"/>
      <c r="Y130" s="855"/>
      <c r="Z130" s="856"/>
      <c r="AA130" s="857">
        <v>1196724</v>
      </c>
      <c r="AB130" s="858"/>
      <c r="AC130" s="858"/>
      <c r="AD130" s="858"/>
      <c r="AE130" s="859"/>
      <c r="AF130" s="860">
        <v>1200531</v>
      </c>
      <c r="AG130" s="858"/>
      <c r="AH130" s="858"/>
      <c r="AI130" s="858"/>
      <c r="AJ130" s="859"/>
      <c r="AK130" s="860">
        <v>1190453</v>
      </c>
      <c r="AL130" s="858"/>
      <c r="AM130" s="858"/>
      <c r="AN130" s="858"/>
      <c r="AO130" s="859"/>
      <c r="AP130" s="861"/>
      <c r="AQ130" s="862"/>
      <c r="AR130" s="862"/>
      <c r="AS130" s="862"/>
      <c r="AT130" s="863"/>
      <c r="AU130" s="284"/>
      <c r="AV130" s="284"/>
      <c r="AW130" s="284"/>
      <c r="AX130" s="827" t="s">
        <v>487</v>
      </c>
      <c r="AY130" s="828"/>
      <c r="AZ130" s="828"/>
      <c r="BA130" s="828"/>
      <c r="BB130" s="828"/>
      <c r="BC130" s="828"/>
      <c r="BD130" s="828"/>
      <c r="BE130" s="829"/>
      <c r="BF130" s="830">
        <v>8.9</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488</v>
      </c>
      <c r="X131" s="838"/>
      <c r="Y131" s="838"/>
      <c r="Z131" s="839"/>
      <c r="AA131" s="840">
        <v>5872304</v>
      </c>
      <c r="AB131" s="841"/>
      <c r="AC131" s="841"/>
      <c r="AD131" s="841"/>
      <c r="AE131" s="842"/>
      <c r="AF131" s="843">
        <v>5748505</v>
      </c>
      <c r="AG131" s="841"/>
      <c r="AH131" s="841"/>
      <c r="AI131" s="841"/>
      <c r="AJ131" s="842"/>
      <c r="AK131" s="843">
        <v>5777764</v>
      </c>
      <c r="AL131" s="841"/>
      <c r="AM131" s="841"/>
      <c r="AN131" s="841"/>
      <c r="AO131" s="842"/>
      <c r="AP131" s="844"/>
      <c r="AQ131" s="845"/>
      <c r="AR131" s="845"/>
      <c r="AS131" s="845"/>
      <c r="AT131" s="846"/>
      <c r="AU131" s="284"/>
      <c r="AV131" s="284"/>
      <c r="AW131" s="284"/>
      <c r="AX131" s="805" t="s">
        <v>489</v>
      </c>
      <c r="AY131" s="806"/>
      <c r="AZ131" s="806"/>
      <c r="BA131" s="806"/>
      <c r="BB131" s="806"/>
      <c r="BC131" s="806"/>
      <c r="BD131" s="806"/>
      <c r="BE131" s="807"/>
      <c r="BF131" s="808">
        <v>40.1</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490</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491</v>
      </c>
      <c r="W132" s="818"/>
      <c r="X132" s="818"/>
      <c r="Y132" s="818"/>
      <c r="Z132" s="819"/>
      <c r="AA132" s="820">
        <v>9.4121659910000002</v>
      </c>
      <c r="AB132" s="821"/>
      <c r="AC132" s="821"/>
      <c r="AD132" s="821"/>
      <c r="AE132" s="822"/>
      <c r="AF132" s="823">
        <v>9.3798996429999999</v>
      </c>
      <c r="AG132" s="821"/>
      <c r="AH132" s="821"/>
      <c r="AI132" s="821"/>
      <c r="AJ132" s="822"/>
      <c r="AK132" s="823">
        <v>8.1623271559999999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492</v>
      </c>
      <c r="W133" s="797"/>
      <c r="X133" s="797"/>
      <c r="Y133" s="797"/>
      <c r="Z133" s="798"/>
      <c r="AA133" s="799">
        <v>10</v>
      </c>
      <c r="AB133" s="800"/>
      <c r="AC133" s="800"/>
      <c r="AD133" s="800"/>
      <c r="AE133" s="801"/>
      <c r="AF133" s="799">
        <v>9.5</v>
      </c>
      <c r="AG133" s="800"/>
      <c r="AH133" s="800"/>
      <c r="AI133" s="800"/>
      <c r="AJ133" s="801"/>
      <c r="AK133" s="799">
        <v>8.9</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hoZy1ZhfaXtCQzYqDa5qJfQkJGc4MoJXf+FOXaIq7C+DZrp9bHq/Tq6wt9N7GyOW/Ies0QY/vBXdKqIJ+taqOQ==" saltValue="gGJ2kyKzwaPL25YN643eD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aKObnIrLW+WZhEQsiToUHsNfuxhsaj0wBHueeIBTudhDuBVMfVgtX7KlFH7j4CVdt1o6cxeX21QjKwSKeP4pPQ==" saltValue="umsTXAJzXIODncZjSKWepA=="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90" zoomScaleNormal="9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KVg3bSKcFGWo8fsyKCeyXHSFlkW7ky8Oji+6Vw4C1kUG8eUSTBzDVsaqURPR3etVil183DWxrJrLhNMS3/LpKA==" saltValue="rJdNGre4sjtBrXjvNjhPfw=="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496</v>
      </c>
      <c r="AP7" s="303"/>
      <c r="AQ7" s="304" t="s">
        <v>497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498</v>
      </c>
      <c r="AQ8" s="310" t="s">
        <v>499</v>
      </c>
      <c r="AR8" s="311" t="s">
        <v>500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501</v>
      </c>
      <c r="AL9" s="1227"/>
      <c r="AM9" s="1227"/>
      <c r="AN9" s="1228"/>
      <c r="AO9" s="312">
        <v>1775939</v>
      </c>
      <c r="AP9" s="312">
        <v>72201</v>
      </c>
      <c r="AQ9" s="313">
        <v>56489</v>
      </c>
      <c r="AR9" s="314">
        <v>27.8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502</v>
      </c>
      <c r="AL10" s="1227"/>
      <c r="AM10" s="1227"/>
      <c r="AN10" s="1228"/>
      <c r="AO10" s="315">
        <v>262370</v>
      </c>
      <c r="AP10" s="315">
        <v>10667</v>
      </c>
      <c r="AQ10" s="316">
        <v>5759</v>
      </c>
      <c r="AR10" s="317">
        <v>85.2</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503</v>
      </c>
      <c r="AL11" s="1227"/>
      <c r="AM11" s="1227"/>
      <c r="AN11" s="1228"/>
      <c r="AO11" s="315">
        <v>315490</v>
      </c>
      <c r="AP11" s="315">
        <v>12826</v>
      </c>
      <c r="AQ11" s="316">
        <v>8418</v>
      </c>
      <c r="AR11" s="317">
        <v>52.4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504</v>
      </c>
      <c r="AL12" s="1227"/>
      <c r="AM12" s="1227"/>
      <c r="AN12" s="1228"/>
      <c r="AO12" s="315">
        <v>100735</v>
      </c>
      <c r="AP12" s="315">
        <v>4095</v>
      </c>
      <c r="AQ12" s="316">
        <v>199</v>
      </c>
      <c r="AR12" s="317">
        <v>1957.8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505</v>
      </c>
      <c r="AL13" s="1227"/>
      <c r="AM13" s="1227"/>
      <c r="AN13" s="1228"/>
      <c r="AO13" s="315" t="s">
        <v>506</v>
      </c>
      <c r="AP13" s="315" t="s">
        <v>506</v>
      </c>
      <c r="AQ13" s="316">
        <v>11</v>
      </c>
      <c r="AR13" s="317" t="s">
        <v>506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507</v>
      </c>
      <c r="AL14" s="1227"/>
      <c r="AM14" s="1227"/>
      <c r="AN14" s="1228"/>
      <c r="AO14" s="315">
        <v>70482</v>
      </c>
      <c r="AP14" s="315">
        <v>2865</v>
      </c>
      <c r="AQ14" s="316">
        <v>2749</v>
      </c>
      <c r="AR14" s="317">
        <v>4.2</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508</v>
      </c>
      <c r="AL15" s="1227"/>
      <c r="AM15" s="1227"/>
      <c r="AN15" s="1228"/>
      <c r="AO15" s="315">
        <v>12326</v>
      </c>
      <c r="AP15" s="315">
        <v>501</v>
      </c>
      <c r="AQ15" s="316">
        <v>1213</v>
      </c>
      <c r="AR15" s="317">
        <v>-58.7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509</v>
      </c>
      <c r="AL16" s="1230"/>
      <c r="AM16" s="1230"/>
      <c r="AN16" s="1231"/>
      <c r="AO16" s="315">
        <v>-255485</v>
      </c>
      <c r="AP16" s="315">
        <v>-10387</v>
      </c>
      <c r="AQ16" s="316">
        <v>-4842</v>
      </c>
      <c r="AR16" s="317">
        <v>114.5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186</v>
      </c>
      <c r="AL17" s="1230"/>
      <c r="AM17" s="1230"/>
      <c r="AN17" s="1231"/>
      <c r="AO17" s="315">
        <v>2281857</v>
      </c>
      <c r="AP17" s="315">
        <v>92770</v>
      </c>
      <c r="AQ17" s="316">
        <v>69997</v>
      </c>
      <c r="AR17" s="317">
        <v>32.5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511</v>
      </c>
      <c r="AP20" s="323" t="s">
        <v>512</v>
      </c>
      <c r="AQ20" s="324" t="s">
        <v>513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514</v>
      </c>
      <c r="AL21" s="1224"/>
      <c r="AM21" s="1224"/>
      <c r="AN21" s="1225"/>
      <c r="AO21" s="327">
        <v>8.01</v>
      </c>
      <c r="AP21" s="328">
        <v>6.51</v>
      </c>
      <c r="AQ21" s="329">
        <v>1.5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515</v>
      </c>
      <c r="AL22" s="1224"/>
      <c r="AM22" s="1224"/>
      <c r="AN22" s="1225"/>
      <c r="AO22" s="332">
        <v>94.2</v>
      </c>
      <c r="AP22" s="333">
        <v>97.2</v>
      </c>
      <c r="AQ22" s="334">
        <v>-3</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496</v>
      </c>
      <c r="AP30" s="303"/>
      <c r="AQ30" s="304" t="s">
        <v>497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498</v>
      </c>
      <c r="AQ31" s="310" t="s">
        <v>499</v>
      </c>
      <c r="AR31" s="311" t="s">
        <v>500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519</v>
      </c>
      <c r="AL32" s="1215"/>
      <c r="AM32" s="1215"/>
      <c r="AN32" s="1216"/>
      <c r="AO32" s="342">
        <v>1323702</v>
      </c>
      <c r="AP32" s="342">
        <v>53816</v>
      </c>
      <c r="AQ32" s="343">
        <v>31531</v>
      </c>
      <c r="AR32" s="344">
        <v>70.7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520</v>
      </c>
      <c r="AL33" s="1215"/>
      <c r="AM33" s="1215"/>
      <c r="AN33" s="1216"/>
      <c r="AO33" s="342" t="s">
        <v>506</v>
      </c>
      <c r="AP33" s="342" t="s">
        <v>506</v>
      </c>
      <c r="AQ33" s="343" t="s">
        <v>506</v>
      </c>
      <c r="AR33" s="344" t="s">
        <v>506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521</v>
      </c>
      <c r="AL34" s="1215"/>
      <c r="AM34" s="1215"/>
      <c r="AN34" s="1216"/>
      <c r="AO34" s="342" t="s">
        <v>506</v>
      </c>
      <c r="AP34" s="342" t="s">
        <v>506</v>
      </c>
      <c r="AQ34" s="343" t="s">
        <v>506</v>
      </c>
      <c r="AR34" s="344" t="s">
        <v>506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522</v>
      </c>
      <c r="AL35" s="1215"/>
      <c r="AM35" s="1215"/>
      <c r="AN35" s="1216"/>
      <c r="AO35" s="342">
        <v>443537</v>
      </c>
      <c r="AP35" s="342">
        <v>18032</v>
      </c>
      <c r="AQ35" s="343">
        <v>9647</v>
      </c>
      <c r="AR35" s="344">
        <v>86.9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523</v>
      </c>
      <c r="AL36" s="1215"/>
      <c r="AM36" s="1215"/>
      <c r="AN36" s="1216"/>
      <c r="AO36" s="342">
        <v>42352</v>
      </c>
      <c r="AP36" s="342">
        <v>1722</v>
      </c>
      <c r="AQ36" s="343">
        <v>2316</v>
      </c>
      <c r="AR36" s="344">
        <v>-25.6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524</v>
      </c>
      <c r="AL37" s="1215"/>
      <c r="AM37" s="1215"/>
      <c r="AN37" s="1216"/>
      <c r="AO37" s="342">
        <v>4502</v>
      </c>
      <c r="AP37" s="342">
        <v>183</v>
      </c>
      <c r="AQ37" s="343">
        <v>1006</v>
      </c>
      <c r="AR37" s="344">
        <v>-81.8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525</v>
      </c>
      <c r="AL38" s="1218"/>
      <c r="AM38" s="1218"/>
      <c r="AN38" s="1219"/>
      <c r="AO38" s="345" t="s">
        <v>506</v>
      </c>
      <c r="AP38" s="345" t="s">
        <v>506</v>
      </c>
      <c r="AQ38" s="346">
        <v>1</v>
      </c>
      <c r="AR38" s="334" t="s">
        <v>506</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526</v>
      </c>
      <c r="AL39" s="1218"/>
      <c r="AM39" s="1218"/>
      <c r="AN39" s="1219"/>
      <c r="AO39" s="342">
        <v>-152040</v>
      </c>
      <c r="AP39" s="342">
        <v>-6181</v>
      </c>
      <c r="AQ39" s="343">
        <v>-3160</v>
      </c>
      <c r="AR39" s="344">
        <v>95.6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527</v>
      </c>
      <c r="AL40" s="1215"/>
      <c r="AM40" s="1215"/>
      <c r="AN40" s="1216"/>
      <c r="AO40" s="342">
        <v>-1190453</v>
      </c>
      <c r="AP40" s="342">
        <v>-48398</v>
      </c>
      <c r="AQ40" s="343">
        <v>-28415</v>
      </c>
      <c r="AR40" s="344">
        <v>70.3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300</v>
      </c>
      <c r="AL41" s="1221"/>
      <c r="AM41" s="1221"/>
      <c r="AN41" s="1222"/>
      <c r="AO41" s="342">
        <v>471600</v>
      </c>
      <c r="AP41" s="342">
        <v>19173</v>
      </c>
      <c r="AQ41" s="343">
        <v>12925</v>
      </c>
      <c r="AR41" s="344">
        <v>48.3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496</v>
      </c>
      <c r="AN49" s="1209" t="s">
        <v>531</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532</v>
      </c>
      <c r="AO50" s="359" t="s">
        <v>533</v>
      </c>
      <c r="AP50" s="360" t="s">
        <v>534</v>
      </c>
      <c r="AQ50" s="361" t="s">
        <v>535</v>
      </c>
      <c r="AR50" s="362" t="s">
        <v>536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537</v>
      </c>
      <c r="AL51" s="355"/>
      <c r="AM51" s="363">
        <v>796058</v>
      </c>
      <c r="AN51" s="364">
        <v>31512</v>
      </c>
      <c r="AO51" s="365">
        <v>-45.8</v>
      </c>
      <c r="AP51" s="366">
        <v>53292</v>
      </c>
      <c r="AQ51" s="367">
        <v>0</v>
      </c>
      <c r="AR51" s="368">
        <v>-45.8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538</v>
      </c>
      <c r="AM52" s="371">
        <v>341281</v>
      </c>
      <c r="AN52" s="372">
        <v>13510</v>
      </c>
      <c r="AO52" s="373">
        <v>-45.1</v>
      </c>
      <c r="AP52" s="374">
        <v>28900</v>
      </c>
      <c r="AQ52" s="375">
        <v>18.899999999999999</v>
      </c>
      <c r="AR52" s="376">
        <v>-64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539</v>
      </c>
      <c r="AL53" s="355"/>
      <c r="AM53" s="363">
        <v>688455</v>
      </c>
      <c r="AN53" s="364">
        <v>27336</v>
      </c>
      <c r="AO53" s="365">
        <v>-13.3</v>
      </c>
      <c r="AP53" s="366">
        <v>49919</v>
      </c>
      <c r="AQ53" s="367">
        <v>-6.3</v>
      </c>
      <c r="AR53" s="368">
        <v>-7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538</v>
      </c>
      <c r="AM54" s="371">
        <v>285465</v>
      </c>
      <c r="AN54" s="372">
        <v>11335</v>
      </c>
      <c r="AO54" s="373">
        <v>-16.100000000000001</v>
      </c>
      <c r="AP54" s="374">
        <v>26398</v>
      </c>
      <c r="AQ54" s="375">
        <v>-8.6999999999999993</v>
      </c>
      <c r="AR54" s="376">
        <v>-7.4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540</v>
      </c>
      <c r="AL55" s="355"/>
      <c r="AM55" s="363">
        <v>523225</v>
      </c>
      <c r="AN55" s="364">
        <v>20950</v>
      </c>
      <c r="AO55" s="365">
        <v>-23.4</v>
      </c>
      <c r="AP55" s="366">
        <v>47738</v>
      </c>
      <c r="AQ55" s="367">
        <v>-4.4000000000000004</v>
      </c>
      <c r="AR55" s="368">
        <v>-19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538</v>
      </c>
      <c r="AM56" s="371">
        <v>371011</v>
      </c>
      <c r="AN56" s="372">
        <v>14855</v>
      </c>
      <c r="AO56" s="373">
        <v>31.1</v>
      </c>
      <c r="AP56" s="374">
        <v>24937</v>
      </c>
      <c r="AQ56" s="375">
        <v>-5.5</v>
      </c>
      <c r="AR56" s="376">
        <v>36.6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541</v>
      </c>
      <c r="AL57" s="355"/>
      <c r="AM57" s="363">
        <v>542908</v>
      </c>
      <c r="AN57" s="364">
        <v>21974</v>
      </c>
      <c r="AO57" s="365">
        <v>4.9000000000000004</v>
      </c>
      <c r="AP57" s="366">
        <v>52191</v>
      </c>
      <c r="AQ57" s="367">
        <v>9.3000000000000007</v>
      </c>
      <c r="AR57" s="368">
        <v>-4.4000000000000004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538</v>
      </c>
      <c r="AM58" s="371">
        <v>318738</v>
      </c>
      <c r="AN58" s="372">
        <v>12901</v>
      </c>
      <c r="AO58" s="373">
        <v>-13.2</v>
      </c>
      <c r="AP58" s="374">
        <v>24843</v>
      </c>
      <c r="AQ58" s="375">
        <v>-0.4</v>
      </c>
      <c r="AR58" s="376">
        <v>-12.8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542</v>
      </c>
      <c r="AL59" s="355"/>
      <c r="AM59" s="363">
        <v>925284</v>
      </c>
      <c r="AN59" s="364">
        <v>37618</v>
      </c>
      <c r="AO59" s="365">
        <v>71.2</v>
      </c>
      <c r="AP59" s="366">
        <v>47387</v>
      </c>
      <c r="AQ59" s="367">
        <v>-9.1999999999999993</v>
      </c>
      <c r="AR59" s="368">
        <v>80.400000000000006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538</v>
      </c>
      <c r="AM60" s="371">
        <v>480850</v>
      </c>
      <c r="AN60" s="372">
        <v>19549</v>
      </c>
      <c r="AO60" s="373">
        <v>51.5</v>
      </c>
      <c r="AP60" s="374">
        <v>24928</v>
      </c>
      <c r="AQ60" s="375">
        <v>0.3</v>
      </c>
      <c r="AR60" s="376">
        <v>51.2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543</v>
      </c>
      <c r="AL61" s="377"/>
      <c r="AM61" s="378">
        <v>695186</v>
      </c>
      <c r="AN61" s="379">
        <v>27878</v>
      </c>
      <c r="AO61" s="380">
        <v>-1.3</v>
      </c>
      <c r="AP61" s="381">
        <v>50105</v>
      </c>
      <c r="AQ61" s="382">
        <v>-2.1</v>
      </c>
      <c r="AR61" s="368">
        <v>0.8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538</v>
      </c>
      <c r="AM62" s="371">
        <v>359469</v>
      </c>
      <c r="AN62" s="372">
        <v>14430</v>
      </c>
      <c r="AO62" s="373">
        <v>1.6</v>
      </c>
      <c r="AP62" s="374">
        <v>26001</v>
      </c>
      <c r="AQ62" s="375">
        <v>0.9</v>
      </c>
      <c r="AR62" s="376">
        <v>0.7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uHBP3clmYEAe4l/hZEovUOZTWExB/6pcZyhPOXR5FUw/y9gyHg9VL4k5u5yUFyAtRlWFiXBgcoeRdb7k2qT6w==" saltValue="vOl/wPLFxXv8L+3xLyUkG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CAjfd3zTQzz4VVK/Ve07rBhUCY50+uo6/9jUU0fOISpXWsu0XUpv7MHWwMEZRWtH5kYW0dYLoYYB0Hn86rUQ==" saltValue="O2WnpaB8ABPySw/9WTtZ0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90" zoomScaleNormal="9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bKo+EXh/CIk0QiXEUo09wB8dtgxRfNXz5t+sidIDDLQ0AxzLKBd3Zsy2wa4iyV4pXFZ0mKkv5WXFY3CpakUSQ==" saltValue="jbu+MBbiW6sPNOENy3fJ6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232" t="s">
        <v>3</v>
      </c>
      <c r="D47" s="1232"/>
      <c r="E47" s="1233"/>
      <c r="F47" s="11">
        <v>19.63</v>
      </c>
      <c r="G47" s="12">
        <v>18.36</v>
      </c>
      <c r="H47" s="12">
        <v>17.77</v>
      </c>
      <c r="I47" s="12">
        <v>17.36</v>
      </c>
      <c r="J47" s="13">
        <v>15.93</v>
      </c>
    </row>
    <row r="48" spans="2:10" ht="57.75" customHeight="1" x14ac:dyDescent="0.15">
      <c r="B48" s="14"/>
      <c r="C48" s="1234" t="s">
        <v>4</v>
      </c>
      <c r="D48" s="1234"/>
      <c r="E48" s="1235"/>
      <c r="F48" s="15">
        <v>1.7</v>
      </c>
      <c r="G48" s="16">
        <v>2.94</v>
      </c>
      <c r="H48" s="16">
        <v>2.34</v>
      </c>
      <c r="I48" s="16">
        <v>1.24</v>
      </c>
      <c r="J48" s="17">
        <v>1.99</v>
      </c>
    </row>
    <row r="49" spans="2:10" ht="57.75" customHeight="1" thickBot="1" x14ac:dyDescent="0.2">
      <c r="B49" s="18"/>
      <c r="C49" s="1236" t="s">
        <v>5</v>
      </c>
      <c r="D49" s="1236"/>
      <c r="E49" s="1237"/>
      <c r="F49" s="19" t="s">
        <v>552</v>
      </c>
      <c r="G49" s="20" t="s">
        <v>553</v>
      </c>
      <c r="H49" s="20" t="s">
        <v>554</v>
      </c>
      <c r="I49" s="20" t="s">
        <v>555</v>
      </c>
      <c r="J49" s="21" t="s">
        <v>556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P8jdF+aBIjeQIVqE70MYPdS1tyeAKO2LNadxtuMZ+bIwL36shymN4mvrCpFKETQHqIqDrSYaMkTFtWjJbLU6aQ==" saltValue="fZH8ZI6jJiKmqClsZTMgs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2020-09-18T01:37:14Z</cp:lastPrinted>
  <dcterms:created xsi:type="dcterms:W3CDTF">2020-02-10T02:27:52Z</dcterms:created>
  <dcterms:modified xsi:type="dcterms:W3CDTF">2020-09-18T01:42:53Z</dcterms:modified>
  <cp:category/>
</cp:coreProperties>
</file>