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E41" i="10"/>
  <c r="AM41" i="10"/>
  <c r="U41" i="10"/>
  <c r="C41" i="10"/>
  <c r="BE40" i="10"/>
  <c r="AM40" i="10"/>
  <c r="U40" i="10"/>
  <c r="C40" i="10"/>
  <c r="BE39" i="10"/>
  <c r="AM39" i="10"/>
  <c r="U39" i="10"/>
  <c r="C39" i="10"/>
  <c r="AM38" i="10"/>
  <c r="U38" i="10"/>
  <c r="C38" i="10"/>
  <c r="AM37" i="10"/>
  <c r="U37" i="10"/>
  <c r="AM36" i="10"/>
  <c r="C34" i="10"/>
  <c r="C35" i="10" s="1"/>
  <c r="C36" i="10" l="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E37" i="10" s="1"/>
  <c r="BE38" i="10" s="1"/>
  <c r="BW34" i="10" l="1"/>
  <c r="BW35" i="10" s="1"/>
  <c r="BW36" i="10" s="1"/>
  <c r="BW37" i="10" s="1"/>
  <c r="BW38" i="10" s="1"/>
  <c r="BW39" i="10" s="1"/>
  <c r="BW40" i="10" s="1"/>
  <c r="BW41" i="10" s="1"/>
  <c r="CO34" i="10" s="1"/>
  <c r="CO35" i="10" s="1"/>
  <c r="CO36" i="10" s="1"/>
  <c r="CO37" i="10" s="1"/>
  <c r="CO38" i="10" s="1"/>
  <c r="CO39" i="10" s="1"/>
  <c r="CO40" i="10" s="1"/>
  <c r="CO41" i="10" s="1"/>
  <c r="CO42" i="10" s="1"/>
</calcChain>
</file>

<file path=xl/sharedStrings.xml><?xml version="1.0" encoding="utf-8"?>
<sst xmlns="http://schemas.openxmlformats.org/spreadsheetml/2006/main" count="1117" uniqueCount="621">
  <si>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</si>
  <si>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</si>
  <si>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</si>
  <si>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</si>
  <si>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</si>
  <si>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</si>
  <si>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</si>
  <si>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</si>
  <si>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</si>
  <si>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</si>
  <si>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</si>
  <si>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</si>
  <si>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</si>
  <si>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</si>
  <si>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</si>
  <si>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</si>
  <si>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</si>
  <si>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</si>
  <si>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</si>
  <si>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</si>
  <si>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</si>
  <si>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</si>
  <si>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</si>
  <si>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</si>
  <si>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</si>
  <si>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</si>
  <si>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</si>
  <si>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</si>
  <si>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</si>
  <si>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</si>
  <si>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</si>
  <si>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</si>
  <si>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</si>
  <si>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</si>
  <si>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</si>
  <si>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</si>
  <si>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</si>
  <si>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</si>
  <si>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</si>
  <si>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</si>
  <si>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</si>
  <si>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</si>
  <si>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</si>
  <si>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</si>
  <si>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</si>
  <si>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</si>
  <si>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</si>
  <si>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</si>
  <si>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</si>
  <si>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</si>
  <si>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</si>
  <si>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</si>
  <si>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</si>
  <si>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</si>
  <si>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</si>
  <si>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</si>
  <si>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</si>
  <si>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</si>
  <si>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</si>
  <si>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</si>
  <si>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</si>
  <si>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</si>
  <si>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</si>
  <si>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</si>
  <si>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</si>
  <si>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</si>
  <si>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</si>
  <si>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</si>
  <si>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</si>
  <si>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</si>
  <si>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</si>
  <si>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</si>
  <si>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</si>
  <si>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</si>
  <si>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</si>
  <si>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</si>
  <si>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</si>
  <si>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</si>
  <si>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</si>
  <si>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</si>
  <si>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</si>
  <si>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</si>
  <si>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</si>
  <si>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</si>
  <si>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</si>
  <si>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</si>
  <si>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</si>
  <si>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</si>
  <si>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</si>
  <si>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</si>
  <si>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</si>
  <si>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</si>
  <si>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</si>
  <si>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</si>
  <si>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</si>
  <si>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</si>
  <si>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</si>
  <si>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</si>
  <si>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</si>
  <si>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</si>
  <si>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</si>
  <si>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</si>
  <si>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</si>
  <si>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</si>
  <si>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</si>
  <si>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</si>
  <si>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</si>
  <si>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</si>
  <si>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</si>
  <si>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</si>
  <si>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</si>
  <si>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</si>
  <si>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</si>
  <si>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</si>
  <si>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</si>
  <si>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</si>
  <si>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</si>
  <si>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</si>
  <si>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</si>
  <si>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</si>
  <si>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</si>
  <si>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</si>
  <si>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</si>
  <si>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</si>
  <si>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</si>
  <si>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</si>
  <si>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</si>
  <si>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</si>
  <si>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</si>
  <si>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</si>
  <si>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</si>
  <si>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</si>
  <si>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</si>
  <si>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</si>
  <si>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</si>
  <si>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</si>
  <si>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</si>
  <si>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</si>
  <si>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</si>
  <si>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</si>
  <si>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</si>
  <si>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</si>
  <si>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</si>
  <si>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</si>
  <si>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</si>
  <si>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</si>
  <si>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</si>
  <si>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</si>
  <si>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</si>
  <si>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</si>
  <si>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</si>
  <si>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</si>
  <si>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</si>
  <si>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</si>
  <si>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</si>
  <si>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</si>
  <si>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</si>
  <si>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</si>
  <si>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</si>
  <si>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</si>
  <si>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</si>
  <si>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</si>
  <si>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</si>
  <si>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</si>
  <si>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</si>
  <si>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</si>
  <si>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</si>
  <si>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</si>
  <si>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</si>
  <si>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</si>
  <si>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</si>
  <si>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</si>
  <si>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</si>
  <si>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</si>
  <si>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</si>
  <si>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</si>
  <si>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</si>
  <si>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</si>
  <si>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</si>
  <si>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</si>
  <si>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</si>
  <si>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</si>
  <si>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</si>
  <si>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</si>
  <si>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</si>
  <si>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</si>
  <si>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</si>
  <si>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</si>
  <si>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</si>
  <si>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</si>
  <si>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</si>
  <si>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</si>
  <si>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</si>
  <si>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</si>
  <si>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</si>
  <si>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</si>
  <si>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</si>
  <si>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</si>
  <si>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</si>
  <si>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</si>
  <si>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</si>
  <si>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</si>
  <si>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</si>
  <si>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</si>
  <si>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</si>
  <si>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</si>
  <si>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</si>
  <si>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</si>
  <si>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</si>
  <si>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</si>
  <si>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</si>
  <si>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</si>
  <si>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</si>
  <si>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</si>
  <si>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</si>
  <si>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宮城県大崎市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</si>
  <si>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</si>
  <si>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</si>
  <si>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</si>
  <si>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</si>
  <si>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</si>
  <si>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</si>
  <si>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</si>
  <si>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</si>
  <si>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</si>
  <si>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</si>
  <si>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</si>
  <si>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</si>
  <si>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</si>
  <si>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</si>
  <si>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</si>
  <si>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</si>
  <si>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</si>
  <si>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</si>
  <si>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</si>
  <si>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</si>
  <si>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</si>
  <si>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</si>
  <si>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</si>
  <si>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</si>
  <si>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</si>
  <si>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</si>
  <si>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</si>
  <si>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</si>
  <si>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</si>
  <si>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</si>
  <si>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</si>
  <si>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</si>
  <si>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</si>
  <si>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</si>
  <si>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</si>
  <si>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</si>
  <si>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</si>
  <si>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</si>
  <si>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</si>
  <si>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</si>
  <si>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</si>
  <si>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</si>
  <si>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</si>
  <si>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</si>
  <si>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</si>
  <si>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</si>
  <si>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</si>
  <si>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</si>
  <si>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</si>
  <si>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</si>
  <si>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</si>
  <si>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</si>
  <si>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</si>
  <si>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</si>
  <si>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</si>
  <si>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</si>
  <si>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</si>
  <si>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</si>
  <si>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</si>
  <si>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</si>
  <si>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</si>
  <si>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</si>
  <si>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</si>
  <si>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</si>
  <si>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</si>
  <si>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</si>
  <si>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</si>
  <si>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</si>
  <si>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</si>
  <si>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</si>
  <si>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</si>
  <si>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</si>
  <si>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</si>
  <si>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</si>
  <si>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</si>
  <si>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</si>
  <si>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</si>
  <si>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</si>
  <si>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</si>
  <si>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</si>
  <si>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</si>
  <si>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</si>
  <si>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</si>
  <si>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</si>
  <si>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</si>
  <si>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</si>
  <si>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</si>
  <si>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t>
    <phoneticPr fontId="5"/>
  </si>
  <si>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</si>
  <si>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</si>
  <si>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</si>
  <si>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</si>
  <si>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</si>
  <si>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</si>
  <si>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</si>
  <si>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</si>
  <si>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</si>
  <si>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</si>
  <si>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</si>
  <si>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</si>
  <si>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</si>
  <si>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</si>
  <si>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</si>
  <si>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</si>
  <si>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</si>
  <si>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</si>
  <si>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</si>
  <si>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</si>
  <si>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</si>
  <si>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</si>
  <si>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</si>
  <si>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</si>
  <si>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</si>
  <si>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</si>
  <si>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</si>
  <si>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</si>
  <si>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</si>
  <si>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</si>
  <si>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</si>
  <si>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</si>
  <si>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</si>
  <si>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</si>
  <si>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</si>
  <si>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</si>
  <si>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</si>
  <si>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</si>
  <si>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</si>
  <si>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</si>
  <si>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</si>
  <si>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</si>
  <si>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</si>
  <si>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</si>
  <si>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</si>
  <si>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</si>
  <si>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</si>
  <si>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</si>
  <si>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</si>
  <si>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</si>
  <si>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</si>
  <si>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</si>
  <si>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</si>
  <si>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</si>
  <si>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</si>
  <si>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</si>
  <si>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</si>
  <si>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</si>
  <si>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</si>
  <si>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</si>
  <si>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</si>
  <si>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宮城県大崎市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</si>
  <si>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</si>
  <si>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</si>
  <si>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</si>
  <si>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</si>
  <si>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</si>
  <si>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</si>
  <si>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</si>
  <si>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</si>
  <si>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</si>
  <si>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</si>
  <si>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</si>
  <si>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</si>
  <si>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</si>
  <si>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</si>
  <si>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</si>
  <si>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</si>
  <si>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</si>
  <si>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</si>
  <si>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</si>
  <si>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</si>
  <si>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市有林事業特別会計</t>
    <phoneticPr fontId="5"/>
  </si>
  <si>
    <t>奨学資金貸与事業特別会計</t>
    <phoneticPr fontId="5"/>
  </si>
  <si>
    <t>夜間急患センター事業特別会計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</si>
  <si>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</si>
  <si>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</si>
  <si>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</si>
  <si>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</si>
  <si>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</si>
  <si>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</si>
  <si>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</si>
  <si>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</si>
  <si>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</si>
  <si>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</si>
  <si>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</si>
  <si>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</si>
  <si>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</si>
  <si>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</si>
  <si>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</si>
  <si>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</si>
  <si>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</si>
  <si>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</si>
  <si>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</si>
  <si>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</si>
  <si>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</si>
  <si>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</si>
  <si>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</si>
  <si>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</si>
  <si>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浄化槽事業特別会計</t>
    <phoneticPr fontId="5"/>
  </si>
  <si>
    <t>宅地造成事業特別会計</t>
    <phoneticPr fontId="5"/>
  </si>
  <si>
    <t>工業団地造成事業特別会計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</si>
  <si>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</si>
  <si>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</si>
  <si>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</si>
  <si>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</si>
  <si>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</si>
  <si>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</si>
  <si>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</si>
  <si>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</si>
  <si>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</si>
  <si>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</si>
  <si>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</si>
  <si>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</si>
  <si>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</si>
  <si>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</si>
  <si>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</si>
  <si>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</si>
  <si>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</si>
  <si>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</si>
  <si>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</si>
  <si>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</si>
  <si>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</si>
  <si>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</si>
  <si>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</si>
  <si>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</si>
  <si>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</si>
  <si>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</si>
  <si>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</si>
  <si>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</si>
  <si>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</si>
  <si>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</si>
  <si>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</si>
  <si>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</si>
  <si>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</si>
  <si>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</si>
  <si>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</si>
  <si>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</si>
  <si>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</si>
  <si>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</si>
  <si>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</si>
  <si>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</si>
  <si>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</si>
  <si>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</si>
  <si>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</si>
  <si>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</si>
  <si>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</si>
  <si>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</si>
  <si>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</si>
  <si>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</si>
  <si>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</si>
  <si>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</si>
  <si>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</si>
  <si>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</si>
  <si>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</si>
  <si>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</si>
  <si>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</si>
  <si>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</si>
  <si>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</si>
  <si>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</si>
  <si>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</si>
  <si>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</si>
  <si>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</si>
  <si>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</si>
  <si>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</si>
  <si>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</si>
  <si>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</si>
  <si>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</si>
  <si>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</si>
  <si>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</si>
  <si>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</si>
  <si>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</si>
  <si>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</si>
  <si>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</si>
  <si>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</si>
  <si>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</si>
  <si>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</si>
  <si>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</si>
  <si>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</si>
  <si>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</si>
  <si>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</si>
  <si>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</si>
  <si>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</si>
  <si>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</si>
  <si>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</si>
  <si>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</si>
  <si>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</si>
  <si>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</si>
  <si>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</si>
  <si>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</si>
  <si>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</si>
  <si>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</si>
  <si>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</si>
  <si>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</si>
  <si>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</si>
  <si>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</si>
  <si>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</si>
  <si>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</si>
  <si>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</si>
  <si>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</si>
  <si>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</si>
  <si>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</si>
  <si>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</si>
  <si>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</si>
  <si>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</si>
  <si>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</si>
  <si>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</si>
  <si>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</si>
  <si>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</si>
  <si>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</si>
  <si>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</si>
  <si>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</si>
  <si>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</si>
  <si>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</si>
  <si>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</si>
  <si>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</si>
  <si>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</si>
  <si>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</si>
  <si>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</si>
  <si>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</si>
  <si>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</si>
  <si>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</si>
  <si>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</si>
  <si>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</si>
  <si>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</si>
  <si>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</si>
  <si>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</si>
  <si>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</si>
  <si>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</si>
  <si>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</si>
  <si>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</si>
  <si>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</si>
  <si>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</si>
  <si>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</si>
  <si>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</si>
  <si>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</si>
  <si>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</si>
  <si>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</si>
  <si>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</si>
  <si>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</si>
  <si>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</si>
  <si>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</si>
  <si>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</si>
  <si>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</si>
  <si>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</si>
  <si>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</si>
  <si>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</si>
  <si>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</si>
  <si>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</si>
  <si>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</si>
  <si>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</si>
  <si>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</si>
  <si>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0.18</t>
  </si>
  <si>
    <t>▲ 0.28</t>
  </si>
  <si>
    <t>▲ 3.15</t>
  </si>
  <si>
    <t>▲ 2.99</t>
  </si>
  <si>
    <t>▲ 5.02</t>
  </si>
  <si>
    <t>水道事業会計</t>
  </si>
  <si>
    <t>病院事業会計</t>
  </si>
  <si>
    <t>一般会計</t>
  </si>
  <si>
    <t>介護保険特別会計</t>
  </si>
  <si>
    <t>国民健康保険特別会計</t>
  </si>
  <si>
    <t>宅地造成事業特別会計</t>
  </si>
  <si>
    <t>下水道事業特別会計</t>
  </si>
  <si>
    <t>浄化槽事業特別会計</t>
  </si>
  <si>
    <t>その他会計（赤字）</t>
  </si>
  <si>
    <t>その他会計（黒字）</t>
  </si>
  <si>
    <t>H25末</t>
    <phoneticPr fontId="5"/>
  </si>
  <si>
    <t>H26末</t>
    <phoneticPr fontId="5"/>
  </si>
  <si>
    <t>H27末</t>
    <phoneticPr fontId="5"/>
  </si>
  <si>
    <t>H28末</t>
    <phoneticPr fontId="5"/>
  </si>
  <si>
    <t>H29末</t>
    <phoneticPr fontId="5"/>
  </si>
  <si>
    <t>色麻町外一市一ヶ村花川ダム管理組合</t>
    <phoneticPr fontId="2"/>
  </si>
  <si>
    <t>吉田川流域溜池大和町外３市３ヶ町村組合</t>
    <phoneticPr fontId="2"/>
  </si>
  <si>
    <t>宮城県市町村職員退職手当組合</t>
    <phoneticPr fontId="2"/>
  </si>
  <si>
    <t>宮城県市町村非常勤消防団員補償報償組合</t>
    <phoneticPr fontId="2"/>
  </si>
  <si>
    <t>大崎地域広域行政事務組合</t>
    <phoneticPr fontId="2"/>
  </si>
  <si>
    <t>宮城県市町村自治振興センター</t>
    <phoneticPr fontId="2"/>
  </si>
  <si>
    <t>宮城県後期高齢者医療広域連合</t>
    <phoneticPr fontId="2"/>
  </si>
  <si>
    <t>宮城県後期高齢者医療事業会計</t>
    <phoneticPr fontId="2"/>
  </si>
  <si>
    <t>古川体育協会</t>
    <phoneticPr fontId="2"/>
  </si>
  <si>
    <t>まちづくり古川</t>
    <phoneticPr fontId="2"/>
  </si>
  <si>
    <t>アクアライト台町</t>
    <phoneticPr fontId="2"/>
  </si>
  <si>
    <t>醸室</t>
    <phoneticPr fontId="2"/>
  </si>
  <si>
    <t>大崎市三本木振興公社</t>
    <phoneticPr fontId="2"/>
  </si>
  <si>
    <t>池月道の駅</t>
    <phoneticPr fontId="2"/>
  </si>
  <si>
    <t>鳴子まちづくり</t>
    <phoneticPr fontId="2"/>
  </si>
  <si>
    <t>オニコウベ</t>
    <phoneticPr fontId="2"/>
  </si>
  <si>
    <t>地域自治組織支援基金</t>
  </si>
  <si>
    <t>賀家地区排水処理施設維持管理基金</t>
  </si>
  <si>
    <t>まちづくり基金</t>
  </si>
  <si>
    <t>災害公営住宅維持管理基金</t>
  </si>
  <si>
    <t>化女沼ダム環境管理基金</t>
    <rPh sb="0" eb="1">
      <t>ケ</t>
    </rPh>
    <rPh sb="1" eb="2">
      <t>ジョ</t>
    </rPh>
    <rPh sb="2" eb="3">
      <t>ヌマ</t>
    </rPh>
    <rPh sb="5" eb="7">
      <t>カンキョウ</t>
    </rPh>
    <rPh sb="7" eb="9">
      <t>カンリ</t>
    </rPh>
    <rPh sb="9" eb="11">
      <t>キキン</t>
    </rPh>
    <phoneticPr fontId="2"/>
  </si>
  <si>
    <t>-</t>
    <phoneticPr fontId="2"/>
  </si>
  <si>
    <t>たじり穂波公社</t>
    <rPh sb="3" eb="5">
      <t>ホナミ</t>
    </rPh>
    <rPh sb="5" eb="7">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</si>
  <si>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</si>
  <si>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</si>
  <si>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</si>
  <si>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</si>
  <si>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</si>
  <si>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</si>
  <si>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</si>
  <si>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</si>
  <si>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</si>
  <si>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</si>
  <si>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該当なし</t>
    <rPh sb="0" eb="2">
      <t>ガイトウ</t>
    </rPh>
    <phoneticPr fontId="5"/>
  </si>
  <si>
    <t xml:space="preserve">　実質公債費比率はほぼ類似団体の平均値と同じだが，将来負担比率は28.8（対類団平均値△18.4）と大きく下回っている。また，本市の推移を見ても，将来負担比率は年々改善している傾向にあり，これは，本市が活用している旧合併特例事業債や過疎対策事業債が要因と考えられる。どちらの地方債も元利償還後，普通交付税の基準財政需要額として償還額の７割が算入され後年度に財政措置されることから，地方債現在高は増加しているものの，将来負担の伸びが抑えられる結果となっている。
　しかしながら，旧合併特例事業債には発行限度があり，庁舎建設等の重点事業に充当する予定となっていることから，今後，指数の悪化を抑制するための抜本的な普通建設事業の見直し，地方債借入の抑制が必要となっている。
</t>
    <rPh sb="1" eb="3">
      <t>ジッシツ</t>
    </rPh>
    <rPh sb="3" eb="6">
      <t>コウサイヒ</t>
    </rPh>
    <rPh sb="6" eb="8">
      <t>ヒリツ</t>
    </rPh>
    <rPh sb="11" eb="13">
      <t>ルイジ</t>
    </rPh>
    <rPh sb="13" eb="15">
      <t>ダンタイ</t>
    </rPh>
    <rPh sb="16" eb="19">
      <t>ヘイキンチ</t>
    </rPh>
    <rPh sb="20" eb="21">
      <t>オナ</t>
    </rPh>
    <rPh sb="25" eb="27">
      <t>ショウライ</t>
    </rPh>
    <rPh sb="27" eb="29">
      <t>フタン</t>
    </rPh>
    <rPh sb="29" eb="31">
      <t>ヒリツ</t>
    </rPh>
    <rPh sb="37" eb="38">
      <t>タイ</t>
    </rPh>
    <rPh sb="38" eb="39">
      <t>ルイ</t>
    </rPh>
    <rPh sb="39" eb="40">
      <t>ダン</t>
    </rPh>
    <rPh sb="40" eb="43">
      <t>ヘイキンチ</t>
    </rPh>
    <rPh sb="50" eb="51">
      <t>オオ</t>
    </rPh>
    <rPh sb="53" eb="55">
      <t>シタマワ</t>
    </rPh>
    <rPh sb="63" eb="65">
      <t>ホンシ</t>
    </rPh>
    <rPh sb="66" eb="68">
      <t>スイイ</t>
    </rPh>
    <rPh sb="69" eb="70">
      <t>ミ</t>
    </rPh>
    <rPh sb="80" eb="82">
      <t>ネンネン</t>
    </rPh>
    <rPh sb="82" eb="84">
      <t>カイゼン</t>
    </rPh>
    <rPh sb="88" eb="90">
      <t>ケイコウ</t>
    </rPh>
    <rPh sb="98" eb="100">
      <t>ホンシ</t>
    </rPh>
    <rPh sb="101" eb="103">
      <t>カツヨウ</t>
    </rPh>
    <rPh sb="107" eb="108">
      <t>キュウ</t>
    </rPh>
    <rPh sb="108" eb="110">
      <t>ガッペイ</t>
    </rPh>
    <rPh sb="110" eb="112">
      <t>トクレイ</t>
    </rPh>
    <rPh sb="112" eb="114">
      <t>ジギョウ</t>
    </rPh>
    <rPh sb="114" eb="115">
      <t>サイ</t>
    </rPh>
    <rPh sb="116" eb="118">
      <t>カソ</t>
    </rPh>
    <rPh sb="118" eb="120">
      <t>タイサク</t>
    </rPh>
    <rPh sb="120" eb="122">
      <t>ジギョウ</t>
    </rPh>
    <rPh sb="122" eb="123">
      <t>サイ</t>
    </rPh>
    <rPh sb="124" eb="126">
      <t>ヨウイン</t>
    </rPh>
    <rPh sb="127" eb="128">
      <t>カンガ</t>
    </rPh>
    <rPh sb="137" eb="140">
      <t>チホウサイ</t>
    </rPh>
    <rPh sb="141" eb="143">
      <t>ガンリ</t>
    </rPh>
    <rPh sb="143" eb="145">
      <t>ショウカン</t>
    </rPh>
    <rPh sb="145" eb="146">
      <t>ゴ</t>
    </rPh>
    <rPh sb="147" eb="149">
      <t>フツウ</t>
    </rPh>
    <rPh sb="149" eb="152">
      <t>コウフゼイ</t>
    </rPh>
    <rPh sb="153" eb="155">
      <t>キジュン</t>
    </rPh>
    <rPh sb="155" eb="157">
      <t>ザイセイ</t>
    </rPh>
    <rPh sb="157" eb="159">
      <t>ジュヨウ</t>
    </rPh>
    <rPh sb="159" eb="160">
      <t>ガク</t>
    </rPh>
    <rPh sb="163" eb="165">
      <t>ショウカン</t>
    </rPh>
    <rPh sb="165" eb="166">
      <t>ガク</t>
    </rPh>
    <rPh sb="168" eb="169">
      <t>ワリ</t>
    </rPh>
    <rPh sb="170" eb="172">
      <t>サンニュウ</t>
    </rPh>
    <rPh sb="174" eb="177">
      <t>コウネンド</t>
    </rPh>
    <rPh sb="178" eb="180">
      <t>ザイセイ</t>
    </rPh>
    <rPh sb="180" eb="182">
      <t>ソチ</t>
    </rPh>
    <rPh sb="190" eb="193">
      <t>チホウサイ</t>
    </rPh>
    <rPh sb="193" eb="195">
      <t>ゲンザイ</t>
    </rPh>
    <rPh sb="195" eb="196">
      <t>ダカ</t>
    </rPh>
    <rPh sb="197" eb="199">
      <t>ゾウカ</t>
    </rPh>
    <rPh sb="207" eb="209">
      <t>ショウライ</t>
    </rPh>
    <rPh sb="209" eb="211">
      <t>フタン</t>
    </rPh>
    <rPh sb="212" eb="213">
      <t>ノ</t>
    </rPh>
    <rPh sb="215" eb="216">
      <t>オサ</t>
    </rPh>
    <rPh sb="220" eb="222">
      <t>ケッカ</t>
    </rPh>
    <rPh sb="238" eb="239">
      <t>キュウ</t>
    </rPh>
    <rPh sb="239" eb="241">
      <t>ガッペイ</t>
    </rPh>
    <rPh sb="241" eb="243">
      <t>トクレイ</t>
    </rPh>
    <rPh sb="243" eb="245">
      <t>ジギョウ</t>
    </rPh>
    <rPh sb="245" eb="246">
      <t>サイ</t>
    </rPh>
    <rPh sb="248" eb="250">
      <t>ハッコウ</t>
    </rPh>
    <rPh sb="250" eb="252">
      <t>ゲンド</t>
    </rPh>
    <rPh sb="256" eb="258">
      <t>チョウシャ</t>
    </rPh>
    <rPh sb="258" eb="260">
      <t>ケンセツ</t>
    </rPh>
    <rPh sb="260" eb="261">
      <t>ナド</t>
    </rPh>
    <rPh sb="262" eb="264">
      <t>ジュウテン</t>
    </rPh>
    <rPh sb="264" eb="266">
      <t>ジギョウ</t>
    </rPh>
    <rPh sb="267" eb="269">
      <t>ジュウトウ</t>
    </rPh>
    <rPh sb="271" eb="273">
      <t>ヨテイ</t>
    </rPh>
    <rPh sb="284" eb="286">
      <t>コンゴ</t>
    </rPh>
    <rPh sb="293" eb="295">
      <t>ヨクセイ</t>
    </rPh>
    <rPh sb="311" eb="313">
      <t>ミナオ</t>
    </rPh>
    <rPh sb="315" eb="318">
      <t>チホウサイ</t>
    </rPh>
    <rPh sb="318" eb="320">
      <t>カリイレ</t>
    </rPh>
    <rPh sb="321" eb="323">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</si>
</sst>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c:ext xmlns:c16="http://schemas.microsoft.com/office/drawing/2014/chart" uri="{C3380CC4-5D6E-409C-BE32-E72D297353CC}">
              <c16:uniqueId val="{00000000-48CB-4FA9-B46A-D2BD277532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75200</c:v>
                </c:pt>
                <c:pt idx="1">
                  <c:v>84386</c:v>
                </c:pt>
                <c:pt idx="2">
                  <c:v>81266</c:v>
                </c:pt>
                <c:pt idx="3">
                  <c:v>63510</c:v>
                </c:pt>
                <c:pt idx="4">
                  <c:v>71000</c:v>
                </c:pt>
              </c:numCache>
            </c:numRef>
          </c:val>
          <c:smooth val="0"/>
          <c:extLst>
            <c:ext xmlns:c16="http://schemas.microsoft.com/office/drawing/2014/chart" uri="{C3380CC4-5D6E-409C-BE32-E72D297353CC}">
              <c16:uniqueId val="{00000001-48CB-4FA9-B46A-D2BD27753244}"/>
            </c:ext>
          </c:extLst>
        </c:ser>
        <c:dLbls>
          <c:showLegendKey val="0"/>
          <c:showVal val="0"/>
          <c:showCatName val="0"/>
          <c:showSerName val="0"/>
          <c:showPercent val="0"/>
          <c:showBubbleSize val="0"/>
        </c:dLbls>
        <c:marker val="1"/>
        <c:smooth val="0"/>
        <c:axId val="47524480"/>
        <c:axId val="47526656"/>
      </c:lineChart>
      <c:catAx>
        <c:axId val="47524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26656"/>
        <c:crosses val="autoZero"/>
        <c:auto val="1"/>
        <c:lblAlgn val="ctr"/>
        <c:lblOffset val="100"/>
        <c:tickLblSkip val="1"/>
        <c:tickMarkSkip val="1"/>
        <c:noMultiLvlLbl val="0"/>
      </c:catAx>
      <c:valAx>
        <c:axId val="4752665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2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5.05</c:v>
                </c:pt>
                <c:pt idx="1">
                  <c:v>6.18</c:v>
                </c:pt>
                <c:pt idx="2">
                  <c:v>4.3899999999999997</c:v>
                </c:pt>
                <c:pt idx="3">
                  <c:v>4.63</c:v>
                </c:pt>
                <c:pt idx="4">
                  <c:v>3.93</c:v>
                </c:pt>
              </c:numCache>
            </c:numRef>
          </c:val>
          <c:extLst>
            <c:ext xmlns:c16="http://schemas.microsoft.com/office/drawing/2014/chart" uri="{C3380CC4-5D6E-409C-BE32-E72D297353CC}">
              <c16:uniqueId val="{00000000-6D36-4538-92B8-64FA9E0824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34.619999999999997</c:v>
                </c:pt>
                <c:pt idx="1">
                  <c:v>35.03</c:v>
                </c:pt>
                <c:pt idx="2">
                  <c:v>36.31</c:v>
                </c:pt>
                <c:pt idx="3">
                  <c:v>35.9</c:v>
                </c:pt>
                <c:pt idx="4">
                  <c:v>34.380000000000003</c:v>
                </c:pt>
              </c:numCache>
            </c:numRef>
          </c:val>
          <c:extLst>
            <c:ext xmlns:c16="http://schemas.microsoft.com/office/drawing/2014/chart" uri="{C3380CC4-5D6E-409C-BE32-E72D297353CC}">
              <c16:uniqueId val="{00000001-6D36-4538-92B8-64FA9E0824C9}"/>
            </c:ext>
          </c:extLst>
        </c:ser>
        <c:dLbls>
          <c:showLegendKey val="0"/>
          <c:showVal val="0"/>
          <c:showCatName val="0"/>
          <c:showSerName val="0"/>
          <c:showPercent val="0"/>
          <c:showBubbleSize val="0"/>
        </c:dLbls>
        <c:gapWidth val="250"/>
        <c:overlap val="100"/>
        <c:axId val="252064512"/>
        <c:axId val="252066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-0.18</c:v>
                </c:pt>
                <c:pt idx="1">
                  <c:v>-0.28000000000000003</c:v>
                </c:pt>
                <c:pt idx="2">
                  <c:v>-3.15</c:v>
                </c:pt>
                <c:pt idx="3">
                  <c:v>-2.99</c:v>
                </c:pt>
                <c:pt idx="4">
                  <c:v>-5.0199999999999996</c:v>
                </c:pt>
              </c:numCache>
            </c:numRef>
          </c:val>
          <c:smooth val="0"/>
          <c:extLst>
            <c:ext xmlns:c16="http://schemas.microsoft.com/office/drawing/2014/chart" uri="{C3380CC4-5D6E-409C-BE32-E72D297353CC}">
              <c16:uniqueId val="{00000002-6D36-4538-92B8-64FA9E0824C9}"/>
            </c:ext>
          </c:extLst>
        </c:ser>
        <c:dLbls>
          <c:showLegendKey val="0"/>
          <c:showVal val="0"/>
          <c:showCatName val="0"/>
          <c:showSerName val="0"/>
          <c:showPercent val="0"/>
          <c:showBubbleSize val="0"/>
        </c:dLbls>
        <c:marker val="1"/>
        <c:smooth val="0"/>
        <c:axId val="252064512"/>
        <c:axId val="252066432"/>
      </c:lineChart>
      <c:catAx>
        <c:axId val="2520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2066432"/>
        <c:crosses val="autoZero"/>
        <c:auto val="1"/>
        <c:lblAlgn val="ctr"/>
        <c:lblOffset val="100"/>
        <c:tickLblSkip val="1"/>
        <c:tickMarkSkip val="1"/>
        <c:noMultiLvlLbl val="0"/>
      </c:catAx>
      <c:valAx>
        <c:axId val="25206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06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0.25</c:v>
                </c:pt>
                <c:pt idx="2">
                  <c:v>#N/A</c:v>
                </c:pt>
                <c:pt idx="3">
                  <c:v>0.28999999999999998</c:v>
                </c:pt>
                <c:pt idx="4">
                  <c:v>#N/A</c:v>
                </c:pt>
                <c:pt idx="5">
                  <c:v>0.26</c:v>
                </c:pt>
                <c:pt idx="6">
                  <c:v>#N/A</c:v>
                </c:pt>
                <c:pt idx="7">
                  <c:v>0.28000000000000003</c:v>
                </c:pt>
                <c:pt idx="8">
                  <c:v>#N/A</c:v>
                </c:pt>
                <c:pt idx="9">
                  <c:v>0.32</c:v>
                </c:pt>
              </c:numCache>
            </c:numRef>
          </c:val>
          <c:extLst>
            <c:ext xmlns:c16="http://schemas.microsoft.com/office/drawing/2014/chart" uri="{C3380CC4-5D6E-409C-BE32-E72D297353CC}">
              <c16:uniqueId val="{00000000-C195-4253-8A5F-036F5BA4B4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95-4253-8A5F-036F5BA4B41C}"/>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0.22</c:v>
                </c:pt>
                <c:pt idx="2">
                  <c:v>#N/A</c:v>
                </c:pt>
                <c:pt idx="3">
                  <c:v>0.15</c:v>
                </c:pt>
                <c:pt idx="4">
                  <c:v>#N/A</c:v>
                </c:pt>
                <c:pt idx="5">
                  <c:v>0.15</c:v>
                </c:pt>
                <c:pt idx="6">
                  <c:v>#N/A</c:v>
                </c:pt>
                <c:pt idx="7">
                  <c:v>0.13</c:v>
                </c:pt>
                <c:pt idx="8">
                  <c:v>#N/A</c:v>
                </c:pt>
                <c:pt idx="9">
                  <c:v>0.21</c:v>
                </c:pt>
              </c:numCache>
            </c:numRef>
          </c:val>
          <c:extLst>
            <c:ext xmlns:c16="http://schemas.microsoft.com/office/drawing/2014/chart" uri="{C3380CC4-5D6E-409C-BE32-E72D297353CC}">
              <c16:uniqueId val="{00000002-C195-4253-8A5F-036F5BA4B41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0.36</c:v>
                </c:pt>
                <c:pt idx="2">
                  <c:v>#N/A</c:v>
                </c:pt>
                <c:pt idx="3">
                  <c:v>0.28999999999999998</c:v>
                </c:pt>
                <c:pt idx="4">
                  <c:v>#N/A</c:v>
                </c:pt>
                <c:pt idx="5">
                  <c:v>0.27</c:v>
                </c:pt>
                <c:pt idx="6">
                  <c:v>#N/A</c:v>
                </c:pt>
                <c:pt idx="7">
                  <c:v>0.41</c:v>
                </c:pt>
                <c:pt idx="8">
                  <c:v>#N/A</c:v>
                </c:pt>
                <c:pt idx="9">
                  <c:v>0.34</c:v>
                </c:pt>
              </c:numCache>
            </c:numRef>
          </c:val>
          <c:extLst>
            <c:ext xmlns:c16="http://schemas.microsoft.com/office/drawing/2014/chart" uri="{C3380CC4-5D6E-409C-BE32-E72D297353CC}">
              <c16:uniqueId val="{00000003-C195-4253-8A5F-036F5BA4B41C}"/>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0.41</c:v>
                </c:pt>
                <c:pt idx="2">
                  <c:v>#N/A</c:v>
                </c:pt>
                <c:pt idx="3">
                  <c:v>0.39</c:v>
                </c:pt>
                <c:pt idx="4">
                  <c:v>#N/A</c:v>
                </c:pt>
                <c:pt idx="5">
                  <c:v>0.39</c:v>
                </c:pt>
                <c:pt idx="6">
                  <c:v>#N/A</c:v>
                </c:pt>
                <c:pt idx="7">
                  <c:v>0.39</c:v>
                </c:pt>
                <c:pt idx="8">
                  <c:v>#N/A</c:v>
                </c:pt>
                <c:pt idx="9">
                  <c:v>0.42</c:v>
                </c:pt>
              </c:numCache>
            </c:numRef>
          </c:val>
          <c:extLst>
            <c:ext xmlns:c16="http://schemas.microsoft.com/office/drawing/2014/chart" uri="{C3380CC4-5D6E-409C-BE32-E72D297353CC}">
              <c16:uniqueId val="{00000004-C195-4253-8A5F-036F5BA4B41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1.84</c:v>
                </c:pt>
                <c:pt idx="2">
                  <c:v>#N/A</c:v>
                </c:pt>
                <c:pt idx="3">
                  <c:v>2.17</c:v>
                </c:pt>
                <c:pt idx="4">
                  <c:v>#N/A</c:v>
                </c:pt>
                <c:pt idx="5">
                  <c:v>2.82</c:v>
                </c:pt>
                <c:pt idx="6">
                  <c:v>#N/A</c:v>
                </c:pt>
                <c:pt idx="7">
                  <c:v>3.43</c:v>
                </c:pt>
                <c:pt idx="8">
                  <c:v>#N/A</c:v>
                </c:pt>
                <c:pt idx="9">
                  <c:v>0.78</c:v>
                </c:pt>
              </c:numCache>
            </c:numRef>
          </c:val>
          <c:extLst>
            <c:ext xmlns:c16="http://schemas.microsoft.com/office/drawing/2014/chart" uri="{C3380CC4-5D6E-409C-BE32-E72D297353CC}">
              <c16:uniqueId val="{00000005-C195-4253-8A5F-036F5BA4B41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0.48</c:v>
                </c:pt>
                <c:pt idx="2">
                  <c:v>#N/A</c:v>
                </c:pt>
                <c:pt idx="3">
                  <c:v>0.48</c:v>
                </c:pt>
                <c:pt idx="4">
                  <c:v>#N/A</c:v>
                </c:pt>
                <c:pt idx="5">
                  <c:v>0.43</c:v>
                </c:pt>
                <c:pt idx="6">
                  <c:v>#N/A</c:v>
                </c:pt>
                <c:pt idx="7">
                  <c:v>0.46</c:v>
                </c:pt>
                <c:pt idx="8">
                  <c:v>#N/A</c:v>
                </c:pt>
                <c:pt idx="9">
                  <c:v>0.89</c:v>
                </c:pt>
              </c:numCache>
            </c:numRef>
          </c:val>
          <c:extLst>
            <c:ext xmlns:c16="http://schemas.microsoft.com/office/drawing/2014/chart" uri="{C3380CC4-5D6E-409C-BE32-E72D297353CC}">
              <c16:uniqueId val="{00000006-C195-4253-8A5F-036F5BA4B41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5.03</c:v>
                </c:pt>
                <c:pt idx="2">
                  <c:v>#N/A</c:v>
                </c:pt>
                <c:pt idx="3">
                  <c:v>6.13</c:v>
                </c:pt>
                <c:pt idx="4">
                  <c:v>#N/A</c:v>
                </c:pt>
                <c:pt idx="5">
                  <c:v>4.29</c:v>
                </c:pt>
                <c:pt idx="6">
                  <c:v>#N/A</c:v>
                </c:pt>
                <c:pt idx="7">
                  <c:v>4.53</c:v>
                </c:pt>
                <c:pt idx="8">
                  <c:v>#N/A</c:v>
                </c:pt>
                <c:pt idx="9">
                  <c:v>3.8</c:v>
                </c:pt>
              </c:numCache>
            </c:numRef>
          </c:val>
          <c:extLst>
            <c:ext xmlns:c16="http://schemas.microsoft.com/office/drawing/2014/chart" uri="{C3380CC4-5D6E-409C-BE32-E72D297353CC}">
              <c16:uniqueId val="{00000007-C195-4253-8A5F-036F5BA4B41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11.13</c:v>
                </c:pt>
                <c:pt idx="2">
                  <c:v>#N/A</c:v>
                </c:pt>
                <c:pt idx="3">
                  <c:v>11.61</c:v>
                </c:pt>
                <c:pt idx="4">
                  <c:v>#N/A</c:v>
                </c:pt>
                <c:pt idx="5">
                  <c:v>12.28</c:v>
                </c:pt>
                <c:pt idx="6">
                  <c:v>#N/A</c:v>
                </c:pt>
                <c:pt idx="7">
                  <c:v>12.17</c:v>
                </c:pt>
                <c:pt idx="8">
                  <c:v>#N/A</c:v>
                </c:pt>
                <c:pt idx="9">
                  <c:v>13.58</c:v>
                </c:pt>
              </c:numCache>
            </c:numRef>
          </c:val>
          <c:extLst>
            <c:ext xmlns:c16="http://schemas.microsoft.com/office/drawing/2014/chart" uri="{C3380CC4-5D6E-409C-BE32-E72D297353CC}">
              <c16:uniqueId val="{00000008-C195-4253-8A5F-036F5BA4B41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10.6</c:v>
                </c:pt>
                <c:pt idx="2">
                  <c:v>#N/A</c:v>
                </c:pt>
                <c:pt idx="3">
                  <c:v>9.92</c:v>
                </c:pt>
                <c:pt idx="4">
                  <c:v>#N/A</c:v>
                </c:pt>
                <c:pt idx="5">
                  <c:v>10.67</c:v>
                </c:pt>
                <c:pt idx="6">
                  <c:v>#N/A</c:v>
                </c:pt>
                <c:pt idx="7">
                  <c:v>12.4</c:v>
                </c:pt>
                <c:pt idx="8">
                  <c:v>#N/A</c:v>
                </c:pt>
                <c:pt idx="9">
                  <c:v>14.01</c:v>
                </c:pt>
              </c:numCache>
            </c:numRef>
          </c:val>
          <c:extLst>
            <c:ext xmlns:c16="http://schemas.microsoft.com/office/drawing/2014/chart" uri="{C3380CC4-5D6E-409C-BE32-E72D297353CC}">
              <c16:uniqueId val="{00000009-C195-4253-8A5F-036F5BA4B41C}"/>
            </c:ext>
          </c:extLst>
        </c:ser>
        <c:dLbls>
          <c:showLegendKey val="0"/>
          <c:showVal val="0"/>
          <c:showCatName val="0"/>
          <c:showSerName val="0"/>
          <c:showPercent val="0"/>
          <c:showBubbleSize val="0"/>
        </c:dLbls>
        <c:gapWidth val="150"/>
        <c:overlap val="100"/>
        <c:axId val="252181120"/>
        <c:axId val="252182912"/>
      </c:barChart>
      <c:catAx>
        <c:axId val="25218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182912"/>
        <c:crosses val="autoZero"/>
        <c:auto val="1"/>
        <c:lblAlgn val="ctr"/>
        <c:lblOffset val="100"/>
        <c:tickLblSkip val="1"/>
        <c:tickMarkSkip val="1"/>
        <c:noMultiLvlLbl val="0"/>
      </c:catAx>
      <c:valAx>
        <c:axId val="25218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181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7006</c:v>
                </c:pt>
                <c:pt idx="5">
                  <c:v>6982</c:v>
                </c:pt>
                <c:pt idx="8">
                  <c:v>7208</c:v>
                </c:pt>
                <c:pt idx="11">
                  <c:v>7290</c:v>
                </c:pt>
                <c:pt idx="14">
                  <c:v>7218</c:v>
                </c:pt>
              </c:numCache>
            </c:numRef>
          </c:val>
          <c:extLst>
            <c:ext xmlns:c16="http://schemas.microsoft.com/office/drawing/2014/chart" uri="{C3380CC4-5D6E-409C-BE32-E72D297353CC}">
              <c16:uniqueId val="{00000000-1A21-4E98-848A-23169EE7BD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2</c:v>
                </c:pt>
                <c:pt idx="9">
                  <c:v>3</c:v>
                </c:pt>
                <c:pt idx="12">
                  <c:v>2</c:v>
                </c:pt>
              </c:numCache>
            </c:numRef>
          </c:val>
          <c:extLst>
            <c:ext xmlns:c16="http://schemas.microsoft.com/office/drawing/2014/chart" uri="{C3380CC4-5D6E-409C-BE32-E72D297353CC}">
              <c16:uniqueId val="{00000001-1A21-4E98-848A-23169EE7BD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109</c:v>
                </c:pt>
                <c:pt idx="3">
                  <c:v>102</c:v>
                </c:pt>
                <c:pt idx="6">
                  <c:v>103</c:v>
                </c:pt>
                <c:pt idx="9">
                  <c:v>100</c:v>
                </c:pt>
                <c:pt idx="12">
                  <c:v>83</c:v>
                </c:pt>
              </c:numCache>
            </c:numRef>
          </c:val>
          <c:extLst>
            <c:ext xmlns:c16="http://schemas.microsoft.com/office/drawing/2014/chart" uri="{C3380CC4-5D6E-409C-BE32-E72D297353CC}">
              <c16:uniqueId val="{00000002-1A21-4E98-848A-23169EE7BD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182</c:v>
                </c:pt>
                <c:pt idx="3">
                  <c:v>225</c:v>
                </c:pt>
                <c:pt idx="6">
                  <c:v>228</c:v>
                </c:pt>
                <c:pt idx="9">
                  <c:v>295</c:v>
                </c:pt>
                <c:pt idx="12">
                  <c:v>201</c:v>
                </c:pt>
              </c:numCache>
            </c:numRef>
          </c:val>
          <c:extLst>
            <c:ext xmlns:c16="http://schemas.microsoft.com/office/drawing/2014/chart" uri="{C3380CC4-5D6E-409C-BE32-E72D297353CC}">
              <c16:uniqueId val="{00000003-1A21-4E98-848A-23169EE7BD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2703</c:v>
                </c:pt>
                <c:pt idx="3">
                  <c:v>2847</c:v>
                </c:pt>
                <c:pt idx="6">
                  <c:v>3072</c:v>
                </c:pt>
                <c:pt idx="9">
                  <c:v>2782</c:v>
                </c:pt>
                <c:pt idx="12">
                  <c:v>2801</c:v>
                </c:pt>
              </c:numCache>
            </c:numRef>
          </c:val>
          <c:extLst>
            <c:ext xmlns:c16="http://schemas.microsoft.com/office/drawing/2014/chart" uri="{C3380CC4-5D6E-409C-BE32-E72D297353CC}">
              <c16:uniqueId val="{00000004-1A21-4E98-848A-23169EE7BD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21-4E98-848A-23169EE7BD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21-4E98-848A-23169EE7BD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6907</c:v>
                </c:pt>
                <c:pt idx="3">
                  <c:v>6654</c:v>
                </c:pt>
                <c:pt idx="6">
                  <c:v>6482</c:v>
                </c:pt>
                <c:pt idx="9">
                  <c:v>6580</c:v>
                </c:pt>
                <c:pt idx="12">
                  <c:v>6064</c:v>
                </c:pt>
              </c:numCache>
            </c:numRef>
          </c:val>
          <c:extLst>
            <c:ext xmlns:c16="http://schemas.microsoft.com/office/drawing/2014/chart" uri="{C3380CC4-5D6E-409C-BE32-E72D297353CC}">
              <c16:uniqueId val="{00000007-1A21-4E98-848A-23169EE7BD9D}"/>
            </c:ext>
          </c:extLst>
        </c:ser>
        <c:dLbls>
          <c:showLegendKey val="0"/>
          <c:showVal val="0"/>
          <c:showCatName val="0"/>
          <c:showSerName val="0"/>
          <c:showPercent val="0"/>
          <c:showBubbleSize val="0"/>
        </c:dLbls>
        <c:gapWidth val="100"/>
        <c:overlap val="100"/>
        <c:axId val="252274560"/>
        <c:axId val="252276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2895</c:v>
                </c:pt>
                <c:pt idx="2">
                  <c:v>#N/A</c:v>
                </c:pt>
                <c:pt idx="3">
                  <c:v>#N/A</c:v>
                </c:pt>
                <c:pt idx="4">
                  <c:v>2846</c:v>
                </c:pt>
                <c:pt idx="5">
                  <c:v>#N/A</c:v>
                </c:pt>
                <c:pt idx="6">
                  <c:v>#N/A</c:v>
                </c:pt>
                <c:pt idx="7">
                  <c:v>2679</c:v>
                </c:pt>
                <c:pt idx="8">
                  <c:v>#N/A</c:v>
                </c:pt>
                <c:pt idx="9">
                  <c:v>#N/A</c:v>
                </c:pt>
                <c:pt idx="10">
                  <c:v>2470</c:v>
                </c:pt>
                <c:pt idx="11">
                  <c:v>#N/A</c:v>
                </c:pt>
                <c:pt idx="12">
                  <c:v>#N/A</c:v>
                </c:pt>
                <c:pt idx="13">
                  <c:v>1933</c:v>
                </c:pt>
                <c:pt idx="14">
                  <c:v>#N/A</c:v>
                </c:pt>
              </c:numCache>
            </c:numRef>
          </c:val>
          <c:smooth val="0"/>
          <c:extLst>
            <c:ext xmlns:c16="http://schemas.microsoft.com/office/drawing/2014/chart" uri="{C3380CC4-5D6E-409C-BE32-E72D297353CC}">
              <c16:uniqueId val="{00000008-1A21-4E98-848A-23169EE7BD9D}"/>
            </c:ext>
          </c:extLst>
        </c:ser>
        <c:dLbls>
          <c:showLegendKey val="0"/>
          <c:showVal val="0"/>
          <c:showCatName val="0"/>
          <c:showSerName val="0"/>
          <c:showPercent val="0"/>
          <c:showBubbleSize val="0"/>
        </c:dLbls>
        <c:marker val="1"/>
        <c:smooth val="0"/>
        <c:axId val="252274560"/>
        <c:axId val="252276736"/>
      </c:lineChart>
      <c:catAx>
        <c:axId val="25227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276736"/>
        <c:crosses val="autoZero"/>
        <c:auto val="1"/>
        <c:lblAlgn val="ctr"/>
        <c:lblOffset val="100"/>
        <c:tickLblSkip val="1"/>
        <c:tickMarkSkip val="1"/>
        <c:noMultiLvlLbl val="0"/>
      </c:catAx>
      <c:valAx>
        <c:axId val="25227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27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71875</c:v>
                </c:pt>
                <c:pt idx="5">
                  <c:v>71953</c:v>
                </c:pt>
                <c:pt idx="8">
                  <c:v>75408</c:v>
                </c:pt>
                <c:pt idx="11">
                  <c:v>76062</c:v>
                </c:pt>
                <c:pt idx="14">
                  <c:v>77862</c:v>
                </c:pt>
              </c:numCache>
            </c:numRef>
          </c:val>
          <c:extLst>
            <c:ext xmlns:c16="http://schemas.microsoft.com/office/drawing/2014/chart" uri="{C3380CC4-5D6E-409C-BE32-E72D297353CC}">
              <c16:uniqueId val="{00000000-706E-4A66-9B5C-6FC6172EB7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9488</c:v>
                </c:pt>
                <c:pt idx="5">
                  <c:v>9623</c:v>
                </c:pt>
                <c:pt idx="8">
                  <c:v>10224</c:v>
                </c:pt>
                <c:pt idx="11">
                  <c:v>11114</c:v>
                </c:pt>
                <c:pt idx="14">
                  <c:v>12073</c:v>
                </c:pt>
              </c:numCache>
            </c:numRef>
          </c:val>
          <c:extLst>
            <c:ext xmlns:c16="http://schemas.microsoft.com/office/drawing/2014/chart" uri="{C3380CC4-5D6E-409C-BE32-E72D297353CC}">
              <c16:uniqueId val="{00000001-706E-4A66-9B5C-6FC6172EB7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15458</c:v>
                </c:pt>
                <c:pt idx="5">
                  <c:v>16207</c:v>
                </c:pt>
                <c:pt idx="8">
                  <c:v>17779</c:v>
                </c:pt>
                <c:pt idx="11">
                  <c:v>18018</c:v>
                </c:pt>
                <c:pt idx="14">
                  <c:v>18605</c:v>
                </c:pt>
              </c:numCache>
            </c:numRef>
          </c:val>
          <c:extLst>
            <c:ext xmlns:c16="http://schemas.microsoft.com/office/drawing/2014/chart" uri="{C3380CC4-5D6E-409C-BE32-E72D297353CC}">
              <c16:uniqueId val="{00000002-706E-4A66-9B5C-6FC6172EB7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6E-4A66-9B5C-6FC6172EB7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6E-4A66-9B5C-6FC6172EB7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159</c:v>
                </c:pt>
                <c:pt idx="3">
                  <c:v>237</c:v>
                </c:pt>
                <c:pt idx="6">
                  <c:v>19</c:v>
                </c:pt>
                <c:pt idx="9">
                  <c:v>12</c:v>
                </c:pt>
                <c:pt idx="12">
                  <c:v>13</c:v>
                </c:pt>
              </c:numCache>
            </c:numRef>
          </c:val>
          <c:extLst>
            <c:ext xmlns:c16="http://schemas.microsoft.com/office/drawing/2014/chart" uri="{C3380CC4-5D6E-409C-BE32-E72D297353CC}">
              <c16:uniqueId val="{00000005-706E-4A66-9B5C-6FC6172EB7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7315</c:v>
                </c:pt>
                <c:pt idx="3">
                  <c:v>7067</c:v>
                </c:pt>
                <c:pt idx="6">
                  <c:v>6565</c:v>
                </c:pt>
                <c:pt idx="9">
                  <c:v>6237</c:v>
                </c:pt>
                <c:pt idx="12">
                  <c:v>6001</c:v>
                </c:pt>
              </c:numCache>
            </c:numRef>
          </c:val>
          <c:extLst>
            <c:ext xmlns:c16="http://schemas.microsoft.com/office/drawing/2014/chart" uri="{C3380CC4-5D6E-409C-BE32-E72D297353CC}">
              <c16:uniqueId val="{00000006-706E-4A66-9B5C-6FC6172EB7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1645</c:v>
                </c:pt>
                <c:pt idx="3">
                  <c:v>1343</c:v>
                </c:pt>
                <c:pt idx="6">
                  <c:v>1303</c:v>
                </c:pt>
                <c:pt idx="9">
                  <c:v>1272</c:v>
                </c:pt>
                <c:pt idx="12">
                  <c:v>1273</c:v>
                </c:pt>
              </c:numCache>
            </c:numRef>
          </c:val>
          <c:extLst>
            <c:ext xmlns:c16="http://schemas.microsoft.com/office/drawing/2014/chart" uri="{C3380CC4-5D6E-409C-BE32-E72D297353CC}">
              <c16:uniqueId val="{00000007-706E-4A66-9B5C-6FC6172EB7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39867</c:v>
                </c:pt>
                <c:pt idx="3">
                  <c:v>39595</c:v>
                </c:pt>
                <c:pt idx="6">
                  <c:v>40352</c:v>
                </c:pt>
                <c:pt idx="9">
                  <c:v>39169</c:v>
                </c:pt>
                <c:pt idx="12">
                  <c:v>37945</c:v>
                </c:pt>
              </c:numCache>
            </c:numRef>
          </c:val>
          <c:extLst>
            <c:ext xmlns:c16="http://schemas.microsoft.com/office/drawing/2014/chart" uri="{C3380CC4-5D6E-409C-BE32-E72D297353CC}">
              <c16:uniqueId val="{00000008-706E-4A66-9B5C-6FC6172EB7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504</c:v>
                </c:pt>
                <c:pt idx="3">
                  <c:v>411</c:v>
                </c:pt>
                <c:pt idx="6">
                  <c:v>315</c:v>
                </c:pt>
                <c:pt idx="9">
                  <c:v>219</c:v>
                </c:pt>
                <c:pt idx="12">
                  <c:v>140</c:v>
                </c:pt>
              </c:numCache>
            </c:numRef>
          </c:val>
          <c:extLst>
            <c:ext xmlns:c16="http://schemas.microsoft.com/office/drawing/2014/chart" uri="{C3380CC4-5D6E-409C-BE32-E72D297353CC}">
              <c16:uniqueId val="{00000009-706E-4A66-9B5C-6FC6172EB7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62956</c:v>
                </c:pt>
                <c:pt idx="3">
                  <c:v>65551</c:v>
                </c:pt>
                <c:pt idx="6">
                  <c:v>67690</c:v>
                </c:pt>
                <c:pt idx="9">
                  <c:v>69164</c:v>
                </c:pt>
                <c:pt idx="12">
                  <c:v>71748</c:v>
                </c:pt>
              </c:numCache>
            </c:numRef>
          </c:val>
          <c:extLst>
            <c:ext xmlns:c16="http://schemas.microsoft.com/office/drawing/2014/chart" uri="{C3380CC4-5D6E-409C-BE32-E72D297353CC}">
              <c16:uniqueId val="{0000000A-706E-4A66-9B5C-6FC6172EB7C6}"/>
            </c:ext>
          </c:extLst>
        </c:ser>
        <c:dLbls>
          <c:showLegendKey val="0"/>
          <c:showVal val="0"/>
          <c:showCatName val="0"/>
          <c:showSerName val="0"/>
          <c:showPercent val="0"/>
          <c:showBubbleSize val="0"/>
        </c:dLbls>
        <c:gapWidth val="100"/>
        <c:overlap val="100"/>
        <c:axId val="252467840"/>
        <c:axId val="252470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15624</c:v>
                </c:pt>
                <c:pt idx="2">
                  <c:v>#N/A</c:v>
                </c:pt>
                <c:pt idx="3">
                  <c:v>#N/A</c:v>
                </c:pt>
                <c:pt idx="4">
                  <c:v>16422</c:v>
                </c:pt>
                <c:pt idx="5">
                  <c:v>#N/A</c:v>
                </c:pt>
                <c:pt idx="6">
                  <c:v>#N/A</c:v>
                </c:pt>
                <c:pt idx="7">
                  <c:v>12831</c:v>
                </c:pt>
                <c:pt idx="8">
                  <c:v>#N/A</c:v>
                </c:pt>
                <c:pt idx="9">
                  <c:v>#N/A</c:v>
                </c:pt>
                <c:pt idx="10">
                  <c:v>10880</c:v>
                </c:pt>
                <c:pt idx="11">
                  <c:v>#N/A</c:v>
                </c:pt>
                <c:pt idx="12">
                  <c:v>#N/A</c:v>
                </c:pt>
                <c:pt idx="13">
                  <c:v>8579</c:v>
                </c:pt>
                <c:pt idx="14">
                  <c:v>#N/A</c:v>
                </c:pt>
              </c:numCache>
            </c:numRef>
          </c:val>
          <c:smooth val="0"/>
          <c:extLst>
            <c:ext xmlns:c16="http://schemas.microsoft.com/office/drawing/2014/chart" uri="{C3380CC4-5D6E-409C-BE32-E72D297353CC}">
              <c16:uniqueId val="{0000000B-706E-4A66-9B5C-6FC6172EB7C6}"/>
            </c:ext>
          </c:extLst>
        </c:ser>
        <c:dLbls>
          <c:showLegendKey val="0"/>
          <c:showVal val="0"/>
          <c:showCatName val="0"/>
          <c:showSerName val="0"/>
          <c:showPercent val="0"/>
          <c:showBubbleSize val="0"/>
        </c:dLbls>
        <c:marker val="1"/>
        <c:smooth val="0"/>
        <c:axId val="252467840"/>
        <c:axId val="252470016"/>
      </c:lineChart>
      <c:catAx>
        <c:axId val="25246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2470016"/>
        <c:crosses val="autoZero"/>
        <c:auto val="1"/>
        <c:lblAlgn val="ctr"/>
        <c:lblOffset val="100"/>
        <c:tickLblSkip val="1"/>
        <c:tickMarkSkip val="1"/>
        <c:noMultiLvlLbl val="0"/>
      </c:catAx>
      <c:valAx>
        <c:axId val="25247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46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13413</c:v>
                </c:pt>
                <c:pt idx="1">
                  <c:v>13102</c:v>
                </c:pt>
                <c:pt idx="2">
                  <c:v>12431</c:v>
                </c:pt>
              </c:numCache>
            </c:numRef>
          </c:val>
          <c:extLst>
            <c:ext xmlns:c16="http://schemas.microsoft.com/office/drawing/2014/chart" uri="{C3380CC4-5D6E-409C-BE32-E72D297353CC}">
              <c16:uniqueId val="{00000000-101F-43EF-BF39-87B77BCFFA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436</c:v>
                </c:pt>
                <c:pt idx="1">
                  <c:v>436</c:v>
                </c:pt>
                <c:pt idx="2">
                  <c:v>437</c:v>
                </c:pt>
              </c:numCache>
            </c:numRef>
          </c:val>
          <c:extLst>
            <c:ext xmlns:c16="http://schemas.microsoft.com/office/drawing/2014/chart" uri="{C3380CC4-5D6E-409C-BE32-E72D297353CC}">
              <c16:uniqueId val="{00000001-101F-43EF-BF39-87B77BCFFA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7600</c:v>
                </c:pt>
                <c:pt idx="1">
                  <c:v>7389</c:v>
                </c:pt>
                <c:pt idx="2">
                  <c:v>7585</c:v>
                </c:pt>
              </c:numCache>
            </c:numRef>
          </c:val>
          <c:extLst>
            <c:ext xmlns:c16="http://schemas.microsoft.com/office/drawing/2014/chart" uri="{C3380CC4-5D6E-409C-BE32-E72D297353CC}">
              <c16:uniqueId val="{00000002-101F-43EF-BF39-87B77BCFFAFF}"/>
            </c:ext>
          </c:extLst>
        </c:ser>
        <c:dLbls>
          <c:showLegendKey val="0"/>
          <c:showVal val="0"/>
          <c:showCatName val="0"/>
          <c:showSerName val="0"/>
          <c:showPercent val="0"/>
          <c:showBubbleSize val="0"/>
        </c:dLbls>
        <c:gapWidth val="120"/>
        <c:overlap val="100"/>
        <c:axId val="252559360"/>
        <c:axId val="252560896"/>
      </c:barChart>
      <c:catAx>
        <c:axId val="25255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2560896"/>
        <c:crosses val="autoZero"/>
        <c:auto val="1"/>
        <c:lblAlgn val="ctr"/>
        <c:lblOffset val="100"/>
        <c:tickLblSkip val="1"/>
        <c:tickMarkSkip val="1"/>
        <c:noMultiLvlLbl val="0"/>
      </c:catAx>
      <c:valAx>
        <c:axId val="252560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255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{DFA76D15-511E-4709-BB11-7FF06530F126}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9C9-464C-B723-A78DCFCBCC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{317A6845-0A4A-4B17-96DF-BEEEEE0636DF}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C9-464C-B723-A78DCFCBCC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{F030ACE7-460E-48B0-A1A0-4058642C60F1}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C9-464C-B723-A78DCFCBCC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{183539DA-E83F-4C64-9C86-104E26DA0AE0}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C9-464C-B723-A78DCFCBCC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{79776FD0-326F-435A-8922-142A4098BC1A}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C9-464C-B723-A78DCFCBCCE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{5C89688E-4FF9-4538-AA10-9D6BFE35BA0D}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9C9-464C-B723-A78DCFCBCCE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{7E16650B-CCF8-40CA-B1D1-D8F06C8D93BE}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9C9-464C-B723-A78DCFCBCCE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{72730F6B-89AF-4F7B-8849-27DFED5A9FBC}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9C9-464C-B723-A78DCFCBCCE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{E2BAC2C4-4FDF-4785-9681-8054279C1242}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9C9-464C-B723-A78DCFCBCC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9C9-464C-B723-A78DCFCBCC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{8064D9B1-4176-44F4-8326-B363DAA97CD1}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9C9-464C-B723-A78DCFCBCCE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{61D440BB-A54B-465E-BA24-1D9F45564743}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C9-464C-B723-A78DCFCBCC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{B3CD5B36-DD16-408A-B799-CD3056ACC703}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C9-464C-B723-A78DCFCBCC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{05E9528A-8155-4E43-9C83-E1EB186BF19B}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C9-464C-B723-A78DCFCBCC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{B6BFE302-AFDB-4B97-BDE5-3BEF449DB3B6}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C9-464C-B723-A78DCFCBCCE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{FB3D3DF0-D54A-4914-AB6C-A0A46AA76D50}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9C9-464C-B723-A78DCFCBCCE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{DA291F2D-A658-467E-AD1D-20551FEEC155}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9C9-464C-B723-A78DCFCBCCE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{96D12592-FC06-4E9F-BF03-465882C71429}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9C9-464C-B723-A78DCFCBCCE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{666DD2D4-4ACF-4786-98FB-630732BFC407}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9C9-464C-B723-A78DCFCBCC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59C9-464C-B723-A78DCFCBCCE2}"/>
            </c:ext>
          </c:extLst>
        </c:ser>
        <c:dLbls>
          <c:showLegendKey val="0"/>
          <c:showVal val="1"/>
          <c:showCatName val="0"/>
          <c:showSerName val="0"/>
          <c:showPercent val="0"/>
          <c:showBubbleSize val="0"/>
        </c:dLbls>
        <c:axId val="252828672"/>
        <c:axId val="252830848"/>
      </c:scatterChart>
      <c:valAx>
        <c:axId val="2528286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830848"/>
        <c:crosses val="autoZero"/>
        <c:crossBetween val="midCat"/>
      </c:valAx>
      <c:valAx>
        <c:axId val="252830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2828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{19881CE2-20B6-4D62-BF19-AC267D9CC1B1}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513-41E6-B2FF-01FDD3E65B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{DE8348CF-AE00-4525-929E-496D38383964}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13-41E6-B2FF-01FDD3E65B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{7945D94A-9571-414F-BA28-9E822AF87EE4}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13-41E6-B2FF-01FDD3E65B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{E377D0AA-48B4-4F4F-914A-094FE48C8F1E}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13-41E6-B2FF-01FDD3E65B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{1147F98D-316E-4BC9-817D-0C60C40AB68D}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13-41E6-B2FF-01FDD3E65B8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{04946DD4-2746-4472-9CB3-C90ED554CD32}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513-41E6-B2FF-01FDD3E65B8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{EA670647-D5E5-4A3D-936F-2C428CA0AC7F}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513-41E6-B2FF-01FDD3E65B8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{FBA05F25-CF8F-4134-B52C-D2C4CE0F49E1}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513-41E6-B2FF-01FDD3E65B8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{A43492A8-3AD9-4068-8463-7179DC875D60}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513-41E6-B2FF-01FDD3E65B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9.6999999999999993</c:v>
                </c:pt>
                <c:pt idx="16">
                  <c:v>9.1</c:v>
                </c:pt>
                <c:pt idx="24">
                  <c:v>8.6999999999999993</c:v>
                </c:pt>
                <c:pt idx="32">
                  <c:v>7.8</c:v>
                </c:pt>
              </c:numCache>
            </c:numRef>
          </c:xVal>
          <c:yVal>
            <c:numRef>
              <c:f>公会計指標分析・財政指標組合せ分析表!$BP$73:$DC$73</c:f>
              <c:numCache>
                <c:formatCode>#,##0.0;"▲ "#,##0.0</c:formatCode>
                <c:ptCount val="40"/>
                <c:pt idx="0">
                  <c:v>51</c:v>
                </c:pt>
                <c:pt idx="8">
                  <c:v>53.3</c:v>
                </c:pt>
                <c:pt idx="16">
                  <c:v>41.9</c:v>
                </c:pt>
                <c:pt idx="24">
                  <c:v>36.200000000000003</c:v>
                </c:pt>
                <c:pt idx="32">
                  <c:v>28.8</c:v>
                </c:pt>
              </c:numCache>
            </c:numRef>
          </c:yVal>
          <c:smooth val="0"/>
          <c:extLst>
            <c:ext xmlns:c16="http://schemas.microsoft.com/office/drawing/2014/chart" uri="{C3380CC4-5D6E-409C-BE32-E72D297353CC}">
              <c16:uniqueId val="{00000009-5513-41E6-B2FF-01FDD3E65B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389016394195864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{B53858E3-E0DB-4C17-9475-CBD92C3AF70B}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513-41E6-B2FF-01FDD3E65B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{B83A0AAA-CD28-4845-AEFA-FCFFBF4A8B2A}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13-41E6-B2FF-01FDD3E65B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{9B6A34E1-C156-4ECB-978C-53BBC620D907}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13-41E6-B2FF-01FDD3E65B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{8617F8FD-D452-4766-AC5B-ABB1510A2B6A}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13-41E6-B2FF-01FDD3E65B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{BA1B89C0-C505-4359-AF8F-6A744DC9FCD5}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13-41E6-B2FF-01FDD3E65B86}"/>
                </c:ext>
              </c:extLst>
            </c:dLbl>
            <c:dLbl>
              <c:idx val="8"/>
              <c:layout>
                <c:manualLayout>
                  <c:x val="-3.0006966844025401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{97D86175-4E64-409B-9FBD-0335BD20AA73}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513-41E6-B2FF-01FDD3E65B8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{102AE988-0E57-4001-A564-91526FE9440B}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513-41E6-B2FF-01FDD3E65B8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{12838E43-0D00-4E3A-8EA8-55CCDDCDC99A}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513-41E6-B2FF-01FDD3E65B8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{DF562C17-583E-4D1D-8EB6-27D19F17A4EE}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513-41E6-B2FF-01FDD3E65B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c:ext xmlns:c16="http://schemas.microsoft.com/office/drawing/2014/chart" uri="{C3380CC4-5D6E-409C-BE32-E72D297353CC}">
              <c16:uniqueId val="{00000013-5513-41E6-B2FF-01FDD3E65B86}"/>
            </c:ext>
          </c:extLst>
        </c:ser>
        <c:dLbls>
          <c:showLegendKey val="0"/>
          <c:showVal val="1"/>
          <c:showCatName val="0"/>
          <c:showSerName val="0"/>
          <c:showPercent val="0"/>
          <c:showBubbleSize val="0"/>
        </c:dLbls>
        <c:axId val="252910592"/>
        <c:axId val="252912768"/>
      </c:scatterChart>
      <c:valAx>
        <c:axId val="252910592"/>
        <c:scaling>
          <c:orientation val="minMax"/>
          <c:max val="10.5"/>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912768"/>
        <c:crosses val="autoZero"/>
        <c:crossBetween val="midCat"/>
      </c:valAx>
      <c:valAx>
        <c:axId val="252912768"/>
        <c:scaling>
          <c:orientation val="minMax"/>
          <c:max val="58"/>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2910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公営企業債の元利償還金に対する繰入金が増となる一方で，元利償還金の大幅な減により，元利償還金等の総額としては前年度より減となった。また，算入公債費等は減少しているものの，元利償還金等の減少幅がより顕著であるため，実質公債費比率の分子は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満期一括償還の地方債の借り入れが無いため，利用していない。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年度においては，分子の額は</a:t>
          </a:r>
          <a:r>
            <a:rPr kumimoji="1" lang="en-US" altLang="ja-JP" sz="1400">
              <a:latin typeface="ＭＳ ゴシック" pitchFamily="49" charset="-128"/>
              <a:ea typeface="ＭＳ ゴシック" pitchFamily="49" charset="-128"/>
            </a:rPr>
            <a:t>2,301</a:t>
          </a:r>
          <a:r>
            <a:rPr kumimoji="1" lang="ja-JP" altLang="en-US" sz="1400">
              <a:latin typeface="ＭＳ ゴシック" pitchFamily="49" charset="-128"/>
              <a:ea typeface="ＭＳ ゴシック" pitchFamily="49" charset="-128"/>
            </a:rPr>
            <a:t>百万円の減となった。地方債現在高については増となっており，将来負担額として前年度より</a:t>
          </a:r>
          <a:r>
            <a:rPr kumimoji="1" lang="en-US" altLang="ja-JP" sz="1400">
              <a:latin typeface="ＭＳ ゴシック" pitchFamily="49" charset="-128"/>
              <a:ea typeface="ＭＳ ゴシック" pitchFamily="49" charset="-128"/>
            </a:rPr>
            <a:t>1,047</a:t>
          </a:r>
          <a:r>
            <a:rPr kumimoji="1" lang="ja-JP" altLang="en-US" sz="1400">
              <a:latin typeface="ＭＳ ゴシック" pitchFamily="49" charset="-128"/>
              <a:ea typeface="ＭＳ ゴシック" pitchFamily="49" charset="-128"/>
            </a:rPr>
            <a:t>百万円増となった。一方，充当可能財源等について充当可能基金，充当可能特定歳入，基準財政需要額算入見込額のいずれにおいても前年度より増となったことで，将来負担額の伸びを上回り，将来負担比率の分子総額が抑制され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関しては，例年，決算剰余金の一部を財政調整基金に積み立てるものの，市役所周辺整備事業や本庁舎を始めとする２つの総合支所の建て替え事業等，総合計画や新市建設計画を実施するため例年多額の取崩しが必要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年度以降，取崩額は年々増加の一途をたどっており，中・長期の財政計画において，基金残高の推移は，今後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年で，現在の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億円台まで減少する見込みとなっている。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普通交付税の逓減と大型事業の実施に伴う一般財源の投入が基金残高の減少に繋がっている。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その他，特目基金は，施設の維持管理を目的といるものが多く，概ね残高は減少傾向にある。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財政調整基金については，基金残高の必要額を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億円台と考えていることから，しっかりとした行財政改革のもと，歳出予算の適正化を図りながら，基金残高の確保に努める。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その他特目基金については，全体的に減少傾向にある。設置目的と基金残高の推移を考慮し，適正に管理する。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地域自治組織支援基金：持続的で活力ある地域の醸成をめざし，地域自治組織の育成と活動を支援し，市民協働のまちづくりを推進す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る。地域自治組織への安定的な財政支援を行うための果実運用型基金である。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まちづくり基金：住みよい豊かなまちづくりを推進する。主に，ふるさと納税や指定寄附を積み立てている。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災害公営住宅維持管理基金：災害公営住宅として建設された市営住宅及び共同施設の整備，修繕及び改良並びに地方債の償還に要する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経費に充当する。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地域自治組織支援基金：市内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地域にある地域自治組織に対する活動支援や施設改修（集会所等）に伴う事業補助金の財源として活用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している。年間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億円を超える補助金を支出しているが運用益がそれ程多く見込めないため減少傾向にある。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まちづくり基金：ふるさと納税や指定寄附は一時的に基金に積み立てるものの，翌年には寄付者の意向を踏まえ事業充当を行っている。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各年度の寄付額により年度末の残高に大きく影響している。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災害公営住宅維持管理基金：家賃の低廉・低減化を踏まえ，震災復興交付金を財源に基金に積み立てているが，大きな費用負担がない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地域自治組織支援基金：安定的な財政支援を行うため，預金利子のみならず，有価証券の購入等，より効果的な果実運用を実施する。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災害公営住宅維持管理基金：令和２年度の震災復興交付金の制度が終了するまでは基金への積立を行い，その後，整備，修繕，改良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及び地方債償還費用に充当予定。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13,102,073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千円に対して，決算剰余積立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年度中の積立等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千円を基金に積み立てたものの，一方で，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1,587,748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千円の繰り入れ（取崩し）を実施した結果，平成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12,431,283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670,790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終了に合わせ，東日本大震災後の復旧・復興事業の終了に伴い，総合計画，新市建設計画事業を確実に実行するための大型事業を行っていることから，財政調整基金から繰入額が増大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年後には財政調整基金残高が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になる見込みである。行政運営を推進するためには，財政調整基金からの繰り入れは避けられないが，歳出予算規模の適正化を図るなど，適切な財政運営に努め，急激な基金残高の減少とならない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減債基金に関しては，利子の積立によって微増している。（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436,616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公債費の推移に留意しながら，適切に管理していく。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130,955
130,112
796.75
66,965,910
65,204,211
1,420,637
36,155,393
71,747,596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県平均よりは低いものの，全国平均より高い水準であり，類団内順位も前年度より下がっている。算定上の分子となる金額は，合併特例債の借入れによる地方債現在高の増による将来負担額の増加を特定目的基金の増が上回ったことにより減少したものの，普通交付税の逓減措置に伴う普通交付税の減等，経常一般財源が減少した影響により分母は減となった結果，前年度よりやや悪化している。今後，財政調整基金の減少，維持補修費等の増加が見込まれることから，抜本的な歳出抑制が必要となっている。</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64" name="テキスト ボックス 63"/>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5" name="直線コネクタ 6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66" name="テキスト ボックス 65"/>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7" name="直線コネクタ 6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68" name="テキスト ボックス 6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9" name="直線コネクタ 6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0" name="テキスト ボックス 6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1" name="直線コネクタ 7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72" name="テキスト ボックス 71"/>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3" name="直線コネクタ 7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74" name="テキスト ボックス 73"/>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5" name="直線コネクタ 7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76" name="テキスト ボックス 7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7" name="直線コネクタ 7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8" name="テキスト ボックス 7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80" name="直線コネクタ 79"/>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81" name="債務償還比率最小値テキスト"/>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82" name="直線コネクタ 81"/>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83" name="債務償還比率最大値テキスト"/>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84" name="直線コネクタ 83"/>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22968</xdr:rowOff>
    </xdr:from>
    <xdr:ext cx="469744" cy="259045"/>
    <xdr:sp macro="" textlink="">
      <xdr:nvSpPr>
        <xdr:cNvPr id="85" name="債務償還比率平均値テキスト"/>
        <xdr:cNvSpPr txBox="1"/>
      </xdr:nvSpPr>
      <xdr:spPr>
        <a:xfrm>
          <a:off x="148463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86" name="フローチャート: 判断 85"/>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87" name="フローチャート: 判断 86"/>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8" name="テキスト ボックス 8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9" name="テキスト ボックス 8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0" name="テキスト ボックス 8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1" name="テキスト ボックス 9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2" name="テキスト ボックス 9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158623</xdr:rowOff>
    </xdr:from>
    <xdr:to>
      <xdr:col>76</xdr:col>
      <xdr:colOff>73025</xdr:colOff>
      <xdr:row>32</xdr:row>
      <xdr:rowOff>88773</xdr:rowOff>
    </xdr:to>
    <xdr:sp macro="" textlink="">
      <xdr:nvSpPr>
        <xdr:cNvPr id="93" name="楕円 92"/>
        <xdr:cNvSpPr/>
      </xdr:nvSpPr>
      <xdr:spPr>
        <a:xfrm>
          <a:off x="147447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10050</xdr:rowOff>
    </xdr:from>
    <xdr:ext cx="469744" cy="259045"/>
    <xdr:sp macro="" textlink="">
      <xdr:nvSpPr>
        <xdr:cNvPr id="94" name="債務償還比率該当値テキスト"/>
        <xdr:cNvSpPr txBox="1"/>
      </xdr:nvSpPr>
      <xdr:spPr>
        <a:xfrm>
          <a:off x="14846300" y="609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73379</xdr:rowOff>
    </xdr:from>
    <xdr:to>
      <xdr:col>72</xdr:col>
      <xdr:colOff>123825</xdr:colOff>
      <xdr:row>33</xdr:row>
      <xdr:rowOff>3529</xdr:rowOff>
    </xdr:to>
    <xdr:sp macro="" textlink="">
      <xdr:nvSpPr>
        <xdr:cNvPr id="95" name="楕円 94"/>
        <xdr:cNvSpPr/>
      </xdr:nvSpPr>
      <xdr:spPr>
        <a:xfrm>
          <a:off x="14033500" y="63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37973</xdr:rowOff>
    </xdr:from>
    <xdr:to>
      <xdr:col>76</xdr:col>
      <xdr:colOff>22225</xdr:colOff>
      <xdr:row>32</xdr:row>
      <xdr:rowOff>124179</xdr:rowOff>
    </xdr:to>
    <xdr:cxnSp macro="">
      <xdr:nvCxnSpPr>
        <xdr:cNvPr id="96" name="直線コネクタ 95"/>
        <xdr:cNvCxnSpPr/>
      </xdr:nvCxnSpPr>
      <xdr:spPr>
        <a:xfrm flipV="1">
          <a:off x="14084300" y="6295898"/>
          <a:ext cx="711200" cy="8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5559</xdr:rowOff>
    </xdr:from>
    <xdr:ext cx="469744" cy="259045"/>
    <xdr:sp macro="" textlink="">
      <xdr:nvSpPr>
        <xdr:cNvPr id="97" name="n_1aveValue債務償還比率"/>
        <xdr:cNvSpPr txBox="1"/>
      </xdr:nvSpPr>
      <xdr:spPr>
        <a:xfrm>
          <a:off x="13836727" y="609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166106</xdr:rowOff>
    </xdr:from>
    <xdr:ext cx="469744" cy="259045"/>
    <xdr:sp macro="" textlink="">
      <xdr:nvSpPr>
        <xdr:cNvPr id="98" name="n_1mainValue債務償還比率"/>
        <xdr:cNvSpPr txBox="1"/>
      </xdr:nvSpPr>
      <xdr:spPr>
        <a:xfrm>
          <a:off x="13836727" y="642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9" name="正方形/長方形 9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0" name="正方形/長方形 9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1" name="正方形/長方形 10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2" name="正方形/長方形 10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3" name="テキスト ボックス 10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4" name="テキスト ボックス 10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130,955
130,112
796.75
66,965,910
65,204,211
1,420,637
36,155,393
71,747,596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130,955
130,112
796.75
66,965,910
65,204,211
1,420,637
36,155,393
71,747,596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130,955
130,112
796.75
66,965,910
65,204,211
1,420,637
36,155,393
71,747,596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ポイント減少となったが，原因としては，昨年度の財政力指数を引き上げていた，平成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年度の基準財政収入額を基準財政需要額で除した値（約</a:t>
          </a:r>
          <a:r>
            <a:rPr kumimoji="1" lang="en-US" altLang="ja-JP" sz="1300">
              <a:latin typeface="ＭＳ Ｐゴシック" panose="020B0600070205080204" pitchFamily="50" charset="-128"/>
              <a:ea typeface="ＭＳ Ｐゴシック" panose="020B0600070205080204" pitchFamily="50" charset="-128"/>
            </a:rPr>
            <a:t>0.515</a:t>
          </a:r>
          <a:r>
            <a:rPr kumimoji="1" lang="ja-JP" altLang="en-US" sz="1300">
              <a:latin typeface="ＭＳ Ｐゴシック" panose="020B0600070205080204" pitchFamily="50" charset="-128"/>
              <a:ea typeface="ＭＳ Ｐゴシック" panose="020B0600070205080204" pitchFamily="50" charset="-128"/>
            </a:rPr>
            <a:t>）に比して，平成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年度の数値（約</a:t>
          </a:r>
          <a:r>
            <a:rPr kumimoji="1" lang="en-US" altLang="ja-JP" sz="1300">
              <a:latin typeface="ＭＳ Ｐゴシック" panose="020B0600070205080204" pitchFamily="50" charset="-128"/>
              <a:ea typeface="ＭＳ Ｐゴシック" panose="020B0600070205080204" pitchFamily="50" charset="-128"/>
            </a:rPr>
            <a:t>0.514</a:t>
          </a:r>
          <a:r>
            <a:rPr kumimoji="1" lang="ja-JP" altLang="en-US" sz="1300">
              <a:latin typeface="ＭＳ Ｐゴシック" panose="020B0600070205080204" pitchFamily="50" charset="-128"/>
              <a:ea typeface="ＭＳ Ｐゴシック" panose="020B0600070205080204" pitchFamily="50" charset="-128"/>
            </a:rPr>
            <a:t>）が低かったことによるもの。単年度での分子となる基準財政収入額，分母となる基準財政需要額の増額傾向は継続している。</a:t>
          </a:r>
        </a:p>
        <a:p>
          <a:r>
            <a:rPr kumimoji="1" lang="ja-JP" altLang="en-US" sz="1300">
              <a:latin typeface="ＭＳ Ｐゴシック" panose="020B0600070205080204" pitchFamily="50" charset="-128"/>
              <a:ea typeface="ＭＳ Ｐゴシック" panose="020B0600070205080204" pitchFamily="50" charset="-128"/>
            </a:rPr>
            <a:t>　基準財政需要額は，主に合併特例債及び臨時財政対策債の償還費，高齢者保健福祉費等において増加し，基準財政収入額は，償却資産に係る固定資産税が太陽光発電設備の新設等を背景に増加している。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113393</xdr:rowOff>
    </xdr:from>
    <xdr:to>
      <xdr:col>23</xdr:col>
      <xdr:colOff>133350</xdr:colOff>
      <xdr:row>44</xdr:row>
      <xdr:rowOff>130628</xdr:rowOff>
    </xdr:to>
    <xdr:cxnSp macro="">
      <xdr:nvCxnSpPr>
        <xdr:cNvPr id="71" name="直線コネクタ 70"/>
        <xdr:cNvCxnSpPr/>
      </xdr:nvCxnSpPr>
      <xdr:spPr>
        <a:xfrm>
          <a:off x="4114800" y="76571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113393</xdr:rowOff>
    </xdr:from>
    <xdr:to>
      <xdr:col>19</xdr:col>
      <xdr:colOff>133350</xdr:colOff>
      <xdr:row>44</xdr:row>
      <xdr:rowOff>113393</xdr:rowOff>
    </xdr:to>
    <xdr:cxnSp macro="">
      <xdr:nvCxnSpPr>
        <xdr:cNvPr id="74" name="直線コネクタ 73"/>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113393</xdr:rowOff>
    </xdr:to>
    <xdr:cxnSp macro="">
      <xdr:nvCxnSpPr>
        <xdr:cNvPr id="77" name="直線コネクタ 76"/>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130628</xdr:rowOff>
    </xdr:to>
    <xdr:cxnSp macro="">
      <xdr:nvCxnSpPr>
        <xdr:cNvPr id="80" name="直線コネクタ 79"/>
        <xdr:cNvCxnSpPr/>
      </xdr:nvCxnSpPr>
      <xdr:spPr>
        <a:xfrm flipV="1">
          <a:off x="1447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90" name="楕円 89"/>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51905</xdr:rowOff>
    </xdr:from>
    <xdr:ext cx="762000" cy="259045"/>
    <xdr:sp macro="" textlink="">
      <xdr:nvSpPr>
        <xdr:cNvPr id="91" name="財政力該当値テキスト"/>
        <xdr:cNvSpPr txBox="1"/>
      </xdr:nvSpPr>
      <xdr:spPr>
        <a:xfrm>
          <a:off x="504190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62593</xdr:rowOff>
    </xdr:from>
    <xdr:to>
      <xdr:col>19</xdr:col>
      <xdr:colOff>184150</xdr:colOff>
      <xdr:row>44</xdr:row>
      <xdr:rowOff>164193</xdr:rowOff>
    </xdr:to>
    <xdr:sp macro="" textlink="">
      <xdr:nvSpPr>
        <xdr:cNvPr id="92" name="楕円 91"/>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148970</xdr:rowOff>
    </xdr:from>
    <xdr:ext cx="736600" cy="259045"/>
    <xdr:sp macro="" textlink="">
      <xdr:nvSpPr>
        <xdr:cNvPr id="93" name="テキスト ボックス 92"/>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62593</xdr:rowOff>
    </xdr:from>
    <xdr:to>
      <xdr:col>15</xdr:col>
      <xdr:colOff>133350</xdr:colOff>
      <xdr:row>44</xdr:row>
      <xdr:rowOff>164193</xdr:rowOff>
    </xdr:to>
    <xdr:sp macro="" textlink="">
      <xdr:nvSpPr>
        <xdr:cNvPr id="94" name="楕円 93"/>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95" name="テキスト ボックス 94"/>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6" name="楕円 95"/>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7" name="テキスト ボックス 96"/>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8" name="楕円 97"/>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9" name="テキスト ボックス 98"/>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要因として，歳入面では市町村民税が増加したものの，普通交付税がそれを上回る減となり，経常一財が減額となったことがあげられる。歳出面では電算システム委託料等の物件費や子どもや高齢者に対する医療扶助・給付型の扶助費の経常一財が増加したこと等が挙げられ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61</xdr:row>
      <xdr:rowOff>22860</xdr:rowOff>
    </xdr:to>
    <xdr:cxnSp macro="">
      <xdr:nvCxnSpPr>
        <xdr:cNvPr id="134" name="直線コネクタ 133"/>
        <xdr:cNvCxnSpPr/>
      </xdr:nvCxnSpPr>
      <xdr:spPr>
        <a:xfrm>
          <a:off x="4114800" y="1037674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5"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60</xdr:row>
      <xdr:rowOff>89746</xdr:rowOff>
    </xdr:to>
    <xdr:cxnSp macro="">
      <xdr:nvCxnSpPr>
        <xdr:cNvPr id="137" name="直線コネクタ 136"/>
        <xdr:cNvCxnSpPr/>
      </xdr:nvCxnSpPr>
      <xdr:spPr>
        <a:xfrm>
          <a:off x="3225800" y="102560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39" name="テキスト ボックス 138"/>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116417</xdr:rowOff>
    </xdr:from>
    <xdr:to>
      <xdr:col>15</xdr:col>
      <xdr:colOff>82550</xdr:colOff>
      <xdr:row>59</xdr:row>
      <xdr:rowOff>140546</xdr:rowOff>
    </xdr:to>
    <xdr:cxnSp macro="">
      <xdr:nvCxnSpPr>
        <xdr:cNvPr id="140" name="直線コネクタ 139"/>
        <xdr:cNvCxnSpPr/>
      </xdr:nvCxnSpPr>
      <xdr:spPr>
        <a:xfrm>
          <a:off x="2336800" y="102319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42" name="テキスト ボックス 141"/>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60</xdr:row>
      <xdr:rowOff>17356</xdr:rowOff>
    </xdr:to>
    <xdr:cxnSp macro="">
      <xdr:nvCxnSpPr>
        <xdr:cNvPr id="143" name="直線コネクタ 142"/>
        <xdr:cNvCxnSpPr/>
      </xdr:nvCxnSpPr>
      <xdr:spPr>
        <a:xfrm flipV="1">
          <a:off x="1447800" y="102319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105833</xdr:rowOff>
    </xdr:from>
    <xdr:to>
      <xdr:col>11</xdr:col>
      <xdr:colOff>82550</xdr:colOff>
      <xdr:row>60</xdr:row>
      <xdr:rowOff>35983</xdr:rowOff>
    </xdr:to>
    <xdr:sp macro="" textlink="">
      <xdr:nvSpPr>
        <xdr:cNvPr id="144" name="フローチャート: 判断 143"/>
        <xdr:cNvSpPr/>
      </xdr:nvSpPr>
      <xdr:spPr>
        <a:xfrm>
          <a:off x="2286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20760</xdr:rowOff>
    </xdr:from>
    <xdr:ext cx="762000" cy="259045"/>
    <xdr:sp macro="" textlink="">
      <xdr:nvSpPr>
        <xdr:cNvPr id="145" name="テキスト ボックス 144"/>
        <xdr:cNvSpPr txBox="1"/>
      </xdr:nvSpPr>
      <xdr:spPr>
        <a:xfrm>
          <a:off x="1955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6" name="フローチャート: 判断 145"/>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47" name="テキスト ボックス 146"/>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3" name="楕円 152"/>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160037</xdr:rowOff>
    </xdr:from>
    <xdr:ext cx="762000" cy="259045"/>
    <xdr:sp macro="" textlink="">
      <xdr:nvSpPr>
        <xdr:cNvPr id="154" name="財政構造の弾力性該当値テキスト"/>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5" name="楕円 154"/>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6" name="テキスト ボックス 155"/>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89746</xdr:rowOff>
    </xdr:from>
    <xdr:to>
      <xdr:col>15</xdr:col>
      <xdr:colOff>133350</xdr:colOff>
      <xdr:row>60</xdr:row>
      <xdr:rowOff>19896</xdr:rowOff>
    </xdr:to>
    <xdr:sp macro="" textlink="">
      <xdr:nvSpPr>
        <xdr:cNvPr id="157" name="楕円 156"/>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30073</xdr:rowOff>
    </xdr:from>
    <xdr:ext cx="762000" cy="259045"/>
    <xdr:sp macro="" textlink="">
      <xdr:nvSpPr>
        <xdr:cNvPr id="158" name="テキスト ボックス 157"/>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65617</xdr:rowOff>
    </xdr:from>
    <xdr:to>
      <xdr:col>11</xdr:col>
      <xdr:colOff>82550</xdr:colOff>
      <xdr:row>59</xdr:row>
      <xdr:rowOff>167217</xdr:rowOff>
    </xdr:to>
    <xdr:sp macro="" textlink="">
      <xdr:nvSpPr>
        <xdr:cNvPr id="159" name="楕円 158"/>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5944</xdr:rowOff>
    </xdr:from>
    <xdr:ext cx="762000" cy="259045"/>
    <xdr:sp macro="" textlink="">
      <xdr:nvSpPr>
        <xdr:cNvPr id="160" name="テキスト ボックス 159"/>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138006</xdr:rowOff>
    </xdr:from>
    <xdr:to>
      <xdr:col>7</xdr:col>
      <xdr:colOff>31750</xdr:colOff>
      <xdr:row>60</xdr:row>
      <xdr:rowOff>68156</xdr:rowOff>
    </xdr:to>
    <xdr:sp macro="" textlink="">
      <xdr:nvSpPr>
        <xdr:cNvPr id="161" name="楕円 160"/>
        <xdr:cNvSpPr/>
      </xdr:nvSpPr>
      <xdr:spPr>
        <a:xfrm>
          <a:off x="1397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78333</xdr:rowOff>
    </xdr:from>
    <xdr:ext cx="762000" cy="259045"/>
    <xdr:sp macro="" textlink="">
      <xdr:nvSpPr>
        <xdr:cNvPr id="162" name="テキスト ボックス 161"/>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％の増加となっている。</a:t>
          </a:r>
        </a:p>
        <a:p>
          <a:r>
            <a:rPr kumimoji="1" lang="ja-JP" altLang="en-US" sz="1300">
              <a:latin typeface="ＭＳ Ｐゴシック" panose="020B0600070205080204" pitchFamily="50" charset="-128"/>
              <a:ea typeface="ＭＳ Ｐゴシック" panose="020B0600070205080204" pitchFamily="50" charset="-128"/>
            </a:rPr>
            <a:t>　人件費に関しては，昨年度に比べ減額している。要因としては，定員適正化計画のもと職員採用を行っているものの，退職者が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人と多く，新採職員を補充したとしても職員年齢の若返りが進み，給与格差分が減額に影響したものと考えられる。</a:t>
          </a:r>
        </a:p>
        <a:p>
          <a:r>
            <a:rPr kumimoji="1" lang="ja-JP" altLang="en-US" sz="1300">
              <a:latin typeface="ＭＳ Ｐゴシック" panose="020B0600070205080204" pitchFamily="50" charset="-128"/>
              <a:ea typeface="ＭＳ Ｐゴシック" panose="020B0600070205080204" pitchFamily="50" charset="-128"/>
            </a:rPr>
            <a:t>　一方，物件費に関しては，民生費や教育費で施設の維持管理経費等の増加傾向がみられるほか，全般的に委託料の増額があり，全体として前年度よりも増となった。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155567</xdr:rowOff>
    </xdr:from>
    <xdr:to>
      <xdr:col>23</xdr:col>
      <xdr:colOff>133350</xdr:colOff>
      <xdr:row>84</xdr:row>
      <xdr:rowOff>45372</xdr:rowOff>
    </xdr:to>
    <xdr:cxnSp macro="">
      <xdr:nvCxnSpPr>
        <xdr:cNvPr id="199" name="直線コネクタ 198"/>
        <xdr:cNvCxnSpPr/>
      </xdr:nvCxnSpPr>
      <xdr:spPr>
        <a:xfrm>
          <a:off x="4114800" y="14385917"/>
          <a:ext cx="838200" cy="6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24923</xdr:rowOff>
    </xdr:from>
    <xdr:ext cx="762000" cy="259045"/>
    <xdr:sp macro="" textlink="">
      <xdr:nvSpPr>
        <xdr:cNvPr id="200" name="人件費・物件費等の状況平均値テキスト"/>
        <xdr:cNvSpPr txBox="1"/>
      </xdr:nvSpPr>
      <xdr:spPr>
        <a:xfrm>
          <a:off x="5041900" y="14426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150896</xdr:rowOff>
    </xdr:from>
    <xdr:to>
      <xdr:col>19</xdr:col>
      <xdr:colOff>133350</xdr:colOff>
      <xdr:row>83</xdr:row>
      <xdr:rowOff>155567</xdr:rowOff>
    </xdr:to>
    <xdr:cxnSp macro="">
      <xdr:nvCxnSpPr>
        <xdr:cNvPr id="202" name="直線コネクタ 201"/>
        <xdr:cNvCxnSpPr/>
      </xdr:nvCxnSpPr>
      <xdr:spPr>
        <a:xfrm>
          <a:off x="3225800" y="14381246"/>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118558</xdr:rowOff>
    </xdr:from>
    <xdr:ext cx="736600" cy="259045"/>
    <xdr:sp macro="" textlink="">
      <xdr:nvSpPr>
        <xdr:cNvPr id="204" name="テキスト ボックス 203"/>
        <xdr:cNvSpPr txBox="1"/>
      </xdr:nvSpPr>
      <xdr:spPr>
        <a:xfrm>
          <a:off x="3733800" y="1452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114787</xdr:rowOff>
    </xdr:from>
    <xdr:to>
      <xdr:col>15</xdr:col>
      <xdr:colOff>82550</xdr:colOff>
      <xdr:row>83</xdr:row>
      <xdr:rowOff>150896</xdr:rowOff>
    </xdr:to>
    <xdr:cxnSp macro="">
      <xdr:nvCxnSpPr>
        <xdr:cNvPr id="205" name="直線コネクタ 204"/>
        <xdr:cNvCxnSpPr/>
      </xdr:nvCxnSpPr>
      <xdr:spPr>
        <a:xfrm>
          <a:off x="2336800" y="14345137"/>
          <a:ext cx="889000" cy="3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68643</xdr:rowOff>
    </xdr:from>
    <xdr:ext cx="762000" cy="259045"/>
    <xdr:sp macro="" textlink="">
      <xdr:nvSpPr>
        <xdr:cNvPr id="207" name="テキスト ボックス 206"/>
        <xdr:cNvSpPr txBox="1"/>
      </xdr:nvSpPr>
      <xdr:spPr>
        <a:xfrm>
          <a:off x="2844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62942</xdr:rowOff>
    </xdr:from>
    <xdr:to>
      <xdr:col>11</xdr:col>
      <xdr:colOff>31750</xdr:colOff>
      <xdr:row>83</xdr:row>
      <xdr:rowOff>114787</xdr:rowOff>
    </xdr:to>
    <xdr:cxnSp macro="">
      <xdr:nvCxnSpPr>
        <xdr:cNvPr id="208" name="直線コネクタ 207"/>
        <xdr:cNvCxnSpPr/>
      </xdr:nvCxnSpPr>
      <xdr:spPr>
        <a:xfrm>
          <a:off x="1447800" y="14293292"/>
          <a:ext cx="889000" cy="5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9" name="フローチャート: 判断 208"/>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163734</xdr:rowOff>
    </xdr:from>
    <xdr:ext cx="762000" cy="259045"/>
    <xdr:sp macro="" textlink="">
      <xdr:nvSpPr>
        <xdr:cNvPr id="210" name="テキスト ボックス 209"/>
        <xdr:cNvSpPr txBox="1"/>
      </xdr:nvSpPr>
      <xdr:spPr>
        <a:xfrm>
          <a:off x="1955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11" name="フローチャート: 判断 210"/>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2" name="テキスト ボックス 211"/>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166022</xdr:rowOff>
    </xdr:from>
    <xdr:to>
      <xdr:col>23</xdr:col>
      <xdr:colOff>184150</xdr:colOff>
      <xdr:row>84</xdr:row>
      <xdr:rowOff>96172</xdr:rowOff>
    </xdr:to>
    <xdr:sp macro="" textlink="">
      <xdr:nvSpPr>
        <xdr:cNvPr id="218" name="楕円 217"/>
        <xdr:cNvSpPr/>
      </xdr:nvSpPr>
      <xdr:spPr>
        <a:xfrm>
          <a:off x="4902200" y="1439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11099</xdr:rowOff>
    </xdr:from>
    <xdr:ext cx="762000" cy="259045"/>
    <xdr:sp macro="" textlink="">
      <xdr:nvSpPr>
        <xdr:cNvPr id="219" name="人件費・物件費等の状況該当値テキスト"/>
        <xdr:cNvSpPr txBox="1"/>
      </xdr:nvSpPr>
      <xdr:spPr>
        <a:xfrm>
          <a:off x="5041900" y="1424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104767</xdr:rowOff>
    </xdr:from>
    <xdr:to>
      <xdr:col>19</xdr:col>
      <xdr:colOff>184150</xdr:colOff>
      <xdr:row>84</xdr:row>
      <xdr:rowOff>34917</xdr:rowOff>
    </xdr:to>
    <xdr:sp macro="" textlink="">
      <xdr:nvSpPr>
        <xdr:cNvPr id="220" name="楕円 219"/>
        <xdr:cNvSpPr/>
      </xdr:nvSpPr>
      <xdr:spPr>
        <a:xfrm>
          <a:off x="4064000" y="1433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45094</xdr:rowOff>
    </xdr:from>
    <xdr:ext cx="736600" cy="259045"/>
    <xdr:sp macro="" textlink="">
      <xdr:nvSpPr>
        <xdr:cNvPr id="221" name="テキスト ボックス 220"/>
        <xdr:cNvSpPr txBox="1"/>
      </xdr:nvSpPr>
      <xdr:spPr>
        <a:xfrm>
          <a:off x="3733800" y="14103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100096</xdr:rowOff>
    </xdr:from>
    <xdr:to>
      <xdr:col>15</xdr:col>
      <xdr:colOff>133350</xdr:colOff>
      <xdr:row>84</xdr:row>
      <xdr:rowOff>30246</xdr:rowOff>
    </xdr:to>
    <xdr:sp macro="" textlink="">
      <xdr:nvSpPr>
        <xdr:cNvPr id="222" name="楕円 221"/>
        <xdr:cNvSpPr/>
      </xdr:nvSpPr>
      <xdr:spPr>
        <a:xfrm>
          <a:off x="3175000" y="1433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40423</xdr:rowOff>
    </xdr:from>
    <xdr:ext cx="762000" cy="259045"/>
    <xdr:sp macro="" textlink="">
      <xdr:nvSpPr>
        <xdr:cNvPr id="223" name="テキスト ボックス 222"/>
        <xdr:cNvSpPr txBox="1"/>
      </xdr:nvSpPr>
      <xdr:spPr>
        <a:xfrm>
          <a:off x="2844800" y="1409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63987</xdr:rowOff>
    </xdr:from>
    <xdr:to>
      <xdr:col>11</xdr:col>
      <xdr:colOff>82550</xdr:colOff>
      <xdr:row>83</xdr:row>
      <xdr:rowOff>165587</xdr:rowOff>
    </xdr:to>
    <xdr:sp macro="" textlink="">
      <xdr:nvSpPr>
        <xdr:cNvPr id="224" name="楕円 223"/>
        <xdr:cNvSpPr/>
      </xdr:nvSpPr>
      <xdr:spPr>
        <a:xfrm>
          <a:off x="2286000" y="142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150364</xdr:rowOff>
    </xdr:from>
    <xdr:ext cx="762000" cy="259045"/>
    <xdr:sp macro="" textlink="">
      <xdr:nvSpPr>
        <xdr:cNvPr id="225" name="テキスト ボックス 224"/>
        <xdr:cNvSpPr txBox="1"/>
      </xdr:nvSpPr>
      <xdr:spPr>
        <a:xfrm>
          <a:off x="1955800" y="1438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12142</xdr:rowOff>
    </xdr:from>
    <xdr:to>
      <xdr:col>7</xdr:col>
      <xdr:colOff>31750</xdr:colOff>
      <xdr:row>83</xdr:row>
      <xdr:rowOff>113742</xdr:rowOff>
    </xdr:to>
    <xdr:sp macro="" textlink="">
      <xdr:nvSpPr>
        <xdr:cNvPr id="226" name="楕円 225"/>
        <xdr:cNvSpPr/>
      </xdr:nvSpPr>
      <xdr:spPr>
        <a:xfrm>
          <a:off x="1397000" y="142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98519</xdr:rowOff>
    </xdr:from>
    <xdr:ext cx="762000" cy="259045"/>
    <xdr:sp macro="" textlink="">
      <xdr:nvSpPr>
        <xdr:cNvPr id="227" name="テキスト ボックス 226"/>
        <xdr:cNvSpPr txBox="1"/>
      </xdr:nvSpPr>
      <xdr:spPr>
        <a:xfrm>
          <a:off x="1066800" y="143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ポイント上昇した原因は，職責に応じた待遇改善を図るため，行政職給料表を改正し，</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級制を導入するとともに，級別職務分類表を見直しを行ったことによるものである。</a:t>
          </a:r>
        </a:p>
        <a:p>
          <a:r>
            <a:rPr kumimoji="1" lang="ja-JP" altLang="en-US" sz="1300">
              <a:latin typeface="ＭＳ Ｐゴシック" panose="020B0600070205080204" pitchFamily="50" charset="-128"/>
              <a:ea typeface="ＭＳ Ｐゴシック" panose="020B0600070205080204" pitchFamily="50" charset="-128"/>
            </a:rPr>
            <a:t>　依然，類似団体内平均を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ポイント，全国市平均を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ポイント下回っているが，今後も国の制度に準拠することを基本としながら，より一層の給与の適正化に努める。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162984</xdr:rowOff>
    </xdr:to>
    <xdr:cxnSp macro="">
      <xdr:nvCxnSpPr>
        <xdr:cNvPr id="261" name="直線コネクタ 260"/>
        <xdr:cNvCxnSpPr/>
      </xdr:nvCxnSpPr>
      <xdr:spPr>
        <a:xfrm>
          <a:off x="16179800" y="144843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82550</xdr:rowOff>
    </xdr:to>
    <xdr:cxnSp macro="">
      <xdr:nvCxnSpPr>
        <xdr:cNvPr id="264" name="直線コネクタ 263"/>
        <xdr:cNvCxnSpPr/>
      </xdr:nvCxnSpPr>
      <xdr:spPr>
        <a:xfrm>
          <a:off x="15290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82550</xdr:rowOff>
    </xdr:to>
    <xdr:cxnSp macro="">
      <xdr:nvCxnSpPr>
        <xdr:cNvPr id="267" name="直線コネクタ 266"/>
        <xdr:cNvCxnSpPr/>
      </xdr:nvCxnSpPr>
      <xdr:spPr>
        <a:xfrm>
          <a:off x="14401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84</xdr:row>
      <xdr:rowOff>82550</xdr:rowOff>
    </xdr:to>
    <xdr:cxnSp macro="">
      <xdr:nvCxnSpPr>
        <xdr:cNvPr id="270" name="直線コネクタ 269"/>
        <xdr:cNvCxnSpPr/>
      </xdr:nvCxnSpPr>
      <xdr:spPr>
        <a:xfrm>
          <a:off x="13512800" y="143435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71" name="フローチャート: 判断 270"/>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72" name="テキスト ボックス 271"/>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4" name="テキスト ボックス 273"/>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80" name="楕円 279"/>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81"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2" name="楕円 281"/>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3" name="テキスト ボックス 282"/>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4" name="楕円 283"/>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5" name="テキスト ボックス 284"/>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6" name="楕円 285"/>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7" name="テキスト ボックス 286"/>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88" name="楕円 287"/>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89" name="テキスト ボックス 288"/>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合併以降，集中改革プランと連動した定員適正化計画のもとで，一貫して職員の削減を行ってきたことから，平成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日には定員適正化計画の目標値（合併時から</a:t>
          </a:r>
          <a:r>
            <a:rPr kumimoji="1" lang="en-US" altLang="ja-JP" sz="1200">
              <a:latin typeface="ＭＳ Ｐゴシック" panose="020B0600070205080204" pitchFamily="50" charset="-128"/>
              <a:ea typeface="ＭＳ Ｐゴシック" panose="020B0600070205080204" pitchFamily="50" charset="-128"/>
            </a:rPr>
            <a:t>400</a:t>
          </a:r>
          <a:r>
            <a:rPr kumimoji="1" lang="ja-JP" altLang="en-US" sz="1200">
              <a:latin typeface="ＭＳ Ｐゴシック" panose="020B0600070205080204" pitchFamily="50" charset="-128"/>
              <a:ea typeface="ＭＳ Ｐゴシック" panose="020B0600070205080204" pitchFamily="50" charset="-128"/>
            </a:rPr>
            <a:t>人削減）を達成した。</a:t>
          </a:r>
        </a:p>
        <a:p>
          <a:r>
            <a:rPr kumimoji="1" lang="ja-JP" altLang="en-US" sz="1200">
              <a:latin typeface="ＭＳ Ｐゴシック" panose="020B0600070205080204" pitchFamily="50" charset="-128"/>
              <a:ea typeface="ＭＳ Ｐゴシック" panose="020B0600070205080204" pitchFamily="50" charset="-128"/>
            </a:rPr>
            <a:t>　現在は，効率的で質の高い行政運営を実現するために，行政需要の変化や地域特性などに配慮した新たな定員管理計画に基づき，職員採用・人員配置を実施し，職員人件費の動向に配慮しつつ，組織運営の安定に努めている。</a:t>
          </a:r>
        </a:p>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0.13</a:t>
          </a:r>
          <a:r>
            <a:rPr kumimoji="1" lang="ja-JP" altLang="en-US" sz="1200">
              <a:latin typeface="ＭＳ Ｐゴシック" panose="020B0600070205080204" pitchFamily="50" charset="-128"/>
              <a:ea typeface="ＭＳ Ｐゴシック" panose="020B0600070205080204" pitchFamily="50" charset="-128"/>
            </a:rPr>
            <a:t>人増加したものの，全国及び県平均を下回る状況には変わりなく，今後も適正な定員管理に努める。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133731</xdr:rowOff>
    </xdr:from>
    <xdr:to>
      <xdr:col>81</xdr:col>
      <xdr:colOff>44450</xdr:colOff>
      <xdr:row>62</xdr:row>
      <xdr:rowOff>165100</xdr:rowOff>
    </xdr:to>
    <xdr:cxnSp macro="">
      <xdr:nvCxnSpPr>
        <xdr:cNvPr id="322" name="直線コネクタ 321"/>
        <xdr:cNvCxnSpPr/>
      </xdr:nvCxnSpPr>
      <xdr:spPr>
        <a:xfrm>
          <a:off x="16179800" y="10763631"/>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124985</xdr:rowOff>
    </xdr:from>
    <xdr:ext cx="762000" cy="259045"/>
    <xdr:sp macro="" textlink="">
      <xdr:nvSpPr>
        <xdr:cNvPr id="323" name="定員管理の状況平均値テキスト"/>
        <xdr:cNvSpPr txBox="1"/>
      </xdr:nvSpPr>
      <xdr:spPr>
        <a:xfrm>
          <a:off x="17106900" y="1075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126492</xdr:rowOff>
    </xdr:from>
    <xdr:to>
      <xdr:col>77</xdr:col>
      <xdr:colOff>44450</xdr:colOff>
      <xdr:row>62</xdr:row>
      <xdr:rowOff>133731</xdr:rowOff>
    </xdr:to>
    <xdr:cxnSp macro="">
      <xdr:nvCxnSpPr>
        <xdr:cNvPr id="325" name="直線コネクタ 324"/>
        <xdr:cNvCxnSpPr/>
      </xdr:nvCxnSpPr>
      <xdr:spPr>
        <a:xfrm>
          <a:off x="15290800" y="1075639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50944</xdr:rowOff>
    </xdr:from>
    <xdr:ext cx="736600" cy="259045"/>
    <xdr:sp macro="" textlink="">
      <xdr:nvSpPr>
        <xdr:cNvPr id="327" name="テキスト ボックス 326"/>
        <xdr:cNvSpPr txBox="1"/>
      </xdr:nvSpPr>
      <xdr:spPr>
        <a:xfrm>
          <a:off x="15798800" y="1085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114427</xdr:rowOff>
    </xdr:from>
    <xdr:to>
      <xdr:col>72</xdr:col>
      <xdr:colOff>203200</xdr:colOff>
      <xdr:row>62</xdr:row>
      <xdr:rowOff>126492</xdr:rowOff>
    </xdr:to>
    <xdr:cxnSp macro="">
      <xdr:nvCxnSpPr>
        <xdr:cNvPr id="328" name="直線コネクタ 327"/>
        <xdr:cNvCxnSpPr/>
      </xdr:nvCxnSpPr>
      <xdr:spPr>
        <a:xfrm>
          <a:off x="14401800" y="1074432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43705</xdr:rowOff>
    </xdr:from>
    <xdr:ext cx="762000" cy="259045"/>
    <xdr:sp macro="" textlink="">
      <xdr:nvSpPr>
        <xdr:cNvPr id="330" name="テキスト ボックス 329"/>
        <xdr:cNvSpPr txBox="1"/>
      </xdr:nvSpPr>
      <xdr:spPr>
        <a:xfrm>
          <a:off x="14909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13081</xdr:rowOff>
    </xdr:from>
    <xdr:to>
      <xdr:col>68</xdr:col>
      <xdr:colOff>152400</xdr:colOff>
      <xdr:row>62</xdr:row>
      <xdr:rowOff>114427</xdr:rowOff>
    </xdr:to>
    <xdr:cxnSp macro="">
      <xdr:nvCxnSpPr>
        <xdr:cNvPr id="331" name="直線コネクタ 330"/>
        <xdr:cNvCxnSpPr/>
      </xdr:nvCxnSpPr>
      <xdr:spPr>
        <a:xfrm>
          <a:off x="13512800" y="10642981"/>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2" name="フローチャート: 判断 331"/>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90949</xdr:rowOff>
    </xdr:from>
    <xdr:ext cx="762000" cy="259045"/>
    <xdr:sp macro="" textlink="">
      <xdr:nvSpPr>
        <xdr:cNvPr id="333" name="テキスト ボックス 332"/>
        <xdr:cNvSpPr txBox="1"/>
      </xdr:nvSpPr>
      <xdr:spPr>
        <a:xfrm>
          <a:off x="14020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4" name="フローチャート: 判断 333"/>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5" name="テキスト ボックス 334"/>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41" name="楕円 340"/>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130827</xdr:rowOff>
    </xdr:from>
    <xdr:ext cx="762000" cy="259045"/>
    <xdr:sp macro="" textlink="">
      <xdr:nvSpPr>
        <xdr:cNvPr id="342" name="定員管理の状況該当値テキスト"/>
        <xdr:cNvSpPr txBox="1"/>
      </xdr:nvSpPr>
      <xdr:spPr>
        <a:xfrm>
          <a:off x="17106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82931</xdr:rowOff>
    </xdr:from>
    <xdr:to>
      <xdr:col>77</xdr:col>
      <xdr:colOff>95250</xdr:colOff>
      <xdr:row>63</xdr:row>
      <xdr:rowOff>13081</xdr:rowOff>
    </xdr:to>
    <xdr:sp macro="" textlink="">
      <xdr:nvSpPr>
        <xdr:cNvPr id="343" name="楕円 342"/>
        <xdr:cNvSpPr/>
      </xdr:nvSpPr>
      <xdr:spPr>
        <a:xfrm>
          <a:off x="16129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23258</xdr:rowOff>
    </xdr:from>
    <xdr:ext cx="736600" cy="259045"/>
    <xdr:sp macro="" textlink="">
      <xdr:nvSpPr>
        <xdr:cNvPr id="344" name="テキスト ボックス 343"/>
        <xdr:cNvSpPr txBox="1"/>
      </xdr:nvSpPr>
      <xdr:spPr>
        <a:xfrm>
          <a:off x="15798800" y="1048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75692</xdr:rowOff>
    </xdr:from>
    <xdr:to>
      <xdr:col>73</xdr:col>
      <xdr:colOff>44450</xdr:colOff>
      <xdr:row>63</xdr:row>
      <xdr:rowOff>5842</xdr:rowOff>
    </xdr:to>
    <xdr:sp macro="" textlink="">
      <xdr:nvSpPr>
        <xdr:cNvPr id="345" name="楕円 344"/>
        <xdr:cNvSpPr/>
      </xdr:nvSpPr>
      <xdr:spPr>
        <a:xfrm>
          <a:off x="15240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16019</xdr:rowOff>
    </xdr:from>
    <xdr:ext cx="762000" cy="259045"/>
    <xdr:sp macro="" textlink="">
      <xdr:nvSpPr>
        <xdr:cNvPr id="346" name="テキスト ボックス 345"/>
        <xdr:cNvSpPr txBox="1"/>
      </xdr:nvSpPr>
      <xdr:spPr>
        <a:xfrm>
          <a:off x="14909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63627</xdr:rowOff>
    </xdr:from>
    <xdr:to>
      <xdr:col>68</xdr:col>
      <xdr:colOff>203200</xdr:colOff>
      <xdr:row>62</xdr:row>
      <xdr:rowOff>165227</xdr:rowOff>
    </xdr:to>
    <xdr:sp macro="" textlink="">
      <xdr:nvSpPr>
        <xdr:cNvPr id="347" name="楕円 346"/>
        <xdr:cNvSpPr/>
      </xdr:nvSpPr>
      <xdr:spPr>
        <a:xfrm>
          <a:off x="14351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150004</xdr:rowOff>
    </xdr:from>
    <xdr:ext cx="762000" cy="259045"/>
    <xdr:sp macro="" textlink="">
      <xdr:nvSpPr>
        <xdr:cNvPr id="348" name="テキスト ボックス 347"/>
        <xdr:cNvSpPr txBox="1"/>
      </xdr:nvSpPr>
      <xdr:spPr>
        <a:xfrm>
          <a:off x="14020800" y="107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133731</xdr:rowOff>
    </xdr:from>
    <xdr:to>
      <xdr:col>64</xdr:col>
      <xdr:colOff>152400</xdr:colOff>
      <xdr:row>62</xdr:row>
      <xdr:rowOff>63881</xdr:rowOff>
    </xdr:to>
    <xdr:sp macro="" textlink="">
      <xdr:nvSpPr>
        <xdr:cNvPr id="349" name="楕円 348"/>
        <xdr:cNvSpPr/>
      </xdr:nvSpPr>
      <xdr:spPr>
        <a:xfrm>
          <a:off x="13462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74058</xdr:rowOff>
    </xdr:from>
    <xdr:ext cx="762000" cy="259045"/>
    <xdr:sp macro="" textlink="">
      <xdr:nvSpPr>
        <xdr:cNvPr id="350" name="テキスト ボックス 349"/>
        <xdr:cNvSpPr txBox="1"/>
      </xdr:nvSpPr>
      <xdr:spPr>
        <a:xfrm>
          <a:off x="13131800" y="1036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ポイント改善し，類似団体平均値となった。</a:t>
          </a:r>
        </a:p>
        <a:p>
          <a:r>
            <a:rPr kumimoji="1" lang="ja-JP" altLang="en-US" sz="1300">
              <a:latin typeface="ＭＳ Ｐゴシック" panose="020B0600070205080204" pitchFamily="50" charset="-128"/>
              <a:ea typeface="ＭＳ Ｐゴシック" panose="020B0600070205080204" pitchFamily="50" charset="-128"/>
            </a:rPr>
            <a:t>　公営企業債の元利償還金に対する繰入金が増となる一方で，元利償還金の大幅な減により，元利償還金等の総額としては前年度より減となった。元利償還金及び準元利償還金に係る基準財政需要額は減となったものの，元利償還金等の減少幅がより顕著であるため，数値が改善した。</a:t>
          </a:r>
        </a:p>
        <a:p>
          <a:r>
            <a:rPr kumimoji="1" lang="ja-JP" altLang="en-US" sz="1300">
              <a:latin typeface="ＭＳ Ｐゴシック" panose="020B0600070205080204" pitchFamily="50" charset="-128"/>
              <a:ea typeface="ＭＳ Ｐゴシック" panose="020B0600070205080204" pitchFamily="50" charset="-128"/>
            </a:rPr>
            <a:t>　今後も大規模建設事業を控えており公債費の増加は見込まれるものの，交付税算入率の高い地方債発行により急激な上昇は抑えられるが，適正な事業実施を図り，健全な財政運営に努める必要がある。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40</xdr:row>
      <xdr:rowOff>22437</xdr:rowOff>
    </xdr:to>
    <xdr:cxnSp macro="">
      <xdr:nvCxnSpPr>
        <xdr:cNvPr id="384" name="直線コネクタ 383"/>
        <xdr:cNvCxnSpPr/>
      </xdr:nvCxnSpPr>
      <xdr:spPr>
        <a:xfrm flipV="1">
          <a:off x="16179800" y="680804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87223</xdr:rowOff>
    </xdr:from>
    <xdr:ext cx="762000" cy="259045"/>
    <xdr:sp macro="" textlink="">
      <xdr:nvSpPr>
        <xdr:cNvPr id="385" name="公債費負担の状況平均値テキスト"/>
        <xdr:cNvSpPr txBox="1"/>
      </xdr:nvSpPr>
      <xdr:spPr>
        <a:xfrm>
          <a:off x="17106900" y="660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54610</xdr:rowOff>
    </xdr:to>
    <xdr:cxnSp macro="">
      <xdr:nvCxnSpPr>
        <xdr:cNvPr id="387" name="直線コネクタ 386"/>
        <xdr:cNvCxnSpPr/>
      </xdr:nvCxnSpPr>
      <xdr:spPr>
        <a:xfrm flipV="1">
          <a:off x="15290800" y="688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89" name="テキスト ボックス 38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102870</xdr:rowOff>
    </xdr:to>
    <xdr:cxnSp macro="">
      <xdr:nvCxnSpPr>
        <xdr:cNvPr id="390" name="直線コネクタ 389"/>
        <xdr:cNvCxnSpPr/>
      </xdr:nvCxnSpPr>
      <xdr:spPr>
        <a:xfrm flipV="1">
          <a:off x="14401800" y="691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2" name="テキスト ボックス 391"/>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143087</xdr:rowOff>
    </xdr:to>
    <xdr:cxnSp macro="">
      <xdr:nvCxnSpPr>
        <xdr:cNvPr id="393" name="直線コネクタ 392"/>
        <xdr:cNvCxnSpPr/>
      </xdr:nvCxnSpPr>
      <xdr:spPr>
        <a:xfrm flipV="1">
          <a:off x="13512800" y="696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4" name="フローチャート: 判断 393"/>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5" name="テキスト ボックス 394"/>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6" name="フローチャート: 判断 395"/>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7" name="テキスト ボックス 396"/>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3" name="楕円 402"/>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42773</xdr:rowOff>
    </xdr:from>
    <xdr:ext cx="762000" cy="259045"/>
    <xdr:sp macro="" textlink="">
      <xdr:nvSpPr>
        <xdr:cNvPr id="404" name="公債費負担の状況該当値テキスト"/>
        <xdr:cNvSpPr txBox="1"/>
      </xdr:nvSpPr>
      <xdr:spPr>
        <a:xfrm>
          <a:off x="17106900" y="67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5" name="楕円 404"/>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58014</xdr:rowOff>
    </xdr:from>
    <xdr:ext cx="736600" cy="259045"/>
    <xdr:sp macro="" textlink="">
      <xdr:nvSpPr>
        <xdr:cNvPr id="406" name="テキスト ボックス 405"/>
        <xdr:cNvSpPr txBox="1"/>
      </xdr:nvSpPr>
      <xdr:spPr>
        <a:xfrm>
          <a:off x="15798800" y="691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7" name="楕円 406"/>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90187</xdr:rowOff>
    </xdr:from>
    <xdr:ext cx="762000" cy="259045"/>
    <xdr:sp macro="" textlink="">
      <xdr:nvSpPr>
        <xdr:cNvPr id="408" name="テキスト ボックス 407"/>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9" name="楕円 408"/>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138447</xdr:rowOff>
    </xdr:from>
    <xdr:ext cx="762000" cy="259045"/>
    <xdr:sp macro="" textlink="">
      <xdr:nvSpPr>
        <xdr:cNvPr id="410" name="テキスト ボックス 409"/>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11" name="楕円 410"/>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412" name="テキスト ボックス 411"/>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ポイント改善し，類似団体平均を下回る結果となった。</a:t>
          </a:r>
        </a:p>
        <a:p>
          <a:r>
            <a:rPr kumimoji="1" lang="ja-JP" altLang="en-US" sz="1300">
              <a:latin typeface="ＭＳ Ｐゴシック" panose="020B0600070205080204" pitchFamily="50" charset="-128"/>
              <a:ea typeface="ＭＳ Ｐゴシック" panose="020B0600070205080204" pitchFamily="50" charset="-128"/>
            </a:rPr>
            <a:t>　主な要因は，将来負担に対する充当可能財源の増加であり，公営住宅使用料の充当見込の増による充当可能特定歳入の増と合併特例債の発行による基準財政需要額算入見込額の増が大きく影響した。</a:t>
          </a:r>
        </a:p>
        <a:p>
          <a:r>
            <a:rPr kumimoji="1" lang="ja-JP" altLang="en-US" sz="1300">
              <a:latin typeface="ＭＳ Ｐゴシック" panose="020B0600070205080204" pitchFamily="50" charset="-128"/>
              <a:ea typeface="ＭＳ Ｐゴシック" panose="020B0600070205080204" pitchFamily="50" charset="-128"/>
            </a:rPr>
            <a:t>　しかし，地方債現在高は増加しており，今後も大規模建設事業を控えていることから，事業の適正実施を図り，健全な財政運営に努める必要がある。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3" name="直線コネクタ 442"/>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4"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5" name="直線コネクタ 444"/>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72390</xdr:rowOff>
    </xdr:from>
    <xdr:to>
      <xdr:col>81</xdr:col>
      <xdr:colOff>44450</xdr:colOff>
      <xdr:row>15</xdr:row>
      <xdr:rowOff>157419</xdr:rowOff>
    </xdr:to>
    <xdr:cxnSp macro="">
      <xdr:nvCxnSpPr>
        <xdr:cNvPr id="448" name="直線コネクタ 447"/>
        <xdr:cNvCxnSpPr/>
      </xdr:nvCxnSpPr>
      <xdr:spPr>
        <a:xfrm flipV="1">
          <a:off x="16179800" y="2644140"/>
          <a:ext cx="8382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33642</xdr:rowOff>
    </xdr:from>
    <xdr:ext cx="762000" cy="259045"/>
    <xdr:sp macro="" textlink="">
      <xdr:nvSpPr>
        <xdr:cNvPr id="449" name="将来負担の状況平均値テキスト"/>
        <xdr:cNvSpPr txBox="1"/>
      </xdr:nvSpPr>
      <xdr:spPr>
        <a:xfrm>
          <a:off x="17106900" y="2776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50" name="フローチャート: 判断 449"/>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157419</xdr:rowOff>
    </xdr:from>
    <xdr:to>
      <xdr:col>77</xdr:col>
      <xdr:colOff>44450</xdr:colOff>
      <xdr:row>16</xdr:row>
      <xdr:rowOff>51465</xdr:rowOff>
    </xdr:to>
    <xdr:cxnSp macro="">
      <xdr:nvCxnSpPr>
        <xdr:cNvPr id="451" name="直線コネクタ 450"/>
        <xdr:cNvCxnSpPr/>
      </xdr:nvCxnSpPr>
      <xdr:spPr>
        <a:xfrm flipV="1">
          <a:off x="15290800" y="2729169"/>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2" name="フローチャート: 判断 451"/>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22454</xdr:rowOff>
    </xdr:from>
    <xdr:ext cx="736600" cy="259045"/>
    <xdr:sp macro="" textlink="">
      <xdr:nvSpPr>
        <xdr:cNvPr id="453" name="テキスト ボックス 452"/>
        <xdr:cNvSpPr txBox="1"/>
      </xdr:nvSpPr>
      <xdr:spPr>
        <a:xfrm>
          <a:off x="15798800" y="293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51465</xdr:rowOff>
    </xdr:from>
    <xdr:to>
      <xdr:col>72</xdr:col>
      <xdr:colOff>203200</xdr:colOff>
      <xdr:row>17</xdr:row>
      <xdr:rowOff>11007</xdr:rowOff>
    </xdr:to>
    <xdr:cxnSp macro="">
      <xdr:nvCxnSpPr>
        <xdr:cNvPr id="454" name="直線コネクタ 453"/>
        <xdr:cNvCxnSpPr/>
      </xdr:nvCxnSpPr>
      <xdr:spPr>
        <a:xfrm flipV="1">
          <a:off x="14401800" y="2794665"/>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129359</xdr:rowOff>
    </xdr:from>
    <xdr:to>
      <xdr:col>73</xdr:col>
      <xdr:colOff>44450</xdr:colOff>
      <xdr:row>17</xdr:row>
      <xdr:rowOff>59509</xdr:rowOff>
    </xdr:to>
    <xdr:sp macro="" textlink="">
      <xdr:nvSpPr>
        <xdr:cNvPr id="455" name="フローチャート: 判断 454"/>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44286</xdr:rowOff>
    </xdr:from>
    <xdr:ext cx="762000" cy="259045"/>
    <xdr:sp macro="" textlink="">
      <xdr:nvSpPr>
        <xdr:cNvPr id="456" name="テキスト ボックス 455"/>
        <xdr:cNvSpPr txBox="1"/>
      </xdr:nvSpPr>
      <xdr:spPr>
        <a:xfrm>
          <a:off x="14909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156029</xdr:rowOff>
    </xdr:from>
    <xdr:to>
      <xdr:col>68</xdr:col>
      <xdr:colOff>152400</xdr:colOff>
      <xdr:row>17</xdr:row>
      <xdr:rowOff>11007</xdr:rowOff>
    </xdr:to>
    <xdr:cxnSp macro="">
      <xdr:nvCxnSpPr>
        <xdr:cNvPr id="457" name="直線コネクタ 456"/>
        <xdr:cNvCxnSpPr/>
      </xdr:nvCxnSpPr>
      <xdr:spPr>
        <a:xfrm>
          <a:off x="13512800" y="2899229"/>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91682</xdr:rowOff>
    </xdr:from>
    <xdr:to>
      <xdr:col>68</xdr:col>
      <xdr:colOff>203200</xdr:colOff>
      <xdr:row>16</xdr:row>
      <xdr:rowOff>21832</xdr:rowOff>
    </xdr:to>
    <xdr:sp macro="" textlink="">
      <xdr:nvSpPr>
        <xdr:cNvPr id="458" name="フローチャート: 判断 457"/>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32009</xdr:rowOff>
    </xdr:from>
    <xdr:ext cx="762000" cy="259045"/>
    <xdr:sp macro="" textlink="">
      <xdr:nvSpPr>
        <xdr:cNvPr id="459" name="テキスト ボックス 458"/>
        <xdr:cNvSpPr txBox="1"/>
      </xdr:nvSpPr>
      <xdr:spPr>
        <a:xfrm>
          <a:off x="14020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60" name="フローチャート: 判断 459"/>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19369</xdr:rowOff>
    </xdr:from>
    <xdr:ext cx="762000" cy="259045"/>
    <xdr:sp macro="" textlink="">
      <xdr:nvSpPr>
        <xdr:cNvPr id="461" name="テキスト ボックス 460"/>
        <xdr:cNvSpPr txBox="1"/>
      </xdr:nvSpPr>
      <xdr:spPr>
        <a:xfrm>
          <a:off x="13131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67" name="楕円 466"/>
        <xdr:cNvSpPr/>
      </xdr:nvSpPr>
      <xdr:spPr>
        <a:xfrm>
          <a:off x="169672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38117</xdr:rowOff>
    </xdr:from>
    <xdr:ext cx="762000" cy="259045"/>
    <xdr:sp macro="" textlink="">
      <xdr:nvSpPr>
        <xdr:cNvPr id="468" name="将来負担の状況該当値テキスト"/>
        <xdr:cNvSpPr txBox="1"/>
      </xdr:nvSpPr>
      <xdr:spPr>
        <a:xfrm>
          <a:off x="17106900" y="243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106619</xdr:rowOff>
    </xdr:from>
    <xdr:to>
      <xdr:col>77</xdr:col>
      <xdr:colOff>95250</xdr:colOff>
      <xdr:row>16</xdr:row>
      <xdr:rowOff>36769</xdr:rowOff>
    </xdr:to>
    <xdr:sp macro="" textlink="">
      <xdr:nvSpPr>
        <xdr:cNvPr id="469" name="楕円 468"/>
        <xdr:cNvSpPr/>
      </xdr:nvSpPr>
      <xdr:spPr>
        <a:xfrm>
          <a:off x="16129000" y="26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46946</xdr:rowOff>
    </xdr:from>
    <xdr:ext cx="736600" cy="259045"/>
    <xdr:sp macro="" textlink="">
      <xdr:nvSpPr>
        <xdr:cNvPr id="470" name="テキスト ボックス 469"/>
        <xdr:cNvSpPr txBox="1"/>
      </xdr:nvSpPr>
      <xdr:spPr>
        <a:xfrm>
          <a:off x="15798800" y="244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665</xdr:rowOff>
    </xdr:from>
    <xdr:to>
      <xdr:col>73</xdr:col>
      <xdr:colOff>44450</xdr:colOff>
      <xdr:row>16</xdr:row>
      <xdr:rowOff>102265</xdr:rowOff>
    </xdr:to>
    <xdr:sp macro="" textlink="">
      <xdr:nvSpPr>
        <xdr:cNvPr id="471" name="楕円 470"/>
        <xdr:cNvSpPr/>
      </xdr:nvSpPr>
      <xdr:spPr>
        <a:xfrm>
          <a:off x="15240000" y="27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112442</xdr:rowOff>
    </xdr:from>
    <xdr:ext cx="762000" cy="259045"/>
    <xdr:sp macro="" textlink="">
      <xdr:nvSpPr>
        <xdr:cNvPr id="472" name="テキスト ボックス 471"/>
        <xdr:cNvSpPr txBox="1"/>
      </xdr:nvSpPr>
      <xdr:spPr>
        <a:xfrm>
          <a:off x="14909800" y="251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131657</xdr:rowOff>
    </xdr:from>
    <xdr:to>
      <xdr:col>68</xdr:col>
      <xdr:colOff>203200</xdr:colOff>
      <xdr:row>17</xdr:row>
      <xdr:rowOff>61807</xdr:rowOff>
    </xdr:to>
    <xdr:sp macro="" textlink="">
      <xdr:nvSpPr>
        <xdr:cNvPr id="473" name="楕円 472"/>
        <xdr:cNvSpPr/>
      </xdr:nvSpPr>
      <xdr:spPr>
        <a:xfrm>
          <a:off x="14351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46584</xdr:rowOff>
    </xdr:from>
    <xdr:ext cx="762000" cy="259045"/>
    <xdr:sp macro="" textlink="">
      <xdr:nvSpPr>
        <xdr:cNvPr id="474" name="テキスト ボックス 473"/>
        <xdr:cNvSpPr txBox="1"/>
      </xdr:nvSpPr>
      <xdr:spPr>
        <a:xfrm>
          <a:off x="14020800" y="29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105229</xdr:rowOff>
    </xdr:from>
    <xdr:to>
      <xdr:col>64</xdr:col>
      <xdr:colOff>152400</xdr:colOff>
      <xdr:row>17</xdr:row>
      <xdr:rowOff>35379</xdr:rowOff>
    </xdr:to>
    <xdr:sp macro="" textlink="">
      <xdr:nvSpPr>
        <xdr:cNvPr id="475" name="楕円 474"/>
        <xdr:cNvSpPr/>
      </xdr:nvSpPr>
      <xdr:spPr>
        <a:xfrm>
          <a:off x="13462000" y="28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20156</xdr:rowOff>
    </xdr:from>
    <xdr:ext cx="762000" cy="259045"/>
    <xdr:sp macro="" textlink="">
      <xdr:nvSpPr>
        <xdr:cNvPr id="476" name="テキスト ボックス 475"/>
        <xdr:cNvSpPr txBox="1"/>
      </xdr:nvSpPr>
      <xdr:spPr>
        <a:xfrm>
          <a:off x="13131800" y="293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130,955
130,112
796.75
66,965,910
65,204,211
1,420,637
36,155,393
71,747,596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ポイント減少し，類似団体の平均値を下回る結果となっている。減少要因としては，定員適正化計画のもと職員採用を行っているものの，退職者が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人と多く，新採職員を補充したとしても職員年齢の若返りが進み，給与格差分が減額に影響したものと考えられる。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69850</xdr:rowOff>
    </xdr:from>
    <xdr:to>
      <xdr:col>24</xdr:col>
      <xdr:colOff>25400</xdr:colOff>
      <xdr:row>33</xdr:row>
      <xdr:rowOff>86178</xdr:rowOff>
    </xdr:to>
    <xdr:cxnSp macro="">
      <xdr:nvCxnSpPr>
        <xdr:cNvPr id="68" name="直線コネクタ 67"/>
        <xdr:cNvCxnSpPr/>
      </xdr:nvCxnSpPr>
      <xdr:spPr>
        <a:xfrm flipV="1">
          <a:off x="3987800" y="57277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37193</xdr:rowOff>
    </xdr:from>
    <xdr:to>
      <xdr:col>19</xdr:col>
      <xdr:colOff>187325</xdr:colOff>
      <xdr:row>33</xdr:row>
      <xdr:rowOff>86178</xdr:rowOff>
    </xdr:to>
    <xdr:cxnSp macro="">
      <xdr:nvCxnSpPr>
        <xdr:cNvPr id="71" name="直線コネクタ 70"/>
        <xdr:cNvCxnSpPr/>
      </xdr:nvCxnSpPr>
      <xdr:spPr>
        <a:xfrm>
          <a:off x="3098800" y="5695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113591</xdr:rowOff>
    </xdr:from>
    <xdr:ext cx="736600" cy="259045"/>
    <xdr:sp macro="" textlink="">
      <xdr:nvSpPr>
        <xdr:cNvPr id="73" name="テキスト ボックス 72"/>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37193</xdr:rowOff>
    </xdr:from>
    <xdr:to>
      <xdr:col>15</xdr:col>
      <xdr:colOff>98425</xdr:colOff>
      <xdr:row>33</xdr:row>
      <xdr:rowOff>37193</xdr:rowOff>
    </xdr:to>
    <xdr:cxnSp macro="">
      <xdr:nvCxnSpPr>
        <xdr:cNvPr id="74" name="直線コネクタ 73"/>
        <xdr:cNvCxnSpPr/>
      </xdr:nvCxnSpPr>
      <xdr:spPr>
        <a:xfrm>
          <a:off x="2209800" y="5695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37193</xdr:rowOff>
    </xdr:from>
    <xdr:to>
      <xdr:col>11</xdr:col>
      <xdr:colOff>9525</xdr:colOff>
      <xdr:row>34</xdr:row>
      <xdr:rowOff>61686</xdr:rowOff>
    </xdr:to>
    <xdr:cxnSp macro="">
      <xdr:nvCxnSpPr>
        <xdr:cNvPr id="77" name="直線コネクタ 76"/>
        <xdr:cNvCxnSpPr/>
      </xdr:nvCxnSpPr>
      <xdr:spPr>
        <a:xfrm flipV="1">
          <a:off x="1320800" y="56950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129920</xdr:rowOff>
    </xdr:from>
    <xdr:ext cx="762000" cy="259045"/>
    <xdr:sp macro="" textlink="">
      <xdr:nvSpPr>
        <xdr:cNvPr id="79" name="テキスト ボックス 78"/>
        <xdr:cNvSpPr txBox="1"/>
      </xdr:nvSpPr>
      <xdr:spPr>
        <a:xfrm>
          <a:off x="1828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19050</xdr:rowOff>
    </xdr:from>
    <xdr:to>
      <xdr:col>24</xdr:col>
      <xdr:colOff>76200</xdr:colOff>
      <xdr:row>33</xdr:row>
      <xdr:rowOff>120650</xdr:rowOff>
    </xdr:to>
    <xdr:sp macro="" textlink="">
      <xdr:nvSpPr>
        <xdr:cNvPr id="87" name="楕円 86"/>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99077</xdr:rowOff>
    </xdr:from>
    <xdr:ext cx="762000" cy="259045"/>
    <xdr:sp macro="" textlink="">
      <xdr:nvSpPr>
        <xdr:cNvPr id="88" name="人件費該当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35378</xdr:rowOff>
    </xdr:from>
    <xdr:to>
      <xdr:col>20</xdr:col>
      <xdr:colOff>38100</xdr:colOff>
      <xdr:row>33</xdr:row>
      <xdr:rowOff>136978</xdr:rowOff>
    </xdr:to>
    <xdr:sp macro="" textlink="">
      <xdr:nvSpPr>
        <xdr:cNvPr id="89" name="楕円 88"/>
        <xdr:cNvSpPr/>
      </xdr:nvSpPr>
      <xdr:spPr>
        <a:xfrm>
          <a:off x="3937000" y="569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147155</xdr:rowOff>
    </xdr:from>
    <xdr:ext cx="736600" cy="259045"/>
    <xdr:sp macro="" textlink="">
      <xdr:nvSpPr>
        <xdr:cNvPr id="90" name="テキスト ボックス 89"/>
        <xdr:cNvSpPr txBox="1"/>
      </xdr:nvSpPr>
      <xdr:spPr>
        <a:xfrm>
          <a:off x="3606800" y="546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157843</xdr:rowOff>
    </xdr:from>
    <xdr:to>
      <xdr:col>15</xdr:col>
      <xdr:colOff>149225</xdr:colOff>
      <xdr:row>33</xdr:row>
      <xdr:rowOff>87993</xdr:rowOff>
    </xdr:to>
    <xdr:sp macro="" textlink="">
      <xdr:nvSpPr>
        <xdr:cNvPr id="91" name="楕円 90"/>
        <xdr:cNvSpPr/>
      </xdr:nvSpPr>
      <xdr:spPr>
        <a:xfrm>
          <a:off x="3048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98170</xdr:rowOff>
    </xdr:from>
    <xdr:ext cx="762000" cy="259045"/>
    <xdr:sp macro="" textlink="">
      <xdr:nvSpPr>
        <xdr:cNvPr id="92" name="テキスト ボックス 91"/>
        <xdr:cNvSpPr txBox="1"/>
      </xdr:nvSpPr>
      <xdr:spPr>
        <a:xfrm>
          <a:off x="2717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157843</xdr:rowOff>
    </xdr:from>
    <xdr:to>
      <xdr:col>11</xdr:col>
      <xdr:colOff>60325</xdr:colOff>
      <xdr:row>33</xdr:row>
      <xdr:rowOff>87993</xdr:rowOff>
    </xdr:to>
    <xdr:sp macro="" textlink="">
      <xdr:nvSpPr>
        <xdr:cNvPr id="93" name="楕円 92"/>
        <xdr:cNvSpPr/>
      </xdr:nvSpPr>
      <xdr:spPr>
        <a:xfrm>
          <a:off x="2159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98170</xdr:rowOff>
    </xdr:from>
    <xdr:ext cx="762000" cy="259045"/>
    <xdr:sp macro="" textlink="">
      <xdr:nvSpPr>
        <xdr:cNvPr id="94" name="テキスト ボックス 93"/>
        <xdr:cNvSpPr txBox="1"/>
      </xdr:nvSpPr>
      <xdr:spPr>
        <a:xfrm>
          <a:off x="1828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10886</xdr:rowOff>
    </xdr:from>
    <xdr:to>
      <xdr:col>6</xdr:col>
      <xdr:colOff>171450</xdr:colOff>
      <xdr:row>34</xdr:row>
      <xdr:rowOff>112486</xdr:rowOff>
    </xdr:to>
    <xdr:sp macro="" textlink="">
      <xdr:nvSpPr>
        <xdr:cNvPr id="95" name="楕円 94"/>
        <xdr:cNvSpPr/>
      </xdr:nvSpPr>
      <xdr:spPr>
        <a:xfrm>
          <a:off x="1270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122663</xdr:rowOff>
    </xdr:from>
    <xdr:ext cx="762000" cy="259045"/>
    <xdr:sp macro="" textlink="">
      <xdr:nvSpPr>
        <xdr:cNvPr id="96" name="テキスト ボックス 95"/>
        <xdr:cNvSpPr txBox="1"/>
      </xdr:nvSpPr>
      <xdr:spPr>
        <a:xfrm>
          <a:off x="939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ポイントの上昇したが，類似団体の平均値を下回る結果となっている。平成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電算システムリースの契約更新年度迎えたことで，物件費の経常経費が大きく増となったことが上昇の大きな要因となっている。また，公共施設の維持管理に要する経費も年々上昇傾向にあることも一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15</xdr:row>
      <xdr:rowOff>151493</xdr:rowOff>
    </xdr:to>
    <xdr:cxnSp macro="">
      <xdr:nvCxnSpPr>
        <xdr:cNvPr id="131" name="直線コネクタ 130"/>
        <xdr:cNvCxnSpPr/>
      </xdr:nvCxnSpPr>
      <xdr:spPr>
        <a:xfrm>
          <a:off x="15671800" y="2461986"/>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146248</xdr:rowOff>
    </xdr:from>
    <xdr:ext cx="762000" cy="259045"/>
    <xdr:sp macro="" textlink="">
      <xdr:nvSpPr>
        <xdr:cNvPr id="132" name="物件費平均値テキスト"/>
        <xdr:cNvSpPr txBox="1"/>
      </xdr:nvSpPr>
      <xdr:spPr>
        <a:xfrm>
          <a:off x="16598900" y="288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14</xdr:row>
      <xdr:rowOff>61686</xdr:rowOff>
    </xdr:to>
    <xdr:cxnSp macro="">
      <xdr:nvCxnSpPr>
        <xdr:cNvPr id="134" name="直線コネクタ 133"/>
        <xdr:cNvCxnSpPr/>
      </xdr:nvCxnSpPr>
      <xdr:spPr>
        <a:xfrm>
          <a:off x="14782800" y="2331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6" name="テキスト ボックス 135"/>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37193</xdr:rowOff>
    </xdr:from>
    <xdr:to>
      <xdr:col>73</xdr:col>
      <xdr:colOff>180975</xdr:colOff>
      <xdr:row>13</xdr:row>
      <xdr:rowOff>102507</xdr:rowOff>
    </xdr:to>
    <xdr:cxnSp macro="">
      <xdr:nvCxnSpPr>
        <xdr:cNvPr id="137" name="直線コネクタ 136"/>
        <xdr:cNvCxnSpPr/>
      </xdr:nvCxnSpPr>
      <xdr:spPr>
        <a:xfrm>
          <a:off x="13893800" y="226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37193</xdr:rowOff>
    </xdr:from>
    <xdr:to>
      <xdr:col>69</xdr:col>
      <xdr:colOff>92075</xdr:colOff>
      <xdr:row>13</xdr:row>
      <xdr:rowOff>102507</xdr:rowOff>
    </xdr:to>
    <xdr:cxnSp macro="">
      <xdr:nvCxnSpPr>
        <xdr:cNvPr id="140" name="直線コネクタ 139"/>
        <xdr:cNvCxnSpPr/>
      </xdr:nvCxnSpPr>
      <xdr:spPr>
        <a:xfrm flipV="1">
          <a:off x="13004800" y="226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50" name="楕円 149"/>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51"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10886</xdr:rowOff>
    </xdr:from>
    <xdr:to>
      <xdr:col>78</xdr:col>
      <xdr:colOff>120650</xdr:colOff>
      <xdr:row>14</xdr:row>
      <xdr:rowOff>112486</xdr:rowOff>
    </xdr:to>
    <xdr:sp macro="" textlink="">
      <xdr:nvSpPr>
        <xdr:cNvPr id="152" name="楕円 151"/>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122663</xdr:rowOff>
    </xdr:from>
    <xdr:ext cx="736600" cy="259045"/>
    <xdr:sp macro="" textlink="">
      <xdr:nvSpPr>
        <xdr:cNvPr id="153" name="テキスト ボックス 152"/>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4" name="楕円 153"/>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5" name="テキスト ボックス 154"/>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157843</xdr:rowOff>
    </xdr:from>
    <xdr:to>
      <xdr:col>69</xdr:col>
      <xdr:colOff>142875</xdr:colOff>
      <xdr:row>13</xdr:row>
      <xdr:rowOff>87993</xdr:rowOff>
    </xdr:to>
    <xdr:sp macro="" textlink="">
      <xdr:nvSpPr>
        <xdr:cNvPr id="156" name="楕円 155"/>
        <xdr:cNvSpPr/>
      </xdr:nvSpPr>
      <xdr:spPr>
        <a:xfrm>
          <a:off x="13843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98170</xdr:rowOff>
    </xdr:from>
    <xdr:ext cx="762000" cy="259045"/>
    <xdr:sp macro="" textlink="">
      <xdr:nvSpPr>
        <xdr:cNvPr id="157" name="テキスト ボックス 156"/>
        <xdr:cNvSpPr txBox="1"/>
      </xdr:nvSpPr>
      <xdr:spPr>
        <a:xfrm>
          <a:off x="13512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51707</xdr:rowOff>
    </xdr:from>
    <xdr:to>
      <xdr:col>65</xdr:col>
      <xdr:colOff>53975</xdr:colOff>
      <xdr:row>13</xdr:row>
      <xdr:rowOff>153307</xdr:rowOff>
    </xdr:to>
    <xdr:sp macro="" textlink="">
      <xdr:nvSpPr>
        <xdr:cNvPr id="158" name="楕円 157"/>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163484</xdr:rowOff>
    </xdr:from>
    <xdr:ext cx="762000" cy="259045"/>
    <xdr:sp macro="" textlink="">
      <xdr:nvSpPr>
        <xdr:cNvPr id="159" name="テキスト ボックス 158"/>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が，類似団体の平均値を下回る結果となっている。上昇の要因としては，子どもや高齢者に対する医療扶助・給付型の扶助費が増加したことがあげられる。社会保障関連経費は，景気状況や雇用環境に大きく左右されるため，市単独の取り組みだけでは改善が難しい状況にあ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124278</xdr:rowOff>
    </xdr:to>
    <xdr:cxnSp macro="">
      <xdr:nvCxnSpPr>
        <xdr:cNvPr id="194" name="直線コネクタ 193"/>
        <xdr:cNvCxnSpPr/>
      </xdr:nvCxnSpPr>
      <xdr:spPr>
        <a:xfrm>
          <a:off x="3987800" y="91240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5"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26307</xdr:rowOff>
    </xdr:from>
    <xdr:to>
      <xdr:col>19</xdr:col>
      <xdr:colOff>187325</xdr:colOff>
      <xdr:row>53</xdr:row>
      <xdr:rowOff>37193</xdr:rowOff>
    </xdr:to>
    <xdr:cxnSp macro="">
      <xdr:nvCxnSpPr>
        <xdr:cNvPr id="197" name="直線コネクタ 196"/>
        <xdr:cNvCxnSpPr/>
      </xdr:nvCxnSpPr>
      <xdr:spPr>
        <a:xfrm>
          <a:off x="3098800" y="9113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78212</xdr:rowOff>
    </xdr:from>
    <xdr:ext cx="736600" cy="259045"/>
    <xdr:sp macro="" textlink="">
      <xdr:nvSpPr>
        <xdr:cNvPr id="199" name="テキスト ボックス 198"/>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26307</xdr:rowOff>
    </xdr:from>
    <xdr:to>
      <xdr:col>15</xdr:col>
      <xdr:colOff>98425</xdr:colOff>
      <xdr:row>53</xdr:row>
      <xdr:rowOff>26307</xdr:rowOff>
    </xdr:to>
    <xdr:cxnSp macro="">
      <xdr:nvCxnSpPr>
        <xdr:cNvPr id="200" name="直線コネクタ 199"/>
        <xdr:cNvCxnSpPr/>
      </xdr:nvCxnSpPr>
      <xdr:spPr>
        <a:xfrm>
          <a:off x="2209800" y="9113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202" name="テキスト ボックス 201"/>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110672</xdr:rowOff>
    </xdr:from>
    <xdr:to>
      <xdr:col>11</xdr:col>
      <xdr:colOff>9525</xdr:colOff>
      <xdr:row>53</xdr:row>
      <xdr:rowOff>26307</xdr:rowOff>
    </xdr:to>
    <xdr:cxnSp macro="">
      <xdr:nvCxnSpPr>
        <xdr:cNvPr id="203" name="直線コネクタ 202"/>
        <xdr:cNvCxnSpPr/>
      </xdr:nvCxnSpPr>
      <xdr:spPr>
        <a:xfrm>
          <a:off x="1320800" y="9026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05" name="テキスト ボックス 204"/>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7" name="テキスト ボックス 206"/>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73478</xdr:rowOff>
    </xdr:from>
    <xdr:to>
      <xdr:col>24</xdr:col>
      <xdr:colOff>76200</xdr:colOff>
      <xdr:row>54</xdr:row>
      <xdr:rowOff>3628</xdr:rowOff>
    </xdr:to>
    <xdr:sp macro="" textlink="">
      <xdr:nvSpPr>
        <xdr:cNvPr id="213" name="楕円 212"/>
        <xdr:cNvSpPr/>
      </xdr:nvSpPr>
      <xdr:spPr>
        <a:xfrm>
          <a:off x="47752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90005</xdr:rowOff>
    </xdr:from>
    <xdr:ext cx="762000" cy="259045"/>
    <xdr:sp macro="" textlink="">
      <xdr:nvSpPr>
        <xdr:cNvPr id="214" name="扶助費該当値テキスト"/>
        <xdr:cNvSpPr txBox="1"/>
      </xdr:nvSpPr>
      <xdr:spPr>
        <a:xfrm>
          <a:off x="49149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15" name="楕円 214"/>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16" name="テキスト ボックス 215"/>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146957</xdr:rowOff>
    </xdr:from>
    <xdr:to>
      <xdr:col>15</xdr:col>
      <xdr:colOff>149225</xdr:colOff>
      <xdr:row>53</xdr:row>
      <xdr:rowOff>77107</xdr:rowOff>
    </xdr:to>
    <xdr:sp macro="" textlink="">
      <xdr:nvSpPr>
        <xdr:cNvPr id="217" name="楕円 216"/>
        <xdr:cNvSpPr/>
      </xdr:nvSpPr>
      <xdr:spPr>
        <a:xfrm>
          <a:off x="3048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87284</xdr:rowOff>
    </xdr:from>
    <xdr:ext cx="762000" cy="259045"/>
    <xdr:sp macro="" textlink="">
      <xdr:nvSpPr>
        <xdr:cNvPr id="218" name="テキスト ボックス 217"/>
        <xdr:cNvSpPr txBox="1"/>
      </xdr:nvSpPr>
      <xdr:spPr>
        <a:xfrm>
          <a:off x="2717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146957</xdr:rowOff>
    </xdr:from>
    <xdr:to>
      <xdr:col>11</xdr:col>
      <xdr:colOff>60325</xdr:colOff>
      <xdr:row>53</xdr:row>
      <xdr:rowOff>77107</xdr:rowOff>
    </xdr:to>
    <xdr:sp macro="" textlink="">
      <xdr:nvSpPr>
        <xdr:cNvPr id="219" name="楕円 218"/>
        <xdr:cNvSpPr/>
      </xdr:nvSpPr>
      <xdr:spPr>
        <a:xfrm>
          <a:off x="2159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87284</xdr:rowOff>
    </xdr:from>
    <xdr:ext cx="762000" cy="259045"/>
    <xdr:sp macro="" textlink="">
      <xdr:nvSpPr>
        <xdr:cNvPr id="220" name="テキスト ボックス 219"/>
        <xdr:cNvSpPr txBox="1"/>
      </xdr:nvSpPr>
      <xdr:spPr>
        <a:xfrm>
          <a:off x="1828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59872</xdr:rowOff>
    </xdr:from>
    <xdr:to>
      <xdr:col>6</xdr:col>
      <xdr:colOff>171450</xdr:colOff>
      <xdr:row>52</xdr:row>
      <xdr:rowOff>161472</xdr:rowOff>
    </xdr:to>
    <xdr:sp macro="" textlink="">
      <xdr:nvSpPr>
        <xdr:cNvPr id="221" name="楕円 220"/>
        <xdr:cNvSpPr/>
      </xdr:nvSpPr>
      <xdr:spPr>
        <a:xfrm>
          <a:off x="1270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199</xdr:rowOff>
    </xdr:from>
    <xdr:ext cx="762000" cy="259045"/>
    <xdr:sp macro="" textlink="">
      <xdr:nvSpPr>
        <xdr:cNvPr id="222" name="テキスト ボックス 221"/>
        <xdr:cNvSpPr txBox="1"/>
      </xdr:nvSpPr>
      <xdr:spPr>
        <a:xfrm>
          <a:off x="939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上昇し，類似団体の平均値を上回る結果となっている。維持補修費については，道路橋りょうに係る修繕経費及び公共施設等に係る経常的な修繕経費が増となったことで全体として増となった。繰出金については，工業団地造成特別会計分は減したものの，国民健康保険特別会計が保険基盤安定の分の増，介護保険特別会計分が低所得者保険料軽減分の増等が影響し全体として増となった。</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2" name="直線コネクタ 251"/>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4" name="直線コネクタ 25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6" name="直線コネクタ 25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61685</xdr:rowOff>
    </xdr:from>
    <xdr:to>
      <xdr:col>82</xdr:col>
      <xdr:colOff>107950</xdr:colOff>
      <xdr:row>61</xdr:row>
      <xdr:rowOff>37193</xdr:rowOff>
    </xdr:to>
    <xdr:cxnSp macro="">
      <xdr:nvCxnSpPr>
        <xdr:cNvPr id="257" name="直線コネクタ 256"/>
        <xdr:cNvCxnSpPr/>
      </xdr:nvCxnSpPr>
      <xdr:spPr>
        <a:xfrm>
          <a:off x="15671800" y="103486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100892</xdr:rowOff>
    </xdr:from>
    <xdr:ext cx="762000" cy="259045"/>
    <xdr:sp macro="" textlink="">
      <xdr:nvSpPr>
        <xdr:cNvPr id="258" name="その他平均値テキスト"/>
        <xdr:cNvSpPr txBox="1"/>
      </xdr:nvSpPr>
      <xdr:spPr>
        <a:xfrm>
          <a:off x="16598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9" name="フローチャート: 判断 258"/>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61685</xdr:rowOff>
    </xdr:from>
    <xdr:to>
      <xdr:col>78</xdr:col>
      <xdr:colOff>69850</xdr:colOff>
      <xdr:row>61</xdr:row>
      <xdr:rowOff>20865</xdr:rowOff>
    </xdr:to>
    <xdr:cxnSp macro="">
      <xdr:nvCxnSpPr>
        <xdr:cNvPr id="260" name="直線コネクタ 259"/>
        <xdr:cNvCxnSpPr/>
      </xdr:nvCxnSpPr>
      <xdr:spPr>
        <a:xfrm flipV="1">
          <a:off x="14782800" y="103486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61" name="フローチャート: 判断 260"/>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8362</xdr:rowOff>
    </xdr:from>
    <xdr:ext cx="736600" cy="259045"/>
    <xdr:sp macro="" textlink="">
      <xdr:nvSpPr>
        <xdr:cNvPr id="262" name="テキスト ボックス 261"/>
        <xdr:cNvSpPr txBox="1"/>
      </xdr:nvSpPr>
      <xdr:spPr>
        <a:xfrm>
          <a:off x="15290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78015</xdr:rowOff>
    </xdr:from>
    <xdr:to>
      <xdr:col>73</xdr:col>
      <xdr:colOff>180975</xdr:colOff>
      <xdr:row>61</xdr:row>
      <xdr:rowOff>20865</xdr:rowOff>
    </xdr:to>
    <xdr:cxnSp macro="">
      <xdr:nvCxnSpPr>
        <xdr:cNvPr id="263" name="直線コネクタ 262"/>
        <xdr:cNvCxnSpPr/>
      </xdr:nvCxnSpPr>
      <xdr:spPr>
        <a:xfrm>
          <a:off x="13893800" y="103650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4" name="フローチャート: 判断 263"/>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65" name="テキスト ボックス 264"/>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61685</xdr:rowOff>
    </xdr:from>
    <xdr:to>
      <xdr:col>69</xdr:col>
      <xdr:colOff>92075</xdr:colOff>
      <xdr:row>60</xdr:row>
      <xdr:rowOff>78015</xdr:rowOff>
    </xdr:to>
    <xdr:cxnSp macro="">
      <xdr:nvCxnSpPr>
        <xdr:cNvPr id="266" name="直線コネクタ 265"/>
        <xdr:cNvCxnSpPr/>
      </xdr:nvCxnSpPr>
      <xdr:spPr>
        <a:xfrm>
          <a:off x="13004800" y="10348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8" name="テキスト ボックス 267"/>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9" name="フローチャート: 判断 268"/>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138992</xdr:rowOff>
    </xdr:from>
    <xdr:ext cx="762000" cy="259045"/>
    <xdr:sp macro="" textlink="">
      <xdr:nvSpPr>
        <xdr:cNvPr id="270" name="テキスト ボックス 269"/>
        <xdr:cNvSpPr txBox="1"/>
      </xdr:nvSpPr>
      <xdr:spPr>
        <a:xfrm>
          <a:off x="12623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157843</xdr:rowOff>
    </xdr:from>
    <xdr:to>
      <xdr:col>82</xdr:col>
      <xdr:colOff>158750</xdr:colOff>
      <xdr:row>61</xdr:row>
      <xdr:rowOff>87993</xdr:rowOff>
    </xdr:to>
    <xdr:sp macro="" textlink="">
      <xdr:nvSpPr>
        <xdr:cNvPr id="276" name="楕円 275"/>
        <xdr:cNvSpPr/>
      </xdr:nvSpPr>
      <xdr:spPr>
        <a:xfrm>
          <a:off x="16459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129920</xdr:rowOff>
    </xdr:from>
    <xdr:ext cx="762000" cy="259045"/>
    <xdr:sp macro="" textlink="">
      <xdr:nvSpPr>
        <xdr:cNvPr id="277" name="その他該当値テキスト"/>
        <xdr:cNvSpPr txBox="1"/>
      </xdr:nvSpPr>
      <xdr:spPr>
        <a:xfrm>
          <a:off x="16598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10885</xdr:rowOff>
    </xdr:from>
    <xdr:to>
      <xdr:col>78</xdr:col>
      <xdr:colOff>120650</xdr:colOff>
      <xdr:row>60</xdr:row>
      <xdr:rowOff>112485</xdr:rowOff>
    </xdr:to>
    <xdr:sp macro="" textlink="">
      <xdr:nvSpPr>
        <xdr:cNvPr id="278" name="楕円 277"/>
        <xdr:cNvSpPr/>
      </xdr:nvSpPr>
      <xdr:spPr>
        <a:xfrm>
          <a:off x="15621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97262</xdr:rowOff>
    </xdr:from>
    <xdr:ext cx="736600" cy="259045"/>
    <xdr:sp macro="" textlink="">
      <xdr:nvSpPr>
        <xdr:cNvPr id="279" name="テキスト ボックス 278"/>
        <xdr:cNvSpPr txBox="1"/>
      </xdr:nvSpPr>
      <xdr:spPr>
        <a:xfrm>
          <a:off x="15290800" y="1038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141515</xdr:rowOff>
    </xdr:from>
    <xdr:to>
      <xdr:col>74</xdr:col>
      <xdr:colOff>31750</xdr:colOff>
      <xdr:row>61</xdr:row>
      <xdr:rowOff>71665</xdr:rowOff>
    </xdr:to>
    <xdr:sp macro="" textlink="">
      <xdr:nvSpPr>
        <xdr:cNvPr id="280" name="楕円 279"/>
        <xdr:cNvSpPr/>
      </xdr:nvSpPr>
      <xdr:spPr>
        <a:xfrm>
          <a:off x="14732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56442</xdr:rowOff>
    </xdr:from>
    <xdr:ext cx="762000" cy="259045"/>
    <xdr:sp macro="" textlink="">
      <xdr:nvSpPr>
        <xdr:cNvPr id="281" name="テキスト ボックス 280"/>
        <xdr:cNvSpPr txBox="1"/>
      </xdr:nvSpPr>
      <xdr:spPr>
        <a:xfrm>
          <a:off x="14401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27215</xdr:rowOff>
    </xdr:from>
    <xdr:to>
      <xdr:col>69</xdr:col>
      <xdr:colOff>142875</xdr:colOff>
      <xdr:row>60</xdr:row>
      <xdr:rowOff>128815</xdr:rowOff>
    </xdr:to>
    <xdr:sp macro="" textlink="">
      <xdr:nvSpPr>
        <xdr:cNvPr id="282" name="楕円 281"/>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83" name="テキスト ボックス 282"/>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10885</xdr:rowOff>
    </xdr:from>
    <xdr:to>
      <xdr:col>65</xdr:col>
      <xdr:colOff>53975</xdr:colOff>
      <xdr:row>60</xdr:row>
      <xdr:rowOff>112485</xdr:rowOff>
    </xdr:to>
    <xdr:sp macro="" textlink="">
      <xdr:nvSpPr>
        <xdr:cNvPr id="284" name="楕円 283"/>
        <xdr:cNvSpPr/>
      </xdr:nvSpPr>
      <xdr:spPr>
        <a:xfrm>
          <a:off x="12954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97262</xdr:rowOff>
    </xdr:from>
    <xdr:ext cx="762000" cy="259045"/>
    <xdr:sp macro="" textlink="">
      <xdr:nvSpPr>
        <xdr:cNvPr id="285" name="テキスト ボックス 284"/>
        <xdr:cNvSpPr txBox="1"/>
      </xdr:nvSpPr>
      <xdr:spPr>
        <a:xfrm>
          <a:off x="12623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ポイントの減少したが，類似団体の平均値を上回る結果となっている。平成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年度決算においては，大崎地域広域行政事務組合負担金のうち，臨時経費となる，リサイクルセンターや消防庁舎建設に係る負担金が大きく増したことにより，相対的に経常経費負担が減少したことによる。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5" name="直線コネクタ 314"/>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6"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7" name="直線コネクタ 316"/>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8"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9" name="直線コネクタ 318"/>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23585</xdr:rowOff>
    </xdr:from>
    <xdr:to>
      <xdr:col>82</xdr:col>
      <xdr:colOff>107950</xdr:colOff>
      <xdr:row>40</xdr:row>
      <xdr:rowOff>132443</xdr:rowOff>
    </xdr:to>
    <xdr:cxnSp macro="">
      <xdr:nvCxnSpPr>
        <xdr:cNvPr id="320" name="直線コネクタ 319"/>
        <xdr:cNvCxnSpPr/>
      </xdr:nvCxnSpPr>
      <xdr:spPr>
        <a:xfrm flipV="1">
          <a:off x="15671800" y="68815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46463</xdr:rowOff>
    </xdr:from>
    <xdr:ext cx="762000" cy="259045"/>
    <xdr:sp macro="" textlink="">
      <xdr:nvSpPr>
        <xdr:cNvPr id="321"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2" name="フローチャート: 判断 32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45357</xdr:rowOff>
    </xdr:from>
    <xdr:to>
      <xdr:col>78</xdr:col>
      <xdr:colOff>69850</xdr:colOff>
      <xdr:row>40</xdr:row>
      <xdr:rowOff>132443</xdr:rowOff>
    </xdr:to>
    <xdr:cxnSp macro="">
      <xdr:nvCxnSpPr>
        <xdr:cNvPr id="323" name="直線コネクタ 322"/>
        <xdr:cNvCxnSpPr/>
      </xdr:nvCxnSpPr>
      <xdr:spPr>
        <a:xfrm>
          <a:off x="14782800" y="6903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4" name="フローチャート: 判断 32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152599</xdr:rowOff>
    </xdr:from>
    <xdr:ext cx="736600" cy="259045"/>
    <xdr:sp macro="" textlink="">
      <xdr:nvSpPr>
        <xdr:cNvPr id="325" name="テキスト ボックス 324"/>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45357</xdr:rowOff>
    </xdr:from>
    <xdr:to>
      <xdr:col>73</xdr:col>
      <xdr:colOff>180975</xdr:colOff>
      <xdr:row>40</xdr:row>
      <xdr:rowOff>132443</xdr:rowOff>
    </xdr:to>
    <xdr:cxnSp macro="">
      <xdr:nvCxnSpPr>
        <xdr:cNvPr id="326" name="直線コネクタ 325"/>
        <xdr:cNvCxnSpPr/>
      </xdr:nvCxnSpPr>
      <xdr:spPr>
        <a:xfrm flipV="1">
          <a:off x="13893800" y="6903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7" name="フローチャート: 判断 326"/>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76399</xdr:rowOff>
    </xdr:from>
    <xdr:ext cx="762000" cy="259045"/>
    <xdr:sp macro="" textlink="">
      <xdr:nvSpPr>
        <xdr:cNvPr id="328" name="テキスト ボックス 327"/>
        <xdr:cNvSpPr txBox="1"/>
      </xdr:nvSpPr>
      <xdr:spPr>
        <a:xfrm>
          <a:off x="14401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12700</xdr:rowOff>
    </xdr:from>
    <xdr:to>
      <xdr:col>69</xdr:col>
      <xdr:colOff>92075</xdr:colOff>
      <xdr:row>40</xdr:row>
      <xdr:rowOff>132443</xdr:rowOff>
    </xdr:to>
    <xdr:cxnSp macro="">
      <xdr:nvCxnSpPr>
        <xdr:cNvPr id="329" name="直線コネクタ 328"/>
        <xdr:cNvCxnSpPr/>
      </xdr:nvCxnSpPr>
      <xdr:spPr>
        <a:xfrm>
          <a:off x="13004800" y="6870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0" name="フローチャート: 判断 329"/>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31" name="テキスト ボックス 330"/>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2" name="フローチャート: 判断 331"/>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33" name="テキスト ボックス 332"/>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144235</xdr:rowOff>
    </xdr:from>
    <xdr:to>
      <xdr:col>82</xdr:col>
      <xdr:colOff>158750</xdr:colOff>
      <xdr:row>40</xdr:row>
      <xdr:rowOff>74385</xdr:rowOff>
    </xdr:to>
    <xdr:sp macro="" textlink="">
      <xdr:nvSpPr>
        <xdr:cNvPr id="339" name="楕円 338"/>
        <xdr:cNvSpPr/>
      </xdr:nvSpPr>
      <xdr:spPr>
        <a:xfrm>
          <a:off x="16459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116312</xdr:rowOff>
    </xdr:from>
    <xdr:ext cx="762000" cy="259045"/>
    <xdr:sp macro="" textlink="">
      <xdr:nvSpPr>
        <xdr:cNvPr id="340" name="補助費等該当値テキスト"/>
        <xdr:cNvSpPr txBox="1"/>
      </xdr:nvSpPr>
      <xdr:spPr>
        <a:xfrm>
          <a:off x="16598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81643</xdr:rowOff>
    </xdr:from>
    <xdr:to>
      <xdr:col>78</xdr:col>
      <xdr:colOff>120650</xdr:colOff>
      <xdr:row>41</xdr:row>
      <xdr:rowOff>11793</xdr:rowOff>
    </xdr:to>
    <xdr:sp macro="" textlink="">
      <xdr:nvSpPr>
        <xdr:cNvPr id="341" name="楕円 340"/>
        <xdr:cNvSpPr/>
      </xdr:nvSpPr>
      <xdr:spPr>
        <a:xfrm>
          <a:off x="15621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168020</xdr:rowOff>
    </xdr:from>
    <xdr:ext cx="736600" cy="259045"/>
    <xdr:sp macro="" textlink="">
      <xdr:nvSpPr>
        <xdr:cNvPr id="342" name="テキスト ボックス 341"/>
        <xdr:cNvSpPr txBox="1"/>
      </xdr:nvSpPr>
      <xdr:spPr>
        <a:xfrm>
          <a:off x="15290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166007</xdr:rowOff>
    </xdr:from>
    <xdr:to>
      <xdr:col>74</xdr:col>
      <xdr:colOff>31750</xdr:colOff>
      <xdr:row>40</xdr:row>
      <xdr:rowOff>96157</xdr:rowOff>
    </xdr:to>
    <xdr:sp macro="" textlink="">
      <xdr:nvSpPr>
        <xdr:cNvPr id="343" name="楕円 342"/>
        <xdr:cNvSpPr/>
      </xdr:nvSpPr>
      <xdr:spPr>
        <a:xfrm>
          <a:off x="14732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80934</xdr:rowOff>
    </xdr:from>
    <xdr:ext cx="762000" cy="259045"/>
    <xdr:sp macro="" textlink="">
      <xdr:nvSpPr>
        <xdr:cNvPr id="344" name="テキスト ボックス 343"/>
        <xdr:cNvSpPr txBox="1"/>
      </xdr:nvSpPr>
      <xdr:spPr>
        <a:xfrm>
          <a:off x="14401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81643</xdr:rowOff>
    </xdr:from>
    <xdr:to>
      <xdr:col>69</xdr:col>
      <xdr:colOff>142875</xdr:colOff>
      <xdr:row>41</xdr:row>
      <xdr:rowOff>11793</xdr:rowOff>
    </xdr:to>
    <xdr:sp macro="" textlink="">
      <xdr:nvSpPr>
        <xdr:cNvPr id="345" name="楕円 344"/>
        <xdr:cNvSpPr/>
      </xdr:nvSpPr>
      <xdr:spPr>
        <a:xfrm>
          <a:off x="13843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168020</xdr:rowOff>
    </xdr:from>
    <xdr:ext cx="762000" cy="259045"/>
    <xdr:sp macro="" textlink="">
      <xdr:nvSpPr>
        <xdr:cNvPr id="346" name="テキスト ボックス 345"/>
        <xdr:cNvSpPr txBox="1"/>
      </xdr:nvSpPr>
      <xdr:spPr>
        <a:xfrm>
          <a:off x="13512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133350</xdr:rowOff>
    </xdr:from>
    <xdr:to>
      <xdr:col>65</xdr:col>
      <xdr:colOff>53975</xdr:colOff>
      <xdr:row>40</xdr:row>
      <xdr:rowOff>63500</xdr:rowOff>
    </xdr:to>
    <xdr:sp macro="" textlink="">
      <xdr:nvSpPr>
        <xdr:cNvPr id="347" name="楕円 346"/>
        <xdr:cNvSpPr/>
      </xdr:nvSpPr>
      <xdr:spPr>
        <a:xfrm>
          <a:off x="12954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48277</xdr:rowOff>
    </xdr:from>
    <xdr:ext cx="762000" cy="259045"/>
    <xdr:sp macro="" textlink="">
      <xdr:nvSpPr>
        <xdr:cNvPr id="348" name="テキスト ボックス 347"/>
        <xdr:cNvSpPr txBox="1"/>
      </xdr:nvSpPr>
      <xdr:spPr>
        <a:xfrm>
          <a:off x="12623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少し，類似団体の平均値を下回る結果となっている。減少の要因としては，過去に発行した高利債の償還が進むことで，利子分の額が減となることによるもの。今後も地方債を財源とした大規模建設事業が控えていることから，必要に応じて，高利債の繰り上げ償還を進めるなど，公債費の抑制に努めていく必要がある。</a:t>
          </a:r>
        </a:p>
      </xdr:txBody>
    </xdr:sp>
    <xdr:clientData/>
  </xdr:twoCellAnchor>
  <xdr:oneCellAnchor>
    <xdr:from>
      <xdr:col>3</xdr:col>
      <xdr:colOff>123825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3" name="直線コネクタ 36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4" name="テキスト ボックス 36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5" name="直線コネクタ 36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6" name="テキスト ボックス 36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7" name="直線コネクタ 36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8" name="テキスト ボックス 36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9" name="直線コネクタ 36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0" name="テキスト ボックス 36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1" name="直線コネクタ 37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2" name="テキスト ボックス 37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3" name="直線コネクタ 37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4" name="テキスト ボックス 37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8" name="直線コネクタ 377"/>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0" name="直線コネクタ 37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2" name="直線コネクタ 38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58964</xdr:rowOff>
    </xdr:from>
    <xdr:to>
      <xdr:col>24</xdr:col>
      <xdr:colOff>25400</xdr:colOff>
      <xdr:row>77</xdr:row>
      <xdr:rowOff>156936</xdr:rowOff>
    </xdr:to>
    <xdr:cxnSp macro="">
      <xdr:nvCxnSpPr>
        <xdr:cNvPr id="383" name="直線コネクタ 382"/>
        <xdr:cNvCxnSpPr/>
      </xdr:nvCxnSpPr>
      <xdr:spPr>
        <a:xfrm flipV="1">
          <a:off x="3987800" y="132606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4"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5" name="フローチャート: 判断 384"/>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124279</xdr:rowOff>
    </xdr:from>
    <xdr:to>
      <xdr:col>19</xdr:col>
      <xdr:colOff>187325</xdr:colOff>
      <xdr:row>77</xdr:row>
      <xdr:rowOff>156936</xdr:rowOff>
    </xdr:to>
    <xdr:cxnSp macro="">
      <xdr:nvCxnSpPr>
        <xdr:cNvPr id="386" name="直線コネクタ 385"/>
        <xdr:cNvCxnSpPr/>
      </xdr:nvCxnSpPr>
      <xdr:spPr>
        <a:xfrm>
          <a:off x="3098800" y="13325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7" name="フローチャート: 判断 386"/>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8" name="テキスト ボックス 387"/>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124279</xdr:rowOff>
    </xdr:from>
    <xdr:to>
      <xdr:col>15</xdr:col>
      <xdr:colOff>98425</xdr:colOff>
      <xdr:row>77</xdr:row>
      <xdr:rowOff>124279</xdr:rowOff>
    </xdr:to>
    <xdr:cxnSp macro="">
      <xdr:nvCxnSpPr>
        <xdr:cNvPr id="389" name="直線コネクタ 388"/>
        <xdr:cNvCxnSpPr/>
      </xdr:nvCxnSpPr>
      <xdr:spPr>
        <a:xfrm>
          <a:off x="2209800" y="13325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0" name="フローチャート: 判断 389"/>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1" name="テキスト ボックス 390"/>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124279</xdr:rowOff>
    </xdr:from>
    <xdr:to>
      <xdr:col>11</xdr:col>
      <xdr:colOff>9525</xdr:colOff>
      <xdr:row>78</xdr:row>
      <xdr:rowOff>94343</xdr:rowOff>
    </xdr:to>
    <xdr:cxnSp macro="">
      <xdr:nvCxnSpPr>
        <xdr:cNvPr id="392" name="直線コネクタ 391"/>
        <xdr:cNvCxnSpPr/>
      </xdr:nvCxnSpPr>
      <xdr:spPr>
        <a:xfrm flipV="1">
          <a:off x="1320800" y="133259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3" name="フローチャート: 判断 392"/>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394" name="テキスト ボックス 393"/>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5" name="フローチャート: 判断 394"/>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141713</xdr:rowOff>
    </xdr:from>
    <xdr:ext cx="762000" cy="259045"/>
    <xdr:sp macro="" textlink="">
      <xdr:nvSpPr>
        <xdr:cNvPr id="396" name="テキスト ボックス 395"/>
        <xdr:cNvSpPr txBox="1"/>
      </xdr:nvSpPr>
      <xdr:spPr>
        <a:xfrm>
          <a:off x="939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8164</xdr:rowOff>
    </xdr:from>
    <xdr:to>
      <xdr:col>24</xdr:col>
      <xdr:colOff>76200</xdr:colOff>
      <xdr:row>77</xdr:row>
      <xdr:rowOff>109764</xdr:rowOff>
    </xdr:to>
    <xdr:sp macro="" textlink="">
      <xdr:nvSpPr>
        <xdr:cNvPr id="402" name="楕円 401"/>
        <xdr:cNvSpPr/>
      </xdr:nvSpPr>
      <xdr:spPr>
        <a:xfrm>
          <a:off x="47752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24691</xdr:rowOff>
    </xdr:from>
    <xdr:ext cx="762000" cy="259045"/>
    <xdr:sp macro="" textlink="">
      <xdr:nvSpPr>
        <xdr:cNvPr id="403" name="公債費該当値テキスト"/>
        <xdr:cNvSpPr txBox="1"/>
      </xdr:nvSpPr>
      <xdr:spPr>
        <a:xfrm>
          <a:off x="49149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106136</xdr:rowOff>
    </xdr:from>
    <xdr:to>
      <xdr:col>20</xdr:col>
      <xdr:colOff>38100</xdr:colOff>
      <xdr:row>78</xdr:row>
      <xdr:rowOff>36286</xdr:rowOff>
    </xdr:to>
    <xdr:sp macro="" textlink="">
      <xdr:nvSpPr>
        <xdr:cNvPr id="404" name="楕円 403"/>
        <xdr:cNvSpPr/>
      </xdr:nvSpPr>
      <xdr:spPr>
        <a:xfrm>
          <a:off x="3937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21063</xdr:rowOff>
    </xdr:from>
    <xdr:ext cx="736600" cy="259045"/>
    <xdr:sp macro="" textlink="">
      <xdr:nvSpPr>
        <xdr:cNvPr id="405" name="テキスト ボックス 404"/>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73479</xdr:rowOff>
    </xdr:from>
    <xdr:to>
      <xdr:col>15</xdr:col>
      <xdr:colOff>149225</xdr:colOff>
      <xdr:row>78</xdr:row>
      <xdr:rowOff>3629</xdr:rowOff>
    </xdr:to>
    <xdr:sp macro="" textlink="">
      <xdr:nvSpPr>
        <xdr:cNvPr id="406" name="楕円 405"/>
        <xdr:cNvSpPr/>
      </xdr:nvSpPr>
      <xdr:spPr>
        <a:xfrm>
          <a:off x="3048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407" name="テキスト ボックス 406"/>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73479</xdr:rowOff>
    </xdr:from>
    <xdr:to>
      <xdr:col>11</xdr:col>
      <xdr:colOff>60325</xdr:colOff>
      <xdr:row>78</xdr:row>
      <xdr:rowOff>3629</xdr:rowOff>
    </xdr:to>
    <xdr:sp macro="" textlink="">
      <xdr:nvSpPr>
        <xdr:cNvPr id="408" name="楕円 407"/>
        <xdr:cNvSpPr/>
      </xdr:nvSpPr>
      <xdr:spPr>
        <a:xfrm>
          <a:off x="2159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159856</xdr:rowOff>
    </xdr:from>
    <xdr:ext cx="762000" cy="259045"/>
    <xdr:sp macro="" textlink="">
      <xdr:nvSpPr>
        <xdr:cNvPr id="409" name="テキスト ボックス 408"/>
        <xdr:cNvSpPr txBox="1"/>
      </xdr:nvSpPr>
      <xdr:spPr>
        <a:xfrm>
          <a:off x="1828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410" name="楕円 409"/>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411" name="テキスト ボックス 410"/>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ポイントの上昇し，類似団体の平均値となった。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性質別に前年度と比較すると，人件費や補助費等で改善傾向となったものの，物件費，扶助費，維持補修費，操出金は経常支出が増加している。物件費では電算システムのリース料や公共施設の維持管理費の増加，扶助費では子どもや高齢者に対する医療扶助・給付型の扶助費が増加するなどの理由から経常収支比率の上昇につながったといえる。</a:t>
          </a:r>
        </a:p>
      </xdr:txBody>
    </xdr:sp>
    <xdr:clientData/>
  </xdr:twoCellAnchor>
  <xdr:oneCellAnchor>
    <xdr:from>
      <xdr:col>62</xdr:col>
      <xdr:colOff>6350</xdr:colOff>
      <xdr:row>69</xdr:row>
      <xdr:rowOff>107950</xdr:rowOff>
    </xdr:from>
    <xdr:ext cx="298543" cy="225703"/>
    <xdr:sp macro="" textlink="">
      <xdr:nvSpPr>
        <xdr:cNvPr id="423" name="テキスト ボックス 42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6" name="直線コネクタ 42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7" name="テキスト ボックス 42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8" name="直線コネクタ 42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9" name="テキスト ボックス 42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0" name="直線コネクタ 42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1" name="テキスト ボックス 43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2" name="直線コネクタ 43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3" name="テキスト ボックス 43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4" name="直線コネクタ 43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5" name="テキスト ボックス 43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9" name="直線コネクタ 438"/>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40"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41" name="直線コネクタ 440"/>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2"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3" name="直線コネクタ 442"/>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xdr:rowOff>
    </xdr:from>
    <xdr:to>
      <xdr:col>82</xdr:col>
      <xdr:colOff>107950</xdr:colOff>
      <xdr:row>75</xdr:row>
      <xdr:rowOff>8890</xdr:rowOff>
    </xdr:to>
    <xdr:cxnSp macro="">
      <xdr:nvCxnSpPr>
        <xdr:cNvPr id="444" name="直線コネクタ 443"/>
        <xdr:cNvCxnSpPr/>
      </xdr:nvCxnSpPr>
      <xdr:spPr>
        <a:xfrm>
          <a:off x="15671800" y="1270000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146067</xdr:rowOff>
    </xdr:from>
    <xdr:ext cx="762000" cy="259045"/>
    <xdr:sp macro="" textlink="">
      <xdr:nvSpPr>
        <xdr:cNvPr id="445" name="公債費以外平均値テキスト"/>
        <xdr:cNvSpPr txBox="1"/>
      </xdr:nvSpPr>
      <xdr:spPr>
        <a:xfrm>
          <a:off x="16598900" y="1266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6" name="フローチャート: 判断 445"/>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92710</xdr:rowOff>
    </xdr:from>
    <xdr:to>
      <xdr:col>78</xdr:col>
      <xdr:colOff>69850</xdr:colOff>
      <xdr:row>74</xdr:row>
      <xdr:rowOff>12700</xdr:rowOff>
    </xdr:to>
    <xdr:cxnSp macro="">
      <xdr:nvCxnSpPr>
        <xdr:cNvPr id="447" name="直線コネクタ 446"/>
        <xdr:cNvCxnSpPr/>
      </xdr:nvCxnSpPr>
      <xdr:spPr>
        <a:xfrm>
          <a:off x="14782800" y="12608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8" name="フローチャート: 判断 447"/>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139717</xdr:rowOff>
    </xdr:from>
    <xdr:ext cx="736600" cy="259045"/>
    <xdr:sp macro="" textlink="">
      <xdr:nvSpPr>
        <xdr:cNvPr id="449" name="テキスト ボックス 448"/>
        <xdr:cNvSpPr txBox="1"/>
      </xdr:nvSpPr>
      <xdr:spPr>
        <a:xfrm>
          <a:off x="15290800" y="1282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69850</xdr:rowOff>
    </xdr:from>
    <xdr:to>
      <xdr:col>73</xdr:col>
      <xdr:colOff>180975</xdr:colOff>
      <xdr:row>73</xdr:row>
      <xdr:rowOff>92710</xdr:rowOff>
    </xdr:to>
    <xdr:cxnSp macro="">
      <xdr:nvCxnSpPr>
        <xdr:cNvPr id="450" name="直線コネクタ 449"/>
        <xdr:cNvCxnSpPr/>
      </xdr:nvCxnSpPr>
      <xdr:spPr>
        <a:xfrm>
          <a:off x="13893800" y="12585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51" name="フローチャート: 判断 450"/>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109237</xdr:rowOff>
    </xdr:from>
    <xdr:ext cx="762000" cy="259045"/>
    <xdr:sp macro="" textlink="">
      <xdr:nvSpPr>
        <xdr:cNvPr id="452" name="テキスト ボックス 451"/>
        <xdr:cNvSpPr txBox="1"/>
      </xdr:nvSpPr>
      <xdr:spPr>
        <a:xfrm>
          <a:off x="14401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39370</xdr:rowOff>
    </xdr:from>
    <xdr:to>
      <xdr:col>69</xdr:col>
      <xdr:colOff>92075</xdr:colOff>
      <xdr:row>73</xdr:row>
      <xdr:rowOff>69850</xdr:rowOff>
    </xdr:to>
    <xdr:cxnSp macro="">
      <xdr:nvCxnSpPr>
        <xdr:cNvPr id="453" name="直線コネクタ 452"/>
        <xdr:cNvCxnSpPr/>
      </xdr:nvCxnSpPr>
      <xdr:spPr>
        <a:xfrm>
          <a:off x="13004800" y="12555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4" name="フローチャート: 判断 453"/>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93997</xdr:rowOff>
    </xdr:from>
    <xdr:ext cx="762000" cy="259045"/>
    <xdr:sp macro="" textlink="">
      <xdr:nvSpPr>
        <xdr:cNvPr id="455" name="テキスト ボックス 454"/>
        <xdr:cNvSpPr txBox="1"/>
      </xdr:nvSpPr>
      <xdr:spPr>
        <a:xfrm>
          <a:off x="13512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6" name="フローチャート: 判断 455"/>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6367</xdr:rowOff>
    </xdr:from>
    <xdr:ext cx="762000" cy="259045"/>
    <xdr:sp macro="" textlink="">
      <xdr:nvSpPr>
        <xdr:cNvPr id="457" name="テキスト ボックス 456"/>
        <xdr:cNvSpPr txBox="1"/>
      </xdr:nvSpPr>
      <xdr:spPr>
        <a:xfrm>
          <a:off x="12623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63" name="楕円 462"/>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101617</xdr:rowOff>
    </xdr:from>
    <xdr:ext cx="762000" cy="259045"/>
    <xdr:sp macro="" textlink="">
      <xdr:nvSpPr>
        <xdr:cNvPr id="464" name="公債費以外該当値テキスト"/>
        <xdr:cNvSpPr txBox="1"/>
      </xdr:nvSpPr>
      <xdr:spPr>
        <a:xfrm>
          <a:off x="16598900" y="127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133350</xdr:rowOff>
    </xdr:from>
    <xdr:to>
      <xdr:col>78</xdr:col>
      <xdr:colOff>120650</xdr:colOff>
      <xdr:row>74</xdr:row>
      <xdr:rowOff>63500</xdr:rowOff>
    </xdr:to>
    <xdr:sp macro="" textlink="">
      <xdr:nvSpPr>
        <xdr:cNvPr id="465" name="楕円 464"/>
        <xdr:cNvSpPr/>
      </xdr:nvSpPr>
      <xdr:spPr>
        <a:xfrm>
          <a:off x="15621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73677</xdr:rowOff>
    </xdr:from>
    <xdr:ext cx="736600" cy="259045"/>
    <xdr:sp macro="" textlink="">
      <xdr:nvSpPr>
        <xdr:cNvPr id="466" name="テキスト ボックス 465"/>
        <xdr:cNvSpPr txBox="1"/>
      </xdr:nvSpPr>
      <xdr:spPr>
        <a:xfrm>
          <a:off x="15290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41910</xdr:rowOff>
    </xdr:from>
    <xdr:to>
      <xdr:col>74</xdr:col>
      <xdr:colOff>31750</xdr:colOff>
      <xdr:row>73</xdr:row>
      <xdr:rowOff>143510</xdr:rowOff>
    </xdr:to>
    <xdr:sp macro="" textlink="">
      <xdr:nvSpPr>
        <xdr:cNvPr id="467" name="楕円 466"/>
        <xdr:cNvSpPr/>
      </xdr:nvSpPr>
      <xdr:spPr>
        <a:xfrm>
          <a:off x="14732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153687</xdr:rowOff>
    </xdr:from>
    <xdr:ext cx="762000" cy="259045"/>
    <xdr:sp macro="" textlink="">
      <xdr:nvSpPr>
        <xdr:cNvPr id="468" name="テキスト ボックス 467"/>
        <xdr:cNvSpPr txBox="1"/>
      </xdr:nvSpPr>
      <xdr:spPr>
        <a:xfrm>
          <a:off x="14401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19050</xdr:rowOff>
    </xdr:from>
    <xdr:to>
      <xdr:col>69</xdr:col>
      <xdr:colOff>142875</xdr:colOff>
      <xdr:row>73</xdr:row>
      <xdr:rowOff>120650</xdr:rowOff>
    </xdr:to>
    <xdr:sp macro="" textlink="">
      <xdr:nvSpPr>
        <xdr:cNvPr id="469" name="楕円 468"/>
        <xdr:cNvSpPr/>
      </xdr:nvSpPr>
      <xdr:spPr>
        <a:xfrm>
          <a:off x="13843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130827</xdr:rowOff>
    </xdr:from>
    <xdr:ext cx="762000" cy="259045"/>
    <xdr:sp macro="" textlink="">
      <xdr:nvSpPr>
        <xdr:cNvPr id="470" name="テキスト ボックス 469"/>
        <xdr:cNvSpPr txBox="1"/>
      </xdr:nvSpPr>
      <xdr:spPr>
        <a:xfrm>
          <a:off x="13512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160020</xdr:rowOff>
    </xdr:from>
    <xdr:to>
      <xdr:col>65</xdr:col>
      <xdr:colOff>53975</xdr:colOff>
      <xdr:row>73</xdr:row>
      <xdr:rowOff>90170</xdr:rowOff>
    </xdr:to>
    <xdr:sp macro="" textlink="">
      <xdr:nvSpPr>
        <xdr:cNvPr id="471" name="楕円 470"/>
        <xdr:cNvSpPr/>
      </xdr:nvSpPr>
      <xdr:spPr>
        <a:xfrm>
          <a:off x="12954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100347</xdr:rowOff>
    </xdr:from>
    <xdr:ext cx="762000" cy="259045"/>
    <xdr:sp macro="" textlink="">
      <xdr:nvSpPr>
        <xdr:cNvPr id="472" name="テキスト ボックス 471"/>
        <xdr:cNvSpPr txBox="1"/>
      </xdr:nvSpPr>
      <xdr:spPr>
        <a:xfrm>
          <a:off x="12623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66922</xdr:rowOff>
    </xdr:from>
    <xdr:to>
      <xdr:col>29</xdr:col>
      <xdr:colOff>127000</xdr:colOff>
      <xdr:row>15</xdr:row>
      <xdr:rowOff>119565</xdr:rowOff>
    </xdr:to>
    <xdr:cxnSp macro="">
      <xdr:nvCxnSpPr>
        <xdr:cNvPr id="52" name="直線コネクタ 51"/>
        <xdr:cNvCxnSpPr/>
      </xdr:nvCxnSpPr>
      <xdr:spPr bwMode="auto">
        <a:xfrm>
          <a:off x="5003800" y="2686297"/>
          <a:ext cx="647700" cy="52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128330</xdr:rowOff>
    </xdr:from>
    <xdr:ext cx="762000" cy="259045"/>
    <xdr:sp macro="" textlink="">
      <xdr:nvSpPr>
        <xdr:cNvPr id="53" name="人口1人当たり決算額の推移平均値テキスト130"/>
        <xdr:cNvSpPr txBox="1"/>
      </xdr:nvSpPr>
      <xdr:spPr>
        <a:xfrm>
          <a:off x="5740400" y="27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66922</xdr:rowOff>
    </xdr:from>
    <xdr:to>
      <xdr:col>26</xdr:col>
      <xdr:colOff>50800</xdr:colOff>
      <xdr:row>15</xdr:row>
      <xdr:rowOff>77307</xdr:rowOff>
    </xdr:to>
    <xdr:cxnSp macro="">
      <xdr:nvCxnSpPr>
        <xdr:cNvPr id="55" name="直線コネクタ 54"/>
        <xdr:cNvCxnSpPr/>
      </xdr:nvCxnSpPr>
      <xdr:spPr bwMode="auto">
        <a:xfrm flipV="1">
          <a:off x="4305300" y="2686297"/>
          <a:ext cx="698500" cy="1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102466</xdr:rowOff>
    </xdr:from>
    <xdr:ext cx="736600" cy="259045"/>
    <xdr:sp macro="" textlink="">
      <xdr:nvSpPr>
        <xdr:cNvPr id="57" name="テキスト ボックス 56"/>
        <xdr:cNvSpPr txBox="1"/>
      </xdr:nvSpPr>
      <xdr:spPr>
        <a:xfrm>
          <a:off x="4622800" y="289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8074</xdr:rowOff>
    </xdr:from>
    <xdr:to>
      <xdr:col>22</xdr:col>
      <xdr:colOff>114300</xdr:colOff>
      <xdr:row>15</xdr:row>
      <xdr:rowOff>77307</xdr:rowOff>
    </xdr:to>
    <xdr:cxnSp macro="">
      <xdr:nvCxnSpPr>
        <xdr:cNvPr id="58" name="直線コネクタ 57"/>
        <xdr:cNvCxnSpPr/>
      </xdr:nvCxnSpPr>
      <xdr:spPr bwMode="auto">
        <a:xfrm>
          <a:off x="3606800" y="2627449"/>
          <a:ext cx="6985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126894</xdr:rowOff>
    </xdr:from>
    <xdr:ext cx="762000" cy="259045"/>
    <xdr:sp macro="" textlink="">
      <xdr:nvSpPr>
        <xdr:cNvPr id="60" name="テキスト ボックス 59"/>
        <xdr:cNvSpPr txBox="1"/>
      </xdr:nvSpPr>
      <xdr:spPr>
        <a:xfrm>
          <a:off x="3924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8074</xdr:rowOff>
    </xdr:from>
    <xdr:to>
      <xdr:col>18</xdr:col>
      <xdr:colOff>177800</xdr:colOff>
      <xdr:row>15</xdr:row>
      <xdr:rowOff>56863</xdr:rowOff>
    </xdr:to>
    <xdr:cxnSp macro="">
      <xdr:nvCxnSpPr>
        <xdr:cNvPr id="61" name="直線コネクタ 60"/>
        <xdr:cNvCxnSpPr/>
      </xdr:nvCxnSpPr>
      <xdr:spPr bwMode="auto">
        <a:xfrm flipV="1">
          <a:off x="2908300" y="2627449"/>
          <a:ext cx="698500" cy="48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124869</xdr:rowOff>
    </xdr:from>
    <xdr:ext cx="762000" cy="259045"/>
    <xdr:sp macro="" textlink="">
      <xdr:nvSpPr>
        <xdr:cNvPr id="63" name="テキスト ボックス 62"/>
        <xdr:cNvSpPr txBox="1"/>
      </xdr:nvSpPr>
      <xdr:spPr>
        <a:xfrm>
          <a:off x="32258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17296</xdr:rowOff>
    </xdr:from>
    <xdr:ext cx="762000" cy="259045"/>
    <xdr:sp macro="" textlink="">
      <xdr:nvSpPr>
        <xdr:cNvPr id="65" name="テキスト ボックス 64"/>
        <xdr:cNvSpPr txBox="1"/>
      </xdr:nvSpPr>
      <xdr:spPr>
        <a:xfrm>
          <a:off x="2527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68765</xdr:rowOff>
    </xdr:from>
    <xdr:to>
      <xdr:col>29</xdr:col>
      <xdr:colOff>177800</xdr:colOff>
      <xdr:row>15</xdr:row>
      <xdr:rowOff>170365</xdr:rowOff>
    </xdr:to>
    <xdr:sp macro="" textlink="">
      <xdr:nvSpPr>
        <xdr:cNvPr id="71" name="楕円 70"/>
        <xdr:cNvSpPr/>
      </xdr:nvSpPr>
      <xdr:spPr bwMode="auto">
        <a:xfrm>
          <a:off x="5600700" y="268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85292</xdr:rowOff>
    </xdr:from>
    <xdr:ext cx="762000" cy="259045"/>
    <xdr:sp macro="" textlink="">
      <xdr:nvSpPr>
        <xdr:cNvPr id="72" name="人口1人当たり決算額の推移該当値テキスト130"/>
        <xdr:cNvSpPr txBox="1"/>
      </xdr:nvSpPr>
      <xdr:spPr>
        <a:xfrm>
          <a:off x="5740400" y="253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16122</xdr:rowOff>
    </xdr:from>
    <xdr:to>
      <xdr:col>26</xdr:col>
      <xdr:colOff>101600</xdr:colOff>
      <xdr:row>15</xdr:row>
      <xdr:rowOff>117722</xdr:rowOff>
    </xdr:to>
    <xdr:sp macro="" textlink="">
      <xdr:nvSpPr>
        <xdr:cNvPr id="73" name="楕円 72"/>
        <xdr:cNvSpPr/>
      </xdr:nvSpPr>
      <xdr:spPr bwMode="auto">
        <a:xfrm>
          <a:off x="4953000" y="2635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127899</xdr:rowOff>
    </xdr:from>
    <xdr:ext cx="736600" cy="259045"/>
    <xdr:sp macro="" textlink="">
      <xdr:nvSpPr>
        <xdr:cNvPr id="74" name="テキスト ボックス 73"/>
        <xdr:cNvSpPr txBox="1"/>
      </xdr:nvSpPr>
      <xdr:spPr>
        <a:xfrm>
          <a:off x="4622800" y="2404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26507</xdr:rowOff>
    </xdr:from>
    <xdr:to>
      <xdr:col>22</xdr:col>
      <xdr:colOff>165100</xdr:colOff>
      <xdr:row>15</xdr:row>
      <xdr:rowOff>128107</xdr:rowOff>
    </xdr:to>
    <xdr:sp macro="" textlink="">
      <xdr:nvSpPr>
        <xdr:cNvPr id="75" name="楕円 74"/>
        <xdr:cNvSpPr/>
      </xdr:nvSpPr>
      <xdr:spPr bwMode="auto">
        <a:xfrm>
          <a:off x="4254500" y="264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138284</xdr:rowOff>
    </xdr:from>
    <xdr:ext cx="762000" cy="259045"/>
    <xdr:sp macro="" textlink="">
      <xdr:nvSpPr>
        <xdr:cNvPr id="76" name="テキスト ボックス 75"/>
        <xdr:cNvSpPr txBox="1"/>
      </xdr:nvSpPr>
      <xdr:spPr>
        <a:xfrm>
          <a:off x="3924300" y="241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128724</xdr:rowOff>
    </xdr:from>
    <xdr:to>
      <xdr:col>19</xdr:col>
      <xdr:colOff>38100</xdr:colOff>
      <xdr:row>15</xdr:row>
      <xdr:rowOff>58874</xdr:rowOff>
    </xdr:to>
    <xdr:sp macro="" textlink="">
      <xdr:nvSpPr>
        <xdr:cNvPr id="77" name="楕円 76"/>
        <xdr:cNvSpPr/>
      </xdr:nvSpPr>
      <xdr:spPr bwMode="auto">
        <a:xfrm>
          <a:off x="3556000" y="257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69051</xdr:rowOff>
    </xdr:from>
    <xdr:ext cx="762000" cy="259045"/>
    <xdr:sp macro="" textlink="">
      <xdr:nvSpPr>
        <xdr:cNvPr id="78" name="テキスト ボックス 77"/>
        <xdr:cNvSpPr txBox="1"/>
      </xdr:nvSpPr>
      <xdr:spPr>
        <a:xfrm>
          <a:off x="3225800" y="234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6063</xdr:rowOff>
    </xdr:from>
    <xdr:to>
      <xdr:col>15</xdr:col>
      <xdr:colOff>101600</xdr:colOff>
      <xdr:row>15</xdr:row>
      <xdr:rowOff>107663</xdr:rowOff>
    </xdr:to>
    <xdr:sp macro="" textlink="">
      <xdr:nvSpPr>
        <xdr:cNvPr id="79" name="楕円 78"/>
        <xdr:cNvSpPr/>
      </xdr:nvSpPr>
      <xdr:spPr bwMode="auto">
        <a:xfrm>
          <a:off x="2857500" y="262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117840</xdr:rowOff>
    </xdr:from>
    <xdr:ext cx="762000" cy="259045"/>
    <xdr:sp macro="" textlink="">
      <xdr:nvSpPr>
        <xdr:cNvPr id="80" name="テキスト ボックス 79"/>
        <xdr:cNvSpPr txBox="1"/>
      </xdr:nvSpPr>
      <xdr:spPr>
        <a:xfrm>
          <a:off x="2527300" y="239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64005</xdr:rowOff>
    </xdr:from>
    <xdr:to>
      <xdr:col>29</xdr:col>
      <xdr:colOff>127000</xdr:colOff>
      <xdr:row>35</xdr:row>
      <xdr:rowOff>192184</xdr:rowOff>
    </xdr:to>
    <xdr:cxnSp macro="">
      <xdr:nvCxnSpPr>
        <xdr:cNvPr id="115" name="直線コネクタ 114"/>
        <xdr:cNvCxnSpPr/>
      </xdr:nvCxnSpPr>
      <xdr:spPr bwMode="auto">
        <a:xfrm>
          <a:off x="5003800" y="6674355"/>
          <a:ext cx="647700" cy="12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289062</xdr:rowOff>
    </xdr:from>
    <xdr:ext cx="762000" cy="259045"/>
    <xdr:sp macro="" textlink="">
      <xdr:nvSpPr>
        <xdr:cNvPr id="116" name="人口1人当たり決算額の推移平均値テキスト445"/>
        <xdr:cNvSpPr txBox="1"/>
      </xdr:nvSpPr>
      <xdr:spPr>
        <a:xfrm>
          <a:off x="5740400" y="655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17174</xdr:rowOff>
    </xdr:from>
    <xdr:to>
      <xdr:col>26</xdr:col>
      <xdr:colOff>50800</xdr:colOff>
      <xdr:row>35</xdr:row>
      <xdr:rowOff>64005</xdr:rowOff>
    </xdr:to>
    <xdr:cxnSp macro="">
      <xdr:nvCxnSpPr>
        <xdr:cNvPr id="118" name="直線コネクタ 117"/>
        <xdr:cNvCxnSpPr/>
      </xdr:nvCxnSpPr>
      <xdr:spPr bwMode="auto">
        <a:xfrm>
          <a:off x="4305300" y="6627524"/>
          <a:ext cx="698500" cy="46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168325</xdr:rowOff>
    </xdr:from>
    <xdr:ext cx="736600" cy="259045"/>
    <xdr:sp macro="" textlink="">
      <xdr:nvSpPr>
        <xdr:cNvPr id="120" name="テキスト ボックス 119"/>
        <xdr:cNvSpPr txBox="1"/>
      </xdr:nvSpPr>
      <xdr:spPr>
        <a:xfrm>
          <a:off x="4622800" y="677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322649</xdr:rowOff>
    </xdr:from>
    <xdr:to>
      <xdr:col>22</xdr:col>
      <xdr:colOff>114300</xdr:colOff>
      <xdr:row>35</xdr:row>
      <xdr:rowOff>17174</xdr:rowOff>
    </xdr:to>
    <xdr:cxnSp macro="">
      <xdr:nvCxnSpPr>
        <xdr:cNvPr id="121" name="直線コネクタ 120"/>
        <xdr:cNvCxnSpPr/>
      </xdr:nvCxnSpPr>
      <xdr:spPr bwMode="auto">
        <a:xfrm>
          <a:off x="3606800" y="6590099"/>
          <a:ext cx="698500" cy="37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143309</xdr:rowOff>
    </xdr:from>
    <xdr:ext cx="762000" cy="259045"/>
    <xdr:sp macro="" textlink="">
      <xdr:nvSpPr>
        <xdr:cNvPr id="123" name="テキスト ボックス 122"/>
        <xdr:cNvSpPr txBox="1"/>
      </xdr:nvSpPr>
      <xdr:spPr>
        <a:xfrm>
          <a:off x="3924300" y="675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315399</xdr:rowOff>
    </xdr:from>
    <xdr:to>
      <xdr:col>18</xdr:col>
      <xdr:colOff>177800</xdr:colOff>
      <xdr:row>34</xdr:row>
      <xdr:rowOff>322649</xdr:rowOff>
    </xdr:to>
    <xdr:cxnSp macro="">
      <xdr:nvCxnSpPr>
        <xdr:cNvPr id="124" name="直線コネクタ 123"/>
        <xdr:cNvCxnSpPr/>
      </xdr:nvCxnSpPr>
      <xdr:spPr bwMode="auto">
        <a:xfrm>
          <a:off x="2908300" y="6582849"/>
          <a:ext cx="698500" cy="7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270803</xdr:rowOff>
    </xdr:from>
    <xdr:ext cx="762000" cy="259045"/>
    <xdr:sp macro="" textlink="">
      <xdr:nvSpPr>
        <xdr:cNvPr id="126" name="テキスト ボックス 125"/>
        <xdr:cNvSpPr txBox="1"/>
      </xdr:nvSpPr>
      <xdr:spPr>
        <a:xfrm>
          <a:off x="32258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141384</xdr:rowOff>
    </xdr:from>
    <xdr:to>
      <xdr:col>29</xdr:col>
      <xdr:colOff>177800</xdr:colOff>
      <xdr:row>35</xdr:row>
      <xdr:rowOff>242984</xdr:rowOff>
    </xdr:to>
    <xdr:sp macro="" textlink="">
      <xdr:nvSpPr>
        <xdr:cNvPr id="134" name="楕円 133"/>
        <xdr:cNvSpPr/>
      </xdr:nvSpPr>
      <xdr:spPr bwMode="auto">
        <a:xfrm>
          <a:off x="5600700" y="675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113461</xdr:rowOff>
    </xdr:from>
    <xdr:ext cx="762000" cy="259045"/>
    <xdr:sp macro="" textlink="">
      <xdr:nvSpPr>
        <xdr:cNvPr id="135" name="人口1人当たり決算額の推移該当値テキスト445"/>
        <xdr:cNvSpPr txBox="1"/>
      </xdr:nvSpPr>
      <xdr:spPr>
        <a:xfrm>
          <a:off x="5740400" y="672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13205</xdr:rowOff>
    </xdr:from>
    <xdr:to>
      <xdr:col>26</xdr:col>
      <xdr:colOff>101600</xdr:colOff>
      <xdr:row>35</xdr:row>
      <xdr:rowOff>114805</xdr:rowOff>
    </xdr:to>
    <xdr:sp macro="" textlink="">
      <xdr:nvSpPr>
        <xdr:cNvPr id="136" name="楕円 135"/>
        <xdr:cNvSpPr/>
      </xdr:nvSpPr>
      <xdr:spPr bwMode="auto">
        <a:xfrm>
          <a:off x="4953000" y="6623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124981</xdr:rowOff>
    </xdr:from>
    <xdr:ext cx="736600" cy="259045"/>
    <xdr:sp macro="" textlink="">
      <xdr:nvSpPr>
        <xdr:cNvPr id="137" name="テキスト ボックス 136"/>
        <xdr:cNvSpPr txBox="1"/>
      </xdr:nvSpPr>
      <xdr:spPr>
        <a:xfrm>
          <a:off x="4622800" y="6392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309274</xdr:rowOff>
    </xdr:from>
    <xdr:to>
      <xdr:col>22</xdr:col>
      <xdr:colOff>165100</xdr:colOff>
      <xdr:row>35</xdr:row>
      <xdr:rowOff>67974</xdr:rowOff>
    </xdr:to>
    <xdr:sp macro="" textlink="">
      <xdr:nvSpPr>
        <xdr:cNvPr id="138" name="楕円 137"/>
        <xdr:cNvSpPr/>
      </xdr:nvSpPr>
      <xdr:spPr bwMode="auto">
        <a:xfrm>
          <a:off x="4254500" y="6576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78151</xdr:rowOff>
    </xdr:from>
    <xdr:ext cx="762000" cy="259045"/>
    <xdr:sp macro="" textlink="">
      <xdr:nvSpPr>
        <xdr:cNvPr id="139" name="テキスト ボックス 138"/>
        <xdr:cNvSpPr txBox="1"/>
      </xdr:nvSpPr>
      <xdr:spPr>
        <a:xfrm>
          <a:off x="3924300" y="63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271849</xdr:rowOff>
    </xdr:from>
    <xdr:to>
      <xdr:col>19</xdr:col>
      <xdr:colOff>38100</xdr:colOff>
      <xdr:row>35</xdr:row>
      <xdr:rowOff>30549</xdr:rowOff>
    </xdr:to>
    <xdr:sp macro="" textlink="">
      <xdr:nvSpPr>
        <xdr:cNvPr id="140" name="楕円 139"/>
        <xdr:cNvSpPr/>
      </xdr:nvSpPr>
      <xdr:spPr bwMode="auto">
        <a:xfrm>
          <a:off x="3556000" y="6539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40726</xdr:rowOff>
    </xdr:from>
    <xdr:ext cx="762000" cy="259045"/>
    <xdr:sp macro="" textlink="">
      <xdr:nvSpPr>
        <xdr:cNvPr id="141" name="テキスト ボックス 140"/>
        <xdr:cNvSpPr txBox="1"/>
      </xdr:nvSpPr>
      <xdr:spPr>
        <a:xfrm>
          <a:off x="3225800" y="630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264599</xdr:rowOff>
    </xdr:from>
    <xdr:to>
      <xdr:col>15</xdr:col>
      <xdr:colOff>101600</xdr:colOff>
      <xdr:row>35</xdr:row>
      <xdr:rowOff>23299</xdr:rowOff>
    </xdr:to>
    <xdr:sp macro="" textlink="">
      <xdr:nvSpPr>
        <xdr:cNvPr id="142" name="楕円 141"/>
        <xdr:cNvSpPr/>
      </xdr:nvSpPr>
      <xdr:spPr bwMode="auto">
        <a:xfrm>
          <a:off x="2857500" y="653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33476</xdr:rowOff>
    </xdr:from>
    <xdr:ext cx="762000" cy="259045"/>
    <xdr:sp macro="" textlink="">
      <xdr:nvSpPr>
        <xdr:cNvPr id="143" name="テキスト ボックス 142"/>
        <xdr:cNvSpPr txBox="1"/>
      </xdr:nvSpPr>
      <xdr:spPr>
        <a:xfrm>
          <a:off x="2527300" y="6300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130,955
130,112
796.75
66,965,910
65,204,211
1,420,637
36,155,393
71,747,596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8353</xdr:rowOff>
    </xdr:from>
    <xdr:to>
      <xdr:col>24</xdr:col>
      <xdr:colOff>63500</xdr:colOff>
      <xdr:row>36</xdr:row>
      <xdr:rowOff>65274</xdr:rowOff>
    </xdr:to>
    <xdr:cxnSp macro="">
      <xdr:nvCxnSpPr>
        <xdr:cNvPr id="63" name="直線コネクタ 62"/>
        <xdr:cNvCxnSpPr/>
      </xdr:nvCxnSpPr>
      <xdr:spPr>
        <a:xfrm>
          <a:off x="3797300" y="6180553"/>
          <a:ext cx="8382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166021</xdr:rowOff>
    </xdr:from>
    <xdr:ext cx="534377" cy="259045"/>
    <xdr:sp macro="" textlink="">
      <xdr:nvSpPr>
        <xdr:cNvPr id="64" name="人件費平均値テキスト"/>
        <xdr:cNvSpPr txBox="1"/>
      </xdr:nvSpPr>
      <xdr:spPr>
        <a:xfrm>
          <a:off x="4686300" y="582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8353</xdr:rowOff>
    </xdr:from>
    <xdr:to>
      <xdr:col>19</xdr:col>
      <xdr:colOff>177800</xdr:colOff>
      <xdr:row>36</xdr:row>
      <xdr:rowOff>83007</xdr:rowOff>
    </xdr:to>
    <xdr:cxnSp macro="">
      <xdr:nvCxnSpPr>
        <xdr:cNvPr id="66" name="直線コネクタ 65"/>
        <xdr:cNvCxnSpPr/>
      </xdr:nvCxnSpPr>
      <xdr:spPr>
        <a:xfrm flipV="1">
          <a:off x="2908300" y="6180553"/>
          <a:ext cx="889000" cy="7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133908</xdr:rowOff>
    </xdr:from>
    <xdr:ext cx="534377" cy="259045"/>
    <xdr:sp macro="" textlink="">
      <xdr:nvSpPr>
        <xdr:cNvPr id="68" name="テキスト ボックス 67"/>
        <xdr:cNvSpPr txBox="1"/>
      </xdr:nvSpPr>
      <xdr:spPr>
        <a:xfrm>
          <a:off x="3530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83007</xdr:rowOff>
    </xdr:from>
    <xdr:to>
      <xdr:col>15</xdr:col>
      <xdr:colOff>50800</xdr:colOff>
      <xdr:row>36</xdr:row>
      <xdr:rowOff>88624</xdr:rowOff>
    </xdr:to>
    <xdr:cxnSp macro="">
      <xdr:nvCxnSpPr>
        <xdr:cNvPr id="69" name="直線コネクタ 68"/>
        <xdr:cNvCxnSpPr/>
      </xdr:nvCxnSpPr>
      <xdr:spPr>
        <a:xfrm flipV="1">
          <a:off x="2019300" y="6255207"/>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131426</xdr:rowOff>
    </xdr:from>
    <xdr:ext cx="534377" cy="259045"/>
    <xdr:sp macro="" textlink="">
      <xdr:nvSpPr>
        <xdr:cNvPr id="71" name="テキスト ボックス 70"/>
        <xdr:cNvSpPr txBox="1"/>
      </xdr:nvSpPr>
      <xdr:spPr>
        <a:xfrm>
          <a:off x="2641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20959</xdr:rowOff>
    </xdr:from>
    <xdr:to>
      <xdr:col>10</xdr:col>
      <xdr:colOff>114300</xdr:colOff>
      <xdr:row>36</xdr:row>
      <xdr:rowOff>88624</xdr:rowOff>
    </xdr:to>
    <xdr:cxnSp macro="">
      <xdr:nvCxnSpPr>
        <xdr:cNvPr id="72" name="直線コネクタ 71"/>
        <xdr:cNvCxnSpPr/>
      </xdr:nvCxnSpPr>
      <xdr:spPr>
        <a:xfrm>
          <a:off x="1130300" y="6193159"/>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46191</xdr:rowOff>
    </xdr:from>
    <xdr:ext cx="534377" cy="259045"/>
    <xdr:sp macro="" textlink="">
      <xdr:nvSpPr>
        <xdr:cNvPr id="74" name="テキスト ボックス 73"/>
        <xdr:cNvSpPr txBox="1"/>
      </xdr:nvSpPr>
      <xdr:spPr>
        <a:xfrm>
          <a:off x="1752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61344</xdr:rowOff>
    </xdr:from>
    <xdr:ext cx="534377" cy="259045"/>
    <xdr:sp macro="" textlink="">
      <xdr:nvSpPr>
        <xdr:cNvPr id="76" name="テキスト ボックス 75"/>
        <xdr:cNvSpPr txBox="1"/>
      </xdr:nvSpPr>
      <xdr:spPr>
        <a:xfrm>
          <a:off x="863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14474</xdr:rowOff>
    </xdr:from>
    <xdr:to>
      <xdr:col>24</xdr:col>
      <xdr:colOff>114300</xdr:colOff>
      <xdr:row>36</xdr:row>
      <xdr:rowOff>116074</xdr:rowOff>
    </xdr:to>
    <xdr:sp macro="" textlink="">
      <xdr:nvSpPr>
        <xdr:cNvPr id="82" name="楕円 81"/>
        <xdr:cNvSpPr/>
      </xdr:nvSpPr>
      <xdr:spPr>
        <a:xfrm>
          <a:off x="4584700" y="61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164351</xdr:rowOff>
    </xdr:from>
    <xdr:ext cx="534377" cy="259045"/>
    <xdr:sp macro="" textlink="">
      <xdr:nvSpPr>
        <xdr:cNvPr id="83" name="人件費該当値テキスト"/>
        <xdr:cNvSpPr txBox="1"/>
      </xdr:nvSpPr>
      <xdr:spPr>
        <a:xfrm>
          <a:off x="4686300" y="616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129003</xdr:rowOff>
    </xdr:from>
    <xdr:to>
      <xdr:col>20</xdr:col>
      <xdr:colOff>38100</xdr:colOff>
      <xdr:row>36</xdr:row>
      <xdr:rowOff>59153</xdr:rowOff>
    </xdr:to>
    <xdr:sp macro="" textlink="">
      <xdr:nvSpPr>
        <xdr:cNvPr id="84" name="楕円 83"/>
        <xdr:cNvSpPr/>
      </xdr:nvSpPr>
      <xdr:spPr>
        <a:xfrm>
          <a:off x="3746500" y="612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50280</xdr:rowOff>
    </xdr:from>
    <xdr:ext cx="534377" cy="259045"/>
    <xdr:sp macro="" textlink="">
      <xdr:nvSpPr>
        <xdr:cNvPr id="85" name="テキスト ボックス 84"/>
        <xdr:cNvSpPr txBox="1"/>
      </xdr:nvSpPr>
      <xdr:spPr>
        <a:xfrm>
          <a:off x="3530111" y="622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32207</xdr:rowOff>
    </xdr:from>
    <xdr:to>
      <xdr:col>15</xdr:col>
      <xdr:colOff>101600</xdr:colOff>
      <xdr:row>36</xdr:row>
      <xdr:rowOff>133807</xdr:rowOff>
    </xdr:to>
    <xdr:sp macro="" textlink="">
      <xdr:nvSpPr>
        <xdr:cNvPr id="86" name="楕円 85"/>
        <xdr:cNvSpPr/>
      </xdr:nvSpPr>
      <xdr:spPr>
        <a:xfrm>
          <a:off x="28575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124934</xdr:rowOff>
    </xdr:from>
    <xdr:ext cx="534377" cy="259045"/>
    <xdr:sp macro="" textlink="">
      <xdr:nvSpPr>
        <xdr:cNvPr id="87" name="テキスト ボックス 86"/>
        <xdr:cNvSpPr txBox="1"/>
      </xdr:nvSpPr>
      <xdr:spPr>
        <a:xfrm>
          <a:off x="2641111" y="62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37824</xdr:rowOff>
    </xdr:from>
    <xdr:to>
      <xdr:col>10</xdr:col>
      <xdr:colOff>165100</xdr:colOff>
      <xdr:row>36</xdr:row>
      <xdr:rowOff>139424</xdr:rowOff>
    </xdr:to>
    <xdr:sp macro="" textlink="">
      <xdr:nvSpPr>
        <xdr:cNvPr id="88" name="楕円 87"/>
        <xdr:cNvSpPr/>
      </xdr:nvSpPr>
      <xdr:spPr>
        <a:xfrm>
          <a:off x="1968500" y="62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130551</xdr:rowOff>
    </xdr:from>
    <xdr:ext cx="534377" cy="259045"/>
    <xdr:sp macro="" textlink="">
      <xdr:nvSpPr>
        <xdr:cNvPr id="89" name="テキスト ボックス 88"/>
        <xdr:cNvSpPr txBox="1"/>
      </xdr:nvSpPr>
      <xdr:spPr>
        <a:xfrm>
          <a:off x="1752111" y="630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141609</xdr:rowOff>
    </xdr:from>
    <xdr:to>
      <xdr:col>6</xdr:col>
      <xdr:colOff>38100</xdr:colOff>
      <xdr:row>36</xdr:row>
      <xdr:rowOff>71759</xdr:rowOff>
    </xdr:to>
    <xdr:sp macro="" textlink="">
      <xdr:nvSpPr>
        <xdr:cNvPr id="90" name="楕円 89"/>
        <xdr:cNvSpPr/>
      </xdr:nvSpPr>
      <xdr:spPr>
        <a:xfrm>
          <a:off x="1079500" y="61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62886</xdr:rowOff>
    </xdr:from>
    <xdr:ext cx="534377" cy="259045"/>
    <xdr:sp macro="" textlink="">
      <xdr:nvSpPr>
        <xdr:cNvPr id="91" name="テキスト ボックス 90"/>
        <xdr:cNvSpPr txBox="1"/>
      </xdr:nvSpPr>
      <xdr:spPr>
        <a:xfrm>
          <a:off x="863111" y="62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61389</xdr:rowOff>
    </xdr:from>
    <xdr:to>
      <xdr:col>24</xdr:col>
      <xdr:colOff>63500</xdr:colOff>
      <xdr:row>57</xdr:row>
      <xdr:rowOff>4336</xdr:rowOff>
    </xdr:to>
    <xdr:cxnSp macro="">
      <xdr:nvCxnSpPr>
        <xdr:cNvPr id="123" name="直線コネクタ 122"/>
        <xdr:cNvCxnSpPr/>
      </xdr:nvCxnSpPr>
      <xdr:spPr>
        <a:xfrm flipV="1">
          <a:off x="3797300" y="9662589"/>
          <a:ext cx="838200" cy="11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133331</xdr:rowOff>
    </xdr:from>
    <xdr:ext cx="534377" cy="259045"/>
    <xdr:sp macro="" textlink="">
      <xdr:nvSpPr>
        <xdr:cNvPr id="124" name="物件費平均値テキスト"/>
        <xdr:cNvSpPr txBox="1"/>
      </xdr:nvSpPr>
      <xdr:spPr>
        <a:xfrm>
          <a:off x="4686300" y="9391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122163</xdr:rowOff>
    </xdr:from>
    <xdr:to>
      <xdr:col>19</xdr:col>
      <xdr:colOff>177800</xdr:colOff>
      <xdr:row>57</xdr:row>
      <xdr:rowOff>4336</xdr:rowOff>
    </xdr:to>
    <xdr:cxnSp macro="">
      <xdr:nvCxnSpPr>
        <xdr:cNvPr id="126" name="直線コネクタ 125"/>
        <xdr:cNvCxnSpPr/>
      </xdr:nvCxnSpPr>
      <xdr:spPr>
        <a:xfrm>
          <a:off x="2908300" y="9723363"/>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72676</xdr:rowOff>
    </xdr:from>
    <xdr:ext cx="534377" cy="259045"/>
    <xdr:sp macro="" textlink="">
      <xdr:nvSpPr>
        <xdr:cNvPr id="128" name="テキスト ボックス 127"/>
        <xdr:cNvSpPr txBox="1"/>
      </xdr:nvSpPr>
      <xdr:spPr>
        <a:xfrm>
          <a:off x="3530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122163</xdr:rowOff>
    </xdr:from>
    <xdr:to>
      <xdr:col>15</xdr:col>
      <xdr:colOff>50800</xdr:colOff>
      <xdr:row>56</xdr:row>
      <xdr:rowOff>143553</xdr:rowOff>
    </xdr:to>
    <xdr:cxnSp macro="">
      <xdr:nvCxnSpPr>
        <xdr:cNvPr id="129" name="直線コネクタ 128"/>
        <xdr:cNvCxnSpPr/>
      </xdr:nvCxnSpPr>
      <xdr:spPr>
        <a:xfrm flipV="1">
          <a:off x="2019300" y="9723363"/>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121466</xdr:rowOff>
    </xdr:from>
    <xdr:ext cx="534377" cy="259045"/>
    <xdr:sp macro="" textlink="">
      <xdr:nvSpPr>
        <xdr:cNvPr id="131" name="テキスト ボックス 130"/>
        <xdr:cNvSpPr txBox="1"/>
      </xdr:nvSpPr>
      <xdr:spPr>
        <a:xfrm>
          <a:off x="2641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143553</xdr:rowOff>
    </xdr:from>
    <xdr:to>
      <xdr:col>10</xdr:col>
      <xdr:colOff>114300</xdr:colOff>
      <xdr:row>57</xdr:row>
      <xdr:rowOff>116775</xdr:rowOff>
    </xdr:to>
    <xdr:cxnSp macro="">
      <xdr:nvCxnSpPr>
        <xdr:cNvPr id="132" name="直線コネクタ 131"/>
        <xdr:cNvCxnSpPr/>
      </xdr:nvCxnSpPr>
      <xdr:spPr>
        <a:xfrm flipV="1">
          <a:off x="1130300" y="9744753"/>
          <a:ext cx="889000" cy="14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26400</xdr:rowOff>
    </xdr:from>
    <xdr:ext cx="534377" cy="259045"/>
    <xdr:sp macro="" textlink="">
      <xdr:nvSpPr>
        <xdr:cNvPr id="134" name="テキスト ボックス 133"/>
        <xdr:cNvSpPr txBox="1"/>
      </xdr:nvSpPr>
      <xdr:spPr>
        <a:xfrm>
          <a:off x="1752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6" name="テキスト ボックス 135"/>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10589</xdr:rowOff>
    </xdr:from>
    <xdr:to>
      <xdr:col>24</xdr:col>
      <xdr:colOff>114300</xdr:colOff>
      <xdr:row>56</xdr:row>
      <xdr:rowOff>112189</xdr:rowOff>
    </xdr:to>
    <xdr:sp macro="" textlink="">
      <xdr:nvSpPr>
        <xdr:cNvPr id="142" name="楕円 141"/>
        <xdr:cNvSpPr/>
      </xdr:nvSpPr>
      <xdr:spPr>
        <a:xfrm>
          <a:off x="4584700" y="961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160466</xdr:rowOff>
    </xdr:from>
    <xdr:ext cx="534377" cy="259045"/>
    <xdr:sp macro="" textlink="">
      <xdr:nvSpPr>
        <xdr:cNvPr id="143" name="物件費該当値テキスト"/>
        <xdr:cNvSpPr txBox="1"/>
      </xdr:nvSpPr>
      <xdr:spPr>
        <a:xfrm>
          <a:off x="4686300" y="959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124986</xdr:rowOff>
    </xdr:from>
    <xdr:to>
      <xdr:col>20</xdr:col>
      <xdr:colOff>38100</xdr:colOff>
      <xdr:row>57</xdr:row>
      <xdr:rowOff>55136</xdr:rowOff>
    </xdr:to>
    <xdr:sp macro="" textlink="">
      <xdr:nvSpPr>
        <xdr:cNvPr id="144" name="楕円 143"/>
        <xdr:cNvSpPr/>
      </xdr:nvSpPr>
      <xdr:spPr>
        <a:xfrm>
          <a:off x="3746500" y="97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46263</xdr:rowOff>
    </xdr:from>
    <xdr:ext cx="534377" cy="259045"/>
    <xdr:sp macro="" textlink="">
      <xdr:nvSpPr>
        <xdr:cNvPr id="145" name="テキスト ボックス 144"/>
        <xdr:cNvSpPr txBox="1"/>
      </xdr:nvSpPr>
      <xdr:spPr>
        <a:xfrm>
          <a:off x="3530111" y="98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71363</xdr:rowOff>
    </xdr:from>
    <xdr:to>
      <xdr:col>15</xdr:col>
      <xdr:colOff>101600</xdr:colOff>
      <xdr:row>57</xdr:row>
      <xdr:rowOff>1513</xdr:rowOff>
    </xdr:to>
    <xdr:sp macro="" textlink="">
      <xdr:nvSpPr>
        <xdr:cNvPr id="146" name="楕円 145"/>
        <xdr:cNvSpPr/>
      </xdr:nvSpPr>
      <xdr:spPr>
        <a:xfrm>
          <a:off x="2857500" y="9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164090</xdr:rowOff>
    </xdr:from>
    <xdr:ext cx="534377" cy="259045"/>
    <xdr:sp macro="" textlink="">
      <xdr:nvSpPr>
        <xdr:cNvPr id="147" name="テキスト ボックス 146"/>
        <xdr:cNvSpPr txBox="1"/>
      </xdr:nvSpPr>
      <xdr:spPr>
        <a:xfrm>
          <a:off x="2641111" y="97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92753</xdr:rowOff>
    </xdr:from>
    <xdr:to>
      <xdr:col>10</xdr:col>
      <xdr:colOff>165100</xdr:colOff>
      <xdr:row>57</xdr:row>
      <xdr:rowOff>22903</xdr:rowOff>
    </xdr:to>
    <xdr:sp macro="" textlink="">
      <xdr:nvSpPr>
        <xdr:cNvPr id="148" name="楕円 147"/>
        <xdr:cNvSpPr/>
      </xdr:nvSpPr>
      <xdr:spPr>
        <a:xfrm>
          <a:off x="1968500" y="96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14030</xdr:rowOff>
    </xdr:from>
    <xdr:ext cx="534377" cy="259045"/>
    <xdr:sp macro="" textlink="">
      <xdr:nvSpPr>
        <xdr:cNvPr id="149" name="テキスト ボックス 148"/>
        <xdr:cNvSpPr txBox="1"/>
      </xdr:nvSpPr>
      <xdr:spPr>
        <a:xfrm>
          <a:off x="1752111" y="978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65975</xdr:rowOff>
    </xdr:from>
    <xdr:to>
      <xdr:col>6</xdr:col>
      <xdr:colOff>38100</xdr:colOff>
      <xdr:row>57</xdr:row>
      <xdr:rowOff>167575</xdr:rowOff>
    </xdr:to>
    <xdr:sp macro="" textlink="">
      <xdr:nvSpPr>
        <xdr:cNvPr id="150" name="楕円 149"/>
        <xdr:cNvSpPr/>
      </xdr:nvSpPr>
      <xdr:spPr>
        <a:xfrm>
          <a:off x="1079500" y="98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158702</xdr:rowOff>
    </xdr:from>
    <xdr:ext cx="534377" cy="259045"/>
    <xdr:sp macro="" textlink="">
      <xdr:nvSpPr>
        <xdr:cNvPr id="151" name="テキスト ボックス 150"/>
        <xdr:cNvSpPr txBox="1"/>
      </xdr:nvSpPr>
      <xdr:spPr>
        <a:xfrm>
          <a:off x="863111" y="993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158293</xdr:rowOff>
    </xdr:from>
    <xdr:to>
      <xdr:col>24</xdr:col>
      <xdr:colOff>63500</xdr:colOff>
      <xdr:row>75</xdr:row>
      <xdr:rowOff>28829</xdr:rowOff>
    </xdr:to>
    <xdr:cxnSp macro="">
      <xdr:nvCxnSpPr>
        <xdr:cNvPr id="180" name="直線コネクタ 179"/>
        <xdr:cNvCxnSpPr/>
      </xdr:nvCxnSpPr>
      <xdr:spPr>
        <a:xfrm>
          <a:off x="3797300" y="12845593"/>
          <a:ext cx="8382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73119</xdr:rowOff>
    </xdr:from>
    <xdr:ext cx="469744" cy="259045"/>
    <xdr:sp macro="" textlink="">
      <xdr:nvSpPr>
        <xdr:cNvPr id="181" name="維持補修費平均値テキスト"/>
        <xdr:cNvSpPr txBox="1"/>
      </xdr:nvSpPr>
      <xdr:spPr>
        <a:xfrm>
          <a:off x="4686300" y="13103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158293</xdr:rowOff>
    </xdr:from>
    <xdr:to>
      <xdr:col>19</xdr:col>
      <xdr:colOff>177800</xdr:colOff>
      <xdr:row>75</xdr:row>
      <xdr:rowOff>59919</xdr:rowOff>
    </xdr:to>
    <xdr:cxnSp macro="">
      <xdr:nvCxnSpPr>
        <xdr:cNvPr id="183" name="直線コネクタ 182"/>
        <xdr:cNvCxnSpPr/>
      </xdr:nvCxnSpPr>
      <xdr:spPr>
        <a:xfrm flipV="1">
          <a:off x="2908300" y="12845593"/>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162882</xdr:rowOff>
    </xdr:from>
    <xdr:ext cx="469744" cy="259045"/>
    <xdr:sp macro="" textlink="">
      <xdr:nvSpPr>
        <xdr:cNvPr id="185" name="テキスト ボックス 184"/>
        <xdr:cNvSpPr txBox="1"/>
      </xdr:nvSpPr>
      <xdr:spPr>
        <a:xfrm>
          <a:off x="3562428" y="1319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59919</xdr:rowOff>
    </xdr:from>
    <xdr:to>
      <xdr:col>15</xdr:col>
      <xdr:colOff>50800</xdr:colOff>
      <xdr:row>75</xdr:row>
      <xdr:rowOff>165684</xdr:rowOff>
    </xdr:to>
    <xdr:cxnSp macro="">
      <xdr:nvCxnSpPr>
        <xdr:cNvPr id="186" name="直線コネクタ 185"/>
        <xdr:cNvCxnSpPr/>
      </xdr:nvCxnSpPr>
      <xdr:spPr>
        <a:xfrm flipV="1">
          <a:off x="2019300" y="12918669"/>
          <a:ext cx="889000" cy="1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41724</xdr:rowOff>
    </xdr:from>
    <xdr:ext cx="469744" cy="259045"/>
    <xdr:sp macro="" textlink="">
      <xdr:nvSpPr>
        <xdr:cNvPr id="188" name="テキスト ボックス 187"/>
        <xdr:cNvSpPr txBox="1"/>
      </xdr:nvSpPr>
      <xdr:spPr>
        <a:xfrm>
          <a:off x="2673428" y="132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50774</xdr:rowOff>
    </xdr:from>
    <xdr:to>
      <xdr:col>10</xdr:col>
      <xdr:colOff>114300</xdr:colOff>
      <xdr:row>75</xdr:row>
      <xdr:rowOff>165684</xdr:rowOff>
    </xdr:to>
    <xdr:cxnSp macro="">
      <xdr:nvCxnSpPr>
        <xdr:cNvPr id="189" name="直線コネクタ 188"/>
        <xdr:cNvCxnSpPr/>
      </xdr:nvCxnSpPr>
      <xdr:spPr>
        <a:xfrm>
          <a:off x="1130300" y="12909524"/>
          <a:ext cx="889000" cy="1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119676</xdr:rowOff>
    </xdr:from>
    <xdr:ext cx="469744" cy="259045"/>
    <xdr:sp macro="" textlink="">
      <xdr:nvSpPr>
        <xdr:cNvPr id="191" name="テキスト ボックス 190"/>
        <xdr:cNvSpPr txBox="1"/>
      </xdr:nvSpPr>
      <xdr:spPr>
        <a:xfrm>
          <a:off x="1784428" y="1332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126764</xdr:rowOff>
    </xdr:from>
    <xdr:ext cx="469744" cy="259045"/>
    <xdr:sp macro="" textlink="">
      <xdr:nvSpPr>
        <xdr:cNvPr id="193" name="テキスト ボックス 192"/>
        <xdr:cNvSpPr txBox="1"/>
      </xdr:nvSpPr>
      <xdr:spPr>
        <a:xfrm>
          <a:off x="895428"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149479</xdr:rowOff>
    </xdr:from>
    <xdr:to>
      <xdr:col>24</xdr:col>
      <xdr:colOff>114300</xdr:colOff>
      <xdr:row>75</xdr:row>
      <xdr:rowOff>79629</xdr:rowOff>
    </xdr:to>
    <xdr:sp macro="" textlink="">
      <xdr:nvSpPr>
        <xdr:cNvPr id="199" name="楕円 198"/>
        <xdr:cNvSpPr/>
      </xdr:nvSpPr>
      <xdr:spPr>
        <a:xfrm>
          <a:off x="4584700" y="128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906</xdr:rowOff>
    </xdr:from>
    <xdr:ext cx="469744" cy="259045"/>
    <xdr:sp macro="" textlink="">
      <xdr:nvSpPr>
        <xdr:cNvPr id="200" name="維持補修費該当値テキスト"/>
        <xdr:cNvSpPr txBox="1"/>
      </xdr:nvSpPr>
      <xdr:spPr>
        <a:xfrm>
          <a:off x="4686300" y="1268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107493</xdr:rowOff>
    </xdr:from>
    <xdr:to>
      <xdr:col>20</xdr:col>
      <xdr:colOff>38100</xdr:colOff>
      <xdr:row>75</xdr:row>
      <xdr:rowOff>37643</xdr:rowOff>
    </xdr:to>
    <xdr:sp macro="" textlink="">
      <xdr:nvSpPr>
        <xdr:cNvPr id="201" name="楕円 200"/>
        <xdr:cNvSpPr/>
      </xdr:nvSpPr>
      <xdr:spPr>
        <a:xfrm>
          <a:off x="3746500" y="127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54170</xdr:rowOff>
    </xdr:from>
    <xdr:ext cx="469744" cy="259045"/>
    <xdr:sp macro="" textlink="">
      <xdr:nvSpPr>
        <xdr:cNvPr id="202" name="テキスト ボックス 201"/>
        <xdr:cNvSpPr txBox="1"/>
      </xdr:nvSpPr>
      <xdr:spPr>
        <a:xfrm>
          <a:off x="3562428" y="1257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9119</xdr:rowOff>
    </xdr:from>
    <xdr:to>
      <xdr:col>15</xdr:col>
      <xdr:colOff>101600</xdr:colOff>
      <xdr:row>75</xdr:row>
      <xdr:rowOff>110719</xdr:rowOff>
    </xdr:to>
    <xdr:sp macro="" textlink="">
      <xdr:nvSpPr>
        <xdr:cNvPr id="203" name="楕円 202"/>
        <xdr:cNvSpPr/>
      </xdr:nvSpPr>
      <xdr:spPr>
        <a:xfrm>
          <a:off x="2857500" y="128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127246</xdr:rowOff>
    </xdr:from>
    <xdr:ext cx="469744" cy="259045"/>
    <xdr:sp macro="" textlink="">
      <xdr:nvSpPr>
        <xdr:cNvPr id="204" name="テキスト ボックス 203"/>
        <xdr:cNvSpPr txBox="1"/>
      </xdr:nvSpPr>
      <xdr:spPr>
        <a:xfrm>
          <a:off x="2673428" y="1264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114884</xdr:rowOff>
    </xdr:from>
    <xdr:to>
      <xdr:col>10</xdr:col>
      <xdr:colOff>165100</xdr:colOff>
      <xdr:row>76</xdr:row>
      <xdr:rowOff>45034</xdr:rowOff>
    </xdr:to>
    <xdr:sp macro="" textlink="">
      <xdr:nvSpPr>
        <xdr:cNvPr id="205" name="楕円 204"/>
        <xdr:cNvSpPr/>
      </xdr:nvSpPr>
      <xdr:spPr>
        <a:xfrm>
          <a:off x="1968500" y="129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61561</xdr:rowOff>
    </xdr:from>
    <xdr:ext cx="469744" cy="259045"/>
    <xdr:sp macro="" textlink="">
      <xdr:nvSpPr>
        <xdr:cNvPr id="206" name="テキスト ボックス 205"/>
        <xdr:cNvSpPr txBox="1"/>
      </xdr:nvSpPr>
      <xdr:spPr>
        <a:xfrm>
          <a:off x="1784428" y="127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171424</xdr:rowOff>
    </xdr:from>
    <xdr:to>
      <xdr:col>6</xdr:col>
      <xdr:colOff>38100</xdr:colOff>
      <xdr:row>75</xdr:row>
      <xdr:rowOff>101574</xdr:rowOff>
    </xdr:to>
    <xdr:sp macro="" textlink="">
      <xdr:nvSpPr>
        <xdr:cNvPr id="207" name="楕円 206"/>
        <xdr:cNvSpPr/>
      </xdr:nvSpPr>
      <xdr:spPr>
        <a:xfrm>
          <a:off x="1079500" y="128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118101</xdr:rowOff>
    </xdr:from>
    <xdr:ext cx="469744" cy="259045"/>
    <xdr:sp macro="" textlink="">
      <xdr:nvSpPr>
        <xdr:cNvPr id="208" name="テキスト ボックス 207"/>
        <xdr:cNvSpPr txBox="1"/>
      </xdr:nvSpPr>
      <xdr:spPr>
        <a:xfrm>
          <a:off x="895428" y="126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161849</xdr:rowOff>
    </xdr:from>
    <xdr:to>
      <xdr:col>24</xdr:col>
      <xdr:colOff>63500</xdr:colOff>
      <xdr:row>96</xdr:row>
      <xdr:rowOff>165646</xdr:rowOff>
    </xdr:to>
    <xdr:cxnSp macro="">
      <xdr:nvCxnSpPr>
        <xdr:cNvPr id="238" name="直線コネクタ 237"/>
        <xdr:cNvCxnSpPr/>
      </xdr:nvCxnSpPr>
      <xdr:spPr>
        <a:xfrm flipV="1">
          <a:off x="3797300" y="16621049"/>
          <a:ext cx="8382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50474</xdr:rowOff>
    </xdr:from>
    <xdr:ext cx="599010" cy="259045"/>
    <xdr:sp macro="" textlink="">
      <xdr:nvSpPr>
        <xdr:cNvPr id="239" name="扶助費平均値テキスト"/>
        <xdr:cNvSpPr txBox="1"/>
      </xdr:nvSpPr>
      <xdr:spPr>
        <a:xfrm>
          <a:off x="4686300" y="1616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165646</xdr:rowOff>
    </xdr:from>
    <xdr:to>
      <xdr:col>19</xdr:col>
      <xdr:colOff>177800</xdr:colOff>
      <xdr:row>97</xdr:row>
      <xdr:rowOff>24600</xdr:rowOff>
    </xdr:to>
    <xdr:cxnSp macro="">
      <xdr:nvCxnSpPr>
        <xdr:cNvPr id="241" name="直線コネクタ 240"/>
        <xdr:cNvCxnSpPr/>
      </xdr:nvCxnSpPr>
      <xdr:spPr>
        <a:xfrm flipV="1">
          <a:off x="2908300" y="16624846"/>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167175</xdr:rowOff>
    </xdr:from>
    <xdr:ext cx="599010" cy="259045"/>
    <xdr:sp macro="" textlink="">
      <xdr:nvSpPr>
        <xdr:cNvPr id="243" name="テキスト ボックス 242"/>
        <xdr:cNvSpPr txBox="1"/>
      </xdr:nvSpPr>
      <xdr:spPr>
        <a:xfrm>
          <a:off x="3497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24600</xdr:rowOff>
    </xdr:from>
    <xdr:to>
      <xdr:col>15</xdr:col>
      <xdr:colOff>50800</xdr:colOff>
      <xdr:row>97</xdr:row>
      <xdr:rowOff>93014</xdr:rowOff>
    </xdr:to>
    <xdr:cxnSp macro="">
      <xdr:nvCxnSpPr>
        <xdr:cNvPr id="244" name="直線コネクタ 243"/>
        <xdr:cNvCxnSpPr/>
      </xdr:nvCxnSpPr>
      <xdr:spPr>
        <a:xfrm flipV="1">
          <a:off x="2019300" y="16655250"/>
          <a:ext cx="889000" cy="6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24744</xdr:rowOff>
    </xdr:from>
    <xdr:ext cx="599010" cy="259045"/>
    <xdr:sp macro="" textlink="">
      <xdr:nvSpPr>
        <xdr:cNvPr id="246" name="テキスト ボックス 245"/>
        <xdr:cNvSpPr txBox="1"/>
      </xdr:nvSpPr>
      <xdr:spPr>
        <a:xfrm>
          <a:off x="2608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93014</xdr:rowOff>
    </xdr:from>
    <xdr:to>
      <xdr:col>10</xdr:col>
      <xdr:colOff>114300</xdr:colOff>
      <xdr:row>97</xdr:row>
      <xdr:rowOff>144653</xdr:rowOff>
    </xdr:to>
    <xdr:cxnSp macro="">
      <xdr:nvCxnSpPr>
        <xdr:cNvPr id="247" name="直線コネクタ 246"/>
        <xdr:cNvCxnSpPr/>
      </xdr:nvCxnSpPr>
      <xdr:spPr>
        <a:xfrm flipV="1">
          <a:off x="1130300" y="16723664"/>
          <a:ext cx="889000" cy="5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82439</xdr:rowOff>
    </xdr:from>
    <xdr:ext cx="599010" cy="259045"/>
    <xdr:sp macro="" textlink="">
      <xdr:nvSpPr>
        <xdr:cNvPr id="249" name="テキスト ボックス 248"/>
        <xdr:cNvSpPr txBox="1"/>
      </xdr:nvSpPr>
      <xdr:spPr>
        <a:xfrm>
          <a:off x="1719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51" name="テキスト ボックス 250"/>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111049</xdr:rowOff>
    </xdr:from>
    <xdr:to>
      <xdr:col>24</xdr:col>
      <xdr:colOff>114300</xdr:colOff>
      <xdr:row>97</xdr:row>
      <xdr:rowOff>41199</xdr:rowOff>
    </xdr:to>
    <xdr:sp macro="" textlink="">
      <xdr:nvSpPr>
        <xdr:cNvPr id="257" name="楕円 256"/>
        <xdr:cNvSpPr/>
      </xdr:nvSpPr>
      <xdr:spPr>
        <a:xfrm>
          <a:off x="4584700" y="165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25976</xdr:rowOff>
    </xdr:from>
    <xdr:ext cx="534377" cy="259045"/>
    <xdr:sp macro="" textlink="">
      <xdr:nvSpPr>
        <xdr:cNvPr id="258" name="扶助費該当値テキスト"/>
        <xdr:cNvSpPr txBox="1"/>
      </xdr:nvSpPr>
      <xdr:spPr>
        <a:xfrm>
          <a:off x="4686300" y="1648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114846</xdr:rowOff>
    </xdr:from>
    <xdr:to>
      <xdr:col>20</xdr:col>
      <xdr:colOff>38100</xdr:colOff>
      <xdr:row>97</xdr:row>
      <xdr:rowOff>44996</xdr:rowOff>
    </xdr:to>
    <xdr:sp macro="" textlink="">
      <xdr:nvSpPr>
        <xdr:cNvPr id="259" name="楕円 258"/>
        <xdr:cNvSpPr/>
      </xdr:nvSpPr>
      <xdr:spPr>
        <a:xfrm>
          <a:off x="3746500" y="165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36123</xdr:rowOff>
    </xdr:from>
    <xdr:ext cx="534377" cy="259045"/>
    <xdr:sp macro="" textlink="">
      <xdr:nvSpPr>
        <xdr:cNvPr id="260" name="テキスト ボックス 259"/>
        <xdr:cNvSpPr txBox="1"/>
      </xdr:nvSpPr>
      <xdr:spPr>
        <a:xfrm>
          <a:off x="3530111" y="1666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145250</xdr:rowOff>
    </xdr:from>
    <xdr:to>
      <xdr:col>15</xdr:col>
      <xdr:colOff>101600</xdr:colOff>
      <xdr:row>97</xdr:row>
      <xdr:rowOff>75400</xdr:rowOff>
    </xdr:to>
    <xdr:sp macro="" textlink="">
      <xdr:nvSpPr>
        <xdr:cNvPr id="261" name="楕円 260"/>
        <xdr:cNvSpPr/>
      </xdr:nvSpPr>
      <xdr:spPr>
        <a:xfrm>
          <a:off x="2857500" y="166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66527</xdr:rowOff>
    </xdr:from>
    <xdr:ext cx="534377" cy="259045"/>
    <xdr:sp macro="" textlink="">
      <xdr:nvSpPr>
        <xdr:cNvPr id="262" name="テキスト ボックス 261"/>
        <xdr:cNvSpPr txBox="1"/>
      </xdr:nvSpPr>
      <xdr:spPr>
        <a:xfrm>
          <a:off x="2641111" y="1669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42214</xdr:rowOff>
    </xdr:from>
    <xdr:to>
      <xdr:col>10</xdr:col>
      <xdr:colOff>165100</xdr:colOff>
      <xdr:row>97</xdr:row>
      <xdr:rowOff>143814</xdr:rowOff>
    </xdr:to>
    <xdr:sp macro="" textlink="">
      <xdr:nvSpPr>
        <xdr:cNvPr id="263" name="楕円 262"/>
        <xdr:cNvSpPr/>
      </xdr:nvSpPr>
      <xdr:spPr>
        <a:xfrm>
          <a:off x="1968500" y="1667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134941</xdr:rowOff>
    </xdr:from>
    <xdr:ext cx="534377" cy="259045"/>
    <xdr:sp macro="" textlink="">
      <xdr:nvSpPr>
        <xdr:cNvPr id="264" name="テキスト ボックス 263"/>
        <xdr:cNvSpPr txBox="1"/>
      </xdr:nvSpPr>
      <xdr:spPr>
        <a:xfrm>
          <a:off x="1752111" y="1676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93853</xdr:rowOff>
    </xdr:from>
    <xdr:to>
      <xdr:col>6</xdr:col>
      <xdr:colOff>38100</xdr:colOff>
      <xdr:row>98</xdr:row>
      <xdr:rowOff>24003</xdr:rowOff>
    </xdr:to>
    <xdr:sp macro="" textlink="">
      <xdr:nvSpPr>
        <xdr:cNvPr id="265" name="楕円 264"/>
        <xdr:cNvSpPr/>
      </xdr:nvSpPr>
      <xdr:spPr>
        <a:xfrm>
          <a:off x="1079500" y="167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15130</xdr:rowOff>
    </xdr:from>
    <xdr:ext cx="534377" cy="259045"/>
    <xdr:sp macro="" textlink="">
      <xdr:nvSpPr>
        <xdr:cNvPr id="266" name="テキスト ボックス 265"/>
        <xdr:cNvSpPr txBox="1"/>
      </xdr:nvSpPr>
      <xdr:spPr>
        <a:xfrm>
          <a:off x="863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10675</xdr:rowOff>
    </xdr:from>
    <xdr:to>
      <xdr:col>55</xdr:col>
      <xdr:colOff>0</xdr:colOff>
      <xdr:row>31</xdr:row>
      <xdr:rowOff>169170</xdr:rowOff>
    </xdr:to>
    <xdr:cxnSp macro="">
      <xdr:nvCxnSpPr>
        <xdr:cNvPr id="296" name="直線コネクタ 295"/>
        <xdr:cNvCxnSpPr/>
      </xdr:nvCxnSpPr>
      <xdr:spPr>
        <a:xfrm flipV="1">
          <a:off x="9639300" y="5154175"/>
          <a:ext cx="838200" cy="32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114761</xdr:rowOff>
    </xdr:from>
    <xdr:ext cx="534377" cy="259045"/>
    <xdr:sp macro="" textlink="">
      <xdr:nvSpPr>
        <xdr:cNvPr id="297" name="補助費等平均値テキスト"/>
        <xdr:cNvSpPr txBox="1"/>
      </xdr:nvSpPr>
      <xdr:spPr>
        <a:xfrm>
          <a:off x="10528300" y="611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169170</xdr:rowOff>
    </xdr:from>
    <xdr:to>
      <xdr:col>50</xdr:col>
      <xdr:colOff>114300</xdr:colOff>
      <xdr:row>33</xdr:row>
      <xdr:rowOff>39821</xdr:rowOff>
    </xdr:to>
    <xdr:cxnSp macro="">
      <xdr:nvCxnSpPr>
        <xdr:cNvPr id="299" name="直線コネクタ 298"/>
        <xdr:cNvCxnSpPr/>
      </xdr:nvCxnSpPr>
      <xdr:spPr>
        <a:xfrm flipV="1">
          <a:off x="8750300" y="5484120"/>
          <a:ext cx="889000" cy="2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76223</xdr:rowOff>
    </xdr:from>
    <xdr:ext cx="534377" cy="259045"/>
    <xdr:sp macro="" textlink="">
      <xdr:nvSpPr>
        <xdr:cNvPr id="301" name="テキスト ボックス 300"/>
        <xdr:cNvSpPr txBox="1"/>
      </xdr:nvSpPr>
      <xdr:spPr>
        <a:xfrm>
          <a:off x="9372111" y="62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39821</xdr:rowOff>
    </xdr:from>
    <xdr:to>
      <xdr:col>45</xdr:col>
      <xdr:colOff>177800</xdr:colOff>
      <xdr:row>33</xdr:row>
      <xdr:rowOff>68662</xdr:rowOff>
    </xdr:to>
    <xdr:cxnSp macro="">
      <xdr:nvCxnSpPr>
        <xdr:cNvPr id="302" name="直線コネクタ 301"/>
        <xdr:cNvCxnSpPr/>
      </xdr:nvCxnSpPr>
      <xdr:spPr>
        <a:xfrm flipV="1">
          <a:off x="7861300" y="5697671"/>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141984</xdr:rowOff>
    </xdr:from>
    <xdr:ext cx="534377" cy="259045"/>
    <xdr:sp macro="" textlink="">
      <xdr:nvSpPr>
        <xdr:cNvPr id="304" name="テキスト ボックス 303"/>
        <xdr:cNvSpPr txBox="1"/>
      </xdr:nvSpPr>
      <xdr:spPr>
        <a:xfrm>
          <a:off x="8483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68662</xdr:rowOff>
    </xdr:from>
    <xdr:to>
      <xdr:col>41</xdr:col>
      <xdr:colOff>50800</xdr:colOff>
      <xdr:row>33</xdr:row>
      <xdr:rowOff>93980</xdr:rowOff>
    </xdr:to>
    <xdr:cxnSp macro="">
      <xdr:nvCxnSpPr>
        <xdr:cNvPr id="305" name="直線コネクタ 304"/>
        <xdr:cNvCxnSpPr/>
      </xdr:nvCxnSpPr>
      <xdr:spPr>
        <a:xfrm flipV="1">
          <a:off x="6972300" y="5726512"/>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25264</xdr:rowOff>
    </xdr:from>
    <xdr:ext cx="534377" cy="259045"/>
    <xdr:sp macro="" textlink="">
      <xdr:nvSpPr>
        <xdr:cNvPr id="307" name="テキスト ボックス 306"/>
        <xdr:cNvSpPr txBox="1"/>
      </xdr:nvSpPr>
      <xdr:spPr>
        <a:xfrm>
          <a:off x="7594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27512</xdr:rowOff>
    </xdr:from>
    <xdr:ext cx="534377" cy="259045"/>
    <xdr:sp macro="" textlink="">
      <xdr:nvSpPr>
        <xdr:cNvPr id="309" name="テキスト ボックス 308"/>
        <xdr:cNvSpPr txBox="1"/>
      </xdr:nvSpPr>
      <xdr:spPr>
        <a:xfrm>
          <a:off x="6705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131325</xdr:rowOff>
    </xdr:from>
    <xdr:to>
      <xdr:col>55</xdr:col>
      <xdr:colOff>50800</xdr:colOff>
      <xdr:row>30</xdr:row>
      <xdr:rowOff>61475</xdr:rowOff>
    </xdr:to>
    <xdr:sp macro="" textlink="">
      <xdr:nvSpPr>
        <xdr:cNvPr id="315" name="楕円 314"/>
        <xdr:cNvSpPr/>
      </xdr:nvSpPr>
      <xdr:spPr>
        <a:xfrm>
          <a:off x="10426700" y="51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84352</xdr:rowOff>
    </xdr:from>
    <xdr:ext cx="599010" cy="259045"/>
    <xdr:sp macro="" textlink="">
      <xdr:nvSpPr>
        <xdr:cNvPr id="316" name="補助費等該当値テキスト"/>
        <xdr:cNvSpPr txBox="1"/>
      </xdr:nvSpPr>
      <xdr:spPr>
        <a:xfrm>
          <a:off x="10528300" y="505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118370</xdr:rowOff>
    </xdr:from>
    <xdr:to>
      <xdr:col>50</xdr:col>
      <xdr:colOff>165100</xdr:colOff>
      <xdr:row>32</xdr:row>
      <xdr:rowOff>48520</xdr:rowOff>
    </xdr:to>
    <xdr:sp macro="" textlink="">
      <xdr:nvSpPr>
        <xdr:cNvPr id="317" name="楕円 316"/>
        <xdr:cNvSpPr/>
      </xdr:nvSpPr>
      <xdr:spPr>
        <a:xfrm>
          <a:off x="9588500" y="54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65047</xdr:rowOff>
    </xdr:from>
    <xdr:ext cx="534377" cy="259045"/>
    <xdr:sp macro="" textlink="">
      <xdr:nvSpPr>
        <xdr:cNvPr id="318" name="テキスト ボックス 317"/>
        <xdr:cNvSpPr txBox="1"/>
      </xdr:nvSpPr>
      <xdr:spPr>
        <a:xfrm>
          <a:off x="9372111" y="520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160471</xdr:rowOff>
    </xdr:from>
    <xdr:to>
      <xdr:col>46</xdr:col>
      <xdr:colOff>38100</xdr:colOff>
      <xdr:row>33</xdr:row>
      <xdr:rowOff>90621</xdr:rowOff>
    </xdr:to>
    <xdr:sp macro="" textlink="">
      <xdr:nvSpPr>
        <xdr:cNvPr id="319" name="楕円 318"/>
        <xdr:cNvSpPr/>
      </xdr:nvSpPr>
      <xdr:spPr>
        <a:xfrm>
          <a:off x="8699500" y="56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107148</xdr:rowOff>
    </xdr:from>
    <xdr:ext cx="534377" cy="259045"/>
    <xdr:sp macro="" textlink="">
      <xdr:nvSpPr>
        <xdr:cNvPr id="320" name="テキスト ボックス 319"/>
        <xdr:cNvSpPr txBox="1"/>
      </xdr:nvSpPr>
      <xdr:spPr>
        <a:xfrm>
          <a:off x="8483111" y="54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17862</xdr:rowOff>
    </xdr:from>
    <xdr:to>
      <xdr:col>41</xdr:col>
      <xdr:colOff>101600</xdr:colOff>
      <xdr:row>33</xdr:row>
      <xdr:rowOff>119462</xdr:rowOff>
    </xdr:to>
    <xdr:sp macro="" textlink="">
      <xdr:nvSpPr>
        <xdr:cNvPr id="321" name="楕円 320"/>
        <xdr:cNvSpPr/>
      </xdr:nvSpPr>
      <xdr:spPr>
        <a:xfrm>
          <a:off x="7810500" y="56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135989</xdr:rowOff>
    </xdr:from>
    <xdr:ext cx="534377" cy="259045"/>
    <xdr:sp macro="" textlink="">
      <xdr:nvSpPr>
        <xdr:cNvPr id="322" name="テキスト ボックス 321"/>
        <xdr:cNvSpPr txBox="1"/>
      </xdr:nvSpPr>
      <xdr:spPr>
        <a:xfrm>
          <a:off x="7594111" y="545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43180</xdr:rowOff>
    </xdr:from>
    <xdr:to>
      <xdr:col>36</xdr:col>
      <xdr:colOff>165100</xdr:colOff>
      <xdr:row>33</xdr:row>
      <xdr:rowOff>144780</xdr:rowOff>
    </xdr:to>
    <xdr:sp macro="" textlink="">
      <xdr:nvSpPr>
        <xdr:cNvPr id="323" name="楕円 322"/>
        <xdr:cNvSpPr/>
      </xdr:nvSpPr>
      <xdr:spPr>
        <a:xfrm>
          <a:off x="6921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161307</xdr:rowOff>
    </xdr:from>
    <xdr:ext cx="534377" cy="259045"/>
    <xdr:sp macro="" textlink="">
      <xdr:nvSpPr>
        <xdr:cNvPr id="324" name="テキスト ボックス 323"/>
        <xdr:cNvSpPr txBox="1"/>
      </xdr:nvSpPr>
      <xdr:spPr>
        <a:xfrm>
          <a:off x="6705111" y="54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51" name="直線コネクタ 350"/>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52" name="普通建設事業費最小値テキスト"/>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53" name="直線コネクタ 352"/>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4" name="普通建設事業費最大値テキスト"/>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5" name="直線コネクタ 354"/>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123372</xdr:rowOff>
    </xdr:from>
    <xdr:to>
      <xdr:col>55</xdr:col>
      <xdr:colOff>0</xdr:colOff>
      <xdr:row>55</xdr:row>
      <xdr:rowOff>74223</xdr:rowOff>
    </xdr:to>
    <xdr:cxnSp macro="">
      <xdr:nvCxnSpPr>
        <xdr:cNvPr id="356" name="直線コネクタ 355"/>
        <xdr:cNvCxnSpPr/>
      </xdr:nvCxnSpPr>
      <xdr:spPr>
        <a:xfrm flipV="1">
          <a:off x="9639300" y="9381672"/>
          <a:ext cx="8382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118549</xdr:rowOff>
    </xdr:from>
    <xdr:ext cx="534377" cy="259045"/>
    <xdr:sp macro="" textlink="">
      <xdr:nvSpPr>
        <xdr:cNvPr id="357" name="普通建設事業費平均値テキスト"/>
        <xdr:cNvSpPr txBox="1"/>
      </xdr:nvSpPr>
      <xdr:spPr>
        <a:xfrm>
          <a:off x="10528300" y="937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8" name="フローチャート: 判断 357"/>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127192</xdr:rowOff>
    </xdr:from>
    <xdr:to>
      <xdr:col>50</xdr:col>
      <xdr:colOff>114300</xdr:colOff>
      <xdr:row>55</xdr:row>
      <xdr:rowOff>74223</xdr:rowOff>
    </xdr:to>
    <xdr:cxnSp macro="">
      <xdr:nvCxnSpPr>
        <xdr:cNvPr id="359" name="直線コネクタ 358"/>
        <xdr:cNvCxnSpPr/>
      </xdr:nvCxnSpPr>
      <xdr:spPr>
        <a:xfrm>
          <a:off x="8750300" y="9214042"/>
          <a:ext cx="889000" cy="28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60" name="フローチャート: 判断 359"/>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57539</xdr:rowOff>
    </xdr:from>
    <xdr:ext cx="534377" cy="259045"/>
    <xdr:sp macro="" textlink="">
      <xdr:nvSpPr>
        <xdr:cNvPr id="361" name="テキスト ボックス 360"/>
        <xdr:cNvSpPr txBox="1"/>
      </xdr:nvSpPr>
      <xdr:spPr>
        <a:xfrm>
          <a:off x="9372111" y="914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76247</xdr:rowOff>
    </xdr:from>
    <xdr:to>
      <xdr:col>45</xdr:col>
      <xdr:colOff>177800</xdr:colOff>
      <xdr:row>53</xdr:row>
      <xdr:rowOff>127192</xdr:rowOff>
    </xdr:to>
    <xdr:cxnSp macro="">
      <xdr:nvCxnSpPr>
        <xdr:cNvPr id="362" name="直線コネクタ 361"/>
        <xdr:cNvCxnSpPr/>
      </xdr:nvCxnSpPr>
      <xdr:spPr>
        <a:xfrm>
          <a:off x="7861300" y="9163097"/>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63" name="フローチャート: 判断 362"/>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76438</xdr:rowOff>
    </xdr:from>
    <xdr:ext cx="534377" cy="259045"/>
    <xdr:sp macro="" textlink="">
      <xdr:nvSpPr>
        <xdr:cNvPr id="364" name="テキスト ボックス 363"/>
        <xdr:cNvSpPr txBox="1"/>
      </xdr:nvSpPr>
      <xdr:spPr>
        <a:xfrm>
          <a:off x="8483111" y="95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76247</xdr:rowOff>
    </xdr:from>
    <xdr:to>
      <xdr:col>41</xdr:col>
      <xdr:colOff>50800</xdr:colOff>
      <xdr:row>54</xdr:row>
      <xdr:rowOff>54791</xdr:rowOff>
    </xdr:to>
    <xdr:cxnSp macro="">
      <xdr:nvCxnSpPr>
        <xdr:cNvPr id="365" name="直線コネクタ 364"/>
        <xdr:cNvCxnSpPr/>
      </xdr:nvCxnSpPr>
      <xdr:spPr>
        <a:xfrm flipV="1">
          <a:off x="6972300" y="9163097"/>
          <a:ext cx="889000" cy="14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112560</xdr:rowOff>
    </xdr:from>
    <xdr:to>
      <xdr:col>41</xdr:col>
      <xdr:colOff>101600</xdr:colOff>
      <xdr:row>56</xdr:row>
      <xdr:rowOff>42710</xdr:rowOff>
    </xdr:to>
    <xdr:sp macro="" textlink="">
      <xdr:nvSpPr>
        <xdr:cNvPr id="366" name="フローチャート: 判断 365"/>
        <xdr:cNvSpPr/>
      </xdr:nvSpPr>
      <xdr:spPr>
        <a:xfrm>
          <a:off x="7810500" y="9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33837</xdr:rowOff>
    </xdr:from>
    <xdr:ext cx="534377" cy="259045"/>
    <xdr:sp macro="" textlink="">
      <xdr:nvSpPr>
        <xdr:cNvPr id="367" name="テキスト ボックス 366"/>
        <xdr:cNvSpPr txBox="1"/>
      </xdr:nvSpPr>
      <xdr:spPr>
        <a:xfrm>
          <a:off x="7594111" y="96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13707</xdr:rowOff>
    </xdr:from>
    <xdr:to>
      <xdr:col>36</xdr:col>
      <xdr:colOff>165100</xdr:colOff>
      <xdr:row>56</xdr:row>
      <xdr:rowOff>115307</xdr:rowOff>
    </xdr:to>
    <xdr:sp macro="" textlink="">
      <xdr:nvSpPr>
        <xdr:cNvPr id="368" name="フローチャート: 判断 367"/>
        <xdr:cNvSpPr/>
      </xdr:nvSpPr>
      <xdr:spPr>
        <a:xfrm>
          <a:off x="6921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106434</xdr:rowOff>
    </xdr:from>
    <xdr:ext cx="534377" cy="259045"/>
    <xdr:sp macro="" textlink="">
      <xdr:nvSpPr>
        <xdr:cNvPr id="369" name="テキスト ボックス 368"/>
        <xdr:cNvSpPr txBox="1"/>
      </xdr:nvSpPr>
      <xdr:spPr>
        <a:xfrm>
          <a:off x="6705111" y="9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72572</xdr:rowOff>
    </xdr:from>
    <xdr:to>
      <xdr:col>55</xdr:col>
      <xdr:colOff>50800</xdr:colOff>
      <xdr:row>55</xdr:row>
      <xdr:rowOff>2722</xdr:rowOff>
    </xdr:to>
    <xdr:sp macro="" textlink="">
      <xdr:nvSpPr>
        <xdr:cNvPr id="375" name="楕円 374"/>
        <xdr:cNvSpPr/>
      </xdr:nvSpPr>
      <xdr:spPr>
        <a:xfrm>
          <a:off x="10426700" y="93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95449</xdr:rowOff>
    </xdr:from>
    <xdr:ext cx="534377" cy="259045"/>
    <xdr:sp macro="" textlink="">
      <xdr:nvSpPr>
        <xdr:cNvPr id="376" name="普通建設事業費該当値テキスト"/>
        <xdr:cNvSpPr txBox="1"/>
      </xdr:nvSpPr>
      <xdr:spPr>
        <a:xfrm>
          <a:off x="10528300" y="91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23423</xdr:rowOff>
    </xdr:from>
    <xdr:to>
      <xdr:col>50</xdr:col>
      <xdr:colOff>165100</xdr:colOff>
      <xdr:row>55</xdr:row>
      <xdr:rowOff>125023</xdr:rowOff>
    </xdr:to>
    <xdr:sp macro="" textlink="">
      <xdr:nvSpPr>
        <xdr:cNvPr id="377" name="楕円 376"/>
        <xdr:cNvSpPr/>
      </xdr:nvSpPr>
      <xdr:spPr>
        <a:xfrm>
          <a:off x="9588500" y="945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116150</xdr:rowOff>
    </xdr:from>
    <xdr:ext cx="534377" cy="259045"/>
    <xdr:sp macro="" textlink="">
      <xdr:nvSpPr>
        <xdr:cNvPr id="378" name="テキスト ボックス 377"/>
        <xdr:cNvSpPr txBox="1"/>
      </xdr:nvSpPr>
      <xdr:spPr>
        <a:xfrm>
          <a:off x="9372111" y="954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76392</xdr:rowOff>
    </xdr:from>
    <xdr:to>
      <xdr:col>46</xdr:col>
      <xdr:colOff>38100</xdr:colOff>
      <xdr:row>54</xdr:row>
      <xdr:rowOff>6542</xdr:rowOff>
    </xdr:to>
    <xdr:sp macro="" textlink="">
      <xdr:nvSpPr>
        <xdr:cNvPr id="379" name="楕円 378"/>
        <xdr:cNvSpPr/>
      </xdr:nvSpPr>
      <xdr:spPr>
        <a:xfrm>
          <a:off x="8699500" y="91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23069</xdr:rowOff>
    </xdr:from>
    <xdr:ext cx="534377" cy="259045"/>
    <xdr:sp macro="" textlink="">
      <xdr:nvSpPr>
        <xdr:cNvPr id="380" name="テキスト ボックス 379"/>
        <xdr:cNvSpPr txBox="1"/>
      </xdr:nvSpPr>
      <xdr:spPr>
        <a:xfrm>
          <a:off x="8483111" y="893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25447</xdr:rowOff>
    </xdr:from>
    <xdr:to>
      <xdr:col>41</xdr:col>
      <xdr:colOff>101600</xdr:colOff>
      <xdr:row>53</xdr:row>
      <xdr:rowOff>127047</xdr:rowOff>
    </xdr:to>
    <xdr:sp macro="" textlink="">
      <xdr:nvSpPr>
        <xdr:cNvPr id="381" name="楕円 380"/>
        <xdr:cNvSpPr/>
      </xdr:nvSpPr>
      <xdr:spPr>
        <a:xfrm>
          <a:off x="7810500" y="911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143574</xdr:rowOff>
    </xdr:from>
    <xdr:ext cx="534377" cy="259045"/>
    <xdr:sp macro="" textlink="">
      <xdr:nvSpPr>
        <xdr:cNvPr id="382" name="テキスト ボックス 381"/>
        <xdr:cNvSpPr txBox="1"/>
      </xdr:nvSpPr>
      <xdr:spPr>
        <a:xfrm>
          <a:off x="7594111" y="888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3991</xdr:rowOff>
    </xdr:from>
    <xdr:to>
      <xdr:col>36</xdr:col>
      <xdr:colOff>165100</xdr:colOff>
      <xdr:row>54</xdr:row>
      <xdr:rowOff>105591</xdr:rowOff>
    </xdr:to>
    <xdr:sp macro="" textlink="">
      <xdr:nvSpPr>
        <xdr:cNvPr id="383" name="楕円 382"/>
        <xdr:cNvSpPr/>
      </xdr:nvSpPr>
      <xdr:spPr>
        <a:xfrm>
          <a:off x="6921500" y="926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122118</xdr:rowOff>
    </xdr:from>
    <xdr:ext cx="534377" cy="259045"/>
    <xdr:sp macro="" textlink="">
      <xdr:nvSpPr>
        <xdr:cNvPr id="384" name="テキスト ボックス 383"/>
        <xdr:cNvSpPr txBox="1"/>
      </xdr:nvSpPr>
      <xdr:spPr>
        <a:xfrm>
          <a:off x="6705111" y="903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109388</xdr:rowOff>
    </xdr:from>
    <xdr:to>
      <xdr:col>54</xdr:col>
      <xdr:colOff>189865</xdr:colOff>
      <xdr:row>78</xdr:row>
      <xdr:rowOff>137917</xdr:rowOff>
    </xdr:to>
    <xdr:cxnSp macro="">
      <xdr:nvCxnSpPr>
        <xdr:cNvPr id="406" name="直線コネクタ 405"/>
        <xdr:cNvCxnSpPr/>
      </xdr:nvCxnSpPr>
      <xdr:spPr>
        <a:xfrm flipV="1">
          <a:off x="10475595" y="12796688"/>
          <a:ext cx="1270" cy="714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141744</xdr:rowOff>
    </xdr:from>
    <xdr:ext cx="313932" cy="259045"/>
    <xdr:sp macro="" textlink="">
      <xdr:nvSpPr>
        <xdr:cNvPr id="407" name="普通建設事業費 （ うち新規整備　）最小値テキスト"/>
        <xdr:cNvSpPr txBox="1"/>
      </xdr:nvSpPr>
      <xdr:spPr>
        <a:xfrm>
          <a:off x="10528300" y="13514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137917</xdr:rowOff>
    </xdr:from>
    <xdr:to>
      <xdr:col>55</xdr:col>
      <xdr:colOff>88900</xdr:colOff>
      <xdr:row>78</xdr:row>
      <xdr:rowOff>137917</xdr:rowOff>
    </xdr:to>
    <xdr:cxnSp macro="">
      <xdr:nvCxnSpPr>
        <xdr:cNvPr id="408" name="直線コネクタ 407"/>
        <xdr:cNvCxnSpPr/>
      </xdr:nvCxnSpPr>
      <xdr:spPr>
        <a:xfrm>
          <a:off x="10388600" y="1351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56065</xdr:rowOff>
    </xdr:from>
    <xdr:ext cx="534377" cy="259045"/>
    <xdr:sp macro="" textlink="">
      <xdr:nvSpPr>
        <xdr:cNvPr id="409" name="普通建設事業費 （ うち新規整備　）最大値テキスト"/>
        <xdr:cNvSpPr txBox="1"/>
      </xdr:nvSpPr>
      <xdr:spPr>
        <a:xfrm>
          <a:off x="10528300" y="125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109388</xdr:rowOff>
    </xdr:from>
    <xdr:to>
      <xdr:col>55</xdr:col>
      <xdr:colOff>88900</xdr:colOff>
      <xdr:row>74</xdr:row>
      <xdr:rowOff>109388</xdr:rowOff>
    </xdr:to>
    <xdr:cxnSp macro="">
      <xdr:nvCxnSpPr>
        <xdr:cNvPr id="410" name="直線コネクタ 409"/>
        <xdr:cNvCxnSpPr/>
      </xdr:nvCxnSpPr>
      <xdr:spPr>
        <a:xfrm>
          <a:off x="10388600" y="1279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25651</xdr:rowOff>
    </xdr:from>
    <xdr:to>
      <xdr:col>55</xdr:col>
      <xdr:colOff>0</xdr:colOff>
      <xdr:row>76</xdr:row>
      <xdr:rowOff>49312</xdr:rowOff>
    </xdr:to>
    <xdr:cxnSp macro="">
      <xdr:nvCxnSpPr>
        <xdr:cNvPr id="411" name="直線コネクタ 410"/>
        <xdr:cNvCxnSpPr/>
      </xdr:nvCxnSpPr>
      <xdr:spPr>
        <a:xfrm>
          <a:off x="9639300" y="13055851"/>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132684</xdr:rowOff>
    </xdr:from>
    <xdr:ext cx="534377" cy="259045"/>
    <xdr:sp macro="" textlink="">
      <xdr:nvSpPr>
        <xdr:cNvPr id="412" name="普通建設事業費 （ うち新規整備　）平均値テキスト"/>
        <xdr:cNvSpPr txBox="1"/>
      </xdr:nvSpPr>
      <xdr:spPr>
        <a:xfrm>
          <a:off x="10528300" y="1316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154257</xdr:rowOff>
    </xdr:from>
    <xdr:to>
      <xdr:col>55</xdr:col>
      <xdr:colOff>50800</xdr:colOff>
      <xdr:row>77</xdr:row>
      <xdr:rowOff>84407</xdr:rowOff>
    </xdr:to>
    <xdr:sp macro="" textlink="">
      <xdr:nvSpPr>
        <xdr:cNvPr id="413" name="フローチャート: 判断 412"/>
        <xdr:cNvSpPr/>
      </xdr:nvSpPr>
      <xdr:spPr>
        <a:xfrm>
          <a:off x="104267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69611</xdr:rowOff>
    </xdr:from>
    <xdr:to>
      <xdr:col>50</xdr:col>
      <xdr:colOff>114300</xdr:colOff>
      <xdr:row>76</xdr:row>
      <xdr:rowOff>25651</xdr:rowOff>
    </xdr:to>
    <xdr:cxnSp macro="">
      <xdr:nvCxnSpPr>
        <xdr:cNvPr id="414" name="直線コネクタ 413"/>
        <xdr:cNvCxnSpPr/>
      </xdr:nvCxnSpPr>
      <xdr:spPr>
        <a:xfrm>
          <a:off x="8750300" y="12756911"/>
          <a:ext cx="889000" cy="29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84626</xdr:rowOff>
    </xdr:from>
    <xdr:to>
      <xdr:col>50</xdr:col>
      <xdr:colOff>165100</xdr:colOff>
      <xdr:row>77</xdr:row>
      <xdr:rowOff>14776</xdr:rowOff>
    </xdr:to>
    <xdr:sp macro="" textlink="">
      <xdr:nvSpPr>
        <xdr:cNvPr id="415" name="フローチャート: 判断 414"/>
        <xdr:cNvSpPr/>
      </xdr:nvSpPr>
      <xdr:spPr>
        <a:xfrm>
          <a:off x="95885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5903</xdr:rowOff>
    </xdr:from>
    <xdr:ext cx="534377" cy="259045"/>
    <xdr:sp macro="" textlink="">
      <xdr:nvSpPr>
        <xdr:cNvPr id="416" name="テキスト ボックス 415"/>
        <xdr:cNvSpPr txBox="1"/>
      </xdr:nvSpPr>
      <xdr:spPr>
        <a:xfrm>
          <a:off x="9372111" y="132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129322</xdr:rowOff>
    </xdr:from>
    <xdr:to>
      <xdr:col>45</xdr:col>
      <xdr:colOff>177800</xdr:colOff>
      <xdr:row>74</xdr:row>
      <xdr:rowOff>69611</xdr:rowOff>
    </xdr:to>
    <xdr:cxnSp macro="">
      <xdr:nvCxnSpPr>
        <xdr:cNvPr id="417" name="直線コネクタ 416"/>
        <xdr:cNvCxnSpPr/>
      </xdr:nvCxnSpPr>
      <xdr:spPr>
        <a:xfrm>
          <a:off x="7861300" y="12302272"/>
          <a:ext cx="889000" cy="45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33784</xdr:rowOff>
    </xdr:from>
    <xdr:to>
      <xdr:col>46</xdr:col>
      <xdr:colOff>38100</xdr:colOff>
      <xdr:row>76</xdr:row>
      <xdr:rowOff>135384</xdr:rowOff>
    </xdr:to>
    <xdr:sp macro="" textlink="">
      <xdr:nvSpPr>
        <xdr:cNvPr id="418" name="フローチャート: 判断 417"/>
        <xdr:cNvSpPr/>
      </xdr:nvSpPr>
      <xdr:spPr>
        <a:xfrm>
          <a:off x="8699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126511</xdr:rowOff>
    </xdr:from>
    <xdr:ext cx="534377" cy="259045"/>
    <xdr:sp macro="" textlink="">
      <xdr:nvSpPr>
        <xdr:cNvPr id="419" name="テキスト ボックス 418"/>
        <xdr:cNvSpPr txBox="1"/>
      </xdr:nvSpPr>
      <xdr:spPr>
        <a:xfrm>
          <a:off x="8483111" y="131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129322</xdr:rowOff>
    </xdr:from>
    <xdr:to>
      <xdr:col>41</xdr:col>
      <xdr:colOff>50800</xdr:colOff>
      <xdr:row>72</xdr:row>
      <xdr:rowOff>52123</xdr:rowOff>
    </xdr:to>
    <xdr:cxnSp macro="">
      <xdr:nvCxnSpPr>
        <xdr:cNvPr id="420" name="直線コネクタ 419"/>
        <xdr:cNvCxnSpPr/>
      </xdr:nvCxnSpPr>
      <xdr:spPr>
        <a:xfrm flipV="1">
          <a:off x="6972300" y="12302272"/>
          <a:ext cx="889000" cy="9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89815</xdr:rowOff>
    </xdr:from>
    <xdr:to>
      <xdr:col>41</xdr:col>
      <xdr:colOff>101600</xdr:colOff>
      <xdr:row>76</xdr:row>
      <xdr:rowOff>19965</xdr:rowOff>
    </xdr:to>
    <xdr:sp macro="" textlink="">
      <xdr:nvSpPr>
        <xdr:cNvPr id="421" name="フローチャート: 判断 420"/>
        <xdr:cNvSpPr/>
      </xdr:nvSpPr>
      <xdr:spPr>
        <a:xfrm>
          <a:off x="7810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11092</xdr:rowOff>
    </xdr:from>
    <xdr:ext cx="534377" cy="259045"/>
    <xdr:sp macro="" textlink="">
      <xdr:nvSpPr>
        <xdr:cNvPr id="422" name="テキスト ボックス 421"/>
        <xdr:cNvSpPr txBox="1"/>
      </xdr:nvSpPr>
      <xdr:spPr>
        <a:xfrm>
          <a:off x="7594111" y="13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117246</xdr:rowOff>
    </xdr:from>
    <xdr:to>
      <xdr:col>36</xdr:col>
      <xdr:colOff>165100</xdr:colOff>
      <xdr:row>76</xdr:row>
      <xdr:rowOff>47396</xdr:rowOff>
    </xdr:to>
    <xdr:sp macro="" textlink="">
      <xdr:nvSpPr>
        <xdr:cNvPr id="423" name="フローチャート: 判断 422"/>
        <xdr:cNvSpPr/>
      </xdr:nvSpPr>
      <xdr:spPr>
        <a:xfrm>
          <a:off x="6921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38524</xdr:rowOff>
    </xdr:from>
    <xdr:ext cx="534377" cy="259045"/>
    <xdr:sp macro="" textlink="">
      <xdr:nvSpPr>
        <xdr:cNvPr id="424" name="テキスト ボックス 423"/>
        <xdr:cNvSpPr txBox="1"/>
      </xdr:nvSpPr>
      <xdr:spPr>
        <a:xfrm>
          <a:off x="6705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169962</xdr:rowOff>
    </xdr:from>
    <xdr:to>
      <xdr:col>55</xdr:col>
      <xdr:colOff>50800</xdr:colOff>
      <xdr:row>76</xdr:row>
      <xdr:rowOff>100112</xdr:rowOff>
    </xdr:to>
    <xdr:sp macro="" textlink="">
      <xdr:nvSpPr>
        <xdr:cNvPr id="430" name="楕円 429"/>
        <xdr:cNvSpPr/>
      </xdr:nvSpPr>
      <xdr:spPr>
        <a:xfrm>
          <a:off x="10426700" y="130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21389</xdr:rowOff>
    </xdr:from>
    <xdr:ext cx="534377" cy="259045"/>
    <xdr:sp macro="" textlink="">
      <xdr:nvSpPr>
        <xdr:cNvPr id="431" name="普通建設事業費 （ うち新規整備　）該当値テキスト"/>
        <xdr:cNvSpPr txBox="1"/>
      </xdr:nvSpPr>
      <xdr:spPr>
        <a:xfrm>
          <a:off x="10528300" y="1288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146301</xdr:rowOff>
    </xdr:from>
    <xdr:to>
      <xdr:col>50</xdr:col>
      <xdr:colOff>165100</xdr:colOff>
      <xdr:row>76</xdr:row>
      <xdr:rowOff>76451</xdr:rowOff>
    </xdr:to>
    <xdr:sp macro="" textlink="">
      <xdr:nvSpPr>
        <xdr:cNvPr id="432" name="楕円 431"/>
        <xdr:cNvSpPr/>
      </xdr:nvSpPr>
      <xdr:spPr>
        <a:xfrm>
          <a:off x="9588500" y="1300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92978</xdr:rowOff>
    </xdr:from>
    <xdr:ext cx="534377" cy="259045"/>
    <xdr:sp macro="" textlink="">
      <xdr:nvSpPr>
        <xdr:cNvPr id="433" name="テキスト ボックス 432"/>
        <xdr:cNvSpPr txBox="1"/>
      </xdr:nvSpPr>
      <xdr:spPr>
        <a:xfrm>
          <a:off x="9372111" y="1278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18811</xdr:rowOff>
    </xdr:from>
    <xdr:to>
      <xdr:col>46</xdr:col>
      <xdr:colOff>38100</xdr:colOff>
      <xdr:row>74</xdr:row>
      <xdr:rowOff>120411</xdr:rowOff>
    </xdr:to>
    <xdr:sp macro="" textlink="">
      <xdr:nvSpPr>
        <xdr:cNvPr id="434" name="楕円 433"/>
        <xdr:cNvSpPr/>
      </xdr:nvSpPr>
      <xdr:spPr>
        <a:xfrm>
          <a:off x="8699500" y="127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136938</xdr:rowOff>
    </xdr:from>
    <xdr:ext cx="534377" cy="259045"/>
    <xdr:sp macro="" textlink="">
      <xdr:nvSpPr>
        <xdr:cNvPr id="435" name="テキスト ボックス 434"/>
        <xdr:cNvSpPr txBox="1"/>
      </xdr:nvSpPr>
      <xdr:spPr>
        <a:xfrm>
          <a:off x="8483111" y="124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78522</xdr:rowOff>
    </xdr:from>
    <xdr:to>
      <xdr:col>41</xdr:col>
      <xdr:colOff>101600</xdr:colOff>
      <xdr:row>72</xdr:row>
      <xdr:rowOff>8672</xdr:rowOff>
    </xdr:to>
    <xdr:sp macro="" textlink="">
      <xdr:nvSpPr>
        <xdr:cNvPr id="436" name="楕円 435"/>
        <xdr:cNvSpPr/>
      </xdr:nvSpPr>
      <xdr:spPr>
        <a:xfrm>
          <a:off x="7810500" y="122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25199</xdr:rowOff>
    </xdr:from>
    <xdr:ext cx="534377" cy="259045"/>
    <xdr:sp macro="" textlink="">
      <xdr:nvSpPr>
        <xdr:cNvPr id="437" name="テキスト ボックス 436"/>
        <xdr:cNvSpPr txBox="1"/>
      </xdr:nvSpPr>
      <xdr:spPr>
        <a:xfrm>
          <a:off x="7594111" y="120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1323</xdr:rowOff>
    </xdr:from>
    <xdr:to>
      <xdr:col>36</xdr:col>
      <xdr:colOff>165100</xdr:colOff>
      <xdr:row>72</xdr:row>
      <xdr:rowOff>102923</xdr:rowOff>
    </xdr:to>
    <xdr:sp macro="" textlink="">
      <xdr:nvSpPr>
        <xdr:cNvPr id="438" name="楕円 437"/>
        <xdr:cNvSpPr/>
      </xdr:nvSpPr>
      <xdr:spPr>
        <a:xfrm>
          <a:off x="6921500" y="123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119450</xdr:rowOff>
    </xdr:from>
    <xdr:ext cx="534377" cy="259045"/>
    <xdr:sp macro="" textlink="">
      <xdr:nvSpPr>
        <xdr:cNvPr id="439" name="テキスト ボックス 438"/>
        <xdr:cNvSpPr txBox="1"/>
      </xdr:nvSpPr>
      <xdr:spPr>
        <a:xfrm>
          <a:off x="6705111" y="121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5" name="直線コネクタ 464"/>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6" name="普通建設事業費 （ うち更新整備　）最小値テキスト"/>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7" name="直線コネクタ 466"/>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8" name="普通建設事業費 （ うち更新整備　）最大値テキスト"/>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9" name="直線コネクタ 468"/>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55705</xdr:rowOff>
    </xdr:from>
    <xdr:to>
      <xdr:col>55</xdr:col>
      <xdr:colOff>0</xdr:colOff>
      <xdr:row>96</xdr:row>
      <xdr:rowOff>49631</xdr:rowOff>
    </xdr:to>
    <xdr:cxnSp macro="">
      <xdr:nvCxnSpPr>
        <xdr:cNvPr id="470" name="直線コネクタ 469"/>
        <xdr:cNvCxnSpPr/>
      </xdr:nvCxnSpPr>
      <xdr:spPr>
        <a:xfrm flipV="1">
          <a:off x="9639300" y="16343455"/>
          <a:ext cx="838200" cy="16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78920</xdr:rowOff>
    </xdr:from>
    <xdr:ext cx="534377" cy="259045"/>
    <xdr:sp macro="" textlink="">
      <xdr:nvSpPr>
        <xdr:cNvPr id="471" name="普通建設事業費 （ うち更新整備　）平均値テキスト"/>
        <xdr:cNvSpPr txBox="1"/>
      </xdr:nvSpPr>
      <xdr:spPr>
        <a:xfrm>
          <a:off x="10528300" y="1636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2" name="フローチャート: 判断 471"/>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49631</xdr:rowOff>
    </xdr:from>
    <xdr:to>
      <xdr:col>50</xdr:col>
      <xdr:colOff>114300</xdr:colOff>
      <xdr:row>96</xdr:row>
      <xdr:rowOff>138982</xdr:rowOff>
    </xdr:to>
    <xdr:cxnSp macro="">
      <xdr:nvCxnSpPr>
        <xdr:cNvPr id="473" name="直線コネクタ 472"/>
        <xdr:cNvCxnSpPr/>
      </xdr:nvCxnSpPr>
      <xdr:spPr>
        <a:xfrm flipV="1">
          <a:off x="8750300" y="16508831"/>
          <a:ext cx="889000" cy="8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4" name="フローチャート: 判断 473"/>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91910</xdr:rowOff>
    </xdr:from>
    <xdr:ext cx="534377" cy="259045"/>
    <xdr:sp macro="" textlink="">
      <xdr:nvSpPr>
        <xdr:cNvPr id="475" name="テキスト ボックス 474"/>
        <xdr:cNvSpPr txBox="1"/>
      </xdr:nvSpPr>
      <xdr:spPr>
        <a:xfrm>
          <a:off x="9372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138982</xdr:rowOff>
    </xdr:from>
    <xdr:to>
      <xdr:col>45</xdr:col>
      <xdr:colOff>177800</xdr:colOff>
      <xdr:row>98</xdr:row>
      <xdr:rowOff>41239</xdr:rowOff>
    </xdr:to>
    <xdr:cxnSp macro="">
      <xdr:nvCxnSpPr>
        <xdr:cNvPr id="476" name="直線コネクタ 475"/>
        <xdr:cNvCxnSpPr/>
      </xdr:nvCxnSpPr>
      <xdr:spPr>
        <a:xfrm flipV="1">
          <a:off x="7861300" y="16598182"/>
          <a:ext cx="889000" cy="2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7" name="フローチャート: 判断 476"/>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2218</xdr:rowOff>
    </xdr:from>
    <xdr:ext cx="534377" cy="259045"/>
    <xdr:sp macro="" textlink="">
      <xdr:nvSpPr>
        <xdr:cNvPr id="478" name="テキスト ボックス 477"/>
        <xdr:cNvSpPr txBox="1"/>
      </xdr:nvSpPr>
      <xdr:spPr>
        <a:xfrm>
          <a:off x="8483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41239</xdr:rowOff>
    </xdr:from>
    <xdr:to>
      <xdr:col>41</xdr:col>
      <xdr:colOff>50800</xdr:colOff>
      <xdr:row>98</xdr:row>
      <xdr:rowOff>64033</xdr:rowOff>
    </xdr:to>
    <xdr:cxnSp macro="">
      <xdr:nvCxnSpPr>
        <xdr:cNvPr id="479" name="直線コネクタ 478"/>
        <xdr:cNvCxnSpPr/>
      </xdr:nvCxnSpPr>
      <xdr:spPr>
        <a:xfrm flipV="1">
          <a:off x="6972300" y="16843339"/>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80" name="フローチャート: 判断 479"/>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142513</xdr:rowOff>
    </xdr:from>
    <xdr:ext cx="534377" cy="259045"/>
    <xdr:sp macro="" textlink="">
      <xdr:nvSpPr>
        <xdr:cNvPr id="481" name="テキスト ボックス 480"/>
        <xdr:cNvSpPr txBox="1"/>
      </xdr:nvSpPr>
      <xdr:spPr>
        <a:xfrm>
          <a:off x="7594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2" name="フローチャート: 判断 481"/>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160197</xdr:rowOff>
    </xdr:from>
    <xdr:ext cx="534377" cy="259045"/>
    <xdr:sp macro="" textlink="">
      <xdr:nvSpPr>
        <xdr:cNvPr id="483" name="テキスト ボックス 482"/>
        <xdr:cNvSpPr txBox="1"/>
      </xdr:nvSpPr>
      <xdr:spPr>
        <a:xfrm>
          <a:off x="6705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4905</xdr:rowOff>
    </xdr:from>
    <xdr:to>
      <xdr:col>55</xdr:col>
      <xdr:colOff>50800</xdr:colOff>
      <xdr:row>95</xdr:row>
      <xdr:rowOff>106505</xdr:rowOff>
    </xdr:to>
    <xdr:sp macro="" textlink="">
      <xdr:nvSpPr>
        <xdr:cNvPr id="489" name="楕円 488"/>
        <xdr:cNvSpPr/>
      </xdr:nvSpPr>
      <xdr:spPr>
        <a:xfrm>
          <a:off x="10426700" y="162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27782</xdr:rowOff>
    </xdr:from>
    <xdr:ext cx="534377" cy="259045"/>
    <xdr:sp macro="" textlink="">
      <xdr:nvSpPr>
        <xdr:cNvPr id="490" name="普通建設事業費 （ うち更新整備　）該当値テキスト"/>
        <xdr:cNvSpPr txBox="1"/>
      </xdr:nvSpPr>
      <xdr:spPr>
        <a:xfrm>
          <a:off x="10528300" y="161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170281</xdr:rowOff>
    </xdr:from>
    <xdr:to>
      <xdr:col>50</xdr:col>
      <xdr:colOff>165100</xdr:colOff>
      <xdr:row>96</xdr:row>
      <xdr:rowOff>100431</xdr:rowOff>
    </xdr:to>
    <xdr:sp macro="" textlink="">
      <xdr:nvSpPr>
        <xdr:cNvPr id="491" name="楕円 490"/>
        <xdr:cNvSpPr/>
      </xdr:nvSpPr>
      <xdr:spPr>
        <a:xfrm>
          <a:off x="9588500" y="164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91558</xdr:rowOff>
    </xdr:from>
    <xdr:ext cx="534377" cy="259045"/>
    <xdr:sp macro="" textlink="">
      <xdr:nvSpPr>
        <xdr:cNvPr id="492" name="テキスト ボックス 491"/>
        <xdr:cNvSpPr txBox="1"/>
      </xdr:nvSpPr>
      <xdr:spPr>
        <a:xfrm>
          <a:off x="9372111" y="165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88182</xdr:rowOff>
    </xdr:from>
    <xdr:to>
      <xdr:col>46</xdr:col>
      <xdr:colOff>38100</xdr:colOff>
      <xdr:row>97</xdr:row>
      <xdr:rowOff>18332</xdr:rowOff>
    </xdr:to>
    <xdr:sp macro="" textlink="">
      <xdr:nvSpPr>
        <xdr:cNvPr id="493" name="楕円 492"/>
        <xdr:cNvSpPr/>
      </xdr:nvSpPr>
      <xdr:spPr>
        <a:xfrm>
          <a:off x="8699500" y="1654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9459</xdr:rowOff>
    </xdr:from>
    <xdr:ext cx="534377" cy="259045"/>
    <xdr:sp macro="" textlink="">
      <xdr:nvSpPr>
        <xdr:cNvPr id="494" name="テキスト ボックス 493"/>
        <xdr:cNvSpPr txBox="1"/>
      </xdr:nvSpPr>
      <xdr:spPr>
        <a:xfrm>
          <a:off x="8483111" y="1664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161889</xdr:rowOff>
    </xdr:from>
    <xdr:to>
      <xdr:col>41</xdr:col>
      <xdr:colOff>101600</xdr:colOff>
      <xdr:row>98</xdr:row>
      <xdr:rowOff>92039</xdr:rowOff>
    </xdr:to>
    <xdr:sp macro="" textlink="">
      <xdr:nvSpPr>
        <xdr:cNvPr id="495" name="楕円 494"/>
        <xdr:cNvSpPr/>
      </xdr:nvSpPr>
      <xdr:spPr>
        <a:xfrm>
          <a:off x="7810500" y="167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83166</xdr:rowOff>
    </xdr:from>
    <xdr:ext cx="534377" cy="259045"/>
    <xdr:sp macro="" textlink="">
      <xdr:nvSpPr>
        <xdr:cNvPr id="496" name="テキスト ボックス 495"/>
        <xdr:cNvSpPr txBox="1"/>
      </xdr:nvSpPr>
      <xdr:spPr>
        <a:xfrm>
          <a:off x="7594111" y="168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13233</xdr:rowOff>
    </xdr:from>
    <xdr:to>
      <xdr:col>36</xdr:col>
      <xdr:colOff>165100</xdr:colOff>
      <xdr:row>98</xdr:row>
      <xdr:rowOff>114833</xdr:rowOff>
    </xdr:to>
    <xdr:sp macro="" textlink="">
      <xdr:nvSpPr>
        <xdr:cNvPr id="497" name="楕円 496"/>
        <xdr:cNvSpPr/>
      </xdr:nvSpPr>
      <xdr:spPr>
        <a:xfrm>
          <a:off x="6921500" y="1681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105960</xdr:rowOff>
    </xdr:from>
    <xdr:ext cx="534377" cy="259045"/>
    <xdr:sp macro="" textlink="">
      <xdr:nvSpPr>
        <xdr:cNvPr id="498" name="テキスト ボックス 497"/>
        <xdr:cNvSpPr txBox="1"/>
      </xdr:nvSpPr>
      <xdr:spPr>
        <a:xfrm>
          <a:off x="6705111" y="1690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4" name="直線コネクタ 523"/>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7" name="災害復旧事業費最大値テキスト"/>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28" name="直線コネクタ 527"/>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42055</xdr:rowOff>
    </xdr:from>
    <xdr:to>
      <xdr:col>85</xdr:col>
      <xdr:colOff>127000</xdr:colOff>
      <xdr:row>37</xdr:row>
      <xdr:rowOff>64371</xdr:rowOff>
    </xdr:to>
    <xdr:cxnSp macro="">
      <xdr:nvCxnSpPr>
        <xdr:cNvPr id="529" name="直線コネクタ 528"/>
        <xdr:cNvCxnSpPr/>
      </xdr:nvCxnSpPr>
      <xdr:spPr>
        <a:xfrm>
          <a:off x="15481300" y="6385705"/>
          <a:ext cx="8382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126327</xdr:rowOff>
    </xdr:from>
    <xdr:ext cx="469744" cy="259045"/>
    <xdr:sp macro="" textlink="">
      <xdr:nvSpPr>
        <xdr:cNvPr id="530" name="災害復旧事業費平均値テキスト"/>
        <xdr:cNvSpPr txBox="1"/>
      </xdr:nvSpPr>
      <xdr:spPr>
        <a:xfrm>
          <a:off x="16370300" y="646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1" name="フローチャート: 判断 530"/>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168983</xdr:rowOff>
    </xdr:from>
    <xdr:to>
      <xdr:col>81</xdr:col>
      <xdr:colOff>50800</xdr:colOff>
      <xdr:row>37</xdr:row>
      <xdr:rowOff>42055</xdr:rowOff>
    </xdr:to>
    <xdr:cxnSp macro="">
      <xdr:nvCxnSpPr>
        <xdr:cNvPr id="532" name="直線コネクタ 531"/>
        <xdr:cNvCxnSpPr/>
      </xdr:nvCxnSpPr>
      <xdr:spPr>
        <a:xfrm>
          <a:off x="14592300" y="5655383"/>
          <a:ext cx="889000" cy="73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3" name="フローチャート: 判断 532"/>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113374</xdr:rowOff>
    </xdr:from>
    <xdr:ext cx="469744" cy="259045"/>
    <xdr:sp macro="" textlink="">
      <xdr:nvSpPr>
        <xdr:cNvPr id="534" name="テキスト ボックス 533"/>
        <xdr:cNvSpPr txBox="1"/>
      </xdr:nvSpPr>
      <xdr:spPr>
        <a:xfrm>
          <a:off x="15246428" y="662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168983</xdr:rowOff>
    </xdr:from>
    <xdr:to>
      <xdr:col>76</xdr:col>
      <xdr:colOff>114300</xdr:colOff>
      <xdr:row>36</xdr:row>
      <xdr:rowOff>30625</xdr:rowOff>
    </xdr:to>
    <xdr:cxnSp macro="">
      <xdr:nvCxnSpPr>
        <xdr:cNvPr id="535" name="直線コネクタ 534"/>
        <xdr:cNvCxnSpPr/>
      </xdr:nvCxnSpPr>
      <xdr:spPr>
        <a:xfrm flipV="1">
          <a:off x="13703300" y="5655383"/>
          <a:ext cx="889000" cy="54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6" name="フローチャート: 判断 535"/>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23566</xdr:rowOff>
    </xdr:from>
    <xdr:ext cx="469744" cy="259045"/>
    <xdr:sp macro="" textlink="">
      <xdr:nvSpPr>
        <xdr:cNvPr id="537" name="テキスト ボックス 536"/>
        <xdr:cNvSpPr txBox="1"/>
      </xdr:nvSpPr>
      <xdr:spPr>
        <a:xfrm>
          <a:off x="14357428" y="65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30625</xdr:rowOff>
    </xdr:from>
    <xdr:to>
      <xdr:col>71</xdr:col>
      <xdr:colOff>177800</xdr:colOff>
      <xdr:row>37</xdr:row>
      <xdr:rowOff>125440</xdr:rowOff>
    </xdr:to>
    <xdr:cxnSp macro="">
      <xdr:nvCxnSpPr>
        <xdr:cNvPr id="538" name="直線コネクタ 537"/>
        <xdr:cNvCxnSpPr/>
      </xdr:nvCxnSpPr>
      <xdr:spPr>
        <a:xfrm flipV="1">
          <a:off x="12814300" y="6202825"/>
          <a:ext cx="889000" cy="26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39" name="フローチャート: 判断 538"/>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56115</xdr:rowOff>
    </xdr:from>
    <xdr:ext cx="378565" cy="259045"/>
    <xdr:sp macro="" textlink="">
      <xdr:nvSpPr>
        <xdr:cNvPr id="540" name="テキスト ボックス 539"/>
        <xdr:cNvSpPr txBox="1"/>
      </xdr:nvSpPr>
      <xdr:spPr>
        <a:xfrm>
          <a:off x="13514017" y="674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41" name="フローチャート: 判断 540"/>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66021</xdr:rowOff>
    </xdr:from>
    <xdr:ext cx="378565" cy="259045"/>
    <xdr:sp macro="" textlink="">
      <xdr:nvSpPr>
        <xdr:cNvPr id="542" name="テキスト ボックス 541"/>
        <xdr:cNvSpPr txBox="1"/>
      </xdr:nvSpPr>
      <xdr:spPr>
        <a:xfrm>
          <a:off x="12625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13571</xdr:rowOff>
    </xdr:from>
    <xdr:to>
      <xdr:col>85</xdr:col>
      <xdr:colOff>177800</xdr:colOff>
      <xdr:row>37</xdr:row>
      <xdr:rowOff>115171</xdr:rowOff>
    </xdr:to>
    <xdr:sp macro="" textlink="">
      <xdr:nvSpPr>
        <xdr:cNvPr id="548" name="楕円 547"/>
        <xdr:cNvSpPr/>
      </xdr:nvSpPr>
      <xdr:spPr>
        <a:xfrm>
          <a:off x="16268700" y="635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36448</xdr:rowOff>
    </xdr:from>
    <xdr:ext cx="469744" cy="259045"/>
    <xdr:sp macro="" textlink="">
      <xdr:nvSpPr>
        <xdr:cNvPr id="549" name="災害復旧事業費該当値テキスト"/>
        <xdr:cNvSpPr txBox="1"/>
      </xdr:nvSpPr>
      <xdr:spPr>
        <a:xfrm>
          <a:off x="16370300" y="62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162705</xdr:rowOff>
    </xdr:from>
    <xdr:to>
      <xdr:col>81</xdr:col>
      <xdr:colOff>101600</xdr:colOff>
      <xdr:row>37</xdr:row>
      <xdr:rowOff>92855</xdr:rowOff>
    </xdr:to>
    <xdr:sp macro="" textlink="">
      <xdr:nvSpPr>
        <xdr:cNvPr id="550" name="楕円 549"/>
        <xdr:cNvSpPr/>
      </xdr:nvSpPr>
      <xdr:spPr>
        <a:xfrm>
          <a:off x="15430500" y="63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109382</xdr:rowOff>
    </xdr:from>
    <xdr:ext cx="469744" cy="259045"/>
    <xdr:sp macro="" textlink="">
      <xdr:nvSpPr>
        <xdr:cNvPr id="551" name="テキスト ボックス 550"/>
        <xdr:cNvSpPr txBox="1"/>
      </xdr:nvSpPr>
      <xdr:spPr>
        <a:xfrm>
          <a:off x="15246428" y="611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118183</xdr:rowOff>
    </xdr:from>
    <xdr:to>
      <xdr:col>76</xdr:col>
      <xdr:colOff>165100</xdr:colOff>
      <xdr:row>33</xdr:row>
      <xdr:rowOff>48333</xdr:rowOff>
    </xdr:to>
    <xdr:sp macro="" textlink="">
      <xdr:nvSpPr>
        <xdr:cNvPr id="552" name="楕円 551"/>
        <xdr:cNvSpPr/>
      </xdr:nvSpPr>
      <xdr:spPr>
        <a:xfrm>
          <a:off x="14541500" y="56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64860</xdr:rowOff>
    </xdr:from>
    <xdr:ext cx="534377" cy="259045"/>
    <xdr:sp macro="" textlink="">
      <xdr:nvSpPr>
        <xdr:cNvPr id="553" name="テキスト ボックス 552"/>
        <xdr:cNvSpPr txBox="1"/>
      </xdr:nvSpPr>
      <xdr:spPr>
        <a:xfrm>
          <a:off x="14325111" y="53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151275</xdr:rowOff>
    </xdr:from>
    <xdr:to>
      <xdr:col>72</xdr:col>
      <xdr:colOff>38100</xdr:colOff>
      <xdr:row>36</xdr:row>
      <xdr:rowOff>81425</xdr:rowOff>
    </xdr:to>
    <xdr:sp macro="" textlink="">
      <xdr:nvSpPr>
        <xdr:cNvPr id="554" name="楕円 553"/>
        <xdr:cNvSpPr/>
      </xdr:nvSpPr>
      <xdr:spPr>
        <a:xfrm>
          <a:off x="13652500" y="61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97952</xdr:rowOff>
    </xdr:from>
    <xdr:ext cx="469744" cy="259045"/>
    <xdr:sp macro="" textlink="">
      <xdr:nvSpPr>
        <xdr:cNvPr id="555" name="テキスト ボックス 554"/>
        <xdr:cNvSpPr txBox="1"/>
      </xdr:nvSpPr>
      <xdr:spPr>
        <a:xfrm>
          <a:off x="13468428" y="592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74640</xdr:rowOff>
    </xdr:from>
    <xdr:to>
      <xdr:col>67</xdr:col>
      <xdr:colOff>101600</xdr:colOff>
      <xdr:row>38</xdr:row>
      <xdr:rowOff>4790</xdr:rowOff>
    </xdr:to>
    <xdr:sp macro="" textlink="">
      <xdr:nvSpPr>
        <xdr:cNvPr id="556" name="楕円 555"/>
        <xdr:cNvSpPr/>
      </xdr:nvSpPr>
      <xdr:spPr>
        <a:xfrm>
          <a:off x="12763500" y="64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21317</xdr:rowOff>
    </xdr:from>
    <xdr:ext cx="469744" cy="259045"/>
    <xdr:sp macro="" textlink="">
      <xdr:nvSpPr>
        <xdr:cNvPr id="557" name="テキスト ボックス 556"/>
        <xdr:cNvSpPr txBox="1"/>
      </xdr:nvSpPr>
      <xdr:spPr>
        <a:xfrm>
          <a:off x="12579428" y="61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9" name="テキスト ボックス 61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9" name="直線コネクタ 628"/>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30" name="公債費最小値テキスト"/>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1" name="直線コネクタ 630"/>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2" name="公債費最大値テキスト"/>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3" name="直線コネクタ 632"/>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145278</xdr:rowOff>
    </xdr:from>
    <xdr:to>
      <xdr:col>85</xdr:col>
      <xdr:colOff>127000</xdr:colOff>
      <xdr:row>75</xdr:row>
      <xdr:rowOff>47757</xdr:rowOff>
    </xdr:to>
    <xdr:cxnSp macro="">
      <xdr:nvCxnSpPr>
        <xdr:cNvPr id="634" name="直線コネクタ 633"/>
        <xdr:cNvCxnSpPr/>
      </xdr:nvCxnSpPr>
      <xdr:spPr>
        <a:xfrm>
          <a:off x="15481300" y="12832578"/>
          <a:ext cx="8382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16153</xdr:rowOff>
    </xdr:from>
    <xdr:ext cx="534377" cy="259045"/>
    <xdr:sp macro="" textlink="">
      <xdr:nvSpPr>
        <xdr:cNvPr id="635" name="公債費平均値テキスト"/>
        <xdr:cNvSpPr txBox="1"/>
      </xdr:nvSpPr>
      <xdr:spPr>
        <a:xfrm>
          <a:off x="16370300" y="12703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6" name="フローチャート: 判断 635"/>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137780</xdr:rowOff>
    </xdr:from>
    <xdr:to>
      <xdr:col>81</xdr:col>
      <xdr:colOff>50800</xdr:colOff>
      <xdr:row>74</xdr:row>
      <xdr:rowOff>145278</xdr:rowOff>
    </xdr:to>
    <xdr:cxnSp macro="">
      <xdr:nvCxnSpPr>
        <xdr:cNvPr id="637" name="直線コネクタ 636"/>
        <xdr:cNvCxnSpPr/>
      </xdr:nvCxnSpPr>
      <xdr:spPr>
        <a:xfrm>
          <a:off x="14592300" y="12825080"/>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8" name="フローチャート: 判断 637"/>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111333</xdr:rowOff>
    </xdr:from>
    <xdr:ext cx="534377" cy="259045"/>
    <xdr:sp macro="" textlink="">
      <xdr:nvSpPr>
        <xdr:cNvPr id="639" name="テキスト ボックス 638"/>
        <xdr:cNvSpPr txBox="1"/>
      </xdr:nvSpPr>
      <xdr:spPr>
        <a:xfrm>
          <a:off x="15214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113936</xdr:rowOff>
    </xdr:from>
    <xdr:to>
      <xdr:col>76</xdr:col>
      <xdr:colOff>114300</xdr:colOff>
      <xdr:row>74</xdr:row>
      <xdr:rowOff>137780</xdr:rowOff>
    </xdr:to>
    <xdr:cxnSp macro="">
      <xdr:nvCxnSpPr>
        <xdr:cNvPr id="640" name="直線コネクタ 639"/>
        <xdr:cNvCxnSpPr/>
      </xdr:nvCxnSpPr>
      <xdr:spPr>
        <a:xfrm>
          <a:off x="13703300" y="12801236"/>
          <a:ext cx="889000" cy="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1" name="フローチャート: 判断 640"/>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114968</xdr:rowOff>
    </xdr:from>
    <xdr:ext cx="534377" cy="259045"/>
    <xdr:sp macro="" textlink="">
      <xdr:nvSpPr>
        <xdr:cNvPr id="642" name="テキスト ボックス 641"/>
        <xdr:cNvSpPr txBox="1"/>
      </xdr:nvSpPr>
      <xdr:spPr>
        <a:xfrm>
          <a:off x="14325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67805</xdr:rowOff>
    </xdr:from>
    <xdr:to>
      <xdr:col>71</xdr:col>
      <xdr:colOff>177800</xdr:colOff>
      <xdr:row>74</xdr:row>
      <xdr:rowOff>113936</xdr:rowOff>
    </xdr:to>
    <xdr:cxnSp macro="">
      <xdr:nvCxnSpPr>
        <xdr:cNvPr id="643" name="直線コネクタ 642"/>
        <xdr:cNvCxnSpPr/>
      </xdr:nvCxnSpPr>
      <xdr:spPr>
        <a:xfrm>
          <a:off x="12814300" y="12755105"/>
          <a:ext cx="889000" cy="4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4" name="フローチャート: 判断 643"/>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79808</xdr:rowOff>
    </xdr:from>
    <xdr:ext cx="534377" cy="259045"/>
    <xdr:sp macro="" textlink="">
      <xdr:nvSpPr>
        <xdr:cNvPr id="645" name="テキスト ボックス 644"/>
        <xdr:cNvSpPr txBox="1"/>
      </xdr:nvSpPr>
      <xdr:spPr>
        <a:xfrm>
          <a:off x="13436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6" name="フローチャート: 判断 645"/>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100771</xdr:rowOff>
    </xdr:from>
    <xdr:ext cx="534377" cy="259045"/>
    <xdr:sp macro="" textlink="">
      <xdr:nvSpPr>
        <xdr:cNvPr id="647" name="テキスト ボックス 646"/>
        <xdr:cNvSpPr txBox="1"/>
      </xdr:nvSpPr>
      <xdr:spPr>
        <a:xfrm>
          <a:off x="12547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168407</xdr:rowOff>
    </xdr:from>
    <xdr:to>
      <xdr:col>85</xdr:col>
      <xdr:colOff>177800</xdr:colOff>
      <xdr:row>75</xdr:row>
      <xdr:rowOff>98557</xdr:rowOff>
    </xdr:to>
    <xdr:sp macro="" textlink="">
      <xdr:nvSpPr>
        <xdr:cNvPr id="653" name="楕円 652"/>
        <xdr:cNvSpPr/>
      </xdr:nvSpPr>
      <xdr:spPr>
        <a:xfrm>
          <a:off x="16268700" y="128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146834</xdr:rowOff>
    </xdr:from>
    <xdr:ext cx="534377" cy="259045"/>
    <xdr:sp macro="" textlink="">
      <xdr:nvSpPr>
        <xdr:cNvPr id="654" name="公債費該当値テキスト"/>
        <xdr:cNvSpPr txBox="1"/>
      </xdr:nvSpPr>
      <xdr:spPr>
        <a:xfrm>
          <a:off x="16370300" y="1283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94478</xdr:rowOff>
    </xdr:from>
    <xdr:to>
      <xdr:col>81</xdr:col>
      <xdr:colOff>101600</xdr:colOff>
      <xdr:row>75</xdr:row>
      <xdr:rowOff>24628</xdr:rowOff>
    </xdr:to>
    <xdr:sp macro="" textlink="">
      <xdr:nvSpPr>
        <xdr:cNvPr id="655" name="楕円 654"/>
        <xdr:cNvSpPr/>
      </xdr:nvSpPr>
      <xdr:spPr>
        <a:xfrm>
          <a:off x="15430500" y="1278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41155</xdr:rowOff>
    </xdr:from>
    <xdr:ext cx="534377" cy="259045"/>
    <xdr:sp macro="" textlink="">
      <xdr:nvSpPr>
        <xdr:cNvPr id="656" name="テキスト ボックス 655"/>
        <xdr:cNvSpPr txBox="1"/>
      </xdr:nvSpPr>
      <xdr:spPr>
        <a:xfrm>
          <a:off x="15214111" y="1255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86980</xdr:rowOff>
    </xdr:from>
    <xdr:to>
      <xdr:col>76</xdr:col>
      <xdr:colOff>165100</xdr:colOff>
      <xdr:row>75</xdr:row>
      <xdr:rowOff>17130</xdr:rowOff>
    </xdr:to>
    <xdr:sp macro="" textlink="">
      <xdr:nvSpPr>
        <xdr:cNvPr id="657" name="楕円 656"/>
        <xdr:cNvSpPr/>
      </xdr:nvSpPr>
      <xdr:spPr>
        <a:xfrm>
          <a:off x="14541500" y="127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33657</xdr:rowOff>
    </xdr:from>
    <xdr:ext cx="534377" cy="259045"/>
    <xdr:sp macro="" textlink="">
      <xdr:nvSpPr>
        <xdr:cNvPr id="658" name="テキスト ボックス 657"/>
        <xdr:cNvSpPr txBox="1"/>
      </xdr:nvSpPr>
      <xdr:spPr>
        <a:xfrm>
          <a:off x="14325111" y="1254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63136</xdr:rowOff>
    </xdr:from>
    <xdr:to>
      <xdr:col>72</xdr:col>
      <xdr:colOff>38100</xdr:colOff>
      <xdr:row>74</xdr:row>
      <xdr:rowOff>164736</xdr:rowOff>
    </xdr:to>
    <xdr:sp macro="" textlink="">
      <xdr:nvSpPr>
        <xdr:cNvPr id="659" name="楕円 658"/>
        <xdr:cNvSpPr/>
      </xdr:nvSpPr>
      <xdr:spPr>
        <a:xfrm>
          <a:off x="13652500" y="127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9813</xdr:rowOff>
    </xdr:from>
    <xdr:ext cx="534377" cy="259045"/>
    <xdr:sp macro="" textlink="">
      <xdr:nvSpPr>
        <xdr:cNvPr id="660" name="テキスト ボックス 659"/>
        <xdr:cNvSpPr txBox="1"/>
      </xdr:nvSpPr>
      <xdr:spPr>
        <a:xfrm>
          <a:off x="13436111" y="1252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17005</xdr:rowOff>
    </xdr:from>
    <xdr:to>
      <xdr:col>67</xdr:col>
      <xdr:colOff>101600</xdr:colOff>
      <xdr:row>74</xdr:row>
      <xdr:rowOff>118605</xdr:rowOff>
    </xdr:to>
    <xdr:sp macro="" textlink="">
      <xdr:nvSpPr>
        <xdr:cNvPr id="661" name="楕円 660"/>
        <xdr:cNvSpPr/>
      </xdr:nvSpPr>
      <xdr:spPr>
        <a:xfrm>
          <a:off x="12763500" y="127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135132</xdr:rowOff>
    </xdr:from>
    <xdr:ext cx="534377" cy="259045"/>
    <xdr:sp macro="" textlink="">
      <xdr:nvSpPr>
        <xdr:cNvPr id="662" name="テキスト ボックス 661"/>
        <xdr:cNvSpPr txBox="1"/>
      </xdr:nvSpPr>
      <xdr:spPr>
        <a:xfrm>
          <a:off x="12547111" y="1247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8" name="直線コネクタ 687"/>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9" name="積立金最小値テキスト"/>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90" name="直線コネクタ 689"/>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1" name="積立金最大値テキスト"/>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2" name="直線コネクタ 691"/>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80786</xdr:rowOff>
    </xdr:from>
    <xdr:to>
      <xdr:col>85</xdr:col>
      <xdr:colOff>127000</xdr:colOff>
      <xdr:row>98</xdr:row>
      <xdr:rowOff>122915</xdr:rowOff>
    </xdr:to>
    <xdr:cxnSp macro="">
      <xdr:nvCxnSpPr>
        <xdr:cNvPr id="693" name="直線コネクタ 692"/>
        <xdr:cNvCxnSpPr/>
      </xdr:nvCxnSpPr>
      <xdr:spPr>
        <a:xfrm flipV="1">
          <a:off x="15481300" y="16882886"/>
          <a:ext cx="838200" cy="4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138555</xdr:rowOff>
    </xdr:from>
    <xdr:ext cx="534377" cy="259045"/>
    <xdr:sp macro="" textlink="">
      <xdr:nvSpPr>
        <xdr:cNvPr id="694" name="積立金平均値テキスト"/>
        <xdr:cNvSpPr txBox="1"/>
      </xdr:nvSpPr>
      <xdr:spPr>
        <a:xfrm>
          <a:off x="16370300" y="1642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5" name="フローチャート: 判断 694"/>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70337</xdr:rowOff>
    </xdr:from>
    <xdr:to>
      <xdr:col>81</xdr:col>
      <xdr:colOff>50800</xdr:colOff>
      <xdr:row>98</xdr:row>
      <xdr:rowOff>122915</xdr:rowOff>
    </xdr:to>
    <xdr:cxnSp macro="">
      <xdr:nvCxnSpPr>
        <xdr:cNvPr id="696" name="直線コネクタ 695"/>
        <xdr:cNvCxnSpPr/>
      </xdr:nvCxnSpPr>
      <xdr:spPr>
        <a:xfrm>
          <a:off x="14592300" y="1687243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7" name="フローチャート: 判断 696"/>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75320</xdr:rowOff>
    </xdr:from>
    <xdr:ext cx="534377" cy="259045"/>
    <xdr:sp macro="" textlink="">
      <xdr:nvSpPr>
        <xdr:cNvPr id="698" name="テキスト ボックス 697"/>
        <xdr:cNvSpPr txBox="1"/>
      </xdr:nvSpPr>
      <xdr:spPr>
        <a:xfrm>
          <a:off x="15214111" y="1636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70337</xdr:rowOff>
    </xdr:from>
    <xdr:to>
      <xdr:col>76</xdr:col>
      <xdr:colOff>114300</xdr:colOff>
      <xdr:row>98</xdr:row>
      <xdr:rowOff>106194</xdr:rowOff>
    </xdr:to>
    <xdr:cxnSp macro="">
      <xdr:nvCxnSpPr>
        <xdr:cNvPr id="699" name="直線コネクタ 698"/>
        <xdr:cNvCxnSpPr/>
      </xdr:nvCxnSpPr>
      <xdr:spPr>
        <a:xfrm flipV="1">
          <a:off x="13703300" y="16872437"/>
          <a:ext cx="889000" cy="3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700" name="フローチャート: 判断 699"/>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13468</xdr:rowOff>
    </xdr:from>
    <xdr:ext cx="534377" cy="259045"/>
    <xdr:sp macro="" textlink="">
      <xdr:nvSpPr>
        <xdr:cNvPr id="701" name="テキスト ボックス 700"/>
        <xdr:cNvSpPr txBox="1"/>
      </xdr:nvSpPr>
      <xdr:spPr>
        <a:xfrm>
          <a:off x="14325111" y="163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106194</xdr:rowOff>
    </xdr:from>
    <xdr:to>
      <xdr:col>71</xdr:col>
      <xdr:colOff>177800</xdr:colOff>
      <xdr:row>98</xdr:row>
      <xdr:rowOff>143749</xdr:rowOff>
    </xdr:to>
    <xdr:cxnSp macro="">
      <xdr:nvCxnSpPr>
        <xdr:cNvPr id="702" name="直線コネクタ 701"/>
        <xdr:cNvCxnSpPr/>
      </xdr:nvCxnSpPr>
      <xdr:spPr>
        <a:xfrm flipV="1">
          <a:off x="12814300" y="1690829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703" name="フローチャート: 判断 702"/>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76530</xdr:rowOff>
    </xdr:from>
    <xdr:ext cx="534377" cy="259045"/>
    <xdr:sp macro="" textlink="">
      <xdr:nvSpPr>
        <xdr:cNvPr id="704" name="テキスト ボックス 703"/>
        <xdr:cNvSpPr txBox="1"/>
      </xdr:nvSpPr>
      <xdr:spPr>
        <a:xfrm>
          <a:off x="13436111" y="163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5" name="フローチャート: 判断 704"/>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6055</xdr:rowOff>
    </xdr:from>
    <xdr:ext cx="534377" cy="259045"/>
    <xdr:sp macro="" textlink="">
      <xdr:nvSpPr>
        <xdr:cNvPr id="706" name="テキスト ボックス 705"/>
        <xdr:cNvSpPr txBox="1"/>
      </xdr:nvSpPr>
      <xdr:spPr>
        <a:xfrm>
          <a:off x="12547111" y="164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29986</xdr:rowOff>
    </xdr:from>
    <xdr:to>
      <xdr:col>85</xdr:col>
      <xdr:colOff>177800</xdr:colOff>
      <xdr:row>98</xdr:row>
      <xdr:rowOff>131586</xdr:rowOff>
    </xdr:to>
    <xdr:sp macro="" textlink="">
      <xdr:nvSpPr>
        <xdr:cNvPr id="712" name="楕円 711"/>
        <xdr:cNvSpPr/>
      </xdr:nvSpPr>
      <xdr:spPr>
        <a:xfrm>
          <a:off x="16268700" y="168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8413</xdr:rowOff>
    </xdr:from>
    <xdr:ext cx="469744" cy="259045"/>
    <xdr:sp macro="" textlink="">
      <xdr:nvSpPr>
        <xdr:cNvPr id="713" name="積立金該当値テキスト"/>
        <xdr:cNvSpPr txBox="1"/>
      </xdr:nvSpPr>
      <xdr:spPr>
        <a:xfrm>
          <a:off x="16370300" y="168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72115</xdr:rowOff>
    </xdr:from>
    <xdr:to>
      <xdr:col>81</xdr:col>
      <xdr:colOff>101600</xdr:colOff>
      <xdr:row>99</xdr:row>
      <xdr:rowOff>2265</xdr:rowOff>
    </xdr:to>
    <xdr:sp macro="" textlink="">
      <xdr:nvSpPr>
        <xdr:cNvPr id="714" name="楕円 713"/>
        <xdr:cNvSpPr/>
      </xdr:nvSpPr>
      <xdr:spPr>
        <a:xfrm>
          <a:off x="15430500" y="168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164842</xdr:rowOff>
    </xdr:from>
    <xdr:ext cx="469744" cy="259045"/>
    <xdr:sp macro="" textlink="">
      <xdr:nvSpPr>
        <xdr:cNvPr id="715" name="テキスト ボックス 714"/>
        <xdr:cNvSpPr txBox="1"/>
      </xdr:nvSpPr>
      <xdr:spPr>
        <a:xfrm>
          <a:off x="15246428" y="1696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19537</xdr:rowOff>
    </xdr:from>
    <xdr:to>
      <xdr:col>76</xdr:col>
      <xdr:colOff>165100</xdr:colOff>
      <xdr:row>98</xdr:row>
      <xdr:rowOff>121137</xdr:rowOff>
    </xdr:to>
    <xdr:sp macro="" textlink="">
      <xdr:nvSpPr>
        <xdr:cNvPr id="716" name="楕円 715"/>
        <xdr:cNvSpPr/>
      </xdr:nvSpPr>
      <xdr:spPr>
        <a:xfrm>
          <a:off x="14541500" y="168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112264</xdr:rowOff>
    </xdr:from>
    <xdr:ext cx="469744" cy="259045"/>
    <xdr:sp macro="" textlink="">
      <xdr:nvSpPr>
        <xdr:cNvPr id="717" name="テキスト ボックス 716"/>
        <xdr:cNvSpPr txBox="1"/>
      </xdr:nvSpPr>
      <xdr:spPr>
        <a:xfrm>
          <a:off x="14357428" y="1691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55394</xdr:rowOff>
    </xdr:from>
    <xdr:to>
      <xdr:col>72</xdr:col>
      <xdr:colOff>38100</xdr:colOff>
      <xdr:row>98</xdr:row>
      <xdr:rowOff>156994</xdr:rowOff>
    </xdr:to>
    <xdr:sp macro="" textlink="">
      <xdr:nvSpPr>
        <xdr:cNvPr id="718" name="楕円 717"/>
        <xdr:cNvSpPr/>
      </xdr:nvSpPr>
      <xdr:spPr>
        <a:xfrm>
          <a:off x="13652500" y="1685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148121</xdr:rowOff>
    </xdr:from>
    <xdr:ext cx="469744" cy="259045"/>
    <xdr:sp macro="" textlink="">
      <xdr:nvSpPr>
        <xdr:cNvPr id="719" name="テキスト ボックス 718"/>
        <xdr:cNvSpPr txBox="1"/>
      </xdr:nvSpPr>
      <xdr:spPr>
        <a:xfrm>
          <a:off x="13468428" y="16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92949</xdr:rowOff>
    </xdr:from>
    <xdr:to>
      <xdr:col>67</xdr:col>
      <xdr:colOff>101600</xdr:colOff>
      <xdr:row>99</xdr:row>
      <xdr:rowOff>23099</xdr:rowOff>
    </xdr:to>
    <xdr:sp macro="" textlink="">
      <xdr:nvSpPr>
        <xdr:cNvPr id="720" name="楕円 719"/>
        <xdr:cNvSpPr/>
      </xdr:nvSpPr>
      <xdr:spPr>
        <a:xfrm>
          <a:off x="12763500" y="168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14226</xdr:rowOff>
    </xdr:from>
    <xdr:ext cx="469744" cy="259045"/>
    <xdr:sp macro="" textlink="">
      <xdr:nvSpPr>
        <xdr:cNvPr id="721" name="テキスト ボックス 720"/>
        <xdr:cNvSpPr txBox="1"/>
      </xdr:nvSpPr>
      <xdr:spPr>
        <a:xfrm>
          <a:off x="12579428" y="169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5" name="直線コネクタ 744"/>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48" name="投資及び出資金最大値テキスト"/>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49" name="直線コネクタ 748"/>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469744" cy="259045"/>
    <xdr:sp macro="" textlink="">
      <xdr:nvSpPr>
        <xdr:cNvPr id="751" name="投資及び出資金平均値テキスト"/>
        <xdr:cNvSpPr txBox="1"/>
      </xdr:nvSpPr>
      <xdr:spPr>
        <a:xfrm>
          <a:off x="22212300" y="6338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2" name="フローチャート: 判断 751"/>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4" name="フローチャート: 判断 753"/>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83456</xdr:rowOff>
    </xdr:from>
    <xdr:ext cx="469744" cy="259045"/>
    <xdr:sp macro="" textlink="">
      <xdr:nvSpPr>
        <xdr:cNvPr id="755" name="テキスト ボックス 754"/>
        <xdr:cNvSpPr txBox="1"/>
      </xdr:nvSpPr>
      <xdr:spPr>
        <a:xfrm>
          <a:off x="21088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14097</xdr:rowOff>
    </xdr:from>
    <xdr:to>
      <xdr:col>107</xdr:col>
      <xdr:colOff>50800</xdr:colOff>
      <xdr:row>39</xdr:row>
      <xdr:rowOff>44450</xdr:rowOff>
    </xdr:to>
    <xdr:cxnSp macro="">
      <xdr:nvCxnSpPr>
        <xdr:cNvPr id="756" name="直線コネクタ 755"/>
        <xdr:cNvCxnSpPr/>
      </xdr:nvCxnSpPr>
      <xdr:spPr>
        <a:xfrm>
          <a:off x="19545300" y="6700647"/>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7" name="フローチャート: 判断 756"/>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101109</xdr:rowOff>
    </xdr:from>
    <xdr:ext cx="469744" cy="259045"/>
    <xdr:sp macro="" textlink="">
      <xdr:nvSpPr>
        <xdr:cNvPr id="758" name="テキスト ボックス 757"/>
        <xdr:cNvSpPr txBox="1"/>
      </xdr:nvSpPr>
      <xdr:spPr>
        <a:xfrm>
          <a:off x="20199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86995</xdr:rowOff>
    </xdr:from>
    <xdr:to>
      <xdr:col>102</xdr:col>
      <xdr:colOff>114300</xdr:colOff>
      <xdr:row>39</xdr:row>
      <xdr:rowOff>14097</xdr:rowOff>
    </xdr:to>
    <xdr:cxnSp macro="">
      <xdr:nvCxnSpPr>
        <xdr:cNvPr id="759" name="直線コネクタ 758"/>
        <xdr:cNvCxnSpPr/>
      </xdr:nvCxnSpPr>
      <xdr:spPr>
        <a:xfrm>
          <a:off x="18656300" y="6430645"/>
          <a:ext cx="889000" cy="27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60" name="フローチャート: 判断 759"/>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157243</xdr:rowOff>
    </xdr:from>
    <xdr:ext cx="378565" cy="259045"/>
    <xdr:sp macro="" textlink="">
      <xdr:nvSpPr>
        <xdr:cNvPr id="761" name="テキスト ボックス 760"/>
        <xdr:cNvSpPr txBox="1"/>
      </xdr:nvSpPr>
      <xdr:spPr>
        <a:xfrm>
          <a:off x="19356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126001</xdr:rowOff>
    </xdr:from>
    <xdr:ext cx="469744" cy="259045"/>
    <xdr:sp macro="" textlink="">
      <xdr:nvSpPr>
        <xdr:cNvPr id="763" name="テキスト ボックス 762"/>
        <xdr:cNvSpPr txBox="1"/>
      </xdr:nvSpPr>
      <xdr:spPr>
        <a:xfrm>
          <a:off x="18421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134747</xdr:rowOff>
    </xdr:from>
    <xdr:to>
      <xdr:col>102</xdr:col>
      <xdr:colOff>165100</xdr:colOff>
      <xdr:row>39</xdr:row>
      <xdr:rowOff>64897</xdr:rowOff>
    </xdr:to>
    <xdr:sp macro="" textlink="">
      <xdr:nvSpPr>
        <xdr:cNvPr id="775" name="楕円 774"/>
        <xdr:cNvSpPr/>
      </xdr:nvSpPr>
      <xdr:spPr>
        <a:xfrm>
          <a:off x="19494500" y="66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56024</xdr:rowOff>
    </xdr:from>
    <xdr:ext cx="378565" cy="259045"/>
    <xdr:sp macro="" textlink="">
      <xdr:nvSpPr>
        <xdr:cNvPr id="776" name="テキスト ボックス 775"/>
        <xdr:cNvSpPr txBox="1"/>
      </xdr:nvSpPr>
      <xdr:spPr>
        <a:xfrm>
          <a:off x="19356017" y="674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36195</xdr:rowOff>
    </xdr:from>
    <xdr:to>
      <xdr:col>98</xdr:col>
      <xdr:colOff>38100</xdr:colOff>
      <xdr:row>37</xdr:row>
      <xdr:rowOff>137795</xdr:rowOff>
    </xdr:to>
    <xdr:sp macro="" textlink="">
      <xdr:nvSpPr>
        <xdr:cNvPr id="777" name="楕円 776"/>
        <xdr:cNvSpPr/>
      </xdr:nvSpPr>
      <xdr:spPr>
        <a:xfrm>
          <a:off x="186055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154322</xdr:rowOff>
    </xdr:from>
    <xdr:ext cx="469744" cy="259045"/>
    <xdr:sp macro="" textlink="">
      <xdr:nvSpPr>
        <xdr:cNvPr id="778" name="テキスト ボックス 777"/>
        <xdr:cNvSpPr txBox="1"/>
      </xdr:nvSpPr>
      <xdr:spPr>
        <a:xfrm>
          <a:off x="18421428" y="615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2" name="テキスト ボックス 79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4" name="テキスト ボックス 79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6" name="テキスト ボックス 79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800" name="直線コネクタ 799"/>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1" name="貸付金最小値テキスト"/>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2" name="直線コネクタ 801"/>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3" name="貸付金最大値テキスト"/>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4" name="直線コネクタ 803"/>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87945</xdr:rowOff>
    </xdr:from>
    <xdr:to>
      <xdr:col>116</xdr:col>
      <xdr:colOff>63500</xdr:colOff>
      <xdr:row>57</xdr:row>
      <xdr:rowOff>89408</xdr:rowOff>
    </xdr:to>
    <xdr:cxnSp macro="">
      <xdr:nvCxnSpPr>
        <xdr:cNvPr id="805" name="直線コネクタ 804"/>
        <xdr:cNvCxnSpPr/>
      </xdr:nvCxnSpPr>
      <xdr:spPr>
        <a:xfrm flipV="1">
          <a:off x="21323300" y="9860595"/>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15582</xdr:rowOff>
    </xdr:from>
    <xdr:ext cx="469744" cy="259045"/>
    <xdr:sp macro="" textlink="">
      <xdr:nvSpPr>
        <xdr:cNvPr id="806" name="貸付金平均値テキスト"/>
        <xdr:cNvSpPr txBox="1"/>
      </xdr:nvSpPr>
      <xdr:spPr>
        <a:xfrm>
          <a:off x="22212300" y="9616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7" name="フローチャート: 判断 806"/>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55804</xdr:rowOff>
    </xdr:from>
    <xdr:to>
      <xdr:col>111</xdr:col>
      <xdr:colOff>177800</xdr:colOff>
      <xdr:row>57</xdr:row>
      <xdr:rowOff>89408</xdr:rowOff>
    </xdr:to>
    <xdr:cxnSp macro="">
      <xdr:nvCxnSpPr>
        <xdr:cNvPr id="808" name="直線コネクタ 807"/>
        <xdr:cNvCxnSpPr/>
      </xdr:nvCxnSpPr>
      <xdr:spPr>
        <a:xfrm>
          <a:off x="20434300" y="9828454"/>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09" name="フローチャート: 判断 808"/>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86920</xdr:rowOff>
    </xdr:from>
    <xdr:ext cx="469744" cy="259045"/>
    <xdr:sp macro="" textlink="">
      <xdr:nvSpPr>
        <xdr:cNvPr id="810" name="テキスト ボックス 809"/>
        <xdr:cNvSpPr txBox="1"/>
      </xdr:nvSpPr>
      <xdr:spPr>
        <a:xfrm>
          <a:off x="21088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55712</xdr:rowOff>
    </xdr:from>
    <xdr:to>
      <xdr:col>107</xdr:col>
      <xdr:colOff>50800</xdr:colOff>
      <xdr:row>57</xdr:row>
      <xdr:rowOff>55804</xdr:rowOff>
    </xdr:to>
    <xdr:cxnSp macro="">
      <xdr:nvCxnSpPr>
        <xdr:cNvPr id="811" name="直線コネクタ 810"/>
        <xdr:cNvCxnSpPr/>
      </xdr:nvCxnSpPr>
      <xdr:spPr>
        <a:xfrm>
          <a:off x="19545300" y="982836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2" name="フローチャート: 判断 811"/>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88338</xdr:rowOff>
    </xdr:from>
    <xdr:ext cx="469744" cy="259045"/>
    <xdr:sp macro="" textlink="">
      <xdr:nvSpPr>
        <xdr:cNvPr id="813" name="テキスト ボックス 812"/>
        <xdr:cNvSpPr txBox="1"/>
      </xdr:nvSpPr>
      <xdr:spPr>
        <a:xfrm>
          <a:off x="20199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52786</xdr:rowOff>
    </xdr:from>
    <xdr:to>
      <xdr:col>102</xdr:col>
      <xdr:colOff>114300</xdr:colOff>
      <xdr:row>57</xdr:row>
      <xdr:rowOff>55712</xdr:rowOff>
    </xdr:to>
    <xdr:cxnSp macro="">
      <xdr:nvCxnSpPr>
        <xdr:cNvPr id="814" name="直線コネクタ 813"/>
        <xdr:cNvCxnSpPr/>
      </xdr:nvCxnSpPr>
      <xdr:spPr>
        <a:xfrm>
          <a:off x="18656300" y="9825436"/>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5" name="フローチャート: 判断 814"/>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58711</xdr:rowOff>
    </xdr:from>
    <xdr:ext cx="469744" cy="259045"/>
    <xdr:sp macro="" textlink="">
      <xdr:nvSpPr>
        <xdr:cNvPr id="816" name="テキスト ボックス 815"/>
        <xdr:cNvSpPr txBox="1"/>
      </xdr:nvSpPr>
      <xdr:spPr>
        <a:xfrm>
          <a:off x="19310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7" name="フローチャート: 判断 816"/>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8" name="テキスト ボックス 817"/>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37145</xdr:rowOff>
    </xdr:from>
    <xdr:to>
      <xdr:col>116</xdr:col>
      <xdr:colOff>114300</xdr:colOff>
      <xdr:row>57</xdr:row>
      <xdr:rowOff>138745</xdr:rowOff>
    </xdr:to>
    <xdr:sp macro="" textlink="">
      <xdr:nvSpPr>
        <xdr:cNvPr id="824" name="楕円 823"/>
        <xdr:cNvSpPr/>
      </xdr:nvSpPr>
      <xdr:spPr>
        <a:xfrm>
          <a:off x="22110700" y="980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15572</xdr:rowOff>
    </xdr:from>
    <xdr:ext cx="469744" cy="259045"/>
    <xdr:sp macro="" textlink="">
      <xdr:nvSpPr>
        <xdr:cNvPr id="825" name="貸付金該当値テキスト"/>
        <xdr:cNvSpPr txBox="1"/>
      </xdr:nvSpPr>
      <xdr:spPr>
        <a:xfrm>
          <a:off x="22212300" y="978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38608</xdr:rowOff>
    </xdr:from>
    <xdr:to>
      <xdr:col>112</xdr:col>
      <xdr:colOff>38100</xdr:colOff>
      <xdr:row>57</xdr:row>
      <xdr:rowOff>140208</xdr:rowOff>
    </xdr:to>
    <xdr:sp macro="" textlink="">
      <xdr:nvSpPr>
        <xdr:cNvPr id="826" name="楕円 825"/>
        <xdr:cNvSpPr/>
      </xdr:nvSpPr>
      <xdr:spPr>
        <a:xfrm>
          <a:off x="21272500" y="98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131335</xdr:rowOff>
    </xdr:from>
    <xdr:ext cx="469744" cy="259045"/>
    <xdr:sp macro="" textlink="">
      <xdr:nvSpPr>
        <xdr:cNvPr id="827" name="テキスト ボックス 826"/>
        <xdr:cNvSpPr txBox="1"/>
      </xdr:nvSpPr>
      <xdr:spPr>
        <a:xfrm>
          <a:off x="21088428" y="990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5004</xdr:rowOff>
    </xdr:from>
    <xdr:to>
      <xdr:col>107</xdr:col>
      <xdr:colOff>101600</xdr:colOff>
      <xdr:row>57</xdr:row>
      <xdr:rowOff>106604</xdr:rowOff>
    </xdr:to>
    <xdr:sp macro="" textlink="">
      <xdr:nvSpPr>
        <xdr:cNvPr id="828" name="楕円 827"/>
        <xdr:cNvSpPr/>
      </xdr:nvSpPr>
      <xdr:spPr>
        <a:xfrm>
          <a:off x="20383500" y="97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97731</xdr:rowOff>
    </xdr:from>
    <xdr:ext cx="469744" cy="259045"/>
    <xdr:sp macro="" textlink="">
      <xdr:nvSpPr>
        <xdr:cNvPr id="829" name="テキスト ボックス 828"/>
        <xdr:cNvSpPr txBox="1"/>
      </xdr:nvSpPr>
      <xdr:spPr>
        <a:xfrm>
          <a:off x="20199428" y="987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4912</xdr:rowOff>
    </xdr:from>
    <xdr:to>
      <xdr:col>102</xdr:col>
      <xdr:colOff>165100</xdr:colOff>
      <xdr:row>57</xdr:row>
      <xdr:rowOff>106512</xdr:rowOff>
    </xdr:to>
    <xdr:sp macro="" textlink="">
      <xdr:nvSpPr>
        <xdr:cNvPr id="830" name="楕円 829"/>
        <xdr:cNvSpPr/>
      </xdr:nvSpPr>
      <xdr:spPr>
        <a:xfrm>
          <a:off x="19494500" y="977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97639</xdr:rowOff>
    </xdr:from>
    <xdr:ext cx="469744" cy="259045"/>
    <xdr:sp macro="" textlink="">
      <xdr:nvSpPr>
        <xdr:cNvPr id="831" name="テキスト ボックス 830"/>
        <xdr:cNvSpPr txBox="1"/>
      </xdr:nvSpPr>
      <xdr:spPr>
        <a:xfrm>
          <a:off x="19310428" y="987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1986</xdr:rowOff>
    </xdr:from>
    <xdr:to>
      <xdr:col>98</xdr:col>
      <xdr:colOff>38100</xdr:colOff>
      <xdr:row>57</xdr:row>
      <xdr:rowOff>103586</xdr:rowOff>
    </xdr:to>
    <xdr:sp macro="" textlink="">
      <xdr:nvSpPr>
        <xdr:cNvPr id="832" name="楕円 831"/>
        <xdr:cNvSpPr/>
      </xdr:nvSpPr>
      <xdr:spPr>
        <a:xfrm>
          <a:off x="18605500" y="977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94713</xdr:rowOff>
    </xdr:from>
    <xdr:ext cx="469744" cy="259045"/>
    <xdr:sp macro="" textlink="">
      <xdr:nvSpPr>
        <xdr:cNvPr id="833" name="テキスト ボックス 832"/>
        <xdr:cNvSpPr txBox="1"/>
      </xdr:nvSpPr>
      <xdr:spPr>
        <a:xfrm>
          <a:off x="18421428" y="986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5" name="直線コネクタ 84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6" name="テキスト ボックス 84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7" name="直線コネクタ 84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8" name="テキスト ボックス 84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9" name="直線コネクタ 84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0" name="テキスト ボックス 84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1" name="直線コネクタ 85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2" name="テキスト ボックス 85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3" name="直線コネクタ 85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4" name="テキスト ボックス 85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5" name="直線コネクタ 85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6" name="テキスト ボックス 85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60" name="直線コネクタ 859"/>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1" name="繰出金最小値テキスト"/>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2" name="直線コネクタ 861"/>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3" name="繰出金最大値テキスト"/>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4" name="直線コネクタ 863"/>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169810</xdr:rowOff>
    </xdr:from>
    <xdr:to>
      <xdr:col>116</xdr:col>
      <xdr:colOff>63500</xdr:colOff>
      <xdr:row>74</xdr:row>
      <xdr:rowOff>45255</xdr:rowOff>
    </xdr:to>
    <xdr:cxnSp macro="">
      <xdr:nvCxnSpPr>
        <xdr:cNvPr id="865" name="直線コネクタ 864"/>
        <xdr:cNvCxnSpPr/>
      </xdr:nvCxnSpPr>
      <xdr:spPr>
        <a:xfrm flipV="1">
          <a:off x="21323300" y="12685660"/>
          <a:ext cx="838200" cy="4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10569</xdr:rowOff>
    </xdr:from>
    <xdr:ext cx="534377" cy="259045"/>
    <xdr:sp macro="" textlink="">
      <xdr:nvSpPr>
        <xdr:cNvPr id="866" name="繰出金平均値テキスト"/>
        <xdr:cNvSpPr txBox="1"/>
      </xdr:nvSpPr>
      <xdr:spPr>
        <a:xfrm>
          <a:off x="22212300" y="1286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7" name="フローチャート: 判断 866"/>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164193</xdr:rowOff>
    </xdr:from>
    <xdr:to>
      <xdr:col>111</xdr:col>
      <xdr:colOff>177800</xdr:colOff>
      <xdr:row>74</xdr:row>
      <xdr:rowOff>45255</xdr:rowOff>
    </xdr:to>
    <xdr:cxnSp macro="">
      <xdr:nvCxnSpPr>
        <xdr:cNvPr id="868" name="直線コネクタ 867"/>
        <xdr:cNvCxnSpPr/>
      </xdr:nvCxnSpPr>
      <xdr:spPr>
        <a:xfrm>
          <a:off x="20434300" y="12680043"/>
          <a:ext cx="889000" cy="5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69" name="フローチャート: 判断 868"/>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88848</xdr:rowOff>
    </xdr:from>
    <xdr:ext cx="534377" cy="259045"/>
    <xdr:sp macro="" textlink="">
      <xdr:nvSpPr>
        <xdr:cNvPr id="870" name="テキスト ボックス 869"/>
        <xdr:cNvSpPr txBox="1"/>
      </xdr:nvSpPr>
      <xdr:spPr>
        <a:xfrm>
          <a:off x="21056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164193</xdr:rowOff>
    </xdr:from>
    <xdr:to>
      <xdr:col>107</xdr:col>
      <xdr:colOff>50800</xdr:colOff>
      <xdr:row>74</xdr:row>
      <xdr:rowOff>23343</xdr:rowOff>
    </xdr:to>
    <xdr:cxnSp macro="">
      <xdr:nvCxnSpPr>
        <xdr:cNvPr id="871" name="直線コネクタ 870"/>
        <xdr:cNvCxnSpPr/>
      </xdr:nvCxnSpPr>
      <xdr:spPr>
        <a:xfrm flipV="1">
          <a:off x="19545300" y="12680043"/>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2" name="フローチャート: 判断 871"/>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19778</xdr:rowOff>
    </xdr:from>
    <xdr:ext cx="534377" cy="259045"/>
    <xdr:sp macro="" textlink="">
      <xdr:nvSpPr>
        <xdr:cNvPr id="873" name="テキスト ボックス 872"/>
        <xdr:cNvSpPr txBox="1"/>
      </xdr:nvSpPr>
      <xdr:spPr>
        <a:xfrm>
          <a:off x="20167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23343</xdr:rowOff>
    </xdr:from>
    <xdr:to>
      <xdr:col>102</xdr:col>
      <xdr:colOff>114300</xdr:colOff>
      <xdr:row>74</xdr:row>
      <xdr:rowOff>107043</xdr:rowOff>
    </xdr:to>
    <xdr:cxnSp macro="">
      <xdr:nvCxnSpPr>
        <xdr:cNvPr id="874" name="直線コネクタ 873"/>
        <xdr:cNvCxnSpPr/>
      </xdr:nvCxnSpPr>
      <xdr:spPr>
        <a:xfrm flipV="1">
          <a:off x="18656300" y="12710643"/>
          <a:ext cx="889000" cy="8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5" name="フローチャート: 判断 874"/>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59326</xdr:rowOff>
    </xdr:from>
    <xdr:ext cx="534377" cy="259045"/>
    <xdr:sp macro="" textlink="">
      <xdr:nvSpPr>
        <xdr:cNvPr id="876" name="テキスト ボックス 875"/>
        <xdr:cNvSpPr txBox="1"/>
      </xdr:nvSpPr>
      <xdr:spPr>
        <a:xfrm>
          <a:off x="19278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7" name="フローチャート: 判断 876"/>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12104</xdr:rowOff>
    </xdr:from>
    <xdr:ext cx="534377" cy="259045"/>
    <xdr:sp macro="" textlink="">
      <xdr:nvSpPr>
        <xdr:cNvPr id="878" name="テキスト ボックス 877"/>
        <xdr:cNvSpPr txBox="1"/>
      </xdr:nvSpPr>
      <xdr:spPr>
        <a:xfrm>
          <a:off x="18389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119010</xdr:rowOff>
    </xdr:from>
    <xdr:to>
      <xdr:col>116</xdr:col>
      <xdr:colOff>114300</xdr:colOff>
      <xdr:row>74</xdr:row>
      <xdr:rowOff>49160</xdr:rowOff>
    </xdr:to>
    <xdr:sp macro="" textlink="">
      <xdr:nvSpPr>
        <xdr:cNvPr id="884" name="楕円 883"/>
        <xdr:cNvSpPr/>
      </xdr:nvSpPr>
      <xdr:spPr>
        <a:xfrm>
          <a:off x="22110700" y="126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141887</xdr:rowOff>
    </xdr:from>
    <xdr:ext cx="534377" cy="259045"/>
    <xdr:sp macro="" textlink="">
      <xdr:nvSpPr>
        <xdr:cNvPr id="885" name="繰出金該当値テキスト"/>
        <xdr:cNvSpPr txBox="1"/>
      </xdr:nvSpPr>
      <xdr:spPr>
        <a:xfrm>
          <a:off x="22212300" y="1248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165905</xdr:rowOff>
    </xdr:from>
    <xdr:to>
      <xdr:col>112</xdr:col>
      <xdr:colOff>38100</xdr:colOff>
      <xdr:row>74</xdr:row>
      <xdr:rowOff>96055</xdr:rowOff>
    </xdr:to>
    <xdr:sp macro="" textlink="">
      <xdr:nvSpPr>
        <xdr:cNvPr id="886" name="楕円 885"/>
        <xdr:cNvSpPr/>
      </xdr:nvSpPr>
      <xdr:spPr>
        <a:xfrm>
          <a:off x="21272500" y="126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112582</xdr:rowOff>
    </xdr:from>
    <xdr:ext cx="534377" cy="259045"/>
    <xdr:sp macro="" textlink="">
      <xdr:nvSpPr>
        <xdr:cNvPr id="887" name="テキスト ボックス 886"/>
        <xdr:cNvSpPr txBox="1"/>
      </xdr:nvSpPr>
      <xdr:spPr>
        <a:xfrm>
          <a:off x="21056111" y="1245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113393</xdr:rowOff>
    </xdr:from>
    <xdr:to>
      <xdr:col>107</xdr:col>
      <xdr:colOff>101600</xdr:colOff>
      <xdr:row>74</xdr:row>
      <xdr:rowOff>43543</xdr:rowOff>
    </xdr:to>
    <xdr:sp macro="" textlink="">
      <xdr:nvSpPr>
        <xdr:cNvPr id="888" name="楕円 887"/>
        <xdr:cNvSpPr/>
      </xdr:nvSpPr>
      <xdr:spPr>
        <a:xfrm>
          <a:off x="20383500" y="1262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60070</xdr:rowOff>
    </xdr:from>
    <xdr:ext cx="534377" cy="259045"/>
    <xdr:sp macro="" textlink="">
      <xdr:nvSpPr>
        <xdr:cNvPr id="889" name="テキスト ボックス 888"/>
        <xdr:cNvSpPr txBox="1"/>
      </xdr:nvSpPr>
      <xdr:spPr>
        <a:xfrm>
          <a:off x="20167111" y="1240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143993</xdr:rowOff>
    </xdr:from>
    <xdr:to>
      <xdr:col>102</xdr:col>
      <xdr:colOff>165100</xdr:colOff>
      <xdr:row>74</xdr:row>
      <xdr:rowOff>74143</xdr:rowOff>
    </xdr:to>
    <xdr:sp macro="" textlink="">
      <xdr:nvSpPr>
        <xdr:cNvPr id="890" name="楕円 889"/>
        <xdr:cNvSpPr/>
      </xdr:nvSpPr>
      <xdr:spPr>
        <a:xfrm>
          <a:off x="19494500" y="126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90670</xdr:rowOff>
    </xdr:from>
    <xdr:ext cx="534377" cy="259045"/>
    <xdr:sp macro="" textlink="">
      <xdr:nvSpPr>
        <xdr:cNvPr id="891" name="テキスト ボックス 890"/>
        <xdr:cNvSpPr txBox="1"/>
      </xdr:nvSpPr>
      <xdr:spPr>
        <a:xfrm>
          <a:off x="19278111" y="1243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56243</xdr:rowOff>
    </xdr:from>
    <xdr:to>
      <xdr:col>98</xdr:col>
      <xdr:colOff>38100</xdr:colOff>
      <xdr:row>74</xdr:row>
      <xdr:rowOff>157843</xdr:rowOff>
    </xdr:to>
    <xdr:sp macro="" textlink="">
      <xdr:nvSpPr>
        <xdr:cNvPr id="892" name="楕円 891"/>
        <xdr:cNvSpPr/>
      </xdr:nvSpPr>
      <xdr:spPr>
        <a:xfrm>
          <a:off x="18605500" y="1274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2920</xdr:rowOff>
    </xdr:from>
    <xdr:ext cx="534377" cy="259045"/>
    <xdr:sp macro="" textlink="">
      <xdr:nvSpPr>
        <xdr:cNvPr id="893" name="テキスト ボックス 892"/>
        <xdr:cNvSpPr txBox="1"/>
      </xdr:nvSpPr>
      <xdr:spPr>
        <a:xfrm>
          <a:off x="18389111" y="1251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歳出決算総額は住民一人あたりとして</a:t>
          </a:r>
          <a:r>
            <a:rPr kumimoji="1" lang="en-US" altLang="ja-JP" sz="1300">
              <a:latin typeface="ＭＳ Ｐゴシック" panose="020B0600070205080204" pitchFamily="50" charset="-128"/>
              <a:ea typeface="ＭＳ Ｐゴシック" panose="020B0600070205080204" pitchFamily="50" charset="-128"/>
            </a:rPr>
            <a:t>497,911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25,634</a:t>
          </a:r>
          <a:r>
            <a:rPr kumimoji="1" lang="ja-JP" altLang="en-US" sz="1300">
              <a:latin typeface="ＭＳ Ｐゴシック" panose="020B0600070205080204" pitchFamily="50" charset="-128"/>
              <a:ea typeface="ＭＳ Ｐゴシック" panose="020B0600070205080204" pitchFamily="50" charset="-128"/>
            </a:rPr>
            <a:t>円増加している。維持補修費，補助費等を除く他の経費は，類似団体平均と同程度から平均以下という状況となっている。維持補修費の増については，道路橋りょうをはじめとするインフラや公共施設の老朽化への対応経費が増加したことが影響している。補助費については，類似団体平均を大きく上回っているが，病院事業会計の不採算地区病院を中心に公営企業会計への負担金が増となっていることに加え，消防本部庁舎建設の関係から大崎地域広域行政事務組合への補助費支出が増となっていることが影響している。今後については，庁舎建設をはじめとする大規模建設事業を控えているため普通建設事業費の高まりや，その財源として多額の地方債発行を予定していることから，公債費の高まりも予想しているところ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130,955
130,112
796.75
66,965,910
65,204,211
1,420,637
36,155,393
71,747,596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36830</xdr:rowOff>
    </xdr:from>
    <xdr:to>
      <xdr:col>24</xdr:col>
      <xdr:colOff>63500</xdr:colOff>
      <xdr:row>36</xdr:row>
      <xdr:rowOff>52832</xdr:rowOff>
    </xdr:to>
    <xdr:cxnSp macro="">
      <xdr:nvCxnSpPr>
        <xdr:cNvPr id="61" name="直線コネクタ 60"/>
        <xdr:cNvCxnSpPr/>
      </xdr:nvCxnSpPr>
      <xdr:spPr>
        <a:xfrm flipV="1">
          <a:off x="3797300" y="620903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90441</xdr:rowOff>
    </xdr:from>
    <xdr:ext cx="469744" cy="259045"/>
    <xdr:sp macro="" textlink="">
      <xdr:nvSpPr>
        <xdr:cNvPr id="62" name="議会費平均値テキスト"/>
        <xdr:cNvSpPr txBox="1"/>
      </xdr:nvSpPr>
      <xdr:spPr>
        <a:xfrm>
          <a:off x="4686300" y="5919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52832</xdr:rowOff>
    </xdr:from>
    <xdr:to>
      <xdr:col>19</xdr:col>
      <xdr:colOff>177800</xdr:colOff>
      <xdr:row>36</xdr:row>
      <xdr:rowOff>58928</xdr:rowOff>
    </xdr:to>
    <xdr:cxnSp macro="">
      <xdr:nvCxnSpPr>
        <xdr:cNvPr id="64" name="直線コネクタ 63"/>
        <xdr:cNvCxnSpPr/>
      </xdr:nvCxnSpPr>
      <xdr:spPr>
        <a:xfrm flipV="1">
          <a:off x="2908300" y="622503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525</xdr:rowOff>
    </xdr:from>
    <xdr:ext cx="469744" cy="259045"/>
    <xdr:sp macro="" textlink="">
      <xdr:nvSpPr>
        <xdr:cNvPr id="66" name="テキスト ボックス 65"/>
        <xdr:cNvSpPr txBox="1"/>
      </xdr:nvSpPr>
      <xdr:spPr>
        <a:xfrm>
          <a:off x="3562428"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51308</xdr:rowOff>
    </xdr:from>
    <xdr:to>
      <xdr:col>15</xdr:col>
      <xdr:colOff>50800</xdr:colOff>
      <xdr:row>36</xdr:row>
      <xdr:rowOff>58928</xdr:rowOff>
    </xdr:to>
    <xdr:cxnSp macro="">
      <xdr:nvCxnSpPr>
        <xdr:cNvPr id="67" name="直線コネクタ 66"/>
        <xdr:cNvCxnSpPr/>
      </xdr:nvCxnSpPr>
      <xdr:spPr>
        <a:xfrm>
          <a:off x="2019300" y="6052058"/>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19575</xdr:rowOff>
    </xdr:from>
    <xdr:ext cx="469744" cy="259045"/>
    <xdr:sp macro="" textlink="">
      <xdr:nvSpPr>
        <xdr:cNvPr id="69" name="テキスト ボックス 68"/>
        <xdr:cNvSpPr txBox="1"/>
      </xdr:nvSpPr>
      <xdr:spPr>
        <a:xfrm>
          <a:off x="2673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36068</xdr:rowOff>
    </xdr:from>
    <xdr:to>
      <xdr:col>10</xdr:col>
      <xdr:colOff>114300</xdr:colOff>
      <xdr:row>35</xdr:row>
      <xdr:rowOff>51308</xdr:rowOff>
    </xdr:to>
    <xdr:cxnSp macro="">
      <xdr:nvCxnSpPr>
        <xdr:cNvPr id="70" name="直線コネクタ 69"/>
        <xdr:cNvCxnSpPr/>
      </xdr:nvCxnSpPr>
      <xdr:spPr>
        <a:xfrm>
          <a:off x="1130300" y="603681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21861</xdr:rowOff>
    </xdr:from>
    <xdr:ext cx="469744" cy="259045"/>
    <xdr:sp macro="" textlink="">
      <xdr:nvSpPr>
        <xdr:cNvPr id="72" name="テキスト ボックス 71"/>
        <xdr:cNvSpPr txBox="1"/>
      </xdr:nvSpPr>
      <xdr:spPr>
        <a:xfrm>
          <a:off x="1784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80" name="楕円 79"/>
        <xdr:cNvSpPr/>
      </xdr:nvSpPr>
      <xdr:spPr>
        <a:xfrm>
          <a:off x="45847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135907</xdr:rowOff>
    </xdr:from>
    <xdr:ext cx="469744" cy="259045"/>
    <xdr:sp macro="" textlink="">
      <xdr:nvSpPr>
        <xdr:cNvPr id="81" name="議会費該当値テキスト"/>
        <xdr:cNvSpPr txBox="1"/>
      </xdr:nvSpPr>
      <xdr:spPr>
        <a:xfrm>
          <a:off x="4686300"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2032</xdr:rowOff>
    </xdr:from>
    <xdr:to>
      <xdr:col>20</xdr:col>
      <xdr:colOff>38100</xdr:colOff>
      <xdr:row>36</xdr:row>
      <xdr:rowOff>103632</xdr:rowOff>
    </xdr:to>
    <xdr:sp macro="" textlink="">
      <xdr:nvSpPr>
        <xdr:cNvPr id="82" name="楕円 81"/>
        <xdr:cNvSpPr/>
      </xdr:nvSpPr>
      <xdr:spPr>
        <a:xfrm>
          <a:off x="3746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94759</xdr:rowOff>
    </xdr:from>
    <xdr:ext cx="469744" cy="259045"/>
    <xdr:sp macro="" textlink="">
      <xdr:nvSpPr>
        <xdr:cNvPr id="83" name="テキスト ボックス 82"/>
        <xdr:cNvSpPr txBox="1"/>
      </xdr:nvSpPr>
      <xdr:spPr>
        <a:xfrm>
          <a:off x="3562428" y="62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8128</xdr:rowOff>
    </xdr:from>
    <xdr:to>
      <xdr:col>15</xdr:col>
      <xdr:colOff>101600</xdr:colOff>
      <xdr:row>36</xdr:row>
      <xdr:rowOff>109728</xdr:rowOff>
    </xdr:to>
    <xdr:sp macro="" textlink="">
      <xdr:nvSpPr>
        <xdr:cNvPr id="84" name="楕円 83"/>
        <xdr:cNvSpPr/>
      </xdr:nvSpPr>
      <xdr:spPr>
        <a:xfrm>
          <a:off x="2857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100855</xdr:rowOff>
    </xdr:from>
    <xdr:ext cx="469744" cy="259045"/>
    <xdr:sp macro="" textlink="">
      <xdr:nvSpPr>
        <xdr:cNvPr id="85" name="テキスト ボックス 84"/>
        <xdr:cNvSpPr txBox="1"/>
      </xdr:nvSpPr>
      <xdr:spPr>
        <a:xfrm>
          <a:off x="2673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508</xdr:rowOff>
    </xdr:from>
    <xdr:to>
      <xdr:col>10</xdr:col>
      <xdr:colOff>165100</xdr:colOff>
      <xdr:row>35</xdr:row>
      <xdr:rowOff>102108</xdr:rowOff>
    </xdr:to>
    <xdr:sp macro="" textlink="">
      <xdr:nvSpPr>
        <xdr:cNvPr id="86" name="楕円 85"/>
        <xdr:cNvSpPr/>
      </xdr:nvSpPr>
      <xdr:spPr>
        <a:xfrm>
          <a:off x="1968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93235</xdr:rowOff>
    </xdr:from>
    <xdr:ext cx="469744" cy="259045"/>
    <xdr:sp macro="" textlink="">
      <xdr:nvSpPr>
        <xdr:cNvPr id="87" name="テキスト ボックス 86"/>
        <xdr:cNvSpPr txBox="1"/>
      </xdr:nvSpPr>
      <xdr:spPr>
        <a:xfrm>
          <a:off x="1784428" y="60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156718</xdr:rowOff>
    </xdr:from>
    <xdr:to>
      <xdr:col>6</xdr:col>
      <xdr:colOff>38100</xdr:colOff>
      <xdr:row>35</xdr:row>
      <xdr:rowOff>86868</xdr:rowOff>
    </xdr:to>
    <xdr:sp macro="" textlink="">
      <xdr:nvSpPr>
        <xdr:cNvPr id="88" name="楕円 87"/>
        <xdr:cNvSpPr/>
      </xdr:nvSpPr>
      <xdr:spPr>
        <a:xfrm>
          <a:off x="1079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103395</xdr:rowOff>
    </xdr:from>
    <xdr:ext cx="469744" cy="259045"/>
    <xdr:sp macro="" textlink="">
      <xdr:nvSpPr>
        <xdr:cNvPr id="89" name="テキスト ボックス 88"/>
        <xdr:cNvSpPr txBox="1"/>
      </xdr:nvSpPr>
      <xdr:spPr>
        <a:xfrm>
          <a:off x="895428" y="576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84779</xdr:rowOff>
    </xdr:from>
    <xdr:to>
      <xdr:col>24</xdr:col>
      <xdr:colOff>63500</xdr:colOff>
      <xdr:row>56</xdr:row>
      <xdr:rowOff>127680</xdr:rowOff>
    </xdr:to>
    <xdr:cxnSp macro="">
      <xdr:nvCxnSpPr>
        <xdr:cNvPr id="119" name="直線コネクタ 118"/>
        <xdr:cNvCxnSpPr/>
      </xdr:nvCxnSpPr>
      <xdr:spPr>
        <a:xfrm flipV="1">
          <a:off x="3797300" y="9685979"/>
          <a:ext cx="8382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161231</xdr:rowOff>
    </xdr:from>
    <xdr:ext cx="534377" cy="259045"/>
    <xdr:sp macro="" textlink="">
      <xdr:nvSpPr>
        <xdr:cNvPr id="120" name="総務費平均値テキスト"/>
        <xdr:cNvSpPr txBox="1"/>
      </xdr:nvSpPr>
      <xdr:spPr>
        <a:xfrm>
          <a:off x="4686300" y="924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63653</xdr:rowOff>
    </xdr:from>
    <xdr:to>
      <xdr:col>19</xdr:col>
      <xdr:colOff>177800</xdr:colOff>
      <xdr:row>56</xdr:row>
      <xdr:rowOff>127680</xdr:rowOff>
    </xdr:to>
    <xdr:cxnSp macro="">
      <xdr:nvCxnSpPr>
        <xdr:cNvPr id="122" name="直線コネクタ 121"/>
        <xdr:cNvCxnSpPr/>
      </xdr:nvCxnSpPr>
      <xdr:spPr>
        <a:xfrm>
          <a:off x="2908300" y="9664853"/>
          <a:ext cx="889000" cy="6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80573</xdr:rowOff>
    </xdr:from>
    <xdr:ext cx="534377" cy="259045"/>
    <xdr:sp macro="" textlink="">
      <xdr:nvSpPr>
        <xdr:cNvPr id="124" name="テキスト ボックス 123"/>
        <xdr:cNvSpPr txBox="1"/>
      </xdr:nvSpPr>
      <xdr:spPr>
        <a:xfrm>
          <a:off x="3530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63653</xdr:rowOff>
    </xdr:from>
    <xdr:to>
      <xdr:col>15</xdr:col>
      <xdr:colOff>50800</xdr:colOff>
      <xdr:row>56</xdr:row>
      <xdr:rowOff>86513</xdr:rowOff>
    </xdr:to>
    <xdr:cxnSp macro="">
      <xdr:nvCxnSpPr>
        <xdr:cNvPr id="125" name="直線コネクタ 124"/>
        <xdr:cNvCxnSpPr/>
      </xdr:nvCxnSpPr>
      <xdr:spPr>
        <a:xfrm flipV="1">
          <a:off x="2019300" y="96648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79621</xdr:rowOff>
    </xdr:from>
    <xdr:ext cx="534377" cy="259045"/>
    <xdr:sp macro="" textlink="">
      <xdr:nvSpPr>
        <xdr:cNvPr id="127" name="テキスト ボックス 126"/>
        <xdr:cNvSpPr txBox="1"/>
      </xdr:nvSpPr>
      <xdr:spPr>
        <a:xfrm>
          <a:off x="2641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86513</xdr:rowOff>
    </xdr:from>
    <xdr:to>
      <xdr:col>10</xdr:col>
      <xdr:colOff>114300</xdr:colOff>
      <xdr:row>57</xdr:row>
      <xdr:rowOff>597</xdr:rowOff>
    </xdr:to>
    <xdr:cxnSp macro="">
      <xdr:nvCxnSpPr>
        <xdr:cNvPr id="128" name="直線コネクタ 127"/>
        <xdr:cNvCxnSpPr/>
      </xdr:nvCxnSpPr>
      <xdr:spPr>
        <a:xfrm flipV="1">
          <a:off x="1130300" y="9687713"/>
          <a:ext cx="889000" cy="8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12451</xdr:rowOff>
    </xdr:from>
    <xdr:ext cx="534377" cy="259045"/>
    <xdr:sp macro="" textlink="">
      <xdr:nvSpPr>
        <xdr:cNvPr id="130" name="テキスト ボックス 129"/>
        <xdr:cNvSpPr txBox="1"/>
      </xdr:nvSpPr>
      <xdr:spPr>
        <a:xfrm>
          <a:off x="1752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129188</xdr:rowOff>
    </xdr:from>
    <xdr:ext cx="534377" cy="259045"/>
    <xdr:sp macro="" textlink="">
      <xdr:nvSpPr>
        <xdr:cNvPr id="132" name="テキスト ボックス 131"/>
        <xdr:cNvSpPr txBox="1"/>
      </xdr:nvSpPr>
      <xdr:spPr>
        <a:xfrm>
          <a:off x="863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33979</xdr:rowOff>
    </xdr:from>
    <xdr:to>
      <xdr:col>24</xdr:col>
      <xdr:colOff>114300</xdr:colOff>
      <xdr:row>56</xdr:row>
      <xdr:rowOff>135579</xdr:rowOff>
    </xdr:to>
    <xdr:sp macro="" textlink="">
      <xdr:nvSpPr>
        <xdr:cNvPr id="138" name="楕円 137"/>
        <xdr:cNvSpPr/>
      </xdr:nvSpPr>
      <xdr:spPr>
        <a:xfrm>
          <a:off x="4584700" y="96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12406</xdr:rowOff>
    </xdr:from>
    <xdr:ext cx="534377" cy="259045"/>
    <xdr:sp macro="" textlink="">
      <xdr:nvSpPr>
        <xdr:cNvPr id="139" name="総務費該当値テキスト"/>
        <xdr:cNvSpPr txBox="1"/>
      </xdr:nvSpPr>
      <xdr:spPr>
        <a:xfrm>
          <a:off x="4686300" y="961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76880</xdr:rowOff>
    </xdr:from>
    <xdr:to>
      <xdr:col>20</xdr:col>
      <xdr:colOff>38100</xdr:colOff>
      <xdr:row>57</xdr:row>
      <xdr:rowOff>7030</xdr:rowOff>
    </xdr:to>
    <xdr:sp macro="" textlink="">
      <xdr:nvSpPr>
        <xdr:cNvPr id="140" name="楕円 139"/>
        <xdr:cNvSpPr/>
      </xdr:nvSpPr>
      <xdr:spPr>
        <a:xfrm>
          <a:off x="3746500" y="96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169607</xdr:rowOff>
    </xdr:from>
    <xdr:ext cx="534377" cy="259045"/>
    <xdr:sp macro="" textlink="">
      <xdr:nvSpPr>
        <xdr:cNvPr id="141" name="テキスト ボックス 140"/>
        <xdr:cNvSpPr txBox="1"/>
      </xdr:nvSpPr>
      <xdr:spPr>
        <a:xfrm>
          <a:off x="3530111" y="97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12853</xdr:rowOff>
    </xdr:from>
    <xdr:to>
      <xdr:col>15</xdr:col>
      <xdr:colOff>101600</xdr:colOff>
      <xdr:row>56</xdr:row>
      <xdr:rowOff>114453</xdr:rowOff>
    </xdr:to>
    <xdr:sp macro="" textlink="">
      <xdr:nvSpPr>
        <xdr:cNvPr id="142" name="楕円 141"/>
        <xdr:cNvSpPr/>
      </xdr:nvSpPr>
      <xdr:spPr>
        <a:xfrm>
          <a:off x="2857500" y="96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105580</xdr:rowOff>
    </xdr:from>
    <xdr:ext cx="534377" cy="259045"/>
    <xdr:sp macro="" textlink="">
      <xdr:nvSpPr>
        <xdr:cNvPr id="143" name="テキスト ボックス 142"/>
        <xdr:cNvSpPr txBox="1"/>
      </xdr:nvSpPr>
      <xdr:spPr>
        <a:xfrm>
          <a:off x="2641111" y="970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35713</xdr:rowOff>
    </xdr:from>
    <xdr:to>
      <xdr:col>10</xdr:col>
      <xdr:colOff>165100</xdr:colOff>
      <xdr:row>56</xdr:row>
      <xdr:rowOff>137313</xdr:rowOff>
    </xdr:to>
    <xdr:sp macro="" textlink="">
      <xdr:nvSpPr>
        <xdr:cNvPr id="144" name="楕円 143"/>
        <xdr:cNvSpPr/>
      </xdr:nvSpPr>
      <xdr:spPr>
        <a:xfrm>
          <a:off x="1968500" y="96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128440</xdr:rowOff>
    </xdr:from>
    <xdr:ext cx="534377" cy="259045"/>
    <xdr:sp macro="" textlink="">
      <xdr:nvSpPr>
        <xdr:cNvPr id="145" name="テキスト ボックス 144"/>
        <xdr:cNvSpPr txBox="1"/>
      </xdr:nvSpPr>
      <xdr:spPr>
        <a:xfrm>
          <a:off x="1752111" y="972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121247</xdr:rowOff>
    </xdr:from>
    <xdr:to>
      <xdr:col>6</xdr:col>
      <xdr:colOff>38100</xdr:colOff>
      <xdr:row>57</xdr:row>
      <xdr:rowOff>51397</xdr:rowOff>
    </xdr:to>
    <xdr:sp macro="" textlink="">
      <xdr:nvSpPr>
        <xdr:cNvPr id="146" name="楕円 145"/>
        <xdr:cNvSpPr/>
      </xdr:nvSpPr>
      <xdr:spPr>
        <a:xfrm>
          <a:off x="1079500" y="97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42524</xdr:rowOff>
    </xdr:from>
    <xdr:ext cx="534377" cy="259045"/>
    <xdr:sp macro="" textlink="">
      <xdr:nvSpPr>
        <xdr:cNvPr id="147" name="テキスト ボックス 146"/>
        <xdr:cNvSpPr txBox="1"/>
      </xdr:nvSpPr>
      <xdr:spPr>
        <a:xfrm>
          <a:off x="863111" y="98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10716</xdr:rowOff>
    </xdr:from>
    <xdr:to>
      <xdr:col>24</xdr:col>
      <xdr:colOff>63500</xdr:colOff>
      <xdr:row>78</xdr:row>
      <xdr:rowOff>14700</xdr:rowOff>
    </xdr:to>
    <xdr:cxnSp macro="">
      <xdr:nvCxnSpPr>
        <xdr:cNvPr id="179" name="直線コネクタ 178"/>
        <xdr:cNvCxnSpPr/>
      </xdr:nvCxnSpPr>
      <xdr:spPr>
        <a:xfrm>
          <a:off x="3797300" y="13383816"/>
          <a:ext cx="8382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11628</xdr:rowOff>
    </xdr:from>
    <xdr:ext cx="599010" cy="259045"/>
    <xdr:sp macro="" textlink="">
      <xdr:nvSpPr>
        <xdr:cNvPr id="180" name="民生費平均値テキスト"/>
        <xdr:cNvSpPr txBox="1"/>
      </xdr:nvSpPr>
      <xdr:spPr>
        <a:xfrm>
          <a:off x="4686300" y="12870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10716</xdr:rowOff>
    </xdr:from>
    <xdr:to>
      <xdr:col>19</xdr:col>
      <xdr:colOff>177800</xdr:colOff>
      <xdr:row>78</xdr:row>
      <xdr:rowOff>25695</xdr:rowOff>
    </xdr:to>
    <xdr:cxnSp macro="">
      <xdr:nvCxnSpPr>
        <xdr:cNvPr id="182" name="直線コネクタ 181"/>
        <xdr:cNvCxnSpPr/>
      </xdr:nvCxnSpPr>
      <xdr:spPr>
        <a:xfrm flipV="1">
          <a:off x="2908300" y="13383816"/>
          <a:ext cx="889000" cy="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119484</xdr:rowOff>
    </xdr:from>
    <xdr:ext cx="599010" cy="259045"/>
    <xdr:sp macro="" textlink="">
      <xdr:nvSpPr>
        <xdr:cNvPr id="184" name="テキスト ボックス 183"/>
        <xdr:cNvSpPr txBox="1"/>
      </xdr:nvSpPr>
      <xdr:spPr>
        <a:xfrm>
          <a:off x="3497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25695</xdr:rowOff>
    </xdr:from>
    <xdr:to>
      <xdr:col>15</xdr:col>
      <xdr:colOff>50800</xdr:colOff>
      <xdr:row>78</xdr:row>
      <xdr:rowOff>38550</xdr:rowOff>
    </xdr:to>
    <xdr:cxnSp macro="">
      <xdr:nvCxnSpPr>
        <xdr:cNvPr id="185" name="直線コネクタ 184"/>
        <xdr:cNvCxnSpPr/>
      </xdr:nvCxnSpPr>
      <xdr:spPr>
        <a:xfrm flipV="1">
          <a:off x="2019300" y="13398795"/>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158455</xdr:rowOff>
    </xdr:from>
    <xdr:ext cx="599010" cy="259045"/>
    <xdr:sp macro="" textlink="">
      <xdr:nvSpPr>
        <xdr:cNvPr id="187" name="テキスト ボックス 186"/>
        <xdr:cNvSpPr txBox="1"/>
      </xdr:nvSpPr>
      <xdr:spPr>
        <a:xfrm>
          <a:off x="2608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38550</xdr:rowOff>
    </xdr:from>
    <xdr:to>
      <xdr:col>10</xdr:col>
      <xdr:colOff>114300</xdr:colOff>
      <xdr:row>78</xdr:row>
      <xdr:rowOff>147723</xdr:rowOff>
    </xdr:to>
    <xdr:cxnSp macro="">
      <xdr:nvCxnSpPr>
        <xdr:cNvPr id="188" name="直線コネクタ 187"/>
        <xdr:cNvCxnSpPr/>
      </xdr:nvCxnSpPr>
      <xdr:spPr>
        <a:xfrm flipV="1">
          <a:off x="1130300" y="13411650"/>
          <a:ext cx="889000" cy="10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33378</xdr:rowOff>
    </xdr:from>
    <xdr:ext cx="599010" cy="259045"/>
    <xdr:sp macro="" textlink="">
      <xdr:nvSpPr>
        <xdr:cNvPr id="190" name="テキスト ボックス 189"/>
        <xdr:cNvSpPr txBox="1"/>
      </xdr:nvSpPr>
      <xdr:spPr>
        <a:xfrm>
          <a:off x="1719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104984</xdr:rowOff>
    </xdr:from>
    <xdr:ext cx="599010" cy="259045"/>
    <xdr:sp macro="" textlink="">
      <xdr:nvSpPr>
        <xdr:cNvPr id="192" name="テキスト ボックス 191"/>
        <xdr:cNvSpPr txBox="1"/>
      </xdr:nvSpPr>
      <xdr:spPr>
        <a:xfrm>
          <a:off x="830795" y="131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135350</xdr:rowOff>
    </xdr:from>
    <xdr:to>
      <xdr:col>24</xdr:col>
      <xdr:colOff>114300</xdr:colOff>
      <xdr:row>78</xdr:row>
      <xdr:rowOff>65500</xdr:rowOff>
    </xdr:to>
    <xdr:sp macro="" textlink="">
      <xdr:nvSpPr>
        <xdr:cNvPr id="198" name="楕円 197"/>
        <xdr:cNvSpPr/>
      </xdr:nvSpPr>
      <xdr:spPr>
        <a:xfrm>
          <a:off x="4584700" y="133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50277</xdr:rowOff>
    </xdr:from>
    <xdr:ext cx="599010" cy="259045"/>
    <xdr:sp macro="" textlink="">
      <xdr:nvSpPr>
        <xdr:cNvPr id="199" name="民生費該当値テキスト"/>
        <xdr:cNvSpPr txBox="1"/>
      </xdr:nvSpPr>
      <xdr:spPr>
        <a:xfrm>
          <a:off x="4686300" y="1325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131366</xdr:rowOff>
    </xdr:from>
    <xdr:to>
      <xdr:col>20</xdr:col>
      <xdr:colOff>38100</xdr:colOff>
      <xdr:row>78</xdr:row>
      <xdr:rowOff>61516</xdr:rowOff>
    </xdr:to>
    <xdr:sp macro="" textlink="">
      <xdr:nvSpPr>
        <xdr:cNvPr id="200" name="楕円 199"/>
        <xdr:cNvSpPr/>
      </xdr:nvSpPr>
      <xdr:spPr>
        <a:xfrm>
          <a:off x="3746500" y="133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52643</xdr:rowOff>
    </xdr:from>
    <xdr:ext cx="599010" cy="259045"/>
    <xdr:sp macro="" textlink="">
      <xdr:nvSpPr>
        <xdr:cNvPr id="201" name="テキスト ボックス 200"/>
        <xdr:cNvSpPr txBox="1"/>
      </xdr:nvSpPr>
      <xdr:spPr>
        <a:xfrm>
          <a:off x="3497795" y="1342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146345</xdr:rowOff>
    </xdr:from>
    <xdr:to>
      <xdr:col>15</xdr:col>
      <xdr:colOff>101600</xdr:colOff>
      <xdr:row>78</xdr:row>
      <xdr:rowOff>76495</xdr:rowOff>
    </xdr:to>
    <xdr:sp macro="" textlink="">
      <xdr:nvSpPr>
        <xdr:cNvPr id="202" name="楕円 201"/>
        <xdr:cNvSpPr/>
      </xdr:nvSpPr>
      <xdr:spPr>
        <a:xfrm>
          <a:off x="2857500" y="1334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67622</xdr:rowOff>
    </xdr:from>
    <xdr:ext cx="599010" cy="259045"/>
    <xdr:sp macro="" textlink="">
      <xdr:nvSpPr>
        <xdr:cNvPr id="203" name="テキスト ボックス 202"/>
        <xdr:cNvSpPr txBox="1"/>
      </xdr:nvSpPr>
      <xdr:spPr>
        <a:xfrm>
          <a:off x="2608795" y="1344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159200</xdr:rowOff>
    </xdr:from>
    <xdr:to>
      <xdr:col>10</xdr:col>
      <xdr:colOff>165100</xdr:colOff>
      <xdr:row>78</xdr:row>
      <xdr:rowOff>89350</xdr:rowOff>
    </xdr:to>
    <xdr:sp macro="" textlink="">
      <xdr:nvSpPr>
        <xdr:cNvPr id="204" name="楕円 203"/>
        <xdr:cNvSpPr/>
      </xdr:nvSpPr>
      <xdr:spPr>
        <a:xfrm>
          <a:off x="1968500" y="133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80477</xdr:rowOff>
    </xdr:from>
    <xdr:ext cx="599010" cy="259045"/>
    <xdr:sp macro="" textlink="">
      <xdr:nvSpPr>
        <xdr:cNvPr id="205" name="テキスト ボックス 204"/>
        <xdr:cNvSpPr txBox="1"/>
      </xdr:nvSpPr>
      <xdr:spPr>
        <a:xfrm>
          <a:off x="1719795" y="1345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96923</xdr:rowOff>
    </xdr:from>
    <xdr:to>
      <xdr:col>6</xdr:col>
      <xdr:colOff>38100</xdr:colOff>
      <xdr:row>79</xdr:row>
      <xdr:rowOff>27073</xdr:rowOff>
    </xdr:to>
    <xdr:sp macro="" textlink="">
      <xdr:nvSpPr>
        <xdr:cNvPr id="206" name="楕円 205"/>
        <xdr:cNvSpPr/>
      </xdr:nvSpPr>
      <xdr:spPr>
        <a:xfrm>
          <a:off x="1079500" y="134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18200</xdr:rowOff>
    </xdr:from>
    <xdr:ext cx="599010" cy="259045"/>
    <xdr:sp macro="" textlink="">
      <xdr:nvSpPr>
        <xdr:cNvPr id="207" name="テキスト ボックス 206"/>
        <xdr:cNvSpPr txBox="1"/>
      </xdr:nvSpPr>
      <xdr:spPr>
        <a:xfrm>
          <a:off x="830795" y="1356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60902</xdr:rowOff>
    </xdr:from>
    <xdr:to>
      <xdr:col>24</xdr:col>
      <xdr:colOff>63500</xdr:colOff>
      <xdr:row>94</xdr:row>
      <xdr:rowOff>15731</xdr:rowOff>
    </xdr:to>
    <xdr:cxnSp macro="">
      <xdr:nvCxnSpPr>
        <xdr:cNvPr id="235" name="直線コネクタ 234"/>
        <xdr:cNvCxnSpPr/>
      </xdr:nvCxnSpPr>
      <xdr:spPr>
        <a:xfrm flipV="1">
          <a:off x="3797300" y="15834302"/>
          <a:ext cx="838200" cy="29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28283</xdr:rowOff>
    </xdr:from>
    <xdr:ext cx="534377" cy="259045"/>
    <xdr:sp macro="" textlink="">
      <xdr:nvSpPr>
        <xdr:cNvPr id="236" name="衛生費平均値テキスト"/>
        <xdr:cNvSpPr txBox="1"/>
      </xdr:nvSpPr>
      <xdr:spPr>
        <a:xfrm>
          <a:off x="4686300" y="1648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15731</xdr:rowOff>
    </xdr:from>
    <xdr:to>
      <xdr:col>19</xdr:col>
      <xdr:colOff>177800</xdr:colOff>
      <xdr:row>94</xdr:row>
      <xdr:rowOff>87511</xdr:rowOff>
    </xdr:to>
    <xdr:cxnSp macro="">
      <xdr:nvCxnSpPr>
        <xdr:cNvPr id="238" name="直線コネクタ 237"/>
        <xdr:cNvCxnSpPr/>
      </xdr:nvCxnSpPr>
      <xdr:spPr>
        <a:xfrm flipV="1">
          <a:off x="2908300" y="16132031"/>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6177</xdr:rowOff>
    </xdr:from>
    <xdr:ext cx="534377" cy="259045"/>
    <xdr:sp macro="" textlink="">
      <xdr:nvSpPr>
        <xdr:cNvPr id="240" name="テキスト ボックス 239"/>
        <xdr:cNvSpPr txBox="1"/>
      </xdr:nvSpPr>
      <xdr:spPr>
        <a:xfrm>
          <a:off x="3530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87511</xdr:rowOff>
    </xdr:from>
    <xdr:to>
      <xdr:col>15</xdr:col>
      <xdr:colOff>50800</xdr:colOff>
      <xdr:row>94</xdr:row>
      <xdr:rowOff>136317</xdr:rowOff>
    </xdr:to>
    <xdr:cxnSp macro="">
      <xdr:nvCxnSpPr>
        <xdr:cNvPr id="241" name="直線コネクタ 240"/>
        <xdr:cNvCxnSpPr/>
      </xdr:nvCxnSpPr>
      <xdr:spPr>
        <a:xfrm flipV="1">
          <a:off x="2019300" y="16203811"/>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16691</xdr:rowOff>
    </xdr:from>
    <xdr:ext cx="534377" cy="259045"/>
    <xdr:sp macro="" textlink="">
      <xdr:nvSpPr>
        <xdr:cNvPr id="243" name="テキスト ボックス 242"/>
        <xdr:cNvSpPr txBox="1"/>
      </xdr:nvSpPr>
      <xdr:spPr>
        <a:xfrm>
          <a:off x="2641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38224</xdr:rowOff>
    </xdr:from>
    <xdr:to>
      <xdr:col>10</xdr:col>
      <xdr:colOff>114300</xdr:colOff>
      <xdr:row>94</xdr:row>
      <xdr:rowOff>136317</xdr:rowOff>
    </xdr:to>
    <xdr:cxnSp macro="">
      <xdr:nvCxnSpPr>
        <xdr:cNvPr id="244" name="直線コネクタ 243"/>
        <xdr:cNvCxnSpPr/>
      </xdr:nvCxnSpPr>
      <xdr:spPr>
        <a:xfrm>
          <a:off x="1130300" y="16154524"/>
          <a:ext cx="889000" cy="9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44124</xdr:rowOff>
    </xdr:from>
    <xdr:ext cx="534377" cy="259045"/>
    <xdr:sp macro="" textlink="">
      <xdr:nvSpPr>
        <xdr:cNvPr id="246" name="テキスト ボックス 245"/>
        <xdr:cNvSpPr txBox="1"/>
      </xdr:nvSpPr>
      <xdr:spPr>
        <a:xfrm>
          <a:off x="1752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80198</xdr:rowOff>
    </xdr:from>
    <xdr:ext cx="534377" cy="259045"/>
    <xdr:sp macro="" textlink="">
      <xdr:nvSpPr>
        <xdr:cNvPr id="248" name="テキスト ボックス 247"/>
        <xdr:cNvSpPr txBox="1"/>
      </xdr:nvSpPr>
      <xdr:spPr>
        <a:xfrm>
          <a:off x="863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10102</xdr:rowOff>
    </xdr:from>
    <xdr:to>
      <xdr:col>24</xdr:col>
      <xdr:colOff>114300</xdr:colOff>
      <xdr:row>92</xdr:row>
      <xdr:rowOff>111702</xdr:rowOff>
    </xdr:to>
    <xdr:sp macro="" textlink="">
      <xdr:nvSpPr>
        <xdr:cNvPr id="254" name="楕円 253"/>
        <xdr:cNvSpPr/>
      </xdr:nvSpPr>
      <xdr:spPr>
        <a:xfrm>
          <a:off x="4584700" y="1578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32979</xdr:rowOff>
    </xdr:from>
    <xdr:ext cx="534377" cy="259045"/>
    <xdr:sp macro="" textlink="">
      <xdr:nvSpPr>
        <xdr:cNvPr id="255" name="衛生費該当値テキスト"/>
        <xdr:cNvSpPr txBox="1"/>
      </xdr:nvSpPr>
      <xdr:spPr>
        <a:xfrm>
          <a:off x="4686300" y="1563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136381</xdr:rowOff>
    </xdr:from>
    <xdr:to>
      <xdr:col>20</xdr:col>
      <xdr:colOff>38100</xdr:colOff>
      <xdr:row>94</xdr:row>
      <xdr:rowOff>66531</xdr:rowOff>
    </xdr:to>
    <xdr:sp macro="" textlink="">
      <xdr:nvSpPr>
        <xdr:cNvPr id="256" name="楕円 255"/>
        <xdr:cNvSpPr/>
      </xdr:nvSpPr>
      <xdr:spPr>
        <a:xfrm>
          <a:off x="3746500" y="160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83058</xdr:rowOff>
    </xdr:from>
    <xdr:ext cx="534377" cy="259045"/>
    <xdr:sp macro="" textlink="">
      <xdr:nvSpPr>
        <xdr:cNvPr id="257" name="テキスト ボックス 256"/>
        <xdr:cNvSpPr txBox="1"/>
      </xdr:nvSpPr>
      <xdr:spPr>
        <a:xfrm>
          <a:off x="3530111" y="15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36711</xdr:rowOff>
    </xdr:from>
    <xdr:to>
      <xdr:col>15</xdr:col>
      <xdr:colOff>101600</xdr:colOff>
      <xdr:row>94</xdr:row>
      <xdr:rowOff>138311</xdr:rowOff>
    </xdr:to>
    <xdr:sp macro="" textlink="">
      <xdr:nvSpPr>
        <xdr:cNvPr id="258" name="楕円 257"/>
        <xdr:cNvSpPr/>
      </xdr:nvSpPr>
      <xdr:spPr>
        <a:xfrm>
          <a:off x="2857500" y="161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154838</xdr:rowOff>
    </xdr:from>
    <xdr:ext cx="534377" cy="259045"/>
    <xdr:sp macro="" textlink="">
      <xdr:nvSpPr>
        <xdr:cNvPr id="259" name="テキスト ボックス 258"/>
        <xdr:cNvSpPr txBox="1"/>
      </xdr:nvSpPr>
      <xdr:spPr>
        <a:xfrm>
          <a:off x="2641111" y="1592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85517</xdr:rowOff>
    </xdr:from>
    <xdr:to>
      <xdr:col>10</xdr:col>
      <xdr:colOff>165100</xdr:colOff>
      <xdr:row>95</xdr:row>
      <xdr:rowOff>15667</xdr:rowOff>
    </xdr:to>
    <xdr:sp macro="" textlink="">
      <xdr:nvSpPr>
        <xdr:cNvPr id="260" name="楕円 259"/>
        <xdr:cNvSpPr/>
      </xdr:nvSpPr>
      <xdr:spPr>
        <a:xfrm>
          <a:off x="1968500" y="162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32194</xdr:rowOff>
    </xdr:from>
    <xdr:ext cx="534377" cy="259045"/>
    <xdr:sp macro="" textlink="">
      <xdr:nvSpPr>
        <xdr:cNvPr id="261" name="テキスト ボックス 260"/>
        <xdr:cNvSpPr txBox="1"/>
      </xdr:nvSpPr>
      <xdr:spPr>
        <a:xfrm>
          <a:off x="1752111" y="1597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158874</xdr:rowOff>
    </xdr:from>
    <xdr:to>
      <xdr:col>6</xdr:col>
      <xdr:colOff>38100</xdr:colOff>
      <xdr:row>94</xdr:row>
      <xdr:rowOff>89024</xdr:rowOff>
    </xdr:to>
    <xdr:sp macro="" textlink="">
      <xdr:nvSpPr>
        <xdr:cNvPr id="262" name="楕円 261"/>
        <xdr:cNvSpPr/>
      </xdr:nvSpPr>
      <xdr:spPr>
        <a:xfrm>
          <a:off x="1079500" y="1610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105551</xdr:rowOff>
    </xdr:from>
    <xdr:ext cx="534377" cy="259045"/>
    <xdr:sp macro="" textlink="">
      <xdr:nvSpPr>
        <xdr:cNvPr id="263" name="テキスト ボックス 262"/>
        <xdr:cNvSpPr txBox="1"/>
      </xdr:nvSpPr>
      <xdr:spPr>
        <a:xfrm>
          <a:off x="863111" y="1587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169164</xdr:rowOff>
    </xdr:from>
    <xdr:to>
      <xdr:col>55</xdr:col>
      <xdr:colOff>0</xdr:colOff>
      <xdr:row>39</xdr:row>
      <xdr:rowOff>8001</xdr:rowOff>
    </xdr:to>
    <xdr:cxnSp macro="">
      <xdr:nvCxnSpPr>
        <xdr:cNvPr id="292" name="直線コネクタ 291"/>
        <xdr:cNvCxnSpPr/>
      </xdr:nvCxnSpPr>
      <xdr:spPr>
        <a:xfrm>
          <a:off x="9639300" y="6684264"/>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93" name="労働費平均値テキスト"/>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139573</xdr:rowOff>
    </xdr:from>
    <xdr:to>
      <xdr:col>50</xdr:col>
      <xdr:colOff>114300</xdr:colOff>
      <xdr:row>38</xdr:row>
      <xdr:rowOff>169164</xdr:rowOff>
    </xdr:to>
    <xdr:cxnSp macro="">
      <xdr:nvCxnSpPr>
        <xdr:cNvPr id="295" name="直線コネクタ 294"/>
        <xdr:cNvCxnSpPr/>
      </xdr:nvCxnSpPr>
      <xdr:spPr>
        <a:xfrm>
          <a:off x="8750300" y="6654673"/>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92600</xdr:rowOff>
    </xdr:from>
    <xdr:ext cx="469744" cy="259045"/>
    <xdr:sp macro="" textlink="">
      <xdr:nvSpPr>
        <xdr:cNvPr id="297" name="テキスト ボックス 296"/>
        <xdr:cNvSpPr txBox="1"/>
      </xdr:nvSpPr>
      <xdr:spPr>
        <a:xfrm>
          <a:off x="9404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114300</xdr:rowOff>
    </xdr:from>
    <xdr:to>
      <xdr:col>45</xdr:col>
      <xdr:colOff>177800</xdr:colOff>
      <xdr:row>38</xdr:row>
      <xdr:rowOff>139573</xdr:rowOff>
    </xdr:to>
    <xdr:cxnSp macro="">
      <xdr:nvCxnSpPr>
        <xdr:cNvPr id="298" name="直線コネクタ 297"/>
        <xdr:cNvCxnSpPr/>
      </xdr:nvCxnSpPr>
      <xdr:spPr>
        <a:xfrm>
          <a:off x="7861300" y="6286500"/>
          <a:ext cx="889000" cy="3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100220</xdr:rowOff>
    </xdr:from>
    <xdr:ext cx="469744" cy="259045"/>
    <xdr:sp macro="" textlink="">
      <xdr:nvSpPr>
        <xdr:cNvPr id="300" name="テキスト ボックス 299"/>
        <xdr:cNvSpPr txBox="1"/>
      </xdr:nvSpPr>
      <xdr:spPr>
        <a:xfrm>
          <a:off x="8515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143764</xdr:rowOff>
    </xdr:from>
    <xdr:to>
      <xdr:col>41</xdr:col>
      <xdr:colOff>50800</xdr:colOff>
      <xdr:row>36</xdr:row>
      <xdr:rowOff>114300</xdr:rowOff>
    </xdr:to>
    <xdr:cxnSp macro="">
      <xdr:nvCxnSpPr>
        <xdr:cNvPr id="301" name="直線コネクタ 300"/>
        <xdr:cNvCxnSpPr/>
      </xdr:nvCxnSpPr>
      <xdr:spPr>
        <a:xfrm>
          <a:off x="6972300" y="6144514"/>
          <a:ext cx="889000" cy="1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57421</xdr:rowOff>
    </xdr:from>
    <xdr:ext cx="469744" cy="259045"/>
    <xdr:sp macro="" textlink="">
      <xdr:nvSpPr>
        <xdr:cNvPr id="303" name="テキスト ボックス 302"/>
        <xdr:cNvSpPr txBox="1"/>
      </xdr:nvSpPr>
      <xdr:spPr>
        <a:xfrm>
          <a:off x="7626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36339</xdr:rowOff>
    </xdr:from>
    <xdr:ext cx="469744" cy="259045"/>
    <xdr:sp macro="" textlink="">
      <xdr:nvSpPr>
        <xdr:cNvPr id="305" name="テキスト ボックス 304"/>
        <xdr:cNvSpPr txBox="1"/>
      </xdr:nvSpPr>
      <xdr:spPr>
        <a:xfrm>
          <a:off x="6737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128651</xdr:rowOff>
    </xdr:from>
    <xdr:to>
      <xdr:col>55</xdr:col>
      <xdr:colOff>50800</xdr:colOff>
      <xdr:row>39</xdr:row>
      <xdr:rowOff>58801</xdr:rowOff>
    </xdr:to>
    <xdr:sp macro="" textlink="">
      <xdr:nvSpPr>
        <xdr:cNvPr id="311" name="楕円 310"/>
        <xdr:cNvSpPr/>
      </xdr:nvSpPr>
      <xdr:spPr>
        <a:xfrm>
          <a:off x="10426700" y="66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43578</xdr:rowOff>
    </xdr:from>
    <xdr:ext cx="378565" cy="259045"/>
    <xdr:sp macro="" textlink="">
      <xdr:nvSpPr>
        <xdr:cNvPr id="312" name="労働費該当値テキスト"/>
        <xdr:cNvSpPr txBox="1"/>
      </xdr:nvSpPr>
      <xdr:spPr>
        <a:xfrm>
          <a:off x="10528300" y="6558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118364</xdr:rowOff>
    </xdr:from>
    <xdr:to>
      <xdr:col>50</xdr:col>
      <xdr:colOff>165100</xdr:colOff>
      <xdr:row>39</xdr:row>
      <xdr:rowOff>48514</xdr:rowOff>
    </xdr:to>
    <xdr:sp macro="" textlink="">
      <xdr:nvSpPr>
        <xdr:cNvPr id="313" name="楕円 312"/>
        <xdr:cNvSpPr/>
      </xdr:nvSpPr>
      <xdr:spPr>
        <a:xfrm>
          <a:off x="9588500" y="66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39641</xdr:rowOff>
    </xdr:from>
    <xdr:ext cx="378565" cy="259045"/>
    <xdr:sp macro="" textlink="">
      <xdr:nvSpPr>
        <xdr:cNvPr id="314" name="テキスト ボックス 313"/>
        <xdr:cNvSpPr txBox="1"/>
      </xdr:nvSpPr>
      <xdr:spPr>
        <a:xfrm>
          <a:off x="9450017" y="672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88773</xdr:rowOff>
    </xdr:from>
    <xdr:to>
      <xdr:col>46</xdr:col>
      <xdr:colOff>38100</xdr:colOff>
      <xdr:row>39</xdr:row>
      <xdr:rowOff>18923</xdr:rowOff>
    </xdr:to>
    <xdr:sp macro="" textlink="">
      <xdr:nvSpPr>
        <xdr:cNvPr id="315" name="楕円 314"/>
        <xdr:cNvSpPr/>
      </xdr:nvSpPr>
      <xdr:spPr>
        <a:xfrm>
          <a:off x="8699500" y="66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10050</xdr:rowOff>
    </xdr:from>
    <xdr:ext cx="378565" cy="259045"/>
    <xdr:sp macro="" textlink="">
      <xdr:nvSpPr>
        <xdr:cNvPr id="316" name="テキスト ボックス 315"/>
        <xdr:cNvSpPr txBox="1"/>
      </xdr:nvSpPr>
      <xdr:spPr>
        <a:xfrm>
          <a:off x="8561017" y="6696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63500</xdr:rowOff>
    </xdr:from>
    <xdr:to>
      <xdr:col>41</xdr:col>
      <xdr:colOff>101600</xdr:colOff>
      <xdr:row>36</xdr:row>
      <xdr:rowOff>165100</xdr:rowOff>
    </xdr:to>
    <xdr:sp macro="" textlink="">
      <xdr:nvSpPr>
        <xdr:cNvPr id="317" name="楕円 316"/>
        <xdr:cNvSpPr/>
      </xdr:nvSpPr>
      <xdr:spPr>
        <a:xfrm>
          <a:off x="781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10177</xdr:rowOff>
    </xdr:from>
    <xdr:ext cx="469744" cy="259045"/>
    <xdr:sp macro="" textlink="">
      <xdr:nvSpPr>
        <xdr:cNvPr id="318" name="テキスト ボックス 317"/>
        <xdr:cNvSpPr txBox="1"/>
      </xdr:nvSpPr>
      <xdr:spPr>
        <a:xfrm>
          <a:off x="7626428"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92964</xdr:rowOff>
    </xdr:from>
    <xdr:to>
      <xdr:col>36</xdr:col>
      <xdr:colOff>165100</xdr:colOff>
      <xdr:row>36</xdr:row>
      <xdr:rowOff>23114</xdr:rowOff>
    </xdr:to>
    <xdr:sp macro="" textlink="">
      <xdr:nvSpPr>
        <xdr:cNvPr id="319" name="楕円 318"/>
        <xdr:cNvSpPr/>
      </xdr:nvSpPr>
      <xdr:spPr>
        <a:xfrm>
          <a:off x="6921500" y="60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39641</xdr:rowOff>
    </xdr:from>
    <xdr:ext cx="469744" cy="259045"/>
    <xdr:sp macro="" textlink="">
      <xdr:nvSpPr>
        <xdr:cNvPr id="320" name="テキスト ボックス 319"/>
        <xdr:cNvSpPr txBox="1"/>
      </xdr:nvSpPr>
      <xdr:spPr>
        <a:xfrm>
          <a:off x="6737428" y="586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109982</xdr:rowOff>
    </xdr:from>
    <xdr:to>
      <xdr:col>55</xdr:col>
      <xdr:colOff>0</xdr:colOff>
      <xdr:row>55</xdr:row>
      <xdr:rowOff>146754</xdr:rowOff>
    </xdr:to>
    <xdr:cxnSp macro="">
      <xdr:nvCxnSpPr>
        <xdr:cNvPr id="351" name="直線コネクタ 350"/>
        <xdr:cNvCxnSpPr/>
      </xdr:nvCxnSpPr>
      <xdr:spPr>
        <a:xfrm>
          <a:off x="9639300" y="9539732"/>
          <a:ext cx="8382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85745</xdr:rowOff>
    </xdr:from>
    <xdr:ext cx="534377" cy="259045"/>
    <xdr:sp macro="" textlink="">
      <xdr:nvSpPr>
        <xdr:cNvPr id="352" name="農林水産業費平均値テキスト"/>
        <xdr:cNvSpPr txBox="1"/>
      </xdr:nvSpPr>
      <xdr:spPr>
        <a:xfrm>
          <a:off x="10528300" y="9515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109982</xdr:rowOff>
    </xdr:from>
    <xdr:to>
      <xdr:col>50</xdr:col>
      <xdr:colOff>114300</xdr:colOff>
      <xdr:row>55</xdr:row>
      <xdr:rowOff>149628</xdr:rowOff>
    </xdr:to>
    <xdr:cxnSp macro="">
      <xdr:nvCxnSpPr>
        <xdr:cNvPr id="354" name="直線コネクタ 353"/>
        <xdr:cNvCxnSpPr/>
      </xdr:nvCxnSpPr>
      <xdr:spPr>
        <a:xfrm flipV="1">
          <a:off x="8750300" y="9539732"/>
          <a:ext cx="8890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8544</xdr:rowOff>
    </xdr:from>
    <xdr:ext cx="534377" cy="259045"/>
    <xdr:sp macro="" textlink="">
      <xdr:nvSpPr>
        <xdr:cNvPr id="356" name="テキスト ボックス 355"/>
        <xdr:cNvSpPr txBox="1"/>
      </xdr:nvSpPr>
      <xdr:spPr>
        <a:xfrm>
          <a:off x="9372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149628</xdr:rowOff>
    </xdr:from>
    <xdr:to>
      <xdr:col>45</xdr:col>
      <xdr:colOff>177800</xdr:colOff>
      <xdr:row>56</xdr:row>
      <xdr:rowOff>31605</xdr:rowOff>
    </xdr:to>
    <xdr:cxnSp macro="">
      <xdr:nvCxnSpPr>
        <xdr:cNvPr id="357" name="直線コネクタ 356"/>
        <xdr:cNvCxnSpPr/>
      </xdr:nvCxnSpPr>
      <xdr:spPr>
        <a:xfrm flipV="1">
          <a:off x="7861300" y="9579378"/>
          <a:ext cx="889000" cy="5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84668</xdr:rowOff>
    </xdr:from>
    <xdr:ext cx="534377" cy="259045"/>
    <xdr:sp macro="" textlink="">
      <xdr:nvSpPr>
        <xdr:cNvPr id="359" name="テキスト ボックス 358"/>
        <xdr:cNvSpPr txBox="1"/>
      </xdr:nvSpPr>
      <xdr:spPr>
        <a:xfrm>
          <a:off x="8483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17464</xdr:rowOff>
    </xdr:from>
    <xdr:to>
      <xdr:col>41</xdr:col>
      <xdr:colOff>50800</xdr:colOff>
      <xdr:row>56</xdr:row>
      <xdr:rowOff>31605</xdr:rowOff>
    </xdr:to>
    <xdr:cxnSp macro="">
      <xdr:nvCxnSpPr>
        <xdr:cNvPr id="360" name="直線コネクタ 359"/>
        <xdr:cNvCxnSpPr/>
      </xdr:nvCxnSpPr>
      <xdr:spPr>
        <a:xfrm>
          <a:off x="6972300" y="9447214"/>
          <a:ext cx="889000" cy="18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87215</xdr:rowOff>
    </xdr:from>
    <xdr:ext cx="534377" cy="259045"/>
    <xdr:sp macro="" textlink="">
      <xdr:nvSpPr>
        <xdr:cNvPr id="362" name="テキスト ボックス 361"/>
        <xdr:cNvSpPr txBox="1"/>
      </xdr:nvSpPr>
      <xdr:spPr>
        <a:xfrm>
          <a:off x="7594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4" name="テキスト ボックス 363"/>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95954</xdr:rowOff>
    </xdr:from>
    <xdr:to>
      <xdr:col>55</xdr:col>
      <xdr:colOff>50800</xdr:colOff>
      <xdr:row>56</xdr:row>
      <xdr:rowOff>26104</xdr:rowOff>
    </xdr:to>
    <xdr:sp macro="" textlink="">
      <xdr:nvSpPr>
        <xdr:cNvPr id="370" name="楕円 369"/>
        <xdr:cNvSpPr/>
      </xdr:nvSpPr>
      <xdr:spPr>
        <a:xfrm>
          <a:off x="10426700" y="95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118831</xdr:rowOff>
    </xdr:from>
    <xdr:ext cx="534377" cy="259045"/>
    <xdr:sp macro="" textlink="">
      <xdr:nvSpPr>
        <xdr:cNvPr id="371" name="農林水産業費該当値テキスト"/>
        <xdr:cNvSpPr txBox="1"/>
      </xdr:nvSpPr>
      <xdr:spPr>
        <a:xfrm>
          <a:off x="10528300" y="937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59182</xdr:rowOff>
    </xdr:from>
    <xdr:to>
      <xdr:col>50</xdr:col>
      <xdr:colOff>165100</xdr:colOff>
      <xdr:row>55</xdr:row>
      <xdr:rowOff>160782</xdr:rowOff>
    </xdr:to>
    <xdr:sp macro="" textlink="">
      <xdr:nvSpPr>
        <xdr:cNvPr id="372" name="楕円 371"/>
        <xdr:cNvSpPr/>
      </xdr:nvSpPr>
      <xdr:spPr>
        <a:xfrm>
          <a:off x="9588500" y="94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5859</xdr:rowOff>
    </xdr:from>
    <xdr:ext cx="534377" cy="259045"/>
    <xdr:sp macro="" textlink="">
      <xdr:nvSpPr>
        <xdr:cNvPr id="373" name="テキスト ボックス 372"/>
        <xdr:cNvSpPr txBox="1"/>
      </xdr:nvSpPr>
      <xdr:spPr>
        <a:xfrm>
          <a:off x="9372111" y="926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98828</xdr:rowOff>
    </xdr:from>
    <xdr:to>
      <xdr:col>46</xdr:col>
      <xdr:colOff>38100</xdr:colOff>
      <xdr:row>56</xdr:row>
      <xdr:rowOff>28978</xdr:rowOff>
    </xdr:to>
    <xdr:sp macro="" textlink="">
      <xdr:nvSpPr>
        <xdr:cNvPr id="374" name="楕円 373"/>
        <xdr:cNvSpPr/>
      </xdr:nvSpPr>
      <xdr:spPr>
        <a:xfrm>
          <a:off x="8699500" y="952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45505</xdr:rowOff>
    </xdr:from>
    <xdr:ext cx="534377" cy="259045"/>
    <xdr:sp macro="" textlink="">
      <xdr:nvSpPr>
        <xdr:cNvPr id="375" name="テキスト ボックス 374"/>
        <xdr:cNvSpPr txBox="1"/>
      </xdr:nvSpPr>
      <xdr:spPr>
        <a:xfrm>
          <a:off x="8483111" y="930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152255</xdr:rowOff>
    </xdr:from>
    <xdr:to>
      <xdr:col>41</xdr:col>
      <xdr:colOff>101600</xdr:colOff>
      <xdr:row>56</xdr:row>
      <xdr:rowOff>82405</xdr:rowOff>
    </xdr:to>
    <xdr:sp macro="" textlink="">
      <xdr:nvSpPr>
        <xdr:cNvPr id="376" name="楕円 375"/>
        <xdr:cNvSpPr/>
      </xdr:nvSpPr>
      <xdr:spPr>
        <a:xfrm>
          <a:off x="7810500" y="9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98932</xdr:rowOff>
    </xdr:from>
    <xdr:ext cx="534377" cy="259045"/>
    <xdr:sp macro="" textlink="">
      <xdr:nvSpPr>
        <xdr:cNvPr id="377" name="テキスト ボックス 376"/>
        <xdr:cNvSpPr txBox="1"/>
      </xdr:nvSpPr>
      <xdr:spPr>
        <a:xfrm>
          <a:off x="7594111" y="935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138114</xdr:rowOff>
    </xdr:from>
    <xdr:to>
      <xdr:col>36</xdr:col>
      <xdr:colOff>165100</xdr:colOff>
      <xdr:row>55</xdr:row>
      <xdr:rowOff>68264</xdr:rowOff>
    </xdr:to>
    <xdr:sp macro="" textlink="">
      <xdr:nvSpPr>
        <xdr:cNvPr id="378" name="楕円 377"/>
        <xdr:cNvSpPr/>
      </xdr:nvSpPr>
      <xdr:spPr>
        <a:xfrm>
          <a:off x="6921500" y="939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84791</xdr:rowOff>
    </xdr:from>
    <xdr:ext cx="534377" cy="259045"/>
    <xdr:sp macro="" textlink="">
      <xdr:nvSpPr>
        <xdr:cNvPr id="379" name="テキスト ボックス 378"/>
        <xdr:cNvSpPr txBox="1"/>
      </xdr:nvSpPr>
      <xdr:spPr>
        <a:xfrm>
          <a:off x="6705111" y="91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115971</xdr:rowOff>
    </xdr:from>
    <xdr:to>
      <xdr:col>55</xdr:col>
      <xdr:colOff>0</xdr:colOff>
      <xdr:row>75</xdr:row>
      <xdr:rowOff>118120</xdr:rowOff>
    </xdr:to>
    <xdr:cxnSp macro="">
      <xdr:nvCxnSpPr>
        <xdr:cNvPr id="406" name="直線コネクタ 405"/>
        <xdr:cNvCxnSpPr/>
      </xdr:nvCxnSpPr>
      <xdr:spPr>
        <a:xfrm>
          <a:off x="9639300" y="12974721"/>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40911</xdr:rowOff>
    </xdr:from>
    <xdr:ext cx="534377" cy="259045"/>
    <xdr:sp macro="" textlink="">
      <xdr:nvSpPr>
        <xdr:cNvPr id="407" name="商工費平均値テキスト"/>
        <xdr:cNvSpPr txBox="1"/>
      </xdr:nvSpPr>
      <xdr:spPr>
        <a:xfrm>
          <a:off x="10528300" y="12728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85705</xdr:rowOff>
    </xdr:from>
    <xdr:to>
      <xdr:col>50</xdr:col>
      <xdr:colOff>114300</xdr:colOff>
      <xdr:row>75</xdr:row>
      <xdr:rowOff>115971</xdr:rowOff>
    </xdr:to>
    <xdr:cxnSp macro="">
      <xdr:nvCxnSpPr>
        <xdr:cNvPr id="409" name="直線コネクタ 408"/>
        <xdr:cNvCxnSpPr/>
      </xdr:nvCxnSpPr>
      <xdr:spPr>
        <a:xfrm>
          <a:off x="8750300" y="12601555"/>
          <a:ext cx="889000" cy="3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126788</xdr:rowOff>
    </xdr:from>
    <xdr:ext cx="534377" cy="259045"/>
    <xdr:sp macro="" textlink="">
      <xdr:nvSpPr>
        <xdr:cNvPr id="411" name="テキスト ボックス 410"/>
        <xdr:cNvSpPr txBox="1"/>
      </xdr:nvSpPr>
      <xdr:spPr>
        <a:xfrm>
          <a:off x="9372111" y="126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85705</xdr:rowOff>
    </xdr:from>
    <xdr:to>
      <xdr:col>45</xdr:col>
      <xdr:colOff>177800</xdr:colOff>
      <xdr:row>74</xdr:row>
      <xdr:rowOff>146238</xdr:rowOff>
    </xdr:to>
    <xdr:cxnSp macro="">
      <xdr:nvCxnSpPr>
        <xdr:cNvPr id="412" name="直線コネクタ 411"/>
        <xdr:cNvCxnSpPr/>
      </xdr:nvCxnSpPr>
      <xdr:spPr>
        <a:xfrm flipV="1">
          <a:off x="7861300" y="12601555"/>
          <a:ext cx="889000" cy="23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102349</xdr:rowOff>
    </xdr:from>
    <xdr:ext cx="534377" cy="259045"/>
    <xdr:sp macro="" textlink="">
      <xdr:nvSpPr>
        <xdr:cNvPr id="414" name="テキスト ボックス 413"/>
        <xdr:cNvSpPr txBox="1"/>
      </xdr:nvSpPr>
      <xdr:spPr>
        <a:xfrm>
          <a:off x="8483111" y="12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146238</xdr:rowOff>
    </xdr:from>
    <xdr:to>
      <xdr:col>41</xdr:col>
      <xdr:colOff>50800</xdr:colOff>
      <xdr:row>75</xdr:row>
      <xdr:rowOff>80493</xdr:rowOff>
    </xdr:to>
    <xdr:cxnSp macro="">
      <xdr:nvCxnSpPr>
        <xdr:cNvPr id="415" name="直線コネクタ 414"/>
        <xdr:cNvCxnSpPr/>
      </xdr:nvCxnSpPr>
      <xdr:spPr>
        <a:xfrm flipV="1">
          <a:off x="6972300" y="12833538"/>
          <a:ext cx="889000" cy="10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154058</xdr:rowOff>
    </xdr:from>
    <xdr:ext cx="534377" cy="259045"/>
    <xdr:sp macro="" textlink="">
      <xdr:nvSpPr>
        <xdr:cNvPr id="417" name="テキスト ボックス 416"/>
        <xdr:cNvSpPr txBox="1"/>
      </xdr:nvSpPr>
      <xdr:spPr>
        <a:xfrm>
          <a:off x="7594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9" name="テキスト ボックス 418"/>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67320</xdr:rowOff>
    </xdr:from>
    <xdr:to>
      <xdr:col>55</xdr:col>
      <xdr:colOff>50800</xdr:colOff>
      <xdr:row>75</xdr:row>
      <xdr:rowOff>168920</xdr:rowOff>
    </xdr:to>
    <xdr:sp macro="" textlink="">
      <xdr:nvSpPr>
        <xdr:cNvPr id="425" name="楕円 424"/>
        <xdr:cNvSpPr/>
      </xdr:nvSpPr>
      <xdr:spPr>
        <a:xfrm>
          <a:off x="10426700" y="1292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45747</xdr:rowOff>
    </xdr:from>
    <xdr:ext cx="534377" cy="259045"/>
    <xdr:sp macro="" textlink="">
      <xdr:nvSpPr>
        <xdr:cNvPr id="426" name="商工費該当値テキスト"/>
        <xdr:cNvSpPr txBox="1"/>
      </xdr:nvSpPr>
      <xdr:spPr>
        <a:xfrm>
          <a:off x="10528300" y="1290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65171</xdr:rowOff>
    </xdr:from>
    <xdr:to>
      <xdr:col>50</xdr:col>
      <xdr:colOff>165100</xdr:colOff>
      <xdr:row>75</xdr:row>
      <xdr:rowOff>166771</xdr:rowOff>
    </xdr:to>
    <xdr:sp macro="" textlink="">
      <xdr:nvSpPr>
        <xdr:cNvPr id="427" name="楕円 426"/>
        <xdr:cNvSpPr/>
      </xdr:nvSpPr>
      <xdr:spPr>
        <a:xfrm>
          <a:off x="9588500" y="12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157898</xdr:rowOff>
    </xdr:from>
    <xdr:ext cx="534377" cy="259045"/>
    <xdr:sp macro="" textlink="">
      <xdr:nvSpPr>
        <xdr:cNvPr id="428" name="テキスト ボックス 427"/>
        <xdr:cNvSpPr txBox="1"/>
      </xdr:nvSpPr>
      <xdr:spPr>
        <a:xfrm>
          <a:off x="9372111" y="1301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34905</xdr:rowOff>
    </xdr:from>
    <xdr:to>
      <xdr:col>46</xdr:col>
      <xdr:colOff>38100</xdr:colOff>
      <xdr:row>73</xdr:row>
      <xdr:rowOff>136505</xdr:rowOff>
    </xdr:to>
    <xdr:sp macro="" textlink="">
      <xdr:nvSpPr>
        <xdr:cNvPr id="429" name="楕円 428"/>
        <xdr:cNvSpPr/>
      </xdr:nvSpPr>
      <xdr:spPr>
        <a:xfrm>
          <a:off x="8699500" y="125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153032</xdr:rowOff>
    </xdr:from>
    <xdr:ext cx="534377" cy="259045"/>
    <xdr:sp macro="" textlink="">
      <xdr:nvSpPr>
        <xdr:cNvPr id="430" name="テキスト ボックス 429"/>
        <xdr:cNvSpPr txBox="1"/>
      </xdr:nvSpPr>
      <xdr:spPr>
        <a:xfrm>
          <a:off x="8483111" y="1232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95438</xdr:rowOff>
    </xdr:from>
    <xdr:to>
      <xdr:col>41</xdr:col>
      <xdr:colOff>101600</xdr:colOff>
      <xdr:row>75</xdr:row>
      <xdr:rowOff>25588</xdr:rowOff>
    </xdr:to>
    <xdr:sp macro="" textlink="">
      <xdr:nvSpPr>
        <xdr:cNvPr id="431" name="楕円 430"/>
        <xdr:cNvSpPr/>
      </xdr:nvSpPr>
      <xdr:spPr>
        <a:xfrm>
          <a:off x="7810500" y="127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42115</xdr:rowOff>
    </xdr:from>
    <xdr:ext cx="534377" cy="259045"/>
    <xdr:sp macro="" textlink="">
      <xdr:nvSpPr>
        <xdr:cNvPr id="432" name="テキスト ボックス 431"/>
        <xdr:cNvSpPr txBox="1"/>
      </xdr:nvSpPr>
      <xdr:spPr>
        <a:xfrm>
          <a:off x="7594111" y="1255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29693</xdr:rowOff>
    </xdr:from>
    <xdr:to>
      <xdr:col>36</xdr:col>
      <xdr:colOff>165100</xdr:colOff>
      <xdr:row>75</xdr:row>
      <xdr:rowOff>131293</xdr:rowOff>
    </xdr:to>
    <xdr:sp macro="" textlink="">
      <xdr:nvSpPr>
        <xdr:cNvPr id="433" name="楕円 432"/>
        <xdr:cNvSpPr/>
      </xdr:nvSpPr>
      <xdr:spPr>
        <a:xfrm>
          <a:off x="6921500" y="128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147820</xdr:rowOff>
    </xdr:from>
    <xdr:ext cx="534377" cy="259045"/>
    <xdr:sp macro="" textlink="">
      <xdr:nvSpPr>
        <xdr:cNvPr id="434" name="テキスト ボックス 433"/>
        <xdr:cNvSpPr txBox="1"/>
      </xdr:nvSpPr>
      <xdr:spPr>
        <a:xfrm>
          <a:off x="6705111" y="126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151492</xdr:rowOff>
    </xdr:from>
    <xdr:to>
      <xdr:col>55</xdr:col>
      <xdr:colOff>0</xdr:colOff>
      <xdr:row>94</xdr:row>
      <xdr:rowOff>54318</xdr:rowOff>
    </xdr:to>
    <xdr:cxnSp macro="">
      <xdr:nvCxnSpPr>
        <xdr:cNvPr id="464" name="直線コネクタ 463"/>
        <xdr:cNvCxnSpPr/>
      </xdr:nvCxnSpPr>
      <xdr:spPr>
        <a:xfrm flipV="1">
          <a:off x="9639300" y="15924892"/>
          <a:ext cx="838200" cy="24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137126</xdr:rowOff>
    </xdr:from>
    <xdr:ext cx="534377" cy="259045"/>
    <xdr:sp macro="" textlink="">
      <xdr:nvSpPr>
        <xdr:cNvPr id="465" name="土木費平均値テキスト"/>
        <xdr:cNvSpPr txBox="1"/>
      </xdr:nvSpPr>
      <xdr:spPr>
        <a:xfrm>
          <a:off x="10528300" y="16424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54318</xdr:rowOff>
    </xdr:from>
    <xdr:to>
      <xdr:col>50</xdr:col>
      <xdr:colOff>114300</xdr:colOff>
      <xdr:row>95</xdr:row>
      <xdr:rowOff>11227</xdr:rowOff>
    </xdr:to>
    <xdr:cxnSp macro="">
      <xdr:nvCxnSpPr>
        <xdr:cNvPr id="467" name="直線コネクタ 466"/>
        <xdr:cNvCxnSpPr/>
      </xdr:nvCxnSpPr>
      <xdr:spPr>
        <a:xfrm flipV="1">
          <a:off x="8750300" y="16170618"/>
          <a:ext cx="889000" cy="1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57745</xdr:rowOff>
    </xdr:from>
    <xdr:ext cx="534377" cy="259045"/>
    <xdr:sp macro="" textlink="">
      <xdr:nvSpPr>
        <xdr:cNvPr id="469" name="テキスト ボックス 468"/>
        <xdr:cNvSpPr txBox="1"/>
      </xdr:nvSpPr>
      <xdr:spPr>
        <a:xfrm>
          <a:off x="9372111" y="165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9931</xdr:rowOff>
    </xdr:from>
    <xdr:to>
      <xdr:col>45</xdr:col>
      <xdr:colOff>177800</xdr:colOff>
      <xdr:row>95</xdr:row>
      <xdr:rowOff>11227</xdr:rowOff>
    </xdr:to>
    <xdr:cxnSp macro="">
      <xdr:nvCxnSpPr>
        <xdr:cNvPr id="470" name="直線コネクタ 469"/>
        <xdr:cNvCxnSpPr/>
      </xdr:nvCxnSpPr>
      <xdr:spPr>
        <a:xfrm>
          <a:off x="7861300" y="16126231"/>
          <a:ext cx="889000" cy="17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97065</xdr:rowOff>
    </xdr:from>
    <xdr:ext cx="534377" cy="259045"/>
    <xdr:sp macro="" textlink="">
      <xdr:nvSpPr>
        <xdr:cNvPr id="472" name="テキスト ボックス 471"/>
        <xdr:cNvSpPr txBox="1"/>
      </xdr:nvSpPr>
      <xdr:spPr>
        <a:xfrm>
          <a:off x="8483111" y="165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150101</xdr:rowOff>
    </xdr:from>
    <xdr:to>
      <xdr:col>41</xdr:col>
      <xdr:colOff>50800</xdr:colOff>
      <xdr:row>94</xdr:row>
      <xdr:rowOff>9931</xdr:rowOff>
    </xdr:to>
    <xdr:cxnSp macro="">
      <xdr:nvCxnSpPr>
        <xdr:cNvPr id="473" name="直線コネクタ 472"/>
        <xdr:cNvCxnSpPr/>
      </xdr:nvCxnSpPr>
      <xdr:spPr>
        <a:xfrm>
          <a:off x="6972300" y="16094951"/>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17739</xdr:rowOff>
    </xdr:from>
    <xdr:ext cx="534377" cy="259045"/>
    <xdr:sp macro="" textlink="">
      <xdr:nvSpPr>
        <xdr:cNvPr id="475" name="テキスト ボックス 474"/>
        <xdr:cNvSpPr txBox="1"/>
      </xdr:nvSpPr>
      <xdr:spPr>
        <a:xfrm>
          <a:off x="7594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33360</xdr:rowOff>
    </xdr:from>
    <xdr:ext cx="534377" cy="259045"/>
    <xdr:sp macro="" textlink="">
      <xdr:nvSpPr>
        <xdr:cNvPr id="477" name="テキスト ボックス 476"/>
        <xdr:cNvSpPr txBox="1"/>
      </xdr:nvSpPr>
      <xdr:spPr>
        <a:xfrm>
          <a:off x="6705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100692</xdr:rowOff>
    </xdr:from>
    <xdr:to>
      <xdr:col>55</xdr:col>
      <xdr:colOff>50800</xdr:colOff>
      <xdr:row>93</xdr:row>
      <xdr:rowOff>30842</xdr:rowOff>
    </xdr:to>
    <xdr:sp macro="" textlink="">
      <xdr:nvSpPr>
        <xdr:cNvPr id="483" name="楕円 482"/>
        <xdr:cNvSpPr/>
      </xdr:nvSpPr>
      <xdr:spPr>
        <a:xfrm>
          <a:off x="10426700" y="158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123569</xdr:rowOff>
    </xdr:from>
    <xdr:ext cx="534377" cy="259045"/>
    <xdr:sp macro="" textlink="">
      <xdr:nvSpPr>
        <xdr:cNvPr id="484" name="土木費該当値テキスト"/>
        <xdr:cNvSpPr txBox="1"/>
      </xdr:nvSpPr>
      <xdr:spPr>
        <a:xfrm>
          <a:off x="10528300" y="157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3518</xdr:rowOff>
    </xdr:from>
    <xdr:to>
      <xdr:col>50</xdr:col>
      <xdr:colOff>165100</xdr:colOff>
      <xdr:row>94</xdr:row>
      <xdr:rowOff>105118</xdr:rowOff>
    </xdr:to>
    <xdr:sp macro="" textlink="">
      <xdr:nvSpPr>
        <xdr:cNvPr id="485" name="楕円 484"/>
        <xdr:cNvSpPr/>
      </xdr:nvSpPr>
      <xdr:spPr>
        <a:xfrm>
          <a:off x="9588500" y="161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121645</xdr:rowOff>
    </xdr:from>
    <xdr:ext cx="534377" cy="259045"/>
    <xdr:sp macro="" textlink="">
      <xdr:nvSpPr>
        <xdr:cNvPr id="486" name="テキスト ボックス 485"/>
        <xdr:cNvSpPr txBox="1"/>
      </xdr:nvSpPr>
      <xdr:spPr>
        <a:xfrm>
          <a:off x="9372111" y="158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131877</xdr:rowOff>
    </xdr:from>
    <xdr:to>
      <xdr:col>46</xdr:col>
      <xdr:colOff>38100</xdr:colOff>
      <xdr:row>95</xdr:row>
      <xdr:rowOff>62027</xdr:rowOff>
    </xdr:to>
    <xdr:sp macro="" textlink="">
      <xdr:nvSpPr>
        <xdr:cNvPr id="487" name="楕円 486"/>
        <xdr:cNvSpPr/>
      </xdr:nvSpPr>
      <xdr:spPr>
        <a:xfrm>
          <a:off x="8699500" y="162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78554</xdr:rowOff>
    </xdr:from>
    <xdr:ext cx="534377" cy="259045"/>
    <xdr:sp macro="" textlink="">
      <xdr:nvSpPr>
        <xdr:cNvPr id="488" name="テキスト ボックス 487"/>
        <xdr:cNvSpPr txBox="1"/>
      </xdr:nvSpPr>
      <xdr:spPr>
        <a:xfrm>
          <a:off x="8483111" y="160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130581</xdr:rowOff>
    </xdr:from>
    <xdr:to>
      <xdr:col>41</xdr:col>
      <xdr:colOff>101600</xdr:colOff>
      <xdr:row>94</xdr:row>
      <xdr:rowOff>60731</xdr:rowOff>
    </xdr:to>
    <xdr:sp macro="" textlink="">
      <xdr:nvSpPr>
        <xdr:cNvPr id="489" name="楕円 488"/>
        <xdr:cNvSpPr/>
      </xdr:nvSpPr>
      <xdr:spPr>
        <a:xfrm>
          <a:off x="7810500" y="160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77258</xdr:rowOff>
    </xdr:from>
    <xdr:ext cx="534377" cy="259045"/>
    <xdr:sp macro="" textlink="">
      <xdr:nvSpPr>
        <xdr:cNvPr id="490" name="テキスト ボックス 489"/>
        <xdr:cNvSpPr txBox="1"/>
      </xdr:nvSpPr>
      <xdr:spPr>
        <a:xfrm>
          <a:off x="7594111" y="1585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99301</xdr:rowOff>
    </xdr:from>
    <xdr:to>
      <xdr:col>36</xdr:col>
      <xdr:colOff>165100</xdr:colOff>
      <xdr:row>94</xdr:row>
      <xdr:rowOff>29451</xdr:rowOff>
    </xdr:to>
    <xdr:sp macro="" textlink="">
      <xdr:nvSpPr>
        <xdr:cNvPr id="491" name="楕円 490"/>
        <xdr:cNvSpPr/>
      </xdr:nvSpPr>
      <xdr:spPr>
        <a:xfrm>
          <a:off x="6921500" y="160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45978</xdr:rowOff>
    </xdr:from>
    <xdr:ext cx="534377" cy="259045"/>
    <xdr:sp macro="" textlink="">
      <xdr:nvSpPr>
        <xdr:cNvPr id="492" name="テキスト ボックス 491"/>
        <xdr:cNvSpPr txBox="1"/>
      </xdr:nvSpPr>
      <xdr:spPr>
        <a:xfrm>
          <a:off x="6705111" y="158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126395</xdr:rowOff>
    </xdr:from>
    <xdr:to>
      <xdr:col>85</xdr:col>
      <xdr:colOff>127000</xdr:colOff>
      <xdr:row>32</xdr:row>
      <xdr:rowOff>90368</xdr:rowOff>
    </xdr:to>
    <xdr:cxnSp macro="">
      <xdr:nvCxnSpPr>
        <xdr:cNvPr id="519" name="直線コネクタ 518"/>
        <xdr:cNvCxnSpPr/>
      </xdr:nvCxnSpPr>
      <xdr:spPr>
        <a:xfrm flipV="1">
          <a:off x="15481300" y="5269895"/>
          <a:ext cx="838200" cy="30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10131</xdr:rowOff>
    </xdr:from>
    <xdr:ext cx="534377" cy="259045"/>
    <xdr:sp macro="" textlink="">
      <xdr:nvSpPr>
        <xdr:cNvPr id="520" name="消防費平均値テキスト"/>
        <xdr:cNvSpPr txBox="1"/>
      </xdr:nvSpPr>
      <xdr:spPr>
        <a:xfrm>
          <a:off x="16370300" y="5839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90368</xdr:rowOff>
    </xdr:from>
    <xdr:to>
      <xdr:col>81</xdr:col>
      <xdr:colOff>50800</xdr:colOff>
      <xdr:row>33</xdr:row>
      <xdr:rowOff>25446</xdr:rowOff>
    </xdr:to>
    <xdr:cxnSp macro="">
      <xdr:nvCxnSpPr>
        <xdr:cNvPr id="522" name="直線コネクタ 521"/>
        <xdr:cNvCxnSpPr/>
      </xdr:nvCxnSpPr>
      <xdr:spPr>
        <a:xfrm flipV="1">
          <a:off x="14592300" y="5576768"/>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162653</xdr:rowOff>
    </xdr:from>
    <xdr:ext cx="534377" cy="259045"/>
    <xdr:sp macro="" textlink="">
      <xdr:nvSpPr>
        <xdr:cNvPr id="524" name="テキスト ボックス 523"/>
        <xdr:cNvSpPr txBox="1"/>
      </xdr:nvSpPr>
      <xdr:spPr>
        <a:xfrm>
          <a:off x="15214111" y="59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130968</xdr:rowOff>
    </xdr:from>
    <xdr:to>
      <xdr:col>76</xdr:col>
      <xdr:colOff>114300</xdr:colOff>
      <xdr:row>33</xdr:row>
      <xdr:rowOff>25446</xdr:rowOff>
    </xdr:to>
    <xdr:cxnSp macro="">
      <xdr:nvCxnSpPr>
        <xdr:cNvPr id="525" name="直線コネクタ 524"/>
        <xdr:cNvCxnSpPr/>
      </xdr:nvCxnSpPr>
      <xdr:spPr>
        <a:xfrm>
          <a:off x="13703300" y="5617368"/>
          <a:ext cx="889000" cy="6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154149</xdr:rowOff>
    </xdr:from>
    <xdr:ext cx="534377" cy="259045"/>
    <xdr:sp macro="" textlink="">
      <xdr:nvSpPr>
        <xdr:cNvPr id="527" name="テキスト ボックス 526"/>
        <xdr:cNvSpPr txBox="1"/>
      </xdr:nvSpPr>
      <xdr:spPr>
        <a:xfrm>
          <a:off x="14325111" y="59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130968</xdr:rowOff>
    </xdr:from>
    <xdr:to>
      <xdr:col>71</xdr:col>
      <xdr:colOff>177800</xdr:colOff>
      <xdr:row>33</xdr:row>
      <xdr:rowOff>130053</xdr:rowOff>
    </xdr:to>
    <xdr:cxnSp macro="">
      <xdr:nvCxnSpPr>
        <xdr:cNvPr id="528" name="直線コネクタ 527"/>
        <xdr:cNvCxnSpPr/>
      </xdr:nvCxnSpPr>
      <xdr:spPr>
        <a:xfrm flipV="1">
          <a:off x="12814300" y="5617368"/>
          <a:ext cx="889000" cy="1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134124</xdr:rowOff>
    </xdr:from>
    <xdr:ext cx="534377" cy="259045"/>
    <xdr:sp macro="" textlink="">
      <xdr:nvSpPr>
        <xdr:cNvPr id="530" name="テキスト ボックス 529"/>
        <xdr:cNvSpPr txBox="1"/>
      </xdr:nvSpPr>
      <xdr:spPr>
        <a:xfrm>
          <a:off x="13436111" y="59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23573</xdr:rowOff>
    </xdr:from>
    <xdr:ext cx="534377" cy="259045"/>
    <xdr:sp macro="" textlink="">
      <xdr:nvSpPr>
        <xdr:cNvPr id="532" name="テキスト ボックス 531"/>
        <xdr:cNvSpPr txBox="1"/>
      </xdr:nvSpPr>
      <xdr:spPr>
        <a:xfrm>
          <a:off x="12547111" y="60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75595</xdr:rowOff>
    </xdr:from>
    <xdr:to>
      <xdr:col>85</xdr:col>
      <xdr:colOff>177800</xdr:colOff>
      <xdr:row>31</xdr:row>
      <xdr:rowOff>5745</xdr:rowOff>
    </xdr:to>
    <xdr:sp macro="" textlink="">
      <xdr:nvSpPr>
        <xdr:cNvPr id="538" name="楕円 537"/>
        <xdr:cNvSpPr/>
      </xdr:nvSpPr>
      <xdr:spPr>
        <a:xfrm>
          <a:off x="16268700" y="52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28622</xdr:rowOff>
    </xdr:from>
    <xdr:ext cx="534377" cy="259045"/>
    <xdr:sp macro="" textlink="">
      <xdr:nvSpPr>
        <xdr:cNvPr id="539" name="消防費該当値テキスト"/>
        <xdr:cNvSpPr txBox="1"/>
      </xdr:nvSpPr>
      <xdr:spPr>
        <a:xfrm>
          <a:off x="16370300" y="51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39568</xdr:rowOff>
    </xdr:from>
    <xdr:to>
      <xdr:col>81</xdr:col>
      <xdr:colOff>101600</xdr:colOff>
      <xdr:row>32</xdr:row>
      <xdr:rowOff>141168</xdr:rowOff>
    </xdr:to>
    <xdr:sp macro="" textlink="">
      <xdr:nvSpPr>
        <xdr:cNvPr id="540" name="楕円 539"/>
        <xdr:cNvSpPr/>
      </xdr:nvSpPr>
      <xdr:spPr>
        <a:xfrm>
          <a:off x="15430500" y="55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157695</xdr:rowOff>
    </xdr:from>
    <xdr:ext cx="534377" cy="259045"/>
    <xdr:sp macro="" textlink="">
      <xdr:nvSpPr>
        <xdr:cNvPr id="541" name="テキスト ボックス 540"/>
        <xdr:cNvSpPr txBox="1"/>
      </xdr:nvSpPr>
      <xdr:spPr>
        <a:xfrm>
          <a:off x="15214111" y="530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146096</xdr:rowOff>
    </xdr:from>
    <xdr:to>
      <xdr:col>76</xdr:col>
      <xdr:colOff>165100</xdr:colOff>
      <xdr:row>33</xdr:row>
      <xdr:rowOff>76246</xdr:rowOff>
    </xdr:to>
    <xdr:sp macro="" textlink="">
      <xdr:nvSpPr>
        <xdr:cNvPr id="542" name="楕円 541"/>
        <xdr:cNvSpPr/>
      </xdr:nvSpPr>
      <xdr:spPr>
        <a:xfrm>
          <a:off x="14541500" y="563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92773</xdr:rowOff>
    </xdr:from>
    <xdr:ext cx="534377" cy="259045"/>
    <xdr:sp macro="" textlink="">
      <xdr:nvSpPr>
        <xdr:cNvPr id="543" name="テキスト ボックス 542"/>
        <xdr:cNvSpPr txBox="1"/>
      </xdr:nvSpPr>
      <xdr:spPr>
        <a:xfrm>
          <a:off x="14325111" y="540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80168</xdr:rowOff>
    </xdr:from>
    <xdr:to>
      <xdr:col>72</xdr:col>
      <xdr:colOff>38100</xdr:colOff>
      <xdr:row>33</xdr:row>
      <xdr:rowOff>10318</xdr:rowOff>
    </xdr:to>
    <xdr:sp macro="" textlink="">
      <xdr:nvSpPr>
        <xdr:cNvPr id="544" name="楕円 543"/>
        <xdr:cNvSpPr/>
      </xdr:nvSpPr>
      <xdr:spPr>
        <a:xfrm>
          <a:off x="13652500" y="556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26845</xdr:rowOff>
    </xdr:from>
    <xdr:ext cx="534377" cy="259045"/>
    <xdr:sp macro="" textlink="">
      <xdr:nvSpPr>
        <xdr:cNvPr id="545" name="テキスト ボックス 544"/>
        <xdr:cNvSpPr txBox="1"/>
      </xdr:nvSpPr>
      <xdr:spPr>
        <a:xfrm>
          <a:off x="13436111" y="534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79253</xdr:rowOff>
    </xdr:from>
    <xdr:to>
      <xdr:col>67</xdr:col>
      <xdr:colOff>101600</xdr:colOff>
      <xdr:row>34</xdr:row>
      <xdr:rowOff>9403</xdr:rowOff>
    </xdr:to>
    <xdr:sp macro="" textlink="">
      <xdr:nvSpPr>
        <xdr:cNvPr id="546" name="楕円 545"/>
        <xdr:cNvSpPr/>
      </xdr:nvSpPr>
      <xdr:spPr>
        <a:xfrm>
          <a:off x="12763500" y="573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25930</xdr:rowOff>
    </xdr:from>
    <xdr:ext cx="534377" cy="259045"/>
    <xdr:sp macro="" textlink="">
      <xdr:nvSpPr>
        <xdr:cNvPr id="547" name="テキスト ボックス 546"/>
        <xdr:cNvSpPr txBox="1"/>
      </xdr:nvSpPr>
      <xdr:spPr>
        <a:xfrm>
          <a:off x="12547111" y="551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85903</xdr:rowOff>
    </xdr:from>
    <xdr:to>
      <xdr:col>85</xdr:col>
      <xdr:colOff>126364</xdr:colOff>
      <xdr:row>59</xdr:row>
      <xdr:rowOff>114173</xdr:rowOff>
    </xdr:to>
    <xdr:cxnSp macro="">
      <xdr:nvCxnSpPr>
        <xdr:cNvPr id="572" name="直線コネクタ 571"/>
        <xdr:cNvCxnSpPr/>
      </xdr:nvCxnSpPr>
      <xdr:spPr>
        <a:xfrm flipV="1">
          <a:off x="16317595" y="8658403"/>
          <a:ext cx="1269" cy="1571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118000</xdr:rowOff>
    </xdr:from>
    <xdr:ext cx="534377" cy="259045"/>
    <xdr:sp macro="" textlink="">
      <xdr:nvSpPr>
        <xdr:cNvPr id="573" name="教育費最小値テキスト"/>
        <xdr:cNvSpPr txBox="1"/>
      </xdr:nvSpPr>
      <xdr:spPr>
        <a:xfrm>
          <a:off x="16370300" y="102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114173</xdr:rowOff>
    </xdr:from>
    <xdr:to>
      <xdr:col>86</xdr:col>
      <xdr:colOff>25400</xdr:colOff>
      <xdr:row>59</xdr:row>
      <xdr:rowOff>114173</xdr:rowOff>
    </xdr:to>
    <xdr:cxnSp macro="">
      <xdr:nvCxnSpPr>
        <xdr:cNvPr id="574" name="直線コネクタ 573"/>
        <xdr:cNvCxnSpPr/>
      </xdr:nvCxnSpPr>
      <xdr:spPr>
        <a:xfrm>
          <a:off x="16230600" y="1022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32580</xdr:rowOff>
    </xdr:from>
    <xdr:ext cx="534377" cy="259045"/>
    <xdr:sp macro="" textlink="">
      <xdr:nvSpPr>
        <xdr:cNvPr id="575" name="教育費最大値テキスト"/>
        <xdr:cNvSpPr txBox="1"/>
      </xdr:nvSpPr>
      <xdr:spPr>
        <a:xfrm>
          <a:off x="16370300" y="84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85903</xdr:rowOff>
    </xdr:from>
    <xdr:to>
      <xdr:col>86</xdr:col>
      <xdr:colOff>25400</xdr:colOff>
      <xdr:row>50</xdr:row>
      <xdr:rowOff>85903</xdr:rowOff>
    </xdr:to>
    <xdr:cxnSp macro="">
      <xdr:nvCxnSpPr>
        <xdr:cNvPr id="576" name="直線コネクタ 575"/>
        <xdr:cNvCxnSpPr/>
      </xdr:nvCxnSpPr>
      <xdr:spPr>
        <a:xfrm>
          <a:off x="16230600" y="865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10351</xdr:rowOff>
    </xdr:from>
    <xdr:to>
      <xdr:col>85</xdr:col>
      <xdr:colOff>127000</xdr:colOff>
      <xdr:row>54</xdr:row>
      <xdr:rowOff>169723</xdr:rowOff>
    </xdr:to>
    <xdr:cxnSp macro="">
      <xdr:nvCxnSpPr>
        <xdr:cNvPr id="577" name="直線コネクタ 576"/>
        <xdr:cNvCxnSpPr/>
      </xdr:nvCxnSpPr>
      <xdr:spPr>
        <a:xfrm>
          <a:off x="15481300" y="9268651"/>
          <a:ext cx="838200" cy="1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97985</xdr:rowOff>
    </xdr:from>
    <xdr:ext cx="534377" cy="259045"/>
    <xdr:sp macro="" textlink="">
      <xdr:nvSpPr>
        <xdr:cNvPr id="578" name="教育費平均値テキスト"/>
        <xdr:cNvSpPr txBox="1"/>
      </xdr:nvSpPr>
      <xdr:spPr>
        <a:xfrm>
          <a:off x="16370300" y="91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75108</xdr:rowOff>
    </xdr:from>
    <xdr:to>
      <xdr:col>85</xdr:col>
      <xdr:colOff>177800</xdr:colOff>
      <xdr:row>55</xdr:row>
      <xdr:rowOff>5258</xdr:rowOff>
    </xdr:to>
    <xdr:sp macro="" textlink="">
      <xdr:nvSpPr>
        <xdr:cNvPr id="579" name="フローチャート: 判断 578"/>
        <xdr:cNvSpPr/>
      </xdr:nvSpPr>
      <xdr:spPr>
        <a:xfrm>
          <a:off x="162687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159703</xdr:rowOff>
    </xdr:from>
    <xdr:to>
      <xdr:col>81</xdr:col>
      <xdr:colOff>50800</xdr:colOff>
      <xdr:row>54</xdr:row>
      <xdr:rowOff>10351</xdr:rowOff>
    </xdr:to>
    <xdr:cxnSp macro="">
      <xdr:nvCxnSpPr>
        <xdr:cNvPr id="580" name="直線コネクタ 579"/>
        <xdr:cNvCxnSpPr/>
      </xdr:nvCxnSpPr>
      <xdr:spPr>
        <a:xfrm>
          <a:off x="14592300" y="8903653"/>
          <a:ext cx="889000" cy="36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70041</xdr:rowOff>
    </xdr:from>
    <xdr:to>
      <xdr:col>81</xdr:col>
      <xdr:colOff>101600</xdr:colOff>
      <xdr:row>55</xdr:row>
      <xdr:rowOff>191</xdr:rowOff>
    </xdr:to>
    <xdr:sp macro="" textlink="">
      <xdr:nvSpPr>
        <xdr:cNvPr id="581" name="フローチャート: 判断 580"/>
        <xdr:cNvSpPr/>
      </xdr:nvSpPr>
      <xdr:spPr>
        <a:xfrm>
          <a:off x="15430500" y="932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162768</xdr:rowOff>
    </xdr:from>
    <xdr:ext cx="534377" cy="259045"/>
    <xdr:sp macro="" textlink="">
      <xdr:nvSpPr>
        <xdr:cNvPr id="582" name="テキスト ボックス 581"/>
        <xdr:cNvSpPr txBox="1"/>
      </xdr:nvSpPr>
      <xdr:spPr>
        <a:xfrm>
          <a:off x="15214111" y="942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159703</xdr:rowOff>
    </xdr:from>
    <xdr:to>
      <xdr:col>76</xdr:col>
      <xdr:colOff>114300</xdr:colOff>
      <xdr:row>54</xdr:row>
      <xdr:rowOff>34277</xdr:rowOff>
    </xdr:to>
    <xdr:cxnSp macro="">
      <xdr:nvCxnSpPr>
        <xdr:cNvPr id="583" name="直線コネクタ 582"/>
        <xdr:cNvCxnSpPr/>
      </xdr:nvCxnSpPr>
      <xdr:spPr>
        <a:xfrm flipV="1">
          <a:off x="13703300" y="8903653"/>
          <a:ext cx="889000" cy="38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6985</xdr:rowOff>
    </xdr:from>
    <xdr:to>
      <xdr:col>76</xdr:col>
      <xdr:colOff>165100</xdr:colOff>
      <xdr:row>54</xdr:row>
      <xdr:rowOff>108585</xdr:rowOff>
    </xdr:to>
    <xdr:sp macro="" textlink="">
      <xdr:nvSpPr>
        <xdr:cNvPr id="584" name="フローチャート: 判断 583"/>
        <xdr:cNvSpPr/>
      </xdr:nvSpPr>
      <xdr:spPr>
        <a:xfrm>
          <a:off x="14541500" y="92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99712</xdr:rowOff>
    </xdr:from>
    <xdr:ext cx="534377" cy="259045"/>
    <xdr:sp macro="" textlink="">
      <xdr:nvSpPr>
        <xdr:cNvPr id="585" name="テキスト ボックス 584"/>
        <xdr:cNvSpPr txBox="1"/>
      </xdr:nvSpPr>
      <xdr:spPr>
        <a:xfrm>
          <a:off x="14325111" y="93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34277</xdr:rowOff>
    </xdr:from>
    <xdr:to>
      <xdr:col>71</xdr:col>
      <xdr:colOff>177800</xdr:colOff>
      <xdr:row>56</xdr:row>
      <xdr:rowOff>39801</xdr:rowOff>
    </xdr:to>
    <xdr:cxnSp macro="">
      <xdr:nvCxnSpPr>
        <xdr:cNvPr id="586" name="直線コネクタ 585"/>
        <xdr:cNvCxnSpPr/>
      </xdr:nvCxnSpPr>
      <xdr:spPr>
        <a:xfrm flipV="1">
          <a:off x="12814300" y="9292577"/>
          <a:ext cx="889000" cy="34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117437</xdr:rowOff>
    </xdr:from>
    <xdr:to>
      <xdr:col>72</xdr:col>
      <xdr:colOff>38100</xdr:colOff>
      <xdr:row>55</xdr:row>
      <xdr:rowOff>47587</xdr:rowOff>
    </xdr:to>
    <xdr:sp macro="" textlink="">
      <xdr:nvSpPr>
        <xdr:cNvPr id="587" name="フローチャート: 判断 586"/>
        <xdr:cNvSpPr/>
      </xdr:nvSpPr>
      <xdr:spPr>
        <a:xfrm>
          <a:off x="13652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38714</xdr:rowOff>
    </xdr:from>
    <xdr:ext cx="534377" cy="259045"/>
    <xdr:sp macro="" textlink="">
      <xdr:nvSpPr>
        <xdr:cNvPr id="588" name="テキスト ボックス 587"/>
        <xdr:cNvSpPr txBox="1"/>
      </xdr:nvSpPr>
      <xdr:spPr>
        <a:xfrm>
          <a:off x="13436111" y="94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92101</xdr:rowOff>
    </xdr:from>
    <xdr:to>
      <xdr:col>67</xdr:col>
      <xdr:colOff>101600</xdr:colOff>
      <xdr:row>56</xdr:row>
      <xdr:rowOff>22251</xdr:rowOff>
    </xdr:to>
    <xdr:sp macro="" textlink="">
      <xdr:nvSpPr>
        <xdr:cNvPr id="589" name="フローチャート: 判断 588"/>
        <xdr:cNvSpPr/>
      </xdr:nvSpPr>
      <xdr:spPr>
        <a:xfrm>
          <a:off x="12763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38778</xdr:rowOff>
    </xdr:from>
    <xdr:ext cx="534377" cy="259045"/>
    <xdr:sp macro="" textlink="">
      <xdr:nvSpPr>
        <xdr:cNvPr id="590" name="テキスト ボックス 589"/>
        <xdr:cNvSpPr txBox="1"/>
      </xdr:nvSpPr>
      <xdr:spPr>
        <a:xfrm>
          <a:off x="12547111" y="92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118923</xdr:rowOff>
    </xdr:from>
    <xdr:to>
      <xdr:col>85</xdr:col>
      <xdr:colOff>177800</xdr:colOff>
      <xdr:row>55</xdr:row>
      <xdr:rowOff>49073</xdr:rowOff>
    </xdr:to>
    <xdr:sp macro="" textlink="">
      <xdr:nvSpPr>
        <xdr:cNvPr id="596" name="楕円 595"/>
        <xdr:cNvSpPr/>
      </xdr:nvSpPr>
      <xdr:spPr>
        <a:xfrm>
          <a:off x="16268700" y="937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97350</xdr:rowOff>
    </xdr:from>
    <xdr:ext cx="534377" cy="259045"/>
    <xdr:sp macro="" textlink="">
      <xdr:nvSpPr>
        <xdr:cNvPr id="597" name="教育費該当値テキスト"/>
        <xdr:cNvSpPr txBox="1"/>
      </xdr:nvSpPr>
      <xdr:spPr>
        <a:xfrm>
          <a:off x="16370300" y="935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131001</xdr:rowOff>
    </xdr:from>
    <xdr:to>
      <xdr:col>81</xdr:col>
      <xdr:colOff>101600</xdr:colOff>
      <xdr:row>54</xdr:row>
      <xdr:rowOff>61151</xdr:rowOff>
    </xdr:to>
    <xdr:sp macro="" textlink="">
      <xdr:nvSpPr>
        <xdr:cNvPr id="598" name="楕円 597"/>
        <xdr:cNvSpPr/>
      </xdr:nvSpPr>
      <xdr:spPr>
        <a:xfrm>
          <a:off x="15430500" y="92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77678</xdr:rowOff>
    </xdr:from>
    <xdr:ext cx="534377" cy="259045"/>
    <xdr:sp macro="" textlink="">
      <xdr:nvSpPr>
        <xdr:cNvPr id="599" name="テキスト ボックス 598"/>
        <xdr:cNvSpPr txBox="1"/>
      </xdr:nvSpPr>
      <xdr:spPr>
        <a:xfrm>
          <a:off x="15214111" y="89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108903</xdr:rowOff>
    </xdr:from>
    <xdr:to>
      <xdr:col>76</xdr:col>
      <xdr:colOff>165100</xdr:colOff>
      <xdr:row>52</xdr:row>
      <xdr:rowOff>39053</xdr:rowOff>
    </xdr:to>
    <xdr:sp macro="" textlink="">
      <xdr:nvSpPr>
        <xdr:cNvPr id="600" name="楕円 599"/>
        <xdr:cNvSpPr/>
      </xdr:nvSpPr>
      <xdr:spPr>
        <a:xfrm>
          <a:off x="14541500" y="88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55580</xdr:rowOff>
    </xdr:from>
    <xdr:ext cx="534377" cy="259045"/>
    <xdr:sp macro="" textlink="">
      <xdr:nvSpPr>
        <xdr:cNvPr id="601" name="テキスト ボックス 600"/>
        <xdr:cNvSpPr txBox="1"/>
      </xdr:nvSpPr>
      <xdr:spPr>
        <a:xfrm>
          <a:off x="14325111" y="86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154927</xdr:rowOff>
    </xdr:from>
    <xdr:to>
      <xdr:col>72</xdr:col>
      <xdr:colOff>38100</xdr:colOff>
      <xdr:row>54</xdr:row>
      <xdr:rowOff>85077</xdr:rowOff>
    </xdr:to>
    <xdr:sp macro="" textlink="">
      <xdr:nvSpPr>
        <xdr:cNvPr id="602" name="楕円 601"/>
        <xdr:cNvSpPr/>
      </xdr:nvSpPr>
      <xdr:spPr>
        <a:xfrm>
          <a:off x="13652500" y="92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101604</xdr:rowOff>
    </xdr:from>
    <xdr:ext cx="534377" cy="259045"/>
    <xdr:sp macro="" textlink="">
      <xdr:nvSpPr>
        <xdr:cNvPr id="603" name="テキスト ボックス 602"/>
        <xdr:cNvSpPr txBox="1"/>
      </xdr:nvSpPr>
      <xdr:spPr>
        <a:xfrm>
          <a:off x="13436111" y="90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160451</xdr:rowOff>
    </xdr:from>
    <xdr:to>
      <xdr:col>67</xdr:col>
      <xdr:colOff>101600</xdr:colOff>
      <xdr:row>56</xdr:row>
      <xdr:rowOff>90601</xdr:rowOff>
    </xdr:to>
    <xdr:sp macro="" textlink="">
      <xdr:nvSpPr>
        <xdr:cNvPr id="604" name="楕円 603"/>
        <xdr:cNvSpPr/>
      </xdr:nvSpPr>
      <xdr:spPr>
        <a:xfrm>
          <a:off x="12763500" y="95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81728</xdr:rowOff>
    </xdr:from>
    <xdr:ext cx="534377" cy="259045"/>
    <xdr:sp macro="" textlink="">
      <xdr:nvSpPr>
        <xdr:cNvPr id="605" name="テキスト ボックス 604"/>
        <xdr:cNvSpPr txBox="1"/>
      </xdr:nvSpPr>
      <xdr:spPr>
        <a:xfrm>
          <a:off x="12547111" y="96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1" name="直線コネクタ 630"/>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4" name="災害復旧費最大値テキスト"/>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5" name="直線コネクタ 634"/>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38680</xdr:rowOff>
    </xdr:from>
    <xdr:to>
      <xdr:col>85</xdr:col>
      <xdr:colOff>127000</xdr:colOff>
      <xdr:row>77</xdr:row>
      <xdr:rowOff>64371</xdr:rowOff>
    </xdr:to>
    <xdr:cxnSp macro="">
      <xdr:nvCxnSpPr>
        <xdr:cNvPr id="636" name="直線コネクタ 635"/>
        <xdr:cNvCxnSpPr/>
      </xdr:nvCxnSpPr>
      <xdr:spPr>
        <a:xfrm>
          <a:off x="15481300" y="13240330"/>
          <a:ext cx="8382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126328</xdr:rowOff>
    </xdr:from>
    <xdr:ext cx="469744" cy="259045"/>
    <xdr:sp macro="" textlink="">
      <xdr:nvSpPr>
        <xdr:cNvPr id="637" name="災害復旧費平均値テキスト"/>
        <xdr:cNvSpPr txBox="1"/>
      </xdr:nvSpPr>
      <xdr:spPr>
        <a:xfrm>
          <a:off x="16370300" y="13327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38" name="フローチャート: 判断 637"/>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168983</xdr:rowOff>
    </xdr:from>
    <xdr:to>
      <xdr:col>81</xdr:col>
      <xdr:colOff>50800</xdr:colOff>
      <xdr:row>77</xdr:row>
      <xdr:rowOff>38680</xdr:rowOff>
    </xdr:to>
    <xdr:cxnSp macro="">
      <xdr:nvCxnSpPr>
        <xdr:cNvPr id="639" name="直線コネクタ 638"/>
        <xdr:cNvCxnSpPr/>
      </xdr:nvCxnSpPr>
      <xdr:spPr>
        <a:xfrm>
          <a:off x="14592300" y="12513383"/>
          <a:ext cx="889000" cy="7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0" name="フローチャート: 判断 639"/>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113155</xdr:rowOff>
    </xdr:from>
    <xdr:ext cx="469744" cy="259045"/>
    <xdr:sp macro="" textlink="">
      <xdr:nvSpPr>
        <xdr:cNvPr id="641" name="テキスト ボックス 640"/>
        <xdr:cNvSpPr txBox="1"/>
      </xdr:nvSpPr>
      <xdr:spPr>
        <a:xfrm>
          <a:off x="15246428" y="1348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168983</xdr:rowOff>
    </xdr:from>
    <xdr:to>
      <xdr:col>76</xdr:col>
      <xdr:colOff>114300</xdr:colOff>
      <xdr:row>76</xdr:row>
      <xdr:rowOff>30624</xdr:rowOff>
    </xdr:to>
    <xdr:cxnSp macro="">
      <xdr:nvCxnSpPr>
        <xdr:cNvPr id="642" name="直線コネクタ 641"/>
        <xdr:cNvCxnSpPr/>
      </xdr:nvCxnSpPr>
      <xdr:spPr>
        <a:xfrm flipV="1">
          <a:off x="13703300" y="12513383"/>
          <a:ext cx="889000" cy="54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3" name="フローチャート: 判断 642"/>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23567</xdr:rowOff>
    </xdr:from>
    <xdr:ext cx="469744" cy="259045"/>
    <xdr:sp macro="" textlink="">
      <xdr:nvSpPr>
        <xdr:cNvPr id="644" name="テキスト ボックス 643"/>
        <xdr:cNvSpPr txBox="1"/>
      </xdr:nvSpPr>
      <xdr:spPr>
        <a:xfrm>
          <a:off x="14357428" y="133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30624</xdr:rowOff>
    </xdr:from>
    <xdr:to>
      <xdr:col>71</xdr:col>
      <xdr:colOff>177800</xdr:colOff>
      <xdr:row>77</xdr:row>
      <xdr:rowOff>125440</xdr:rowOff>
    </xdr:to>
    <xdr:cxnSp macro="">
      <xdr:nvCxnSpPr>
        <xdr:cNvPr id="645" name="直線コネクタ 644"/>
        <xdr:cNvCxnSpPr/>
      </xdr:nvCxnSpPr>
      <xdr:spPr>
        <a:xfrm flipV="1">
          <a:off x="12814300" y="13060824"/>
          <a:ext cx="889000" cy="26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6" name="フローチャート: 判断 645"/>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56115</xdr:rowOff>
    </xdr:from>
    <xdr:ext cx="378565" cy="259045"/>
    <xdr:sp macro="" textlink="">
      <xdr:nvSpPr>
        <xdr:cNvPr id="647" name="テキスト ボックス 646"/>
        <xdr:cNvSpPr txBox="1"/>
      </xdr:nvSpPr>
      <xdr:spPr>
        <a:xfrm>
          <a:off x="13514017" y="13600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48" name="フローチャート: 判断 647"/>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66020</xdr:rowOff>
    </xdr:from>
    <xdr:ext cx="378565" cy="259045"/>
    <xdr:sp macro="" textlink="">
      <xdr:nvSpPr>
        <xdr:cNvPr id="649" name="テキスト ボックス 648"/>
        <xdr:cNvSpPr txBox="1"/>
      </xdr:nvSpPr>
      <xdr:spPr>
        <a:xfrm>
          <a:off x="12625017" y="1361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13571</xdr:rowOff>
    </xdr:from>
    <xdr:to>
      <xdr:col>85</xdr:col>
      <xdr:colOff>177800</xdr:colOff>
      <xdr:row>77</xdr:row>
      <xdr:rowOff>115171</xdr:rowOff>
    </xdr:to>
    <xdr:sp macro="" textlink="">
      <xdr:nvSpPr>
        <xdr:cNvPr id="655" name="楕円 654"/>
        <xdr:cNvSpPr/>
      </xdr:nvSpPr>
      <xdr:spPr>
        <a:xfrm>
          <a:off x="16268700" y="1321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36448</xdr:rowOff>
    </xdr:from>
    <xdr:ext cx="469744" cy="259045"/>
    <xdr:sp macro="" textlink="">
      <xdr:nvSpPr>
        <xdr:cNvPr id="656" name="災害復旧費該当値テキスト"/>
        <xdr:cNvSpPr txBox="1"/>
      </xdr:nvSpPr>
      <xdr:spPr>
        <a:xfrm>
          <a:off x="16370300" y="1306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159330</xdr:rowOff>
    </xdr:from>
    <xdr:to>
      <xdr:col>81</xdr:col>
      <xdr:colOff>101600</xdr:colOff>
      <xdr:row>77</xdr:row>
      <xdr:rowOff>89480</xdr:rowOff>
    </xdr:to>
    <xdr:sp macro="" textlink="">
      <xdr:nvSpPr>
        <xdr:cNvPr id="657" name="楕円 656"/>
        <xdr:cNvSpPr/>
      </xdr:nvSpPr>
      <xdr:spPr>
        <a:xfrm>
          <a:off x="15430500" y="131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106008</xdr:rowOff>
    </xdr:from>
    <xdr:ext cx="469744" cy="259045"/>
    <xdr:sp macro="" textlink="">
      <xdr:nvSpPr>
        <xdr:cNvPr id="658" name="テキスト ボックス 657"/>
        <xdr:cNvSpPr txBox="1"/>
      </xdr:nvSpPr>
      <xdr:spPr>
        <a:xfrm>
          <a:off x="15246428" y="1296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118183</xdr:rowOff>
    </xdr:from>
    <xdr:to>
      <xdr:col>76</xdr:col>
      <xdr:colOff>165100</xdr:colOff>
      <xdr:row>73</xdr:row>
      <xdr:rowOff>48333</xdr:rowOff>
    </xdr:to>
    <xdr:sp macro="" textlink="">
      <xdr:nvSpPr>
        <xdr:cNvPr id="659" name="楕円 658"/>
        <xdr:cNvSpPr/>
      </xdr:nvSpPr>
      <xdr:spPr>
        <a:xfrm>
          <a:off x="14541500" y="1246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64860</xdr:rowOff>
    </xdr:from>
    <xdr:ext cx="534377" cy="259045"/>
    <xdr:sp macro="" textlink="">
      <xdr:nvSpPr>
        <xdr:cNvPr id="660" name="テキスト ボックス 659"/>
        <xdr:cNvSpPr txBox="1"/>
      </xdr:nvSpPr>
      <xdr:spPr>
        <a:xfrm>
          <a:off x="14325111" y="1223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151274</xdr:rowOff>
    </xdr:from>
    <xdr:to>
      <xdr:col>72</xdr:col>
      <xdr:colOff>38100</xdr:colOff>
      <xdr:row>76</xdr:row>
      <xdr:rowOff>81424</xdr:rowOff>
    </xdr:to>
    <xdr:sp macro="" textlink="">
      <xdr:nvSpPr>
        <xdr:cNvPr id="661" name="楕円 660"/>
        <xdr:cNvSpPr/>
      </xdr:nvSpPr>
      <xdr:spPr>
        <a:xfrm>
          <a:off x="13652500" y="130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97952</xdr:rowOff>
    </xdr:from>
    <xdr:ext cx="469744" cy="259045"/>
    <xdr:sp macro="" textlink="">
      <xdr:nvSpPr>
        <xdr:cNvPr id="662" name="テキスト ボックス 661"/>
        <xdr:cNvSpPr txBox="1"/>
      </xdr:nvSpPr>
      <xdr:spPr>
        <a:xfrm>
          <a:off x="13468428" y="1278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74640</xdr:rowOff>
    </xdr:from>
    <xdr:to>
      <xdr:col>67</xdr:col>
      <xdr:colOff>101600</xdr:colOff>
      <xdr:row>78</xdr:row>
      <xdr:rowOff>4790</xdr:rowOff>
    </xdr:to>
    <xdr:sp macro="" textlink="">
      <xdr:nvSpPr>
        <xdr:cNvPr id="663" name="楕円 662"/>
        <xdr:cNvSpPr/>
      </xdr:nvSpPr>
      <xdr:spPr>
        <a:xfrm>
          <a:off x="12763500" y="132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21317</xdr:rowOff>
    </xdr:from>
    <xdr:ext cx="469744" cy="259045"/>
    <xdr:sp macro="" textlink="">
      <xdr:nvSpPr>
        <xdr:cNvPr id="664" name="テキスト ボックス 663"/>
        <xdr:cNvSpPr txBox="1"/>
      </xdr:nvSpPr>
      <xdr:spPr>
        <a:xfrm>
          <a:off x="12579428" y="1305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7" name="直線コネクタ 686"/>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8" name="公債費最小値テキスト"/>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9" name="直線コネクタ 688"/>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0" name="公債費最大値テキスト"/>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1" name="直線コネクタ 690"/>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145278</xdr:rowOff>
    </xdr:from>
    <xdr:to>
      <xdr:col>85</xdr:col>
      <xdr:colOff>127000</xdr:colOff>
      <xdr:row>95</xdr:row>
      <xdr:rowOff>47757</xdr:rowOff>
    </xdr:to>
    <xdr:cxnSp macro="">
      <xdr:nvCxnSpPr>
        <xdr:cNvPr id="692" name="直線コネクタ 691"/>
        <xdr:cNvCxnSpPr/>
      </xdr:nvCxnSpPr>
      <xdr:spPr>
        <a:xfrm>
          <a:off x="15481300" y="16261578"/>
          <a:ext cx="8382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16153</xdr:rowOff>
    </xdr:from>
    <xdr:ext cx="534377" cy="259045"/>
    <xdr:sp macro="" textlink="">
      <xdr:nvSpPr>
        <xdr:cNvPr id="693" name="公債費平均値テキスト"/>
        <xdr:cNvSpPr txBox="1"/>
      </xdr:nvSpPr>
      <xdr:spPr>
        <a:xfrm>
          <a:off x="16370300" y="16132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4" name="フローチャート: 判断 693"/>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137779</xdr:rowOff>
    </xdr:from>
    <xdr:to>
      <xdr:col>81</xdr:col>
      <xdr:colOff>50800</xdr:colOff>
      <xdr:row>94</xdr:row>
      <xdr:rowOff>145278</xdr:rowOff>
    </xdr:to>
    <xdr:cxnSp macro="">
      <xdr:nvCxnSpPr>
        <xdr:cNvPr id="695" name="直線コネクタ 694"/>
        <xdr:cNvCxnSpPr/>
      </xdr:nvCxnSpPr>
      <xdr:spPr>
        <a:xfrm>
          <a:off x="14592300" y="16254079"/>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6" name="フローチャート: 判断 695"/>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111332</xdr:rowOff>
    </xdr:from>
    <xdr:ext cx="534377" cy="259045"/>
    <xdr:sp macro="" textlink="">
      <xdr:nvSpPr>
        <xdr:cNvPr id="697" name="テキスト ボックス 696"/>
        <xdr:cNvSpPr txBox="1"/>
      </xdr:nvSpPr>
      <xdr:spPr>
        <a:xfrm>
          <a:off x="15214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113937</xdr:rowOff>
    </xdr:from>
    <xdr:to>
      <xdr:col>76</xdr:col>
      <xdr:colOff>114300</xdr:colOff>
      <xdr:row>94</xdr:row>
      <xdr:rowOff>137779</xdr:rowOff>
    </xdr:to>
    <xdr:cxnSp macro="">
      <xdr:nvCxnSpPr>
        <xdr:cNvPr id="698" name="直線コネクタ 697"/>
        <xdr:cNvCxnSpPr/>
      </xdr:nvCxnSpPr>
      <xdr:spPr>
        <a:xfrm>
          <a:off x="13703300" y="16230237"/>
          <a:ext cx="889000" cy="2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9" name="フローチャート: 判断 698"/>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114968</xdr:rowOff>
    </xdr:from>
    <xdr:ext cx="534377" cy="259045"/>
    <xdr:sp macro="" textlink="">
      <xdr:nvSpPr>
        <xdr:cNvPr id="700" name="テキスト ボックス 699"/>
        <xdr:cNvSpPr txBox="1"/>
      </xdr:nvSpPr>
      <xdr:spPr>
        <a:xfrm>
          <a:off x="14325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67805</xdr:rowOff>
    </xdr:from>
    <xdr:to>
      <xdr:col>71</xdr:col>
      <xdr:colOff>177800</xdr:colOff>
      <xdr:row>94</xdr:row>
      <xdr:rowOff>113937</xdr:rowOff>
    </xdr:to>
    <xdr:cxnSp macro="">
      <xdr:nvCxnSpPr>
        <xdr:cNvPr id="701" name="直線コネクタ 700"/>
        <xdr:cNvCxnSpPr/>
      </xdr:nvCxnSpPr>
      <xdr:spPr>
        <a:xfrm>
          <a:off x="12814300" y="16184105"/>
          <a:ext cx="889000" cy="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2" name="フローチャート: 判断 701"/>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79785</xdr:rowOff>
    </xdr:from>
    <xdr:ext cx="534377" cy="259045"/>
    <xdr:sp macro="" textlink="">
      <xdr:nvSpPr>
        <xdr:cNvPr id="703" name="テキスト ボックス 702"/>
        <xdr:cNvSpPr txBox="1"/>
      </xdr:nvSpPr>
      <xdr:spPr>
        <a:xfrm>
          <a:off x="13436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4" name="フローチャート: 判断 703"/>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100589</xdr:rowOff>
    </xdr:from>
    <xdr:ext cx="534377" cy="259045"/>
    <xdr:sp macro="" textlink="">
      <xdr:nvSpPr>
        <xdr:cNvPr id="705" name="テキスト ボックス 704"/>
        <xdr:cNvSpPr txBox="1"/>
      </xdr:nvSpPr>
      <xdr:spPr>
        <a:xfrm>
          <a:off x="12547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168407</xdr:rowOff>
    </xdr:from>
    <xdr:to>
      <xdr:col>85</xdr:col>
      <xdr:colOff>177800</xdr:colOff>
      <xdr:row>95</xdr:row>
      <xdr:rowOff>98557</xdr:rowOff>
    </xdr:to>
    <xdr:sp macro="" textlink="">
      <xdr:nvSpPr>
        <xdr:cNvPr id="711" name="楕円 710"/>
        <xdr:cNvSpPr/>
      </xdr:nvSpPr>
      <xdr:spPr>
        <a:xfrm>
          <a:off x="16268700" y="1628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146834</xdr:rowOff>
    </xdr:from>
    <xdr:ext cx="534377" cy="259045"/>
    <xdr:sp macro="" textlink="">
      <xdr:nvSpPr>
        <xdr:cNvPr id="712" name="公債費該当値テキスト"/>
        <xdr:cNvSpPr txBox="1"/>
      </xdr:nvSpPr>
      <xdr:spPr>
        <a:xfrm>
          <a:off x="16370300" y="1626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94478</xdr:rowOff>
    </xdr:from>
    <xdr:to>
      <xdr:col>81</xdr:col>
      <xdr:colOff>101600</xdr:colOff>
      <xdr:row>95</xdr:row>
      <xdr:rowOff>24628</xdr:rowOff>
    </xdr:to>
    <xdr:sp macro="" textlink="">
      <xdr:nvSpPr>
        <xdr:cNvPr id="713" name="楕円 712"/>
        <xdr:cNvSpPr/>
      </xdr:nvSpPr>
      <xdr:spPr>
        <a:xfrm>
          <a:off x="15430500" y="1621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41155</xdr:rowOff>
    </xdr:from>
    <xdr:ext cx="534377" cy="259045"/>
    <xdr:sp macro="" textlink="">
      <xdr:nvSpPr>
        <xdr:cNvPr id="714" name="テキスト ボックス 713"/>
        <xdr:cNvSpPr txBox="1"/>
      </xdr:nvSpPr>
      <xdr:spPr>
        <a:xfrm>
          <a:off x="15214111" y="1598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86979</xdr:rowOff>
    </xdr:from>
    <xdr:to>
      <xdr:col>76</xdr:col>
      <xdr:colOff>165100</xdr:colOff>
      <xdr:row>95</xdr:row>
      <xdr:rowOff>17129</xdr:rowOff>
    </xdr:to>
    <xdr:sp macro="" textlink="">
      <xdr:nvSpPr>
        <xdr:cNvPr id="715" name="楕円 714"/>
        <xdr:cNvSpPr/>
      </xdr:nvSpPr>
      <xdr:spPr>
        <a:xfrm>
          <a:off x="14541500" y="162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33656</xdr:rowOff>
    </xdr:from>
    <xdr:ext cx="534377" cy="259045"/>
    <xdr:sp macro="" textlink="">
      <xdr:nvSpPr>
        <xdr:cNvPr id="716" name="テキスト ボックス 715"/>
        <xdr:cNvSpPr txBox="1"/>
      </xdr:nvSpPr>
      <xdr:spPr>
        <a:xfrm>
          <a:off x="14325111" y="159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63137</xdr:rowOff>
    </xdr:from>
    <xdr:to>
      <xdr:col>72</xdr:col>
      <xdr:colOff>38100</xdr:colOff>
      <xdr:row>94</xdr:row>
      <xdr:rowOff>164737</xdr:rowOff>
    </xdr:to>
    <xdr:sp macro="" textlink="">
      <xdr:nvSpPr>
        <xdr:cNvPr id="717" name="楕円 716"/>
        <xdr:cNvSpPr/>
      </xdr:nvSpPr>
      <xdr:spPr>
        <a:xfrm>
          <a:off x="13652500" y="161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9814</xdr:rowOff>
    </xdr:from>
    <xdr:ext cx="534377" cy="259045"/>
    <xdr:sp macro="" textlink="">
      <xdr:nvSpPr>
        <xdr:cNvPr id="718" name="テキスト ボックス 717"/>
        <xdr:cNvSpPr txBox="1"/>
      </xdr:nvSpPr>
      <xdr:spPr>
        <a:xfrm>
          <a:off x="13436111" y="159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17005</xdr:rowOff>
    </xdr:from>
    <xdr:to>
      <xdr:col>67</xdr:col>
      <xdr:colOff>101600</xdr:colOff>
      <xdr:row>94</xdr:row>
      <xdr:rowOff>118605</xdr:rowOff>
    </xdr:to>
    <xdr:sp macro="" textlink="">
      <xdr:nvSpPr>
        <xdr:cNvPr id="719" name="楕円 718"/>
        <xdr:cNvSpPr/>
      </xdr:nvSpPr>
      <xdr:spPr>
        <a:xfrm>
          <a:off x="12763500" y="161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135132</xdr:rowOff>
    </xdr:from>
    <xdr:ext cx="534377" cy="259045"/>
    <xdr:sp macro="" textlink="">
      <xdr:nvSpPr>
        <xdr:cNvPr id="720" name="テキスト ボックス 719"/>
        <xdr:cNvSpPr txBox="1"/>
      </xdr:nvSpPr>
      <xdr:spPr>
        <a:xfrm>
          <a:off x="12547111" y="159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6" name="直線コネクタ 745"/>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49" name="諸支出金最大値テキスト"/>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0" name="直線コネクタ 749"/>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2" name="諸支出金平均値テキスト"/>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3" name="フローチャート: 判断 752"/>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5" name="フローチャート: 判断 754"/>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6" name="テキスト ボックス 755"/>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58" name="フローチャート: 判断 757"/>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59" name="テキスト ボックス 758"/>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61" name="フローチャート: 判断 760"/>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4008</xdr:rowOff>
    </xdr:from>
    <xdr:ext cx="378565" cy="259045"/>
    <xdr:sp macro="" textlink="">
      <xdr:nvSpPr>
        <xdr:cNvPr id="762" name="テキスト ボックス 761"/>
        <xdr:cNvSpPr txBox="1"/>
      </xdr:nvSpPr>
      <xdr:spPr>
        <a:xfrm>
          <a:off x="19356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3" name="フローチャート: 判断 762"/>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4" name="テキスト ボックス 763"/>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目的別歳出の動向としては，衛生費，土木費，消防費等が前年度から増額となり，教育費，農林水産業費，公債費などで減額となっている。</a:t>
          </a:r>
        </a:p>
        <a:p>
          <a:r>
            <a:rPr kumimoji="1" lang="ja-JP" altLang="en-US" sz="1300">
              <a:latin typeface="ＭＳ Ｐゴシック" panose="020B0600070205080204" pitchFamily="50" charset="-128"/>
              <a:ea typeface="ＭＳ Ｐゴシック" panose="020B0600070205080204" pitchFamily="50" charset="-128"/>
            </a:rPr>
            <a:t>　増となった歳出の要因としては，衛生費と消防費に関しては，大崎地域広域行政事務組合で進める新リサイクルセンター建設及び消防本部庁舎建設に関係して，同組合への負担金が増となったことがあげられる。土木費に関しては，三本木パークゴルフ場や公営住宅整備等の普通建設事業費の増額などにより，住宅費や都市計画費で前年度を上回ったことが要因となっている。</a:t>
          </a:r>
        </a:p>
        <a:p>
          <a:r>
            <a:rPr kumimoji="1" lang="ja-JP" altLang="en-US" sz="1300">
              <a:latin typeface="ＭＳ Ｐゴシック" panose="020B0600070205080204" pitchFamily="50" charset="-128"/>
              <a:ea typeface="ＭＳ Ｐゴシック" panose="020B0600070205080204" pitchFamily="50" charset="-128"/>
            </a:rPr>
            <a:t>　減となった歳出の要因は，教育費では図書館等複合施設建設事業の終了に伴って，社会教育費の普通建設事業費が減となったこと，農林水産業費では前年度のみ支出した県へ震災復興交付金返還金が皆減したことによる農業費の補助費等が減となったこと，公債費では過去に発行した高利債の償還が進むことで，利子分の額が減となったこと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減少となった。本市は合併団体であることから普通交付税の合併算定替に係る特例額の減少に備え，人件費削減などの行革効果を積立ててきたが，普通交付税の特例額分の減少の影響により，前年度決算剰余積立を含む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年度中の積立総額を取崩し額が上回ったものである。実質収支比率は約</a:t>
          </a:r>
          <a:r>
            <a:rPr kumimoji="1" lang="en-US" altLang="ja-JP" sz="1300">
              <a:latin typeface="ＭＳ ゴシック" pitchFamily="49" charset="-128"/>
              <a:ea typeface="ＭＳ ゴシック" pitchFamily="49" charset="-128"/>
            </a:rPr>
            <a:t>3.9%</a:t>
          </a:r>
          <a:r>
            <a:rPr kumimoji="1" lang="ja-JP" altLang="en-US" sz="1300">
              <a:latin typeface="ＭＳ ゴシック" pitchFamily="49" charset="-128"/>
              <a:ea typeface="ＭＳ ゴシック" pitchFamily="49" charset="-128"/>
            </a:rPr>
            <a:t>となった。物件費や扶助費が増加する中で，普通交付税の減少に伴う財源不足の影響から財政調整基金繰入額が増となった結果、実質単年度収支比率は</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年連続のマイナスとなった。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年度においても，これまでと同様に赤字の発生はなく，黒字算定となっている。黒字額は水道事業会計，病院事業会計等で増となったことで，前年度比</a:t>
          </a:r>
          <a:r>
            <a:rPr kumimoji="1" lang="en-US" altLang="ja-JP" sz="1400">
              <a:latin typeface="ＭＳ ゴシック" pitchFamily="49" charset="-128"/>
              <a:ea typeface="ＭＳ ゴシック" pitchFamily="49" charset="-128"/>
            </a:rPr>
            <a:t>0.15</a:t>
          </a:r>
          <a:r>
            <a:rPr kumimoji="1" lang="ja-JP" altLang="en-US" sz="1400">
              <a:latin typeface="ＭＳ ゴシック" pitchFamily="49" charset="-128"/>
              <a:ea typeface="ＭＳ ゴシック" pitchFamily="49" charset="-128"/>
            </a:rPr>
            <a:t>ポイントの増となっている。一般会計，国民健康保険特別会計等では黒字額が前年度を下回ったが，全体として健全な状態を保っている。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66965910</v>
      </c>
      <c r="BO4" s="430"/>
      <c r="BP4" s="430"/>
      <c r="BQ4" s="430"/>
      <c r="BR4" s="430"/>
      <c r="BS4" s="430"/>
      <c r="BT4" s="430"/>
      <c r="BU4" s="431"/>
      <c r="BV4" s="429">
        <v>64479387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3.9</v>
      </c>
      <c r="CU4" s="436"/>
      <c r="CV4" s="436"/>
      <c r="CW4" s="436"/>
      <c r="CX4" s="436"/>
      <c r="CY4" s="436"/>
      <c r="CZ4" s="436"/>
      <c r="DA4" s="437"/>
      <c r="DB4" s="435">
        <v>4.5999999999999996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65204211</v>
      </c>
      <c r="BO5" s="467"/>
      <c r="BP5" s="467"/>
      <c r="BQ5" s="467"/>
      <c r="BR5" s="467"/>
      <c r="BS5" s="467"/>
      <c r="BT5" s="467"/>
      <c r="BU5" s="468"/>
      <c r="BV5" s="466">
        <v>62492339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91.1</v>
      </c>
      <c r="CU5" s="464"/>
      <c r="CV5" s="464"/>
      <c r="CW5" s="464"/>
      <c r="CX5" s="464"/>
      <c r="CY5" s="464"/>
      <c r="CZ5" s="464"/>
      <c r="DA5" s="465"/>
      <c r="DB5" s="463">
        <v>89.8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1761699</v>
      </c>
      <c r="BO6" s="467"/>
      <c r="BP6" s="467"/>
      <c r="BQ6" s="467"/>
      <c r="BR6" s="467"/>
      <c r="BS6" s="467"/>
      <c r="BT6" s="467"/>
      <c r="BU6" s="468"/>
      <c r="BV6" s="466">
        <v>1987048</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96.2</v>
      </c>
      <c r="CU6" s="504"/>
      <c r="CV6" s="504"/>
      <c r="CW6" s="504"/>
      <c r="CX6" s="504"/>
      <c r="CY6" s="504"/>
      <c r="CZ6" s="504"/>
      <c r="DA6" s="505"/>
      <c r="DB6" s="503">
        <v>94.9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341062</v>
      </c>
      <c r="BO7" s="467"/>
      <c r="BP7" s="467"/>
      <c r="BQ7" s="467"/>
      <c r="BR7" s="467"/>
      <c r="BS7" s="467"/>
      <c r="BT7" s="467"/>
      <c r="BU7" s="468"/>
      <c r="BV7" s="466">
        <v>296331</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36155393</v>
      </c>
      <c r="CU7" s="467"/>
      <c r="CV7" s="467"/>
      <c r="CW7" s="467"/>
      <c r="CX7" s="467"/>
      <c r="CY7" s="467"/>
      <c r="CZ7" s="467"/>
      <c r="DA7" s="468"/>
      <c r="DB7" s="466">
        <v>36491629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102</v>
      </c>
      <c r="AV8" s="499"/>
      <c r="AW8" s="499"/>
      <c r="AX8" s="499"/>
      <c r="AY8" s="500" t="s">
        <v>109</v>
      </c>
      <c r="AZ8" s="501"/>
      <c r="BA8" s="501"/>
      <c r="BB8" s="501"/>
      <c r="BC8" s="501"/>
      <c r="BD8" s="501"/>
      <c r="BE8" s="501"/>
      <c r="BF8" s="501"/>
      <c r="BG8" s="501"/>
      <c r="BH8" s="501"/>
      <c r="BI8" s="501"/>
      <c r="BJ8" s="501"/>
      <c r="BK8" s="501"/>
      <c r="BL8" s="501"/>
      <c r="BM8" s="502"/>
      <c r="BN8" s="466">
        <v>1420637</v>
      </c>
      <c r="BO8" s="467"/>
      <c r="BP8" s="467"/>
      <c r="BQ8" s="467"/>
      <c r="BR8" s="467"/>
      <c r="BS8" s="467"/>
      <c r="BT8" s="467"/>
      <c r="BU8" s="468"/>
      <c r="BV8" s="466">
        <v>1690717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v>
      </c>
      <c r="CU8" s="507"/>
      <c r="CV8" s="507"/>
      <c r="CW8" s="507"/>
      <c r="CX8" s="507"/>
      <c r="CY8" s="507"/>
      <c r="CZ8" s="507"/>
      <c r="DA8" s="508"/>
      <c r="DB8" s="506">
        <v>0.51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133391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102</v>
      </c>
      <c r="AV9" s="499"/>
      <c r="AW9" s="499"/>
      <c r="AX9" s="499"/>
      <c r="AY9" s="500" t="s">
        <v>115</v>
      </c>
      <c r="AZ9" s="501"/>
      <c r="BA9" s="501"/>
      <c r="BB9" s="501"/>
      <c r="BC9" s="501"/>
      <c r="BD9" s="501"/>
      <c r="BE9" s="501"/>
      <c r="BF9" s="501"/>
      <c r="BG9" s="501"/>
      <c r="BH9" s="501"/>
      <c r="BI9" s="501"/>
      <c r="BJ9" s="501"/>
      <c r="BK9" s="501"/>
      <c r="BL9" s="501"/>
      <c r="BM9" s="502"/>
      <c r="BN9" s="466">
        <v>-270080</v>
      </c>
      <c r="BO9" s="467"/>
      <c r="BP9" s="467"/>
      <c r="BQ9" s="467"/>
      <c r="BR9" s="467"/>
      <c r="BS9" s="467"/>
      <c r="BT9" s="467"/>
      <c r="BU9" s="468"/>
      <c r="BV9" s="466">
        <v>70585</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13.7</v>
      </c>
      <c r="CU9" s="464"/>
      <c r="CV9" s="464"/>
      <c r="CW9" s="464"/>
      <c r="CX9" s="464"/>
      <c r="CY9" s="464"/>
      <c r="CZ9" s="464"/>
      <c r="DA9" s="465"/>
      <c r="DB9" s="463">
        <v>15.3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135147</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16588</v>
      </c>
      <c r="BO10" s="467"/>
      <c r="BP10" s="467"/>
      <c r="BQ10" s="467"/>
      <c r="BR10" s="467"/>
      <c r="BS10" s="467"/>
      <c r="BT10" s="467"/>
      <c r="BU10" s="468"/>
      <c r="BV10" s="466">
        <v>152400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25790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130955</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1587748</v>
      </c>
      <c r="BO12" s="467"/>
      <c r="BP12" s="467"/>
      <c r="BQ12" s="467"/>
      <c r="BR12" s="467"/>
      <c r="BS12" s="467"/>
      <c r="BT12" s="467"/>
      <c r="BU12" s="468"/>
      <c r="BV12" s="466">
        <v>1313610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130112</v>
      </c>
      <c r="S13" s="548"/>
      <c r="T13" s="548"/>
      <c r="U13" s="548"/>
      <c r="V13" s="549"/>
      <c r="W13" s="482" t="s">
        <v>140</v>
      </c>
      <c r="X13" s="483"/>
      <c r="Y13" s="483"/>
      <c r="Z13" s="483"/>
      <c r="AA13" s="483"/>
      <c r="AB13" s="473"/>
      <c r="AC13" s="517">
        <v>5410</v>
      </c>
      <c r="AD13" s="518"/>
      <c r="AE13" s="518"/>
      <c r="AF13" s="518"/>
      <c r="AG13" s="557"/>
      <c r="AH13" s="517">
        <v>5894</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-1815450</v>
      </c>
      <c r="BO13" s="467"/>
      <c r="BP13" s="467"/>
      <c r="BQ13" s="467"/>
      <c r="BR13" s="467"/>
      <c r="BS13" s="467"/>
      <c r="BT13" s="467"/>
      <c r="BU13" s="468"/>
      <c r="BV13" s="466">
        <v>-1090625</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7.8</v>
      </c>
      <c r="CU13" s="464"/>
      <c r="CV13" s="464"/>
      <c r="CW13" s="464"/>
      <c r="CX13" s="464"/>
      <c r="CY13" s="464"/>
      <c r="CZ13" s="464"/>
      <c r="DA13" s="465"/>
      <c r="DB13" s="463">
        <v>8.6999999999999993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132321</v>
      </c>
      <c r="S14" s="548"/>
      <c r="T14" s="548"/>
      <c r="U14" s="548"/>
      <c r="V14" s="549"/>
      <c r="W14" s="456"/>
      <c r="X14" s="457"/>
      <c r="Y14" s="457"/>
      <c r="Z14" s="457"/>
      <c r="AA14" s="457"/>
      <c r="AB14" s="446"/>
      <c r="AC14" s="550">
        <v>8.4</v>
      </c>
      <c r="AD14" s="551"/>
      <c r="AE14" s="551"/>
      <c r="AF14" s="551"/>
      <c r="AG14" s="552"/>
      <c r="AH14" s="550">
        <v>9.4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28.8</v>
      </c>
      <c r="CU14" s="562"/>
      <c r="CV14" s="562"/>
      <c r="CW14" s="562"/>
      <c r="CX14" s="562"/>
      <c r="CY14" s="562"/>
      <c r="CZ14" s="562"/>
      <c r="DA14" s="563"/>
      <c r="DB14" s="561">
        <v>36.200000000000003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131462</v>
      </c>
      <c r="S15" s="548"/>
      <c r="T15" s="548"/>
      <c r="U15" s="548"/>
      <c r="V15" s="549"/>
      <c r="W15" s="482" t="s">
        <v>148</v>
      </c>
      <c r="X15" s="483"/>
      <c r="Y15" s="483"/>
      <c r="Z15" s="483"/>
      <c r="AA15" s="483"/>
      <c r="AB15" s="473"/>
      <c r="AC15" s="517">
        <v>19384</v>
      </c>
      <c r="AD15" s="518"/>
      <c r="AE15" s="518"/>
      <c r="AF15" s="518"/>
      <c r="AG15" s="557"/>
      <c r="AH15" s="517">
        <v>18395</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14917444</v>
      </c>
      <c r="BO15" s="430"/>
      <c r="BP15" s="430"/>
      <c r="BQ15" s="430"/>
      <c r="BR15" s="430"/>
      <c r="BS15" s="430"/>
      <c r="BT15" s="430"/>
      <c r="BU15" s="431"/>
      <c r="BV15" s="429">
        <v>14445754</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30.1</v>
      </c>
      <c r="AD16" s="551"/>
      <c r="AE16" s="551"/>
      <c r="AF16" s="551"/>
      <c r="AG16" s="552"/>
      <c r="AH16" s="550">
        <v>29.3</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29015726</v>
      </c>
      <c r="BO16" s="467"/>
      <c r="BP16" s="467"/>
      <c r="BQ16" s="467"/>
      <c r="BR16" s="467"/>
      <c r="BS16" s="467"/>
      <c r="BT16" s="467"/>
      <c r="BU16" s="468"/>
      <c r="BV16" s="466">
        <v>28953043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152</v>
      </c>
      <c r="S17" s="568"/>
      <c r="T17" s="568"/>
      <c r="U17" s="568"/>
      <c r="V17" s="569"/>
      <c r="W17" s="482" t="s">
        <v>155</v>
      </c>
      <c r="X17" s="483"/>
      <c r="Y17" s="483"/>
      <c r="Z17" s="483"/>
      <c r="AA17" s="483"/>
      <c r="AB17" s="473"/>
      <c r="AC17" s="517">
        <v>39702</v>
      </c>
      <c r="AD17" s="518"/>
      <c r="AE17" s="518"/>
      <c r="AF17" s="518"/>
      <c r="AG17" s="557"/>
      <c r="AH17" s="517">
        <v>38461</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18938744</v>
      </c>
      <c r="BO17" s="467"/>
      <c r="BP17" s="467"/>
      <c r="BQ17" s="467"/>
      <c r="BR17" s="467"/>
      <c r="BS17" s="467"/>
      <c r="BT17" s="467"/>
      <c r="BU17" s="468"/>
      <c r="BV17" s="466">
        <v>18334791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796.75</v>
      </c>
      <c r="M18" s="579"/>
      <c r="N18" s="579"/>
      <c r="O18" s="579"/>
      <c r="P18" s="579"/>
      <c r="Q18" s="579"/>
      <c r="R18" s="580"/>
      <c r="S18" s="580"/>
      <c r="T18" s="580"/>
      <c r="U18" s="580"/>
      <c r="V18" s="581"/>
      <c r="W18" s="484"/>
      <c r="X18" s="485"/>
      <c r="Y18" s="485"/>
      <c r="Z18" s="485"/>
      <c r="AA18" s="485"/>
      <c r="AB18" s="476"/>
      <c r="AC18" s="582">
        <v>61.6</v>
      </c>
      <c r="AD18" s="583"/>
      <c r="AE18" s="583"/>
      <c r="AF18" s="583"/>
      <c r="AG18" s="584"/>
      <c r="AH18" s="582">
        <v>61.3</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33066233</v>
      </c>
      <c r="BO18" s="467"/>
      <c r="BP18" s="467"/>
      <c r="BQ18" s="467"/>
      <c r="BR18" s="467"/>
      <c r="BS18" s="467"/>
      <c r="BT18" s="467"/>
      <c r="BU18" s="468"/>
      <c r="BV18" s="466">
        <v>33313069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167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43387408</v>
      </c>
      <c r="BO19" s="467"/>
      <c r="BP19" s="467"/>
      <c r="BQ19" s="467"/>
      <c r="BR19" s="467"/>
      <c r="BS19" s="467"/>
      <c r="BT19" s="467"/>
      <c r="BU19" s="468"/>
      <c r="BV19" s="466">
        <v>42026275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48307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71747596</v>
      </c>
      <c r="BO23" s="467"/>
      <c r="BP23" s="467"/>
      <c r="BQ23" s="467"/>
      <c r="BR23" s="467"/>
      <c r="BS23" s="467"/>
      <c r="BT23" s="467"/>
      <c r="BU23" s="468"/>
      <c r="BV23" s="466">
        <v>69163508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9790</v>
      </c>
      <c r="R24" s="518"/>
      <c r="S24" s="518"/>
      <c r="T24" s="518"/>
      <c r="U24" s="518"/>
      <c r="V24" s="557"/>
      <c r="W24" s="616"/>
      <c r="X24" s="604"/>
      <c r="Y24" s="605"/>
      <c r="Z24" s="516" t="s">
        <v>171</v>
      </c>
      <c r="AA24" s="496"/>
      <c r="AB24" s="496"/>
      <c r="AC24" s="496"/>
      <c r="AD24" s="496"/>
      <c r="AE24" s="496"/>
      <c r="AF24" s="496"/>
      <c r="AG24" s="497"/>
      <c r="AH24" s="517">
        <v>890</v>
      </c>
      <c r="AI24" s="518"/>
      <c r="AJ24" s="518"/>
      <c r="AK24" s="518"/>
      <c r="AL24" s="557"/>
      <c r="AM24" s="517">
        <v>2737640</v>
      </c>
      <c r="AN24" s="518"/>
      <c r="AO24" s="518"/>
      <c r="AP24" s="518"/>
      <c r="AQ24" s="518"/>
      <c r="AR24" s="557"/>
      <c r="AS24" s="517">
        <v>3076</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38385887</v>
      </c>
      <c r="BO24" s="467"/>
      <c r="BP24" s="467"/>
      <c r="BQ24" s="467"/>
      <c r="BR24" s="467"/>
      <c r="BS24" s="467"/>
      <c r="BT24" s="467"/>
      <c r="BU24" s="468"/>
      <c r="BV24" s="466">
        <v>38132950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2</v>
      </c>
      <c r="M25" s="518"/>
      <c r="N25" s="518"/>
      <c r="O25" s="518"/>
      <c r="P25" s="557"/>
      <c r="Q25" s="517">
        <v>7850</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175</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9969491</v>
      </c>
      <c r="BO25" s="430"/>
      <c r="BP25" s="430"/>
      <c r="BQ25" s="430"/>
      <c r="BR25" s="430"/>
      <c r="BS25" s="430"/>
      <c r="BT25" s="430"/>
      <c r="BU25" s="431"/>
      <c r="BV25" s="429">
        <v>10646972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6440</v>
      </c>
      <c r="R26" s="518"/>
      <c r="S26" s="518"/>
      <c r="T26" s="518"/>
      <c r="U26" s="518"/>
      <c r="V26" s="557"/>
      <c r="W26" s="616"/>
      <c r="X26" s="604"/>
      <c r="Y26" s="605"/>
      <c r="Z26" s="516" t="s">
        <v>178</v>
      </c>
      <c r="AA26" s="626"/>
      <c r="AB26" s="626"/>
      <c r="AC26" s="626"/>
      <c r="AD26" s="626"/>
      <c r="AE26" s="626"/>
      <c r="AF26" s="626"/>
      <c r="AG26" s="627"/>
      <c r="AH26" s="517">
        <v>78</v>
      </c>
      <c r="AI26" s="518"/>
      <c r="AJ26" s="518"/>
      <c r="AK26" s="518"/>
      <c r="AL26" s="557"/>
      <c r="AM26" s="517">
        <v>233454</v>
      </c>
      <c r="AN26" s="518"/>
      <c r="AO26" s="518"/>
      <c r="AP26" s="518"/>
      <c r="AQ26" s="518"/>
      <c r="AR26" s="557"/>
      <c r="AS26" s="517">
        <v>2993</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5290</v>
      </c>
      <c r="R27" s="518"/>
      <c r="S27" s="518"/>
      <c r="T27" s="518"/>
      <c r="U27" s="518"/>
      <c r="V27" s="557"/>
      <c r="W27" s="616"/>
      <c r="X27" s="604"/>
      <c r="Y27" s="605"/>
      <c r="Z27" s="516" t="s">
        <v>181</v>
      </c>
      <c r="AA27" s="496"/>
      <c r="AB27" s="496"/>
      <c r="AC27" s="496"/>
      <c r="AD27" s="496"/>
      <c r="AE27" s="496"/>
      <c r="AF27" s="496"/>
      <c r="AG27" s="497"/>
      <c r="AH27" s="517">
        <v>27</v>
      </c>
      <c r="AI27" s="518"/>
      <c r="AJ27" s="518"/>
      <c r="AK27" s="518"/>
      <c r="AL27" s="557"/>
      <c r="AM27" s="517">
        <v>70186</v>
      </c>
      <c r="AN27" s="518"/>
      <c r="AO27" s="518"/>
      <c r="AP27" s="518"/>
      <c r="AQ27" s="518"/>
      <c r="AR27" s="557"/>
      <c r="AS27" s="517">
        <v>2599</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t="s">
        <v>128</v>
      </c>
      <c r="BO27" s="640"/>
      <c r="BP27" s="640"/>
      <c r="BQ27" s="640"/>
      <c r="BR27" s="640"/>
      <c r="BS27" s="640"/>
      <c r="BT27" s="640"/>
      <c r="BU27" s="641"/>
      <c r="BV27" s="639" t="s">
        <v>128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4580</v>
      </c>
      <c r="R28" s="518"/>
      <c r="S28" s="518"/>
      <c r="T28" s="518"/>
      <c r="U28" s="518"/>
      <c r="V28" s="557"/>
      <c r="W28" s="616"/>
      <c r="X28" s="604"/>
      <c r="Y28" s="605"/>
      <c r="Z28" s="516" t="s">
        <v>184</v>
      </c>
      <c r="AA28" s="496"/>
      <c r="AB28" s="496"/>
      <c r="AC28" s="496"/>
      <c r="AD28" s="496"/>
      <c r="AE28" s="496"/>
      <c r="AF28" s="496"/>
      <c r="AG28" s="497"/>
      <c r="AH28" s="517" t="s">
        <v>175</v>
      </c>
      <c r="AI28" s="518"/>
      <c r="AJ28" s="518"/>
      <c r="AK28" s="518"/>
      <c r="AL28" s="557"/>
      <c r="AM28" s="517" t="s">
        <v>128</v>
      </c>
      <c r="AN28" s="518"/>
      <c r="AO28" s="518"/>
      <c r="AP28" s="518"/>
      <c r="AQ28" s="518"/>
      <c r="AR28" s="557"/>
      <c r="AS28" s="517" t="s">
        <v>128</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12431283</v>
      </c>
      <c r="BO28" s="430"/>
      <c r="BP28" s="430"/>
      <c r="BQ28" s="430"/>
      <c r="BR28" s="430"/>
      <c r="BS28" s="430"/>
      <c r="BT28" s="430"/>
      <c r="BU28" s="431"/>
      <c r="BV28" s="429">
        <v>13102443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28</v>
      </c>
      <c r="M29" s="518"/>
      <c r="N29" s="518"/>
      <c r="O29" s="518"/>
      <c r="P29" s="557"/>
      <c r="Q29" s="517">
        <v>4280</v>
      </c>
      <c r="R29" s="518"/>
      <c r="S29" s="518"/>
      <c r="T29" s="518"/>
      <c r="U29" s="518"/>
      <c r="V29" s="557"/>
      <c r="W29" s="617"/>
      <c r="X29" s="618"/>
      <c r="Y29" s="619"/>
      <c r="Z29" s="516" t="s">
        <v>187</v>
      </c>
      <c r="AA29" s="496"/>
      <c r="AB29" s="496"/>
      <c r="AC29" s="496"/>
      <c r="AD29" s="496"/>
      <c r="AE29" s="496"/>
      <c r="AF29" s="496"/>
      <c r="AG29" s="497"/>
      <c r="AH29" s="517">
        <v>917</v>
      </c>
      <c r="AI29" s="518"/>
      <c r="AJ29" s="518"/>
      <c r="AK29" s="518"/>
      <c r="AL29" s="557"/>
      <c r="AM29" s="517">
        <v>2807826</v>
      </c>
      <c r="AN29" s="518"/>
      <c r="AO29" s="518"/>
      <c r="AP29" s="518"/>
      <c r="AQ29" s="518"/>
      <c r="AR29" s="557"/>
      <c r="AS29" s="517">
        <v>3062</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436616</v>
      </c>
      <c r="BO29" s="467"/>
      <c r="BP29" s="467"/>
      <c r="BQ29" s="467"/>
      <c r="BR29" s="467"/>
      <c r="BS29" s="467"/>
      <c r="BT29" s="467"/>
      <c r="BU29" s="468"/>
      <c r="BV29" s="466">
        <v>436486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97.8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7584661</v>
      </c>
      <c r="BO30" s="640"/>
      <c r="BP30" s="640"/>
      <c r="BQ30" s="640"/>
      <c r="BR30" s="640"/>
      <c r="BS30" s="640"/>
      <c r="BT30" s="640"/>
      <c r="BU30" s="641"/>
      <c r="BV30" s="639">
        <v>7388948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196</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IF('各会計、関係団体の財政状況及び健全化判断比率'!B33="","",'各会計、関係団体の財政状況及び健全化判断比率'!B33)</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15</v>
      </c>
      <c r="BX34" s="652"/>
      <c r="BY34" s="653" t="str">
        <f>IF('各会計、関係団体の財政状況及び健全化判断比率'!B68="","",'各会計、関係団体の財政状況及び健全化判断比率'!B68)</f>
        <v>色麻町外一市一ヶ村花川ダム管理組合</v>
      </c>
      <c r="BZ34" s="653"/>
      <c r="CA34" s="653"/>
      <c r="CB34" s="653"/>
      <c r="CC34" s="653"/>
      <c r="CD34" s="653"/>
      <c r="CE34" s="653"/>
      <c r="CF34" s="653"/>
      <c r="CG34" s="653"/>
      <c r="CH34" s="653"/>
      <c r="CI34" s="653"/>
      <c r="CJ34" s="653"/>
      <c r="CK34" s="653"/>
      <c r="CL34" s="653"/>
      <c r="CM34" s="653"/>
      <c r="CN34" s="213"/>
      <c r="CO34" s="652">
        <f>IF(CQ34="","",MAX(C34:D43,U34:V43,AM34:AN43,BE34:BF43,BW34:BX43)+1)</f>
        <v>23</v>
      </c>
      <c r="CP34" s="652"/>
      <c r="CQ34" s="653" t="str">
        <f>IF('各会計、関係団体の財政状況及び健全化判断比率'!BS7="","",'各会計、関係団体の財政状況及び健全化判断比率'!BS7)</f>
        <v>古川体育協会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市有林事業特別会計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IF('各会計、関係団体の財政状況及び健全化判断比率'!B32="","",'各会計、関係団体の財政状況及び健全化判断比率'!B32)</f>
        <v>病院事業会計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IF('各会計、関係団体の財政状況及び健全化判断比率'!B34="","",'各会計、関係団体の財政状況及び健全化判断比率'!B34)</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16</v>
      </c>
      <c r="BX35" s="652"/>
      <c r="BY35" s="653" t="str">
        <f>IF('各会計、関係団体の財政状況及び健全化判断比率'!B69="","",'各会計、関係団体の財政状況及び健全化判断比率'!B69)</f>
        <v>吉田川流域溜池大和町外３市３ヶ町村組合</v>
      </c>
      <c r="BZ35" s="653"/>
      <c r="CA35" s="653"/>
      <c r="CB35" s="653"/>
      <c r="CC35" s="653"/>
      <c r="CD35" s="653"/>
      <c r="CE35" s="653"/>
      <c r="CF35" s="653"/>
      <c r="CG35" s="653"/>
      <c r="CH35" s="653"/>
      <c r="CI35" s="653"/>
      <c r="CJ35" s="653"/>
      <c r="CK35" s="653"/>
      <c r="CL35" s="653"/>
      <c r="CM35" s="653"/>
      <c r="CN35" s="213"/>
      <c r="CO35" s="652">
        <f t="shared" ref="CO35:CO43" si="3">IF(CQ35="","",CO34+1)</f>
        <v>24</v>
      </c>
      <c r="CP35" s="652"/>
      <c r="CQ35" s="653" t="str">
        <f>IF('各会計、関係団体の財政状況及び健全化判断比率'!BS8="","",'各会計、関係団体の財政状況及び健全化判断比率'!BS8)</f>
        <v>まちづくり古川</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奨学資金貸与事業特別会計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12</v>
      </c>
      <c r="BF36" s="652"/>
      <c r="BG36" s="653" t="str">
        <f>IF('各会計、関係団体の財政状況及び健全化判断比率'!B35="","",'各会計、関係団体の財政状況及び健全化判断比率'!B35)</f>
        <v>浄化槽事業特別会計</v>
      </c>
      <c r="BH36" s="653"/>
      <c r="BI36" s="653"/>
      <c r="BJ36" s="653"/>
      <c r="BK36" s="653"/>
      <c r="BL36" s="653"/>
      <c r="BM36" s="653"/>
      <c r="BN36" s="653"/>
      <c r="BO36" s="653"/>
      <c r="BP36" s="653"/>
      <c r="BQ36" s="653"/>
      <c r="BR36" s="653"/>
      <c r="BS36" s="653"/>
      <c r="BT36" s="653"/>
      <c r="BU36" s="653"/>
      <c r="BV36" s="213"/>
      <c r="BW36" s="652">
        <f t="shared" si="2"/>
        <v>17</v>
      </c>
      <c r="BX36" s="652"/>
      <c r="BY36" s="653" t="str">
        <f>IF('各会計、関係団体の財政状況及び健全化判断比率'!B70="","",'各会計、関係団体の財政状況及び健全化判断比率'!B70)</f>
        <v>宮城県市町村職員退職手当組合</v>
      </c>
      <c r="BZ36" s="653"/>
      <c r="CA36" s="653"/>
      <c r="CB36" s="653"/>
      <c r="CC36" s="653"/>
      <c r="CD36" s="653"/>
      <c r="CE36" s="653"/>
      <c r="CF36" s="653"/>
      <c r="CG36" s="653"/>
      <c r="CH36" s="653"/>
      <c r="CI36" s="653"/>
      <c r="CJ36" s="653"/>
      <c r="CK36" s="653"/>
      <c r="CL36" s="653"/>
      <c r="CM36" s="653"/>
      <c r="CN36" s="213"/>
      <c r="CO36" s="652">
        <f t="shared" si="3"/>
        <v>25</v>
      </c>
      <c r="CP36" s="652"/>
      <c r="CQ36" s="653" t="str">
        <f>IF('各会計、関係団体の財政状況及び健全化判断比率'!BS9="","",'各会計、関係団体の財政状況及び健全化判断比率'!BS9)</f>
        <v>アクアライト台町</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夜間急患センター事業特別会計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13</v>
      </c>
      <c r="BF37" s="652"/>
      <c r="BG37" s="653" t="str">
        <f>IF('各会計、関係団体の財政状況及び健全化判断比率'!B36="","",'各会計、関係団体の財政状況及び健全化判断比率'!B36)</f>
        <v>宅地造成事業特別会計</v>
      </c>
      <c r="BH37" s="653"/>
      <c r="BI37" s="653"/>
      <c r="BJ37" s="653"/>
      <c r="BK37" s="653"/>
      <c r="BL37" s="653"/>
      <c r="BM37" s="653"/>
      <c r="BN37" s="653"/>
      <c r="BO37" s="653"/>
      <c r="BP37" s="653"/>
      <c r="BQ37" s="653"/>
      <c r="BR37" s="653"/>
      <c r="BS37" s="653"/>
      <c r="BT37" s="653"/>
      <c r="BU37" s="653"/>
      <c r="BV37" s="213"/>
      <c r="BW37" s="652">
        <f t="shared" si="2"/>
        <v>18</v>
      </c>
      <c r="BX37" s="652"/>
      <c r="BY37" s="653" t="str">
        <f>IF('各会計、関係団体の財政状況及び健全化判断比率'!B71="","",'各会計、関係団体の財政状況及び健全化判断比率'!B71)</f>
        <v>宮城県市町村非常勤消防団員補償報償組合</v>
      </c>
      <c r="BZ37" s="653"/>
      <c r="CA37" s="653"/>
      <c r="CB37" s="653"/>
      <c r="CC37" s="653"/>
      <c r="CD37" s="653"/>
      <c r="CE37" s="653"/>
      <c r="CF37" s="653"/>
      <c r="CG37" s="653"/>
      <c r="CH37" s="653"/>
      <c r="CI37" s="653"/>
      <c r="CJ37" s="653"/>
      <c r="CK37" s="653"/>
      <c r="CL37" s="653"/>
      <c r="CM37" s="653"/>
      <c r="CN37" s="213"/>
      <c r="CO37" s="652">
        <f t="shared" si="3"/>
        <v>26</v>
      </c>
      <c r="CP37" s="652"/>
      <c r="CQ37" s="653" t="str">
        <f>IF('各会計、関係団体の財政状況及び健全化判断比率'!BS10="","",'各会計、関係団体の財政状況及び健全化判断比率'!BS10)</f>
        <v>醸室</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14</v>
      </c>
      <c r="BF38" s="652"/>
      <c r="BG38" s="653" t="str">
        <f>IF('各会計、関係団体の財政状況及び健全化判断比率'!B37="","",'各会計、関係団体の財政状況及び健全化判断比率'!B37)</f>
        <v>工業団地造成事業特別会計</v>
      </c>
      <c r="BH38" s="653"/>
      <c r="BI38" s="653"/>
      <c r="BJ38" s="653"/>
      <c r="BK38" s="653"/>
      <c r="BL38" s="653"/>
      <c r="BM38" s="653"/>
      <c r="BN38" s="653"/>
      <c r="BO38" s="653"/>
      <c r="BP38" s="653"/>
      <c r="BQ38" s="653"/>
      <c r="BR38" s="653"/>
      <c r="BS38" s="653"/>
      <c r="BT38" s="653"/>
      <c r="BU38" s="653"/>
      <c r="BV38" s="213"/>
      <c r="BW38" s="652">
        <f t="shared" si="2"/>
        <v>19</v>
      </c>
      <c r="BX38" s="652"/>
      <c r="BY38" s="653" t="str">
        <f>IF('各会計、関係団体の財政状況及び健全化判断比率'!B72="","",'各会計、関係団体の財政状況及び健全化判断比率'!B72)</f>
        <v>大崎地域広域行政事務組合</v>
      </c>
      <c r="BZ38" s="653"/>
      <c r="CA38" s="653"/>
      <c r="CB38" s="653"/>
      <c r="CC38" s="653"/>
      <c r="CD38" s="653"/>
      <c r="CE38" s="653"/>
      <c r="CF38" s="653"/>
      <c r="CG38" s="653"/>
      <c r="CH38" s="653"/>
      <c r="CI38" s="653"/>
      <c r="CJ38" s="653"/>
      <c r="CK38" s="653"/>
      <c r="CL38" s="653"/>
      <c r="CM38" s="653"/>
      <c r="CN38" s="213"/>
      <c r="CO38" s="652">
        <f t="shared" si="3"/>
        <v>27</v>
      </c>
      <c r="CP38" s="652"/>
      <c r="CQ38" s="653" t="str">
        <f>IF('各会計、関係団体の財政状況及び健全化判断比率'!BS11="","",'各会計、関係団体の財政状況及び健全化判断比率'!BS11)</f>
        <v>大崎市三本木振興公社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20</v>
      </c>
      <c r="BX39" s="652"/>
      <c r="BY39" s="653" t="str">
        <f>IF('各会計、関係団体の財政状況及び健全化判断比率'!B73="","",'各会計、関係団体の財政状況及び健全化判断比率'!B73)</f>
        <v>宮城県市町村自治振興センター</v>
      </c>
      <c r="BZ39" s="653"/>
      <c r="CA39" s="653"/>
      <c r="CB39" s="653"/>
      <c r="CC39" s="653"/>
      <c r="CD39" s="653"/>
      <c r="CE39" s="653"/>
      <c r="CF39" s="653"/>
      <c r="CG39" s="653"/>
      <c r="CH39" s="653"/>
      <c r="CI39" s="653"/>
      <c r="CJ39" s="653"/>
      <c r="CK39" s="653"/>
      <c r="CL39" s="653"/>
      <c r="CM39" s="653"/>
      <c r="CN39" s="213"/>
      <c r="CO39" s="652">
        <f t="shared" si="3"/>
        <v>28</v>
      </c>
      <c r="CP39" s="652"/>
      <c r="CQ39" s="653" t="str">
        <f>IF('各会計、関係団体の財政状況及び健全化判断比率'!BS12="","",'各会計、関係団体の財政状況及び健全化判断比率'!BS12)</f>
        <v>池月道の駅</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21</v>
      </c>
      <c r="BX40" s="652"/>
      <c r="BY40" s="653" t="str">
        <f>IF('各会計、関係団体の財政状況及び健全化判断比率'!B74="","",'各会計、関係団体の財政状況及び健全化判断比率'!B74)</f>
        <v>宮城県後期高齢者医療広域連合</v>
      </c>
      <c r="BZ40" s="653"/>
      <c r="CA40" s="653"/>
      <c r="CB40" s="653"/>
      <c r="CC40" s="653"/>
      <c r="CD40" s="653"/>
      <c r="CE40" s="653"/>
      <c r="CF40" s="653"/>
      <c r="CG40" s="653"/>
      <c r="CH40" s="653"/>
      <c r="CI40" s="653"/>
      <c r="CJ40" s="653"/>
      <c r="CK40" s="653"/>
      <c r="CL40" s="653"/>
      <c r="CM40" s="653"/>
      <c r="CN40" s="213"/>
      <c r="CO40" s="652">
        <f t="shared" si="3"/>
        <v>29</v>
      </c>
      <c r="CP40" s="652"/>
      <c r="CQ40" s="653" t="str">
        <f>IF('各会計、関係団体の財政状況及び健全化判断比率'!BS13="","",'各会計、関係団体の財政状況及び健全化判断比率'!BS13)</f>
        <v>鳴子まちづくり</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22</v>
      </c>
      <c r="BX41" s="652"/>
      <c r="BY41" s="653" t="str">
        <f>IF('各会計、関係団体の財政状況及び健全化判断比率'!B75="","",'各会計、関係団体の財政状況及び健全化判断比率'!B75)</f>
        <v>宮城県後期高齢者医療事業会計</v>
      </c>
      <c r="BZ41" s="653"/>
      <c r="CA41" s="653"/>
      <c r="CB41" s="653"/>
      <c r="CC41" s="653"/>
      <c r="CD41" s="653"/>
      <c r="CE41" s="653"/>
      <c r="CF41" s="653"/>
      <c r="CG41" s="653"/>
      <c r="CH41" s="653"/>
      <c r="CI41" s="653"/>
      <c r="CJ41" s="653"/>
      <c r="CK41" s="653"/>
      <c r="CL41" s="653"/>
      <c r="CM41" s="653"/>
      <c r="CN41" s="213"/>
      <c r="CO41" s="652">
        <f t="shared" si="3"/>
        <v>30</v>
      </c>
      <c r="CP41" s="652"/>
      <c r="CQ41" s="653" t="str">
        <f>IF('各会計、関係団体の財政状況及び健全化判断比率'!BS14="","",'各会計、関係団体の財政状況及び健全化判断比率'!BS14)</f>
        <v>オニコウベ</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31</v>
      </c>
      <c r="CP42" s="652"/>
      <c r="CQ42" s="653" t="str">
        <f>IF('各会計、関係団体の財政状況及び健全化判断比率'!BS15="","",'各会計、関係団体の財政状況及び健全化判断比率'!BS15)</f>
        <v>たじり穂波公社</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5ZWVVBAfb3KsE8ZoNf/3IU0rdcDRynSaptO5UdEXi7+q+S9Q5htot2L9X8FDOvQ9M0PUBI6b6gOGrnX0GvNuw==" saltValue="bJdGcSQ7hIZLoZzKPOv10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4" t="s">
        <v>571</v>
      </c>
      <c r="D34" s="1244"/>
      <c r="E34" s="1245"/>
      <c r="F34" s="32">
        <v>10.6</v>
      </c>
      <c r="G34" s="33">
        <v>9.92</v>
      </c>
      <c r="H34" s="33">
        <v>10.67</v>
      </c>
      <c r="I34" s="33">
        <v>12.4</v>
      </c>
      <c r="J34" s="34">
        <v>14.01</v>
      </c>
      <c r="K34" s="22"/>
      <c r="L34" s="22"/>
      <c r="M34" s="22"/>
      <c r="N34" s="22"/>
      <c r="O34" s="22"/>
      <c r="P34" s="22"/>
    </row>
    <row r="35" spans="1:16" ht="39" customHeight="1" x14ac:dyDescent="0.15">
      <c r="A35" s="22"/>
      <c r="B35" s="35"/>
      <c r="C35" s="1238" t="s">
        <v>572</v>
      </c>
      <c r="D35" s="1239"/>
      <c r="E35" s="1240"/>
      <c r="F35" s="36">
        <v>11.13</v>
      </c>
      <c r="G35" s="37">
        <v>11.61</v>
      </c>
      <c r="H35" s="37">
        <v>12.28</v>
      </c>
      <c r="I35" s="37">
        <v>12.17</v>
      </c>
      <c r="J35" s="38">
        <v>13.58</v>
      </c>
      <c r="K35" s="22"/>
      <c r="L35" s="22"/>
      <c r="M35" s="22"/>
      <c r="N35" s="22"/>
      <c r="O35" s="22"/>
      <c r="P35" s="22"/>
    </row>
    <row r="36" spans="1:16" ht="39" customHeight="1" x14ac:dyDescent="0.15">
      <c r="A36" s="22"/>
      <c r="B36" s="35"/>
      <c r="C36" s="1238" t="s">
        <v>573</v>
      </c>
      <c r="D36" s="1239"/>
      <c r="E36" s="1240"/>
      <c r="F36" s="36">
        <v>5.03</v>
      </c>
      <c r="G36" s="37">
        <v>6.13</v>
      </c>
      <c r="H36" s="37">
        <v>4.29</v>
      </c>
      <c r="I36" s="37">
        <v>4.53</v>
      </c>
      <c r="J36" s="38">
        <v>3.8</v>
      </c>
      <c r="K36" s="22"/>
      <c r="L36" s="22"/>
      <c r="M36" s="22"/>
      <c r="N36" s="22"/>
      <c r="O36" s="22"/>
      <c r="P36" s="22"/>
    </row>
    <row r="37" spans="1:16" ht="39" customHeight="1" x14ac:dyDescent="0.15">
      <c r="A37" s="22"/>
      <c r="B37" s="35"/>
      <c r="C37" s="1238" t="s">
        <v>574</v>
      </c>
      <c r="D37" s="1239"/>
      <c r="E37" s="1240"/>
      <c r="F37" s="36">
        <v>0.48</v>
      </c>
      <c r="G37" s="37">
        <v>0.48</v>
      </c>
      <c r="H37" s="37">
        <v>0.43</v>
      </c>
      <c r="I37" s="37">
        <v>0.46</v>
      </c>
      <c r="J37" s="38">
        <v>0.89</v>
      </c>
      <c r="K37" s="22"/>
      <c r="L37" s="22"/>
      <c r="M37" s="22"/>
      <c r="N37" s="22"/>
      <c r="O37" s="22"/>
      <c r="P37" s="22"/>
    </row>
    <row r="38" spans="1:16" ht="39" customHeight="1" x14ac:dyDescent="0.15">
      <c r="A38" s="22"/>
      <c r="B38" s="35"/>
      <c r="C38" s="1238" t="s">
        <v>575</v>
      </c>
      <c r="D38" s="1239"/>
      <c r="E38" s="1240"/>
      <c r="F38" s="36">
        <v>1.84</v>
      </c>
      <c r="G38" s="37">
        <v>2.17</v>
      </c>
      <c r="H38" s="37">
        <v>2.82</v>
      </c>
      <c r="I38" s="37">
        <v>3.43</v>
      </c>
      <c r="J38" s="38">
        <v>0.78</v>
      </c>
      <c r="K38" s="22"/>
      <c r="L38" s="22"/>
      <c r="M38" s="22"/>
      <c r="N38" s="22"/>
      <c r="O38" s="22"/>
      <c r="P38" s="22"/>
    </row>
    <row r="39" spans="1:16" ht="39" customHeight="1" x14ac:dyDescent="0.15">
      <c r="A39" s="22"/>
      <c r="B39" s="35"/>
      <c r="C39" s="1238" t="s">
        <v>576</v>
      </c>
      <c r="D39" s="1239"/>
      <c r="E39" s="1240"/>
      <c r="F39" s="36">
        <v>0.41</v>
      </c>
      <c r="G39" s="37">
        <v>0.39</v>
      </c>
      <c r="H39" s="37">
        <v>0.39</v>
      </c>
      <c r="I39" s="37">
        <v>0.39</v>
      </c>
      <c r="J39" s="38">
        <v>0.42</v>
      </c>
      <c r="K39" s="22"/>
      <c r="L39" s="22"/>
      <c r="M39" s="22"/>
      <c r="N39" s="22"/>
      <c r="O39" s="22"/>
      <c r="P39" s="22"/>
    </row>
    <row r="40" spans="1:16" ht="39" customHeight="1" x14ac:dyDescent="0.15">
      <c r="A40" s="22"/>
      <c r="B40" s="35"/>
      <c r="C40" s="1238" t="s">
        <v>577</v>
      </c>
      <c r="D40" s="1239"/>
      <c r="E40" s="1240"/>
      <c r="F40" s="36">
        <v>0.36</v>
      </c>
      <c r="G40" s="37">
        <v>0.28999999999999998</v>
      </c>
      <c r="H40" s="37">
        <v>0.27</v>
      </c>
      <c r="I40" s="37">
        <v>0.41</v>
      </c>
      <c r="J40" s="38">
        <v>0.34</v>
      </c>
      <c r="K40" s="22"/>
      <c r="L40" s="22"/>
      <c r="M40" s="22"/>
      <c r="N40" s="22"/>
      <c r="O40" s="22"/>
      <c r="P40" s="22"/>
    </row>
    <row r="41" spans="1:16" ht="39" customHeight="1" x14ac:dyDescent="0.15">
      <c r="A41" s="22"/>
      <c r="B41" s="35"/>
      <c r="C41" s="1238" t="s">
        <v>578</v>
      </c>
      <c r="D41" s="1239"/>
      <c r="E41" s="1240"/>
      <c r="F41" s="36">
        <v>0.22</v>
      </c>
      <c r="G41" s="37">
        <v>0.15</v>
      </c>
      <c r="H41" s="37">
        <v>0.15</v>
      </c>
      <c r="I41" s="37">
        <v>0.13</v>
      </c>
      <c r="J41" s="38">
        <v>0.21</v>
      </c>
      <c r="K41" s="22"/>
      <c r="L41" s="22"/>
      <c r="M41" s="22"/>
      <c r="N41" s="22"/>
      <c r="O41" s="22"/>
      <c r="P41" s="22"/>
    </row>
    <row r="42" spans="1:16" ht="39" customHeight="1" x14ac:dyDescent="0.15">
      <c r="A42" s="22"/>
      <c r="B42" s="39"/>
      <c r="C42" s="1238" t="s">
        <v>579</v>
      </c>
      <c r="D42" s="1239"/>
      <c r="E42" s="1240"/>
      <c r="F42" s="36" t="s">
        <v>520</v>
      </c>
      <c r="G42" s="37" t="s">
        <v>520</v>
      </c>
      <c r="H42" s="37" t="s">
        <v>520</v>
      </c>
      <c r="I42" s="37" t="s">
        <v>520</v>
      </c>
      <c r="J42" s="38" t="s">
        <v>520</v>
      </c>
      <c r="K42" s="22"/>
      <c r="L42" s="22"/>
      <c r="M42" s="22"/>
      <c r="N42" s="22"/>
      <c r="O42" s="22"/>
      <c r="P42" s="22"/>
    </row>
    <row r="43" spans="1:16" ht="39" customHeight="1" thickBot="1" x14ac:dyDescent="0.2">
      <c r="A43" s="22"/>
      <c r="B43" s="40"/>
      <c r="C43" s="1241" t="s">
        <v>580</v>
      </c>
      <c r="D43" s="1242"/>
      <c r="E43" s="1243"/>
      <c r="F43" s="41">
        <v>0.25</v>
      </c>
      <c r="G43" s="42">
        <v>0.28999999999999998</v>
      </c>
      <c r="H43" s="42">
        <v>0.26</v>
      </c>
      <c r="I43" s="42">
        <v>0.28000000000000003</v>
      </c>
      <c r="J43" s="43">
        <v>0.32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Z+qIBIWzQOycnQhCcIQwpqghz8N1rscnkDjGWIzW1ilgzfs8mSC4qBLv8N/Wy1zQ6WzFYDbPx+yJhLN5cRfYg==" saltValue="e0/LV4u0VqKKaH2HVdB5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6907</v>
      </c>
      <c r="L45" s="60">
        <v>6654</v>
      </c>
      <c r="M45" s="60">
        <v>6482</v>
      </c>
      <c r="N45" s="60">
        <v>6580</v>
      </c>
      <c r="O45" s="61">
        <v>6064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48"/>
      <c r="C48" s="1249"/>
      <c r="D48" s="62"/>
      <c r="E48" s="1254" t="s">
        <v>15</v>
      </c>
      <c r="F48" s="1254"/>
      <c r="G48" s="1254"/>
      <c r="H48" s="1254"/>
      <c r="I48" s="1254"/>
      <c r="J48" s="1255"/>
      <c r="K48" s="63">
        <v>2703</v>
      </c>
      <c r="L48" s="64">
        <v>2847</v>
      </c>
      <c r="M48" s="64">
        <v>3072</v>
      </c>
      <c r="N48" s="64">
        <v>2782</v>
      </c>
      <c r="O48" s="65">
        <v>2801</v>
      </c>
      <c r="P48" s="48"/>
      <c r="Q48" s="48"/>
      <c r="R48" s="48"/>
      <c r="S48" s="48"/>
      <c r="T48" s="48"/>
      <c r="U48" s="48"/>
    </row>
    <row r="49" spans="1:21" ht="30.75" customHeight="1" x14ac:dyDescent="0.15">
      <c r="A49" s="48"/>
      <c r="B49" s="1248"/>
      <c r="C49" s="1249"/>
      <c r="D49" s="62"/>
      <c r="E49" s="1254" t="s">
        <v>16</v>
      </c>
      <c r="F49" s="1254"/>
      <c r="G49" s="1254"/>
      <c r="H49" s="1254"/>
      <c r="I49" s="1254"/>
      <c r="J49" s="1255"/>
      <c r="K49" s="63">
        <v>182</v>
      </c>
      <c r="L49" s="64">
        <v>225</v>
      </c>
      <c r="M49" s="64">
        <v>228</v>
      </c>
      <c r="N49" s="64">
        <v>295</v>
      </c>
      <c r="O49" s="65">
        <v>201</v>
      </c>
      <c r="P49" s="48"/>
      <c r="Q49" s="48"/>
      <c r="R49" s="48"/>
      <c r="S49" s="48"/>
      <c r="T49" s="48"/>
      <c r="U49" s="48"/>
    </row>
    <row r="50" spans="1:21" ht="30.75" customHeight="1" x14ac:dyDescent="0.15">
      <c r="A50" s="48"/>
      <c r="B50" s="1248"/>
      <c r="C50" s="1249"/>
      <c r="D50" s="62"/>
      <c r="E50" s="1254" t="s">
        <v>17</v>
      </c>
      <c r="F50" s="1254"/>
      <c r="G50" s="1254"/>
      <c r="H50" s="1254"/>
      <c r="I50" s="1254"/>
      <c r="J50" s="1255"/>
      <c r="K50" s="63">
        <v>109</v>
      </c>
      <c r="L50" s="64">
        <v>102</v>
      </c>
      <c r="M50" s="64">
        <v>103</v>
      </c>
      <c r="N50" s="64">
        <v>100</v>
      </c>
      <c r="O50" s="65">
        <v>83</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2</v>
      </c>
      <c r="N51" s="64">
        <v>3</v>
      </c>
      <c r="O51" s="65">
        <v>2</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7006</v>
      </c>
      <c r="L52" s="64">
        <v>6982</v>
      </c>
      <c r="M52" s="64">
        <v>7208</v>
      </c>
      <c r="N52" s="64">
        <v>7290</v>
      </c>
      <c r="O52" s="65">
        <v>7218</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2895</v>
      </c>
      <c r="L53" s="69">
        <v>2846</v>
      </c>
      <c r="M53" s="69">
        <v>2679</v>
      </c>
      <c r="N53" s="69">
        <v>2470</v>
      </c>
      <c r="O53" s="70">
        <v>1933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520</v>
      </c>
      <c r="L57" s="83" t="s">
        <v>520</v>
      </c>
      <c r="M57" s="83" t="s">
        <v>520</v>
      </c>
      <c r="N57" s="83" t="s">
        <v>520</v>
      </c>
      <c r="O57" s="84" t="s">
        <v>520</v>
      </c>
    </row>
    <row r="58" spans="1:21" ht="31.5" customHeight="1" thickBot="1" x14ac:dyDescent="0.2">
      <c r="B58" s="1264"/>
      <c r="C58" s="1265"/>
      <c r="D58" s="1269" t="s">
        <v>27</v>
      </c>
      <c r="E58" s="1270"/>
      <c r="F58" s="1270"/>
      <c r="G58" s="1270"/>
      <c r="H58" s="1270"/>
      <c r="I58" s="1270"/>
      <c r="J58" s="1271"/>
      <c r="K58" s="85" t="s">
        <v>520</v>
      </c>
      <c r="L58" s="86" t="s">
        <v>520</v>
      </c>
      <c r="M58" s="86" t="s">
        <v>520</v>
      </c>
      <c r="N58" s="86" t="s">
        <v>520</v>
      </c>
      <c r="O58" s="87" t="s">
        <v>520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pKRzc6BhqZcAw1rGjJU0lkUzwDsY0YQWVE0GkeP9CMSxWtBdqpsq1yhQmWxUiv1KYir5WHPp09yR2HQ3VVStw==" saltValue="TKo52R051ztQAqNkf5x3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72" t="s">
        <v>30</v>
      </c>
      <c r="C41" s="1273"/>
      <c r="D41" s="101"/>
      <c r="E41" s="1278" t="s">
        <v>31</v>
      </c>
      <c r="F41" s="1278"/>
      <c r="G41" s="1278"/>
      <c r="H41" s="1279"/>
      <c r="I41" s="102">
        <v>62956</v>
      </c>
      <c r="J41" s="103">
        <v>65551</v>
      </c>
      <c r="K41" s="103">
        <v>67690</v>
      </c>
      <c r="L41" s="103">
        <v>69164</v>
      </c>
      <c r="M41" s="104">
        <v>71748</v>
      </c>
    </row>
    <row r="42" spans="2:13" ht="27.75" customHeight="1" x14ac:dyDescent="0.15">
      <c r="B42" s="1274"/>
      <c r="C42" s="1275"/>
      <c r="D42" s="105"/>
      <c r="E42" s="1280" t="s">
        <v>32</v>
      </c>
      <c r="F42" s="1280"/>
      <c r="G42" s="1280"/>
      <c r="H42" s="1281"/>
      <c r="I42" s="106">
        <v>504</v>
      </c>
      <c r="J42" s="107">
        <v>411</v>
      </c>
      <c r="K42" s="107">
        <v>315</v>
      </c>
      <c r="L42" s="107">
        <v>219</v>
      </c>
      <c r="M42" s="108">
        <v>140</v>
      </c>
    </row>
    <row r="43" spans="2:13" ht="27.75" customHeight="1" x14ac:dyDescent="0.15">
      <c r="B43" s="1274"/>
      <c r="C43" s="1275"/>
      <c r="D43" s="105"/>
      <c r="E43" s="1280" t="s">
        <v>33</v>
      </c>
      <c r="F43" s="1280"/>
      <c r="G43" s="1280"/>
      <c r="H43" s="1281"/>
      <c r="I43" s="106">
        <v>39867</v>
      </c>
      <c r="J43" s="107">
        <v>39595</v>
      </c>
      <c r="K43" s="107">
        <v>40352</v>
      </c>
      <c r="L43" s="107">
        <v>39169</v>
      </c>
      <c r="M43" s="108">
        <v>37945</v>
      </c>
    </row>
    <row r="44" spans="2:13" ht="27.75" customHeight="1" x14ac:dyDescent="0.15">
      <c r="B44" s="1274"/>
      <c r="C44" s="1275"/>
      <c r="D44" s="105"/>
      <c r="E44" s="1280" t="s">
        <v>34</v>
      </c>
      <c r="F44" s="1280"/>
      <c r="G44" s="1280"/>
      <c r="H44" s="1281"/>
      <c r="I44" s="106">
        <v>1645</v>
      </c>
      <c r="J44" s="107">
        <v>1343</v>
      </c>
      <c r="K44" s="107">
        <v>1303</v>
      </c>
      <c r="L44" s="107">
        <v>1272</v>
      </c>
      <c r="M44" s="108">
        <v>1273</v>
      </c>
    </row>
    <row r="45" spans="2:13" ht="27.75" customHeight="1" x14ac:dyDescent="0.15">
      <c r="B45" s="1274"/>
      <c r="C45" s="1275"/>
      <c r="D45" s="105"/>
      <c r="E45" s="1280" t="s">
        <v>35</v>
      </c>
      <c r="F45" s="1280"/>
      <c r="G45" s="1280"/>
      <c r="H45" s="1281"/>
      <c r="I45" s="106">
        <v>7315</v>
      </c>
      <c r="J45" s="107">
        <v>7067</v>
      </c>
      <c r="K45" s="107">
        <v>6565</v>
      </c>
      <c r="L45" s="107">
        <v>6237</v>
      </c>
      <c r="M45" s="108">
        <v>6001</v>
      </c>
    </row>
    <row r="46" spans="2:13" ht="27.75" customHeight="1" x14ac:dyDescent="0.15">
      <c r="B46" s="1274"/>
      <c r="C46" s="1275"/>
      <c r="D46" s="109"/>
      <c r="E46" s="1280" t="s">
        <v>36</v>
      </c>
      <c r="F46" s="1280"/>
      <c r="G46" s="1280"/>
      <c r="H46" s="1281"/>
      <c r="I46" s="106">
        <v>159</v>
      </c>
      <c r="J46" s="107">
        <v>237</v>
      </c>
      <c r="K46" s="107">
        <v>19</v>
      </c>
      <c r="L46" s="107">
        <v>12</v>
      </c>
      <c r="M46" s="108">
        <v>13</v>
      </c>
    </row>
    <row r="47" spans="2:13" ht="27.75" customHeight="1" x14ac:dyDescent="0.15">
      <c r="B47" s="1274"/>
      <c r="C47" s="1275"/>
      <c r="D47" s="110"/>
      <c r="E47" s="1282" t="s">
        <v>37</v>
      </c>
      <c r="F47" s="1283"/>
      <c r="G47" s="1283"/>
      <c r="H47" s="1284"/>
      <c r="I47" s="106" t="s">
        <v>520</v>
      </c>
      <c r="J47" s="107" t="s">
        <v>520</v>
      </c>
      <c r="K47" s="107" t="s">
        <v>520</v>
      </c>
      <c r="L47" s="107" t="s">
        <v>520</v>
      </c>
      <c r="M47" s="108" t="s">
        <v>520</v>
      </c>
    </row>
    <row r="48" spans="2:13" ht="27.75" customHeight="1" x14ac:dyDescent="0.15">
      <c r="B48" s="1274"/>
      <c r="C48" s="1275"/>
      <c r="D48" s="105"/>
      <c r="E48" s="1280" t="s">
        <v>38</v>
      </c>
      <c r="F48" s="1280"/>
      <c r="G48" s="1280"/>
      <c r="H48" s="1281"/>
      <c r="I48" s="106" t="s">
        <v>520</v>
      </c>
      <c r="J48" s="107" t="s">
        <v>520</v>
      </c>
      <c r="K48" s="107" t="s">
        <v>520</v>
      </c>
      <c r="L48" s="107" t="s">
        <v>520</v>
      </c>
      <c r="M48" s="108" t="s">
        <v>520</v>
      </c>
    </row>
    <row r="49" spans="2:13" ht="27.75" customHeight="1" x14ac:dyDescent="0.15">
      <c r="B49" s="1276"/>
      <c r="C49" s="1277"/>
      <c r="D49" s="105"/>
      <c r="E49" s="1280" t="s">
        <v>39</v>
      </c>
      <c r="F49" s="1280"/>
      <c r="G49" s="1280"/>
      <c r="H49" s="1281"/>
      <c r="I49" s="106" t="s">
        <v>520</v>
      </c>
      <c r="J49" s="107" t="s">
        <v>520</v>
      </c>
      <c r="K49" s="107" t="s">
        <v>520</v>
      </c>
      <c r="L49" s="107" t="s">
        <v>520</v>
      </c>
      <c r="M49" s="108" t="s">
        <v>520</v>
      </c>
    </row>
    <row r="50" spans="2:13" ht="27.75" customHeight="1" x14ac:dyDescent="0.15">
      <c r="B50" s="1285" t="s">
        <v>40</v>
      </c>
      <c r="C50" s="1286"/>
      <c r="D50" s="111"/>
      <c r="E50" s="1280" t="s">
        <v>41</v>
      </c>
      <c r="F50" s="1280"/>
      <c r="G50" s="1280"/>
      <c r="H50" s="1281"/>
      <c r="I50" s="106">
        <v>15458</v>
      </c>
      <c r="J50" s="107">
        <v>16207</v>
      </c>
      <c r="K50" s="107">
        <v>17779</v>
      </c>
      <c r="L50" s="107">
        <v>18018</v>
      </c>
      <c r="M50" s="108">
        <v>18605</v>
      </c>
    </row>
    <row r="51" spans="2:13" ht="27.75" customHeight="1" x14ac:dyDescent="0.15">
      <c r="B51" s="1274"/>
      <c r="C51" s="1275"/>
      <c r="D51" s="105"/>
      <c r="E51" s="1280" t="s">
        <v>42</v>
      </c>
      <c r="F51" s="1280"/>
      <c r="G51" s="1280"/>
      <c r="H51" s="1281"/>
      <c r="I51" s="106">
        <v>9488</v>
      </c>
      <c r="J51" s="107">
        <v>9623</v>
      </c>
      <c r="K51" s="107">
        <v>10224</v>
      </c>
      <c r="L51" s="107">
        <v>11114</v>
      </c>
      <c r="M51" s="108">
        <v>12073</v>
      </c>
    </row>
    <row r="52" spans="2:13" ht="27.75" customHeight="1" x14ac:dyDescent="0.15">
      <c r="B52" s="1276"/>
      <c r="C52" s="1277"/>
      <c r="D52" s="105"/>
      <c r="E52" s="1280" t="s">
        <v>43</v>
      </c>
      <c r="F52" s="1280"/>
      <c r="G52" s="1280"/>
      <c r="H52" s="1281"/>
      <c r="I52" s="106">
        <v>71875</v>
      </c>
      <c r="J52" s="107">
        <v>71953</v>
      </c>
      <c r="K52" s="107">
        <v>75408</v>
      </c>
      <c r="L52" s="107">
        <v>76062</v>
      </c>
      <c r="M52" s="108">
        <v>77862</v>
      </c>
    </row>
    <row r="53" spans="2:13" ht="27.75" customHeight="1" thickBot="1" x14ac:dyDescent="0.2">
      <c r="B53" s="1287" t="s">
        <v>44</v>
      </c>
      <c r="C53" s="1288"/>
      <c r="D53" s="112"/>
      <c r="E53" s="1289" t="s">
        <v>45</v>
      </c>
      <c r="F53" s="1289"/>
      <c r="G53" s="1289"/>
      <c r="H53" s="1290"/>
      <c r="I53" s="113">
        <v>15624</v>
      </c>
      <c r="J53" s="114">
        <v>16422</v>
      </c>
      <c r="K53" s="114">
        <v>12831</v>
      </c>
      <c r="L53" s="114">
        <v>10880</v>
      </c>
      <c r="M53" s="115">
        <v>8579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26SEEtdPllU0E3sg9v2h5WAfzJVztv5TVyOD5RlfXONfatkIo4SzxXEUrGPUopp2TDgQhCBmXMV+cOZOB9t7A==" saltValue="DuSwU0WXhpnp7ZUtyFUY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9" t="s">
        <v>48</v>
      </c>
      <c r="D55" s="1299"/>
      <c r="E55" s="1300"/>
      <c r="F55" s="127">
        <v>13413</v>
      </c>
      <c r="G55" s="127">
        <v>13102</v>
      </c>
      <c r="H55" s="128">
        <v>12431</v>
      </c>
    </row>
    <row r="56" spans="2:8" ht="52.5" customHeight="1" x14ac:dyDescent="0.15">
      <c r="B56" s="129"/>
      <c r="C56" s="1301" t="s">
        <v>49</v>
      </c>
      <c r="D56" s="1301"/>
      <c r="E56" s="1302"/>
      <c r="F56" s="130">
        <v>436</v>
      </c>
      <c r="G56" s="130">
        <v>436</v>
      </c>
      <c r="H56" s="131">
        <v>437</v>
      </c>
    </row>
    <row r="57" spans="2:8" ht="53.25" customHeight="1" x14ac:dyDescent="0.15">
      <c r="B57" s="129"/>
      <c r="C57" s="1303" t="s">
        <v>50</v>
      </c>
      <c r="D57" s="1303"/>
      <c r="E57" s="1304"/>
      <c r="F57" s="132">
        <v>7600</v>
      </c>
      <c r="G57" s="132">
        <v>7389</v>
      </c>
      <c r="H57" s="133">
        <v>7585</v>
      </c>
    </row>
    <row r="58" spans="2:8" ht="45.75" customHeight="1" x14ac:dyDescent="0.15">
      <c r="B58" s="134"/>
      <c r="C58" s="1291" t="s">
        <v>602</v>
      </c>
      <c r="D58" s="1292"/>
      <c r="E58" s="1293"/>
      <c r="F58" s="135">
        <v>4719</v>
      </c>
      <c r="G58" s="135">
        <v>4577</v>
      </c>
      <c r="H58" s="136">
        <v>4437</v>
      </c>
    </row>
    <row r="59" spans="2:8" ht="45.75" customHeight="1" x14ac:dyDescent="0.15">
      <c r="B59" s="134"/>
      <c r="C59" s="1291" t="s">
        <v>603</v>
      </c>
      <c r="D59" s="1292"/>
      <c r="E59" s="1293"/>
      <c r="F59" s="135">
        <v>1126</v>
      </c>
      <c r="G59" s="135">
        <v>1107</v>
      </c>
      <c r="H59" s="136">
        <v>1090</v>
      </c>
    </row>
    <row r="60" spans="2:8" ht="45.75" customHeight="1" x14ac:dyDescent="0.15">
      <c r="B60" s="134"/>
      <c r="C60" s="1291" t="s">
        <v>604</v>
      </c>
      <c r="D60" s="1292"/>
      <c r="E60" s="1293"/>
      <c r="F60" s="135">
        <v>599</v>
      </c>
      <c r="G60" s="135">
        <v>680</v>
      </c>
      <c r="H60" s="136">
        <v>990</v>
      </c>
    </row>
    <row r="61" spans="2:8" ht="45.75" customHeight="1" x14ac:dyDescent="0.15">
      <c r="B61" s="134"/>
      <c r="C61" s="1291" t="s">
        <v>605</v>
      </c>
      <c r="D61" s="1292"/>
      <c r="E61" s="1293"/>
      <c r="F61" s="135">
        <v>198</v>
      </c>
      <c r="G61" s="135">
        <v>296</v>
      </c>
      <c r="H61" s="136">
        <v>389</v>
      </c>
    </row>
    <row r="62" spans="2:8" ht="45.75" customHeight="1" thickBot="1" x14ac:dyDescent="0.2">
      <c r="B62" s="137"/>
      <c r="C62" s="1294" t="s">
        <v>606</v>
      </c>
      <c r="D62" s="1295"/>
      <c r="E62" s="1296"/>
      <c r="F62" s="138">
        <v>136</v>
      </c>
      <c r="G62" s="138">
        <v>136</v>
      </c>
      <c r="H62" s="139">
        <v>136</v>
      </c>
    </row>
    <row r="63" spans="2:8" ht="52.5" customHeight="1" thickBot="1" x14ac:dyDescent="0.2">
      <c r="B63" s="140"/>
      <c r="C63" s="1297" t="s">
        <v>51</v>
      </c>
      <c r="D63" s="1297"/>
      <c r="E63" s="1298"/>
      <c r="F63" s="141">
        <v>21449</v>
      </c>
      <c r="G63" s="141">
        <v>20928</v>
      </c>
      <c r="H63" s="142">
        <v>20453</v>
      </c>
    </row>
    <row r="64" spans="2:8" ht="15" customHeight="1" x14ac:dyDescent="0.15"/>
    <row r="65" ht="0" hidden="1" customHeight="1" x14ac:dyDescent="0.15"/>
    <row r="66" ht="0" hidden="1" customHeight="1" x14ac:dyDescent="0.15"/>
  </sheetData>
  <sheetProtection algorithmName="SHA-512" hashValue="49cA1XuXpTe9sVg9zFhsELyHaWNeTjYHXCFfbBa4+GFa7mLIlCE3PSFEaJw3kl1LXzsCD7NjPwCB2LKqBouxZQ==" saltValue="ZJD+QH5/kuXeGfKgDI3q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18"/>
    </row>
    <row r="45" spans="2:109" x14ac:dyDescent="0.15">
      <c r="B45" s="394"/>
      <c r="AN45" s="1316"/>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18"/>
    </row>
    <row r="46" spans="2:109" x14ac:dyDescent="0.15">
      <c r="B46" s="394"/>
      <c r="AN46" s="1316"/>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612</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561</v>
      </c>
      <c r="BQ50" s="1311"/>
      <c r="BR50" s="1311"/>
      <c r="BS50" s="1311"/>
      <c r="BT50" s="1311"/>
      <c r="BU50" s="1311"/>
      <c r="BV50" s="1311"/>
      <c r="BW50" s="1311"/>
      <c r="BX50" s="1311" t="s">
        <v>562</v>
      </c>
      <c r="BY50" s="1311"/>
      <c r="BZ50" s="1311"/>
      <c r="CA50" s="1311"/>
      <c r="CB50" s="1311"/>
      <c r="CC50" s="1311"/>
      <c r="CD50" s="1311"/>
      <c r="CE50" s="1311"/>
      <c r="CF50" s="1311" t="s">
        <v>563</v>
      </c>
      <c r="CG50" s="1311"/>
      <c r="CH50" s="1311"/>
      <c r="CI50" s="1311"/>
      <c r="CJ50" s="1311"/>
      <c r="CK50" s="1311"/>
      <c r="CL50" s="1311"/>
      <c r="CM50" s="1311"/>
      <c r="CN50" s="1311" t="s">
        <v>564</v>
      </c>
      <c r="CO50" s="1311"/>
      <c r="CP50" s="1311"/>
      <c r="CQ50" s="1311"/>
      <c r="CR50" s="1311"/>
      <c r="CS50" s="1311"/>
      <c r="CT50" s="1311"/>
      <c r="CU50" s="1311"/>
      <c r="CV50" s="1311" t="s">
        <v>565</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613</v>
      </c>
      <c r="AO51" s="1310"/>
      <c r="AP51" s="1310"/>
      <c r="AQ51" s="1310"/>
      <c r="AR51" s="1310"/>
      <c r="AS51" s="1310"/>
      <c r="AT51" s="1310"/>
      <c r="AU51" s="1310"/>
      <c r="AV51" s="1310"/>
      <c r="AW51" s="1310"/>
      <c r="AX51" s="1310"/>
      <c r="AY51" s="1310"/>
      <c r="AZ51" s="1310"/>
      <c r="BA51" s="1310"/>
      <c r="BB51" s="1310" t="s">
        <v>614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22"/>
      <c r="CG51" s="1307"/>
      <c r="CH51" s="1307"/>
      <c r="CI51" s="1307"/>
      <c r="CJ51" s="1307"/>
      <c r="CK51" s="1307"/>
      <c r="CL51" s="1307"/>
      <c r="CM51" s="1307"/>
      <c r="CN51" s="1322"/>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22"/>
      <c r="CG53" s="1307"/>
      <c r="CH53" s="1307"/>
      <c r="CI53" s="1307"/>
      <c r="CJ53" s="1307"/>
      <c r="CK53" s="1307"/>
      <c r="CL53" s="1307"/>
      <c r="CM53" s="1307"/>
      <c r="CN53" s="1322"/>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616</v>
      </c>
      <c r="AO55" s="1311"/>
      <c r="AP55" s="1311"/>
      <c r="AQ55" s="1311"/>
      <c r="AR55" s="1311"/>
      <c r="AS55" s="1311"/>
      <c r="AT55" s="1311"/>
      <c r="AU55" s="1311"/>
      <c r="AV55" s="1311"/>
      <c r="AW55" s="1311"/>
      <c r="AX55" s="1311"/>
      <c r="AY55" s="1311"/>
      <c r="AZ55" s="1311"/>
      <c r="BA55" s="1311"/>
      <c r="BB55" s="1310" t="s">
        <v>614</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22"/>
      <c r="CG55" s="1307"/>
      <c r="CH55" s="1307"/>
      <c r="CI55" s="1307"/>
      <c r="CJ55" s="1307"/>
      <c r="CK55" s="1307"/>
      <c r="CL55" s="1307"/>
      <c r="CM55" s="1307"/>
      <c r="CN55" s="1322"/>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615</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22"/>
      <c r="CG57" s="1307"/>
      <c r="CH57" s="1307"/>
      <c r="CI57" s="1307"/>
      <c r="CJ57" s="1307"/>
      <c r="CK57" s="1307"/>
      <c r="CL57" s="1307"/>
      <c r="CM57" s="1307"/>
      <c r="CN57" s="1322"/>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617</v>
      </c>
    </row>
    <row r="64" spans="1:109" x14ac:dyDescent="0.15">
      <c r="B64" s="394"/>
      <c r="G64" s="401"/>
      <c r="I64" s="414"/>
      <c r="J64" s="414"/>
      <c r="K64" s="414"/>
      <c r="L64" s="414"/>
      <c r="M64" s="414"/>
      <c r="N64" s="415"/>
      <c r="AM64" s="401"/>
      <c r="AN64" s="401" t="s">
        <v>611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13" t="s">
        <v>620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612</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561</v>
      </c>
      <c r="BQ72" s="1311"/>
      <c r="BR72" s="1311"/>
      <c r="BS72" s="1311"/>
      <c r="BT72" s="1311"/>
      <c r="BU72" s="1311"/>
      <c r="BV72" s="1311"/>
      <c r="BW72" s="1311"/>
      <c r="BX72" s="1311" t="s">
        <v>562</v>
      </c>
      <c r="BY72" s="1311"/>
      <c r="BZ72" s="1311"/>
      <c r="CA72" s="1311"/>
      <c r="CB72" s="1311"/>
      <c r="CC72" s="1311"/>
      <c r="CD72" s="1311"/>
      <c r="CE72" s="1311"/>
      <c r="CF72" s="1311" t="s">
        <v>563</v>
      </c>
      <c r="CG72" s="1311"/>
      <c r="CH72" s="1311"/>
      <c r="CI72" s="1311"/>
      <c r="CJ72" s="1311"/>
      <c r="CK72" s="1311"/>
      <c r="CL72" s="1311"/>
      <c r="CM72" s="1311"/>
      <c r="CN72" s="1311" t="s">
        <v>564</v>
      </c>
      <c r="CO72" s="1311"/>
      <c r="CP72" s="1311"/>
      <c r="CQ72" s="1311"/>
      <c r="CR72" s="1311"/>
      <c r="CS72" s="1311"/>
      <c r="CT72" s="1311"/>
      <c r="CU72" s="1311"/>
      <c r="CV72" s="1311" t="s">
        <v>565</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613</v>
      </c>
      <c r="AO73" s="1310"/>
      <c r="AP73" s="1310"/>
      <c r="AQ73" s="1310"/>
      <c r="AR73" s="1310"/>
      <c r="AS73" s="1310"/>
      <c r="AT73" s="1310"/>
      <c r="AU73" s="1310"/>
      <c r="AV73" s="1310"/>
      <c r="AW73" s="1310"/>
      <c r="AX73" s="1310"/>
      <c r="AY73" s="1310"/>
      <c r="AZ73" s="1310"/>
      <c r="BA73" s="1310"/>
      <c r="BB73" s="1310" t="s">
        <v>614</v>
      </c>
      <c r="BC73" s="1310"/>
      <c r="BD73" s="1310"/>
      <c r="BE73" s="1310"/>
      <c r="BF73" s="1310"/>
      <c r="BG73" s="1310"/>
      <c r="BH73" s="1310"/>
      <c r="BI73" s="1310"/>
      <c r="BJ73" s="1310"/>
      <c r="BK73" s="1310"/>
      <c r="BL73" s="1310"/>
      <c r="BM73" s="1310"/>
      <c r="BN73" s="1310"/>
      <c r="BO73" s="1310"/>
      <c r="BP73" s="1307">
        <v>51</v>
      </c>
      <c r="BQ73" s="1307"/>
      <c r="BR73" s="1307"/>
      <c r="BS73" s="1307"/>
      <c r="BT73" s="1307"/>
      <c r="BU73" s="1307"/>
      <c r="BV73" s="1307"/>
      <c r="BW73" s="1307"/>
      <c r="BX73" s="1307">
        <v>53.3</v>
      </c>
      <c r="BY73" s="1307"/>
      <c r="BZ73" s="1307"/>
      <c r="CA73" s="1307"/>
      <c r="CB73" s="1307"/>
      <c r="CC73" s="1307"/>
      <c r="CD73" s="1307"/>
      <c r="CE73" s="1307"/>
      <c r="CF73" s="1307">
        <v>41.9</v>
      </c>
      <c r="CG73" s="1307"/>
      <c r="CH73" s="1307"/>
      <c r="CI73" s="1307"/>
      <c r="CJ73" s="1307"/>
      <c r="CK73" s="1307"/>
      <c r="CL73" s="1307"/>
      <c r="CM73" s="1307"/>
      <c r="CN73" s="1307">
        <v>36.200000000000003</v>
      </c>
      <c r="CO73" s="1307"/>
      <c r="CP73" s="1307"/>
      <c r="CQ73" s="1307"/>
      <c r="CR73" s="1307"/>
      <c r="CS73" s="1307"/>
      <c r="CT73" s="1307"/>
      <c r="CU73" s="1307"/>
      <c r="CV73" s="1307">
        <v>28.8</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618</v>
      </c>
      <c r="BC75" s="1310"/>
      <c r="BD75" s="1310"/>
      <c r="BE75" s="1310"/>
      <c r="BF75" s="1310"/>
      <c r="BG75" s="1310"/>
      <c r="BH75" s="1310"/>
      <c r="BI75" s="1310"/>
      <c r="BJ75" s="1310"/>
      <c r="BK75" s="1310"/>
      <c r="BL75" s="1310"/>
      <c r="BM75" s="1310"/>
      <c r="BN75" s="1310"/>
      <c r="BO75" s="1310"/>
      <c r="BP75" s="1307">
        <v>10.199999999999999</v>
      </c>
      <c r="BQ75" s="1307"/>
      <c r="BR75" s="1307"/>
      <c r="BS75" s="1307"/>
      <c r="BT75" s="1307"/>
      <c r="BU75" s="1307"/>
      <c r="BV75" s="1307"/>
      <c r="BW75" s="1307"/>
      <c r="BX75" s="1307">
        <v>9.6999999999999993</v>
      </c>
      <c r="BY75" s="1307"/>
      <c r="BZ75" s="1307"/>
      <c r="CA75" s="1307"/>
      <c r="CB75" s="1307"/>
      <c r="CC75" s="1307"/>
      <c r="CD75" s="1307"/>
      <c r="CE75" s="1307"/>
      <c r="CF75" s="1307">
        <v>9.1</v>
      </c>
      <c r="CG75" s="1307"/>
      <c r="CH75" s="1307"/>
      <c r="CI75" s="1307"/>
      <c r="CJ75" s="1307"/>
      <c r="CK75" s="1307"/>
      <c r="CL75" s="1307"/>
      <c r="CM75" s="1307"/>
      <c r="CN75" s="1307">
        <v>8.6999999999999993</v>
      </c>
      <c r="CO75" s="1307"/>
      <c r="CP75" s="1307"/>
      <c r="CQ75" s="1307"/>
      <c r="CR75" s="1307"/>
      <c r="CS75" s="1307"/>
      <c r="CT75" s="1307"/>
      <c r="CU75" s="1307"/>
      <c r="CV75" s="1307">
        <v>7.8</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616</v>
      </c>
      <c r="AO77" s="1311"/>
      <c r="AP77" s="1311"/>
      <c r="AQ77" s="1311"/>
      <c r="AR77" s="1311"/>
      <c r="AS77" s="1311"/>
      <c r="AT77" s="1311"/>
      <c r="AU77" s="1311"/>
      <c r="AV77" s="1311"/>
      <c r="AW77" s="1311"/>
      <c r="AX77" s="1311"/>
      <c r="AY77" s="1311"/>
      <c r="AZ77" s="1311"/>
      <c r="BA77" s="1311"/>
      <c r="BB77" s="1310" t="s">
        <v>614</v>
      </c>
      <c r="BC77" s="1310"/>
      <c r="BD77" s="1310"/>
      <c r="BE77" s="1310"/>
      <c r="BF77" s="1310"/>
      <c r="BG77" s="1310"/>
      <c r="BH77" s="1310"/>
      <c r="BI77" s="1310"/>
      <c r="BJ77" s="1310"/>
      <c r="BK77" s="1310"/>
      <c r="BL77" s="1310"/>
      <c r="BM77" s="1310"/>
      <c r="BN77" s="1310"/>
      <c r="BO77" s="1310"/>
      <c r="BP77" s="1307">
        <v>33.799999999999997</v>
      </c>
      <c r="BQ77" s="1307"/>
      <c r="BR77" s="1307"/>
      <c r="BS77" s="1307"/>
      <c r="BT77" s="1307"/>
      <c r="BU77" s="1307"/>
      <c r="BV77" s="1307"/>
      <c r="BW77" s="1307"/>
      <c r="BX77" s="1307">
        <v>34.9</v>
      </c>
      <c r="BY77" s="1307"/>
      <c r="BZ77" s="1307"/>
      <c r="CA77" s="1307"/>
      <c r="CB77" s="1307"/>
      <c r="CC77" s="1307"/>
      <c r="CD77" s="1307"/>
      <c r="CE77" s="1307"/>
      <c r="CF77" s="1307">
        <v>53.1</v>
      </c>
      <c r="CG77" s="1307"/>
      <c r="CH77" s="1307"/>
      <c r="CI77" s="1307"/>
      <c r="CJ77" s="1307"/>
      <c r="CK77" s="1307"/>
      <c r="CL77" s="1307"/>
      <c r="CM77" s="1307"/>
      <c r="CN77" s="1307">
        <v>51.2</v>
      </c>
      <c r="CO77" s="1307"/>
      <c r="CP77" s="1307"/>
      <c r="CQ77" s="1307"/>
      <c r="CR77" s="1307"/>
      <c r="CS77" s="1307"/>
      <c r="CT77" s="1307"/>
      <c r="CU77" s="1307"/>
      <c r="CV77" s="1307">
        <v>47.2</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618</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7.2</v>
      </c>
      <c r="BY79" s="1307"/>
      <c r="BZ79" s="1307"/>
      <c r="CA79" s="1307"/>
      <c r="CB79" s="1307"/>
      <c r="CC79" s="1307"/>
      <c r="CD79" s="1307"/>
      <c r="CE79" s="1307"/>
      <c r="CF79" s="1307">
        <v>8.6</v>
      </c>
      <c r="CG79" s="1307"/>
      <c r="CH79" s="1307"/>
      <c r="CI79" s="1307"/>
      <c r="CJ79" s="1307"/>
      <c r="CK79" s="1307"/>
      <c r="CL79" s="1307"/>
      <c r="CM79" s="1307"/>
      <c r="CN79" s="1307">
        <v>8.1999999999999993</v>
      </c>
      <c r="CO79" s="1307"/>
      <c r="CP79" s="1307"/>
      <c r="CQ79" s="1307"/>
      <c r="CR79" s="1307"/>
      <c r="CS79" s="1307"/>
      <c r="CT79" s="1307"/>
      <c r="CU79" s="1307"/>
      <c r="CV79" s="1307">
        <v>7.8</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JzEkkbUtzV7Si8mOsBU162DDaBYnyTMaQFw0yUlH0y4Jb8VXbSV7cppy5WNcZ4/5xHe0qGCaESgfMaEdfNPMQ==" saltValue="30Z3t7J8L1PASr4J9kDZ4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1sEFnSQ9Kh0Byt86sI1SvCv0fs0itwDPWq7CsMKde9j8UUdmYRKaU3MaOzBKBE8quL+BuM4ucG5TKG9D7RjGA==" saltValue="7/KskZmOeZEM0LsQngt92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BRqGHt+eQetKS9gzZuEDVWZNHsZk9vQ3Bar+MBBXPu9Ev4sKlu/xxAxQH74aGM6jcAQL+dnzivNjQIqU5OyEA==" saltValue="x2nPkWpYhCmL5AkYlL0D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75200</v>
      </c>
      <c r="E3" s="161"/>
      <c r="F3" s="162">
        <v>53605</v>
      </c>
      <c r="G3" s="163"/>
      <c r="H3" s="164"/>
    </row>
    <row r="4" spans="1:8" x14ac:dyDescent="0.15">
      <c r="A4" s="165"/>
      <c r="B4" s="166"/>
      <c r="C4" s="167"/>
      <c r="D4" s="168">
        <v>22600</v>
      </c>
      <c r="E4" s="169"/>
      <c r="F4" s="170">
        <v>28343</v>
      </c>
      <c r="G4" s="171"/>
      <c r="H4" s="172"/>
    </row>
    <row r="5" spans="1:8" x14ac:dyDescent="0.15">
      <c r="A5" s="153" t="s">
        <v>553</v>
      </c>
      <c r="B5" s="158"/>
      <c r="C5" s="159"/>
      <c r="D5" s="160">
        <v>84386</v>
      </c>
      <c r="E5" s="161"/>
      <c r="F5" s="162">
        <v>58051</v>
      </c>
      <c r="G5" s="163"/>
      <c r="H5" s="164"/>
    </row>
    <row r="6" spans="1:8" x14ac:dyDescent="0.15">
      <c r="A6" s="165"/>
      <c r="B6" s="166"/>
      <c r="C6" s="167"/>
      <c r="D6" s="168">
        <v>40064</v>
      </c>
      <c r="E6" s="169"/>
      <c r="F6" s="170">
        <v>32143</v>
      </c>
      <c r="G6" s="171"/>
      <c r="H6" s="172"/>
    </row>
    <row r="7" spans="1:8" x14ac:dyDescent="0.15">
      <c r="A7" s="153" t="s">
        <v>554</v>
      </c>
      <c r="B7" s="158"/>
      <c r="C7" s="159"/>
      <c r="D7" s="160">
        <v>81266</v>
      </c>
      <c r="E7" s="161"/>
      <c r="F7" s="162">
        <v>65942</v>
      </c>
      <c r="G7" s="163"/>
      <c r="H7" s="164"/>
    </row>
    <row r="8" spans="1:8" x14ac:dyDescent="0.15">
      <c r="A8" s="165"/>
      <c r="B8" s="166"/>
      <c r="C8" s="167"/>
      <c r="D8" s="168">
        <v>47300</v>
      </c>
      <c r="E8" s="169"/>
      <c r="F8" s="170">
        <v>32778</v>
      </c>
      <c r="G8" s="171"/>
      <c r="H8" s="172"/>
    </row>
    <row r="9" spans="1:8" x14ac:dyDescent="0.15">
      <c r="A9" s="153" t="s">
        <v>555</v>
      </c>
      <c r="B9" s="158"/>
      <c r="C9" s="159"/>
      <c r="D9" s="160">
        <v>63510</v>
      </c>
      <c r="E9" s="161"/>
      <c r="F9" s="162">
        <v>68655</v>
      </c>
      <c r="G9" s="163"/>
      <c r="H9" s="164"/>
    </row>
    <row r="10" spans="1:8" x14ac:dyDescent="0.15">
      <c r="A10" s="165"/>
      <c r="B10" s="166"/>
      <c r="C10" s="167"/>
      <c r="D10" s="168">
        <v>36925</v>
      </c>
      <c r="E10" s="169"/>
      <c r="F10" s="170">
        <v>32316</v>
      </c>
      <c r="G10" s="171"/>
      <c r="H10" s="172"/>
    </row>
    <row r="11" spans="1:8" x14ac:dyDescent="0.15">
      <c r="A11" s="153" t="s">
        <v>556</v>
      </c>
      <c r="B11" s="158"/>
      <c r="C11" s="159"/>
      <c r="D11" s="160">
        <v>71000</v>
      </c>
      <c r="E11" s="161"/>
      <c r="F11" s="162">
        <v>66863</v>
      </c>
      <c r="G11" s="163"/>
      <c r="H11" s="164"/>
    </row>
    <row r="12" spans="1:8" x14ac:dyDescent="0.15">
      <c r="A12" s="165"/>
      <c r="B12" s="166"/>
      <c r="C12" s="173"/>
      <c r="D12" s="168">
        <v>36120</v>
      </c>
      <c r="E12" s="169"/>
      <c r="F12" s="170">
        <v>32770</v>
      </c>
      <c r="G12" s="171"/>
      <c r="H12" s="172"/>
    </row>
    <row r="13" spans="1:8" x14ac:dyDescent="0.15">
      <c r="A13" s="153"/>
      <c r="B13" s="158"/>
      <c r="C13" s="174"/>
      <c r="D13" s="175">
        <v>75072</v>
      </c>
      <c r="E13" s="176"/>
      <c r="F13" s="177">
        <v>62623</v>
      </c>
      <c r="G13" s="178"/>
      <c r="H13" s="164"/>
    </row>
    <row r="14" spans="1:8" x14ac:dyDescent="0.15">
      <c r="A14" s="165"/>
      <c r="B14" s="166"/>
      <c r="C14" s="167"/>
      <c r="D14" s="168">
        <v>36602</v>
      </c>
      <c r="E14" s="169"/>
      <c r="F14" s="170">
        <v>31670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5.05</v>
      </c>
      <c r="C19" s="179">
        <f>ROUND(VALUE(SUBSTITUTE(実質収支比率等に係る経年分析!G$48,"▲","-")),2)</f>
        <v>6.18</v>
      </c>
      <c r="D19" s="179">
        <f>ROUND(VALUE(SUBSTITUTE(実質収支比率等に係る経年分析!H$48,"▲","-")),2)</f>
        <v>4.3899999999999997</v>
      </c>
      <c r="E19" s="179">
        <f>ROUND(VALUE(SUBSTITUTE(実質収支比率等に係る経年分析!I$48,"▲","-")),2)</f>
        <v>4.63</v>
      </c>
      <c r="F19" s="179">
        <f>ROUND(VALUE(SUBSTITUTE(実質収支比率等に係る経年分析!J$48,"▲","-")),2)</f>
        <v>3.93</v>
      </c>
    </row>
    <row r="20" spans="1:11" x14ac:dyDescent="0.15">
      <c r="A20" s="179" t="s">
        <v>55</v>
      </c>
      <c r="B20" s="179">
        <f>ROUND(VALUE(SUBSTITUTE(実質収支比率等に係る経年分析!F$47,"▲","-")),2)</f>
        <v>34.619999999999997</v>
      </c>
      <c r="C20" s="179">
        <f>ROUND(VALUE(SUBSTITUTE(実質収支比率等に係る経年分析!G$47,"▲","-")),2)</f>
        <v>35.03</v>
      </c>
      <c r="D20" s="179">
        <f>ROUND(VALUE(SUBSTITUTE(実質収支比率等に係る経年分析!H$47,"▲","-")),2)</f>
        <v>36.31</v>
      </c>
      <c r="E20" s="179">
        <f>ROUND(VALUE(SUBSTITUTE(実質収支比率等に係る経年分析!I$47,"▲","-")),2)</f>
        <v>35.9</v>
      </c>
      <c r="F20" s="179">
        <f>ROUND(VALUE(SUBSTITUTE(実質収支比率等に係る経年分析!J$47,"▲","-")),2)</f>
        <v>34.380000000000003</v>
      </c>
    </row>
    <row r="21" spans="1:11" x14ac:dyDescent="0.15">
      <c r="A21" s="179" t="s">
        <v>56</v>
      </c>
      <c r="B21" s="179">
        <f>IF(ISNUMBER(VALUE(SUBSTITUTE(実質収支比率等に係る経年分析!F$49,"▲","-"))),ROUND(VALUE(SUBSTITUTE(実質収支比率等に係る経年分析!F$49,"▲","-")),2),NA())</f>
        <v>-0.18</v>
      </c>
      <c r="C21" s="179">
        <f>IF(ISNUMBER(VALUE(SUBSTITUTE(実質収支比率等に係る経年分析!G$49,"▲","-"))),ROUND(VALUE(SUBSTITUTE(実質収支比率等に係る経年分析!G$49,"▲","-")),2),NA())</f>
        <v>-0.28000000000000003</v>
      </c>
      <c r="D21" s="179">
        <f>IF(ISNUMBER(VALUE(SUBSTITUTE(実質収支比率等に係る経年分析!H$49,"▲","-"))),ROUND(VALUE(SUBSTITUTE(実質収支比率等に係る経年分析!H$49,"▲","-")),2),NA())</f>
        <v>-3.15</v>
      </c>
      <c r="E21" s="179">
        <f>IF(ISNUMBER(VALUE(SUBSTITUTE(実質収支比率等に係る経年分析!I$49,"▲","-"))),ROUND(VALUE(SUBSTITUTE(実質収支比率等に係る経年分析!I$49,"▲","-")),2),NA())</f>
        <v>-2.99</v>
      </c>
      <c r="F21" s="179">
        <f>IF(ISNUMBER(VALUE(SUBSTITUTE(実質収支比率等に係る経年分析!J$49,"▲","-"))),ROUND(VALUE(SUBSTITUTE(実質収支比率等に係る経年分析!J$49,"▲","-")),2),NA())</f>
        <v>-5.0199999999999996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0.28999999999999998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0.28000000000000003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0.32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浄化槽事業特別会計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0.21</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0.28999999999999998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0.34</v>
      </c>
    </row>
    <row r="31" spans="1:11" x14ac:dyDescent="0.15">
      <c r="A31" s="180" t="str">
        <f>IF(連結実質赤字比率に係る赤字・黒字の構成分析!C$39="",NA(),連結実質赤字比率に係る赤字・黒字の構成分析!C$39)</f>
        <v>宅地造成事業特別会計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0.42</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1.84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2.17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2.82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3.43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0.78</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4.29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4.53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3.8</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11.13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11.61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12.28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12.17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13.58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10.67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14.01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7006</v>
      </c>
      <c r="E42" s="181"/>
      <c r="F42" s="181"/>
      <c r="G42" s="181">
        <f>'実質公債費比率（分子）の構造'!L$52</f>
        <v>6982</v>
      </c>
      <c r="H42" s="181"/>
      <c r="I42" s="181"/>
      <c r="J42" s="181">
        <f>'実質公債費比率（分子）の構造'!M$52</f>
        <v>7208</v>
      </c>
      <c r="K42" s="181"/>
      <c r="L42" s="181"/>
      <c r="M42" s="181">
        <f>'実質公債費比率（分子）の構造'!N$52</f>
        <v>7290</v>
      </c>
      <c r="N42" s="181"/>
      <c r="O42" s="181"/>
      <c r="P42" s="181">
        <f>'実質公債費比率（分子）の構造'!O$52</f>
        <v>7218</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2</v>
      </c>
      <c r="I43" s="181"/>
      <c r="J43" s="181"/>
      <c r="K43" s="181">
        <f>'実質公債費比率（分子）の構造'!N$51</f>
        <v>3</v>
      </c>
      <c r="L43" s="181"/>
      <c r="M43" s="181"/>
      <c r="N43" s="181">
        <f>'実質公債費比率（分子）の構造'!O$51</f>
        <v>2</v>
      </c>
      <c r="O43" s="181"/>
      <c r="P43" s="181"/>
    </row>
    <row r="44" spans="1:16" x14ac:dyDescent="0.15">
      <c r="A44" s="181" t="s">
        <v>65</v>
      </c>
      <c r="B44" s="181">
        <f>'実質公債費比率（分子）の構造'!K$50</f>
        <v>109</v>
      </c>
      <c r="C44" s="181"/>
      <c r="D44" s="181"/>
      <c r="E44" s="181">
        <f>'実質公債費比率（分子）の構造'!L$50</f>
        <v>102</v>
      </c>
      <c r="F44" s="181"/>
      <c r="G44" s="181"/>
      <c r="H44" s="181">
        <f>'実質公債費比率（分子）の構造'!M$50</f>
        <v>103</v>
      </c>
      <c r="I44" s="181"/>
      <c r="J44" s="181"/>
      <c r="K44" s="181">
        <f>'実質公債費比率（分子）の構造'!N$50</f>
        <v>100</v>
      </c>
      <c r="L44" s="181"/>
      <c r="M44" s="181"/>
      <c r="N44" s="181">
        <f>'実質公債費比率（分子）の構造'!O$50</f>
        <v>83</v>
      </c>
      <c r="O44" s="181"/>
      <c r="P44" s="181"/>
    </row>
    <row r="45" spans="1:16" x14ac:dyDescent="0.15">
      <c r="A45" s="181" t="s">
        <v>66</v>
      </c>
      <c r="B45" s="181">
        <f>'実質公債費比率（分子）の構造'!K$49</f>
        <v>182</v>
      </c>
      <c r="C45" s="181"/>
      <c r="D45" s="181"/>
      <c r="E45" s="181">
        <f>'実質公債費比率（分子）の構造'!L$49</f>
        <v>225</v>
      </c>
      <c r="F45" s="181"/>
      <c r="G45" s="181"/>
      <c r="H45" s="181">
        <f>'実質公債費比率（分子）の構造'!M$49</f>
        <v>228</v>
      </c>
      <c r="I45" s="181"/>
      <c r="J45" s="181"/>
      <c r="K45" s="181">
        <f>'実質公債費比率（分子）の構造'!N$49</f>
        <v>295</v>
      </c>
      <c r="L45" s="181"/>
      <c r="M45" s="181"/>
      <c r="N45" s="181">
        <f>'実質公債費比率（分子）の構造'!O$49</f>
        <v>201</v>
      </c>
      <c r="O45" s="181"/>
      <c r="P45" s="181"/>
    </row>
    <row r="46" spans="1:16" x14ac:dyDescent="0.15">
      <c r="A46" s="181" t="s">
        <v>67</v>
      </c>
      <c r="B46" s="181">
        <f>'実質公債費比率（分子）の構造'!K$48</f>
        <v>2703</v>
      </c>
      <c r="C46" s="181"/>
      <c r="D46" s="181"/>
      <c r="E46" s="181">
        <f>'実質公債費比率（分子）の構造'!L$48</f>
        <v>2847</v>
      </c>
      <c r="F46" s="181"/>
      <c r="G46" s="181"/>
      <c r="H46" s="181">
        <f>'実質公債費比率（分子）の構造'!M$48</f>
        <v>3072</v>
      </c>
      <c r="I46" s="181"/>
      <c r="J46" s="181"/>
      <c r="K46" s="181">
        <f>'実質公債費比率（分子）の構造'!N$48</f>
        <v>2782</v>
      </c>
      <c r="L46" s="181"/>
      <c r="M46" s="181"/>
      <c r="N46" s="181">
        <f>'実質公債費比率（分子）の構造'!O$48</f>
        <v>2801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6907</v>
      </c>
      <c r="C49" s="181"/>
      <c r="D49" s="181"/>
      <c r="E49" s="181">
        <f>'実質公債費比率（分子）の構造'!L$45</f>
        <v>6654</v>
      </c>
      <c r="F49" s="181"/>
      <c r="G49" s="181"/>
      <c r="H49" s="181">
        <f>'実質公債費比率（分子）の構造'!M$45</f>
        <v>6482</v>
      </c>
      <c r="I49" s="181"/>
      <c r="J49" s="181"/>
      <c r="K49" s="181">
        <f>'実質公債費比率（分子）の構造'!N$45</f>
        <v>6580</v>
      </c>
      <c r="L49" s="181"/>
      <c r="M49" s="181"/>
      <c r="N49" s="181">
        <f>'実質公債費比率（分子）の構造'!O$45</f>
        <v>6064</v>
      </c>
      <c r="O49" s="181"/>
      <c r="P49" s="181"/>
    </row>
    <row r="50" spans="1:16" x14ac:dyDescent="0.15">
      <c r="A50" s="181" t="s">
        <v>71</v>
      </c>
      <c r="B50" s="181" t="e">
        <f>NA()</f>
        <v>#N/A</v>
      </c>
      <c r="C50" s="181">
        <f>IF(ISNUMBER('実質公債費比率（分子）の構造'!K$53),'実質公債費比率（分子）の構造'!K$53,NA())</f>
        <v>2895</v>
      </c>
      <c r="D50" s="181" t="e">
        <f>NA()</f>
        <v>#N/A</v>
      </c>
      <c r="E50" s="181" t="e">
        <f>NA()</f>
        <v>#N/A</v>
      </c>
      <c r="F50" s="181">
        <f>IF(ISNUMBER('実質公債費比率（分子）の構造'!L$53),'実質公債費比率（分子）の構造'!L$53,NA())</f>
        <v>2846</v>
      </c>
      <c r="G50" s="181" t="e">
        <f>NA()</f>
        <v>#N/A</v>
      </c>
      <c r="H50" s="181" t="e">
        <f>NA()</f>
        <v>#N/A</v>
      </c>
      <c r="I50" s="181">
        <f>IF(ISNUMBER('実質公債費比率（分子）の構造'!M$53),'実質公債費比率（分子）の構造'!M$53,NA())</f>
        <v>2679</v>
      </c>
      <c r="J50" s="181" t="e">
        <f>NA()</f>
        <v>#N/A</v>
      </c>
      <c r="K50" s="181" t="e">
        <f>NA()</f>
        <v>#N/A</v>
      </c>
      <c r="L50" s="181">
        <f>IF(ISNUMBER('実質公債費比率（分子）の構造'!N$53),'実質公債費比率（分子）の構造'!N$53,NA())</f>
        <v>2470</v>
      </c>
      <c r="M50" s="181" t="e">
        <f>NA()</f>
        <v>#N/A</v>
      </c>
      <c r="N50" s="181" t="e">
        <f>NA()</f>
        <v>#N/A</v>
      </c>
      <c r="O50" s="181">
        <f>IF(ISNUMBER('実質公債費比率（分子）の構造'!O$53),'実質公債費比率（分子）の構造'!O$53,NA())</f>
        <v>1933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71875</v>
      </c>
      <c r="E56" s="180"/>
      <c r="F56" s="180"/>
      <c r="G56" s="180">
        <f>'将来負担比率（分子）の構造'!J$52</f>
        <v>71953</v>
      </c>
      <c r="H56" s="180"/>
      <c r="I56" s="180"/>
      <c r="J56" s="180">
        <f>'将来負担比率（分子）の構造'!K$52</f>
        <v>75408</v>
      </c>
      <c r="K56" s="180"/>
      <c r="L56" s="180"/>
      <c r="M56" s="180">
        <f>'将来負担比率（分子）の構造'!L$52</f>
        <v>76062</v>
      </c>
      <c r="N56" s="180"/>
      <c r="O56" s="180"/>
      <c r="P56" s="180">
        <f>'将来負担比率（分子）の構造'!M$52</f>
        <v>77862</v>
      </c>
    </row>
    <row r="57" spans="1:16" x14ac:dyDescent="0.15">
      <c r="A57" s="180" t="s">
        <v>42</v>
      </c>
      <c r="B57" s="180"/>
      <c r="C57" s="180"/>
      <c r="D57" s="180">
        <f>'将来負担比率（分子）の構造'!I$51</f>
        <v>9488</v>
      </c>
      <c r="E57" s="180"/>
      <c r="F57" s="180"/>
      <c r="G57" s="180">
        <f>'将来負担比率（分子）の構造'!J$51</f>
        <v>9623</v>
      </c>
      <c r="H57" s="180"/>
      <c r="I57" s="180"/>
      <c r="J57" s="180">
        <f>'将来負担比率（分子）の構造'!K$51</f>
        <v>10224</v>
      </c>
      <c r="K57" s="180"/>
      <c r="L57" s="180"/>
      <c r="M57" s="180">
        <f>'将来負担比率（分子）の構造'!L$51</f>
        <v>11114</v>
      </c>
      <c r="N57" s="180"/>
      <c r="O57" s="180"/>
      <c r="P57" s="180">
        <f>'将来負担比率（分子）の構造'!M$51</f>
        <v>12073</v>
      </c>
    </row>
    <row r="58" spans="1:16" x14ac:dyDescent="0.15">
      <c r="A58" s="180" t="s">
        <v>41</v>
      </c>
      <c r="B58" s="180"/>
      <c r="C58" s="180"/>
      <c r="D58" s="180">
        <f>'将来負担比率（分子）の構造'!I$50</f>
        <v>15458</v>
      </c>
      <c r="E58" s="180"/>
      <c r="F58" s="180"/>
      <c r="G58" s="180">
        <f>'将来負担比率（分子）の構造'!J$50</f>
        <v>16207</v>
      </c>
      <c r="H58" s="180"/>
      <c r="I58" s="180"/>
      <c r="J58" s="180">
        <f>'将来負担比率（分子）の構造'!K$50</f>
        <v>17779</v>
      </c>
      <c r="K58" s="180"/>
      <c r="L58" s="180"/>
      <c r="M58" s="180">
        <f>'将来負担比率（分子）の構造'!L$50</f>
        <v>18018</v>
      </c>
      <c r="N58" s="180"/>
      <c r="O58" s="180"/>
      <c r="P58" s="180">
        <f>'将来負担比率（分子）の構造'!M$50</f>
        <v>18605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159</v>
      </c>
      <c r="C61" s="180"/>
      <c r="D61" s="180"/>
      <c r="E61" s="180">
        <f>'将来負担比率（分子）の構造'!J$46</f>
        <v>237</v>
      </c>
      <c r="F61" s="180"/>
      <c r="G61" s="180"/>
      <c r="H61" s="180">
        <f>'将来負担比率（分子）の構造'!K$46</f>
        <v>19</v>
      </c>
      <c r="I61" s="180"/>
      <c r="J61" s="180"/>
      <c r="K61" s="180">
        <f>'将来負担比率（分子）の構造'!L$46</f>
        <v>12</v>
      </c>
      <c r="L61" s="180"/>
      <c r="M61" s="180"/>
      <c r="N61" s="180">
        <f>'将来負担比率（分子）の構造'!M$46</f>
        <v>13</v>
      </c>
      <c r="O61" s="180"/>
      <c r="P61" s="180"/>
    </row>
    <row r="62" spans="1:16" x14ac:dyDescent="0.15">
      <c r="A62" s="180" t="s">
        <v>35</v>
      </c>
      <c r="B62" s="180">
        <f>'将来負担比率（分子）の構造'!I$45</f>
        <v>7315</v>
      </c>
      <c r="C62" s="180"/>
      <c r="D62" s="180"/>
      <c r="E62" s="180">
        <f>'将来負担比率（分子）の構造'!J$45</f>
        <v>7067</v>
      </c>
      <c r="F62" s="180"/>
      <c r="G62" s="180"/>
      <c r="H62" s="180">
        <f>'将来負担比率（分子）の構造'!K$45</f>
        <v>6565</v>
      </c>
      <c r="I62" s="180"/>
      <c r="J62" s="180"/>
      <c r="K62" s="180">
        <f>'将来負担比率（分子）の構造'!L$45</f>
        <v>6237</v>
      </c>
      <c r="L62" s="180"/>
      <c r="M62" s="180"/>
      <c r="N62" s="180">
        <f>'将来負担比率（分子）の構造'!M$45</f>
        <v>6001</v>
      </c>
      <c r="O62" s="180"/>
      <c r="P62" s="180"/>
    </row>
    <row r="63" spans="1:16" x14ac:dyDescent="0.15">
      <c r="A63" s="180" t="s">
        <v>34</v>
      </c>
      <c r="B63" s="180">
        <f>'将来負担比率（分子）の構造'!I$44</f>
        <v>1645</v>
      </c>
      <c r="C63" s="180"/>
      <c r="D63" s="180"/>
      <c r="E63" s="180">
        <f>'将来負担比率（分子）の構造'!J$44</f>
        <v>1343</v>
      </c>
      <c r="F63" s="180"/>
      <c r="G63" s="180"/>
      <c r="H63" s="180">
        <f>'将来負担比率（分子）の構造'!K$44</f>
        <v>1303</v>
      </c>
      <c r="I63" s="180"/>
      <c r="J63" s="180"/>
      <c r="K63" s="180">
        <f>'将来負担比率（分子）の構造'!L$44</f>
        <v>1272</v>
      </c>
      <c r="L63" s="180"/>
      <c r="M63" s="180"/>
      <c r="N63" s="180">
        <f>'将来負担比率（分子）の構造'!M$44</f>
        <v>1273</v>
      </c>
      <c r="O63" s="180"/>
      <c r="P63" s="180"/>
    </row>
    <row r="64" spans="1:16" x14ac:dyDescent="0.15">
      <c r="A64" s="180" t="s">
        <v>33</v>
      </c>
      <c r="B64" s="180">
        <f>'将来負担比率（分子）の構造'!I$43</f>
        <v>39867</v>
      </c>
      <c r="C64" s="180"/>
      <c r="D64" s="180"/>
      <c r="E64" s="180">
        <f>'将来負担比率（分子）の構造'!J$43</f>
        <v>39595</v>
      </c>
      <c r="F64" s="180"/>
      <c r="G64" s="180"/>
      <c r="H64" s="180">
        <f>'将来負担比率（分子）の構造'!K$43</f>
        <v>40352</v>
      </c>
      <c r="I64" s="180"/>
      <c r="J64" s="180"/>
      <c r="K64" s="180">
        <f>'将来負担比率（分子）の構造'!L$43</f>
        <v>39169</v>
      </c>
      <c r="L64" s="180"/>
      <c r="M64" s="180"/>
      <c r="N64" s="180">
        <f>'将来負担比率（分子）の構造'!M$43</f>
        <v>37945</v>
      </c>
      <c r="O64" s="180"/>
      <c r="P64" s="180"/>
    </row>
    <row r="65" spans="1:16" x14ac:dyDescent="0.15">
      <c r="A65" s="180" t="s">
        <v>32</v>
      </c>
      <c r="B65" s="180">
        <f>'将来負担比率（分子）の構造'!I$42</f>
        <v>504</v>
      </c>
      <c r="C65" s="180"/>
      <c r="D65" s="180"/>
      <c r="E65" s="180">
        <f>'将来負担比率（分子）の構造'!J$42</f>
        <v>411</v>
      </c>
      <c r="F65" s="180"/>
      <c r="G65" s="180"/>
      <c r="H65" s="180">
        <f>'将来負担比率（分子）の構造'!K$42</f>
        <v>315</v>
      </c>
      <c r="I65" s="180"/>
      <c r="J65" s="180"/>
      <c r="K65" s="180">
        <f>'将来負担比率（分子）の構造'!L$42</f>
        <v>219</v>
      </c>
      <c r="L65" s="180"/>
      <c r="M65" s="180"/>
      <c r="N65" s="180">
        <f>'将来負担比率（分子）の構造'!M$42</f>
        <v>140</v>
      </c>
      <c r="O65" s="180"/>
      <c r="P65" s="180"/>
    </row>
    <row r="66" spans="1:16" x14ac:dyDescent="0.15">
      <c r="A66" s="180" t="s">
        <v>31</v>
      </c>
      <c r="B66" s="180">
        <f>'将来負担比率（分子）の構造'!I$41</f>
        <v>62956</v>
      </c>
      <c r="C66" s="180"/>
      <c r="D66" s="180"/>
      <c r="E66" s="180">
        <f>'将来負担比率（分子）の構造'!J$41</f>
        <v>65551</v>
      </c>
      <c r="F66" s="180"/>
      <c r="G66" s="180"/>
      <c r="H66" s="180">
        <f>'将来負担比率（分子）の構造'!K$41</f>
        <v>67690</v>
      </c>
      <c r="I66" s="180"/>
      <c r="J66" s="180"/>
      <c r="K66" s="180">
        <f>'将来負担比率（分子）の構造'!L$41</f>
        <v>69164</v>
      </c>
      <c r="L66" s="180"/>
      <c r="M66" s="180"/>
      <c r="N66" s="180">
        <f>'将来負担比率（分子）の構造'!M$41</f>
        <v>71748</v>
      </c>
      <c r="O66" s="180"/>
      <c r="P66" s="180"/>
    </row>
    <row r="67" spans="1:16" x14ac:dyDescent="0.15">
      <c r="A67" s="180" t="s">
        <v>75</v>
      </c>
      <c r="B67" s="180" t="e">
        <f>NA()</f>
        <v>#N/A</v>
      </c>
      <c r="C67" s="180">
        <f>IF(ISNUMBER('将来負担比率（分子）の構造'!I$53), IF('将来負担比率（分子）の構造'!I$53 &lt; 0, 0, '将来負担比率（分子）の構造'!I$53), NA())</f>
        <v>15624</v>
      </c>
      <c r="D67" s="180" t="e">
        <f>NA()</f>
        <v>#N/A</v>
      </c>
      <c r="E67" s="180" t="e">
        <f>NA()</f>
        <v>#N/A</v>
      </c>
      <c r="F67" s="180">
        <f>IF(ISNUMBER('将来負担比率（分子）の構造'!J$53), IF('将来負担比率（分子）の構造'!J$53 &lt; 0, 0, '将来負担比率（分子）の構造'!J$53), NA())</f>
        <v>16422</v>
      </c>
      <c r="G67" s="180" t="e">
        <f>NA()</f>
        <v>#N/A</v>
      </c>
      <c r="H67" s="180" t="e">
        <f>NA()</f>
        <v>#N/A</v>
      </c>
      <c r="I67" s="180">
        <f>IF(ISNUMBER('将来負担比率（分子）の構造'!K$53), IF('将来負担比率（分子）の構造'!K$53 &lt; 0, 0, '将来負担比率（分子）の構造'!K$53), NA())</f>
        <v>12831</v>
      </c>
      <c r="J67" s="180" t="e">
        <f>NA()</f>
        <v>#N/A</v>
      </c>
      <c r="K67" s="180" t="e">
        <f>NA()</f>
        <v>#N/A</v>
      </c>
      <c r="L67" s="180">
        <f>IF(ISNUMBER('将来負担比率（分子）の構造'!L$53), IF('将来負担比率（分子）の構造'!L$53 &lt; 0, 0, '将来負担比率（分子）の構造'!L$53), NA())</f>
        <v>10880</v>
      </c>
      <c r="M67" s="180" t="e">
        <f>NA()</f>
        <v>#N/A</v>
      </c>
      <c r="N67" s="180" t="e">
        <f>NA()</f>
        <v>#N/A</v>
      </c>
      <c r="O67" s="180">
        <f>IF(ISNUMBER('将来負担比率（分子）の構造'!M$53), IF('将来負担比率（分子）の構造'!M$53 &lt; 0, 0, '将来負担比率（分子）の構造'!M$53), NA())</f>
        <v>8579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13413</v>
      </c>
      <c r="C72" s="184">
        <f>基金残高に係る経年分析!G55</f>
        <v>13102</v>
      </c>
      <c r="D72" s="184">
        <f>基金残高に係る経年分析!H55</f>
        <v>12431</v>
      </c>
    </row>
    <row r="73" spans="1:16" x14ac:dyDescent="0.15">
      <c r="A73" s="183" t="s">
        <v>78</v>
      </c>
      <c r="B73" s="184">
        <f>基金残高に係る経年分析!F56</f>
        <v>436</v>
      </c>
      <c r="C73" s="184">
        <f>基金残高に係る経年分析!G56</f>
        <v>436</v>
      </c>
      <c r="D73" s="184">
        <f>基金残高に係る経年分析!H56</f>
        <v>437</v>
      </c>
    </row>
    <row r="74" spans="1:16" x14ac:dyDescent="0.15">
      <c r="A74" s="183" t="s">
        <v>79</v>
      </c>
      <c r="B74" s="184">
        <f>基金残高に係る経年分析!F57</f>
        <v>7600</v>
      </c>
      <c r="C74" s="184">
        <f>基金残高に係る経年分析!G57</f>
        <v>7389</v>
      </c>
      <c r="D74" s="184">
        <f>基金残高に係る経年分析!H57</f>
        <v>7585</v>
      </c>
    </row>
  </sheetData>
  <sheetProtection algorithmName="SHA-512" hashValue="JqyJPnN4dJrs/nuGjQEhp9RV43gWW+wptC4cayq7gBaeB9HUaGWD6drhtwmv3iSI+ZBbYmNcHZXxnyxUpBYCYA==" saltValue="k8EchNLvWbTlwrKjlkLBV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16305921</v>
      </c>
      <c r="S5" s="669"/>
      <c r="T5" s="669"/>
      <c r="U5" s="669"/>
      <c r="V5" s="669"/>
      <c r="W5" s="669"/>
      <c r="X5" s="669"/>
      <c r="Y5" s="670"/>
      <c r="Z5" s="671">
        <v>24.3</v>
      </c>
      <c r="AA5" s="671"/>
      <c r="AB5" s="671"/>
      <c r="AC5" s="671"/>
      <c r="AD5" s="672">
        <v>15585644</v>
      </c>
      <c r="AE5" s="672"/>
      <c r="AF5" s="672"/>
      <c r="AG5" s="672"/>
      <c r="AH5" s="672"/>
      <c r="AI5" s="672"/>
      <c r="AJ5" s="672"/>
      <c r="AK5" s="672"/>
      <c r="AL5" s="673">
        <v>45.4</v>
      </c>
      <c r="AM5" s="674"/>
      <c r="AN5" s="674"/>
      <c r="AO5" s="675"/>
      <c r="AP5" s="665" t="s">
        <v>228</v>
      </c>
      <c r="AQ5" s="666"/>
      <c r="AR5" s="666"/>
      <c r="AS5" s="666"/>
      <c r="AT5" s="666"/>
      <c r="AU5" s="666"/>
      <c r="AV5" s="666"/>
      <c r="AW5" s="666"/>
      <c r="AX5" s="666"/>
      <c r="AY5" s="666"/>
      <c r="AZ5" s="666"/>
      <c r="BA5" s="666"/>
      <c r="BB5" s="666"/>
      <c r="BC5" s="666"/>
      <c r="BD5" s="666"/>
      <c r="BE5" s="666"/>
      <c r="BF5" s="667"/>
      <c r="BG5" s="679">
        <v>15493079</v>
      </c>
      <c r="BH5" s="680"/>
      <c r="BI5" s="680"/>
      <c r="BJ5" s="680"/>
      <c r="BK5" s="680"/>
      <c r="BL5" s="680"/>
      <c r="BM5" s="680"/>
      <c r="BN5" s="681"/>
      <c r="BO5" s="682">
        <v>95</v>
      </c>
      <c r="BP5" s="682"/>
      <c r="BQ5" s="682"/>
      <c r="BR5" s="682"/>
      <c r="BS5" s="683">
        <v>195481</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581632</v>
      </c>
      <c r="S6" s="680"/>
      <c r="T6" s="680"/>
      <c r="U6" s="680"/>
      <c r="V6" s="680"/>
      <c r="W6" s="680"/>
      <c r="X6" s="680"/>
      <c r="Y6" s="681"/>
      <c r="Z6" s="682">
        <v>0.9</v>
      </c>
      <c r="AA6" s="682"/>
      <c r="AB6" s="682"/>
      <c r="AC6" s="682"/>
      <c r="AD6" s="683">
        <v>581632</v>
      </c>
      <c r="AE6" s="683"/>
      <c r="AF6" s="683"/>
      <c r="AG6" s="683"/>
      <c r="AH6" s="683"/>
      <c r="AI6" s="683"/>
      <c r="AJ6" s="683"/>
      <c r="AK6" s="683"/>
      <c r="AL6" s="684">
        <v>1.7</v>
      </c>
      <c r="AM6" s="685"/>
      <c r="AN6" s="685"/>
      <c r="AO6" s="686"/>
      <c r="AP6" s="676" t="s">
        <v>233</v>
      </c>
      <c r="AQ6" s="677"/>
      <c r="AR6" s="677"/>
      <c r="AS6" s="677"/>
      <c r="AT6" s="677"/>
      <c r="AU6" s="677"/>
      <c r="AV6" s="677"/>
      <c r="AW6" s="677"/>
      <c r="AX6" s="677"/>
      <c r="AY6" s="677"/>
      <c r="AZ6" s="677"/>
      <c r="BA6" s="677"/>
      <c r="BB6" s="677"/>
      <c r="BC6" s="677"/>
      <c r="BD6" s="677"/>
      <c r="BE6" s="677"/>
      <c r="BF6" s="678"/>
      <c r="BG6" s="679">
        <v>15493079</v>
      </c>
      <c r="BH6" s="680"/>
      <c r="BI6" s="680"/>
      <c r="BJ6" s="680"/>
      <c r="BK6" s="680"/>
      <c r="BL6" s="680"/>
      <c r="BM6" s="680"/>
      <c r="BN6" s="681"/>
      <c r="BO6" s="682">
        <v>95</v>
      </c>
      <c r="BP6" s="682"/>
      <c r="BQ6" s="682"/>
      <c r="BR6" s="682"/>
      <c r="BS6" s="683">
        <v>195481</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351605</v>
      </c>
      <c r="CS6" s="680"/>
      <c r="CT6" s="680"/>
      <c r="CU6" s="680"/>
      <c r="CV6" s="680"/>
      <c r="CW6" s="680"/>
      <c r="CX6" s="680"/>
      <c r="CY6" s="681"/>
      <c r="CZ6" s="673">
        <v>0.5</v>
      </c>
      <c r="DA6" s="674"/>
      <c r="DB6" s="674"/>
      <c r="DC6" s="693"/>
      <c r="DD6" s="688" t="s">
        <v>235</v>
      </c>
      <c r="DE6" s="680"/>
      <c r="DF6" s="680"/>
      <c r="DG6" s="680"/>
      <c r="DH6" s="680"/>
      <c r="DI6" s="680"/>
      <c r="DJ6" s="680"/>
      <c r="DK6" s="680"/>
      <c r="DL6" s="680"/>
      <c r="DM6" s="680"/>
      <c r="DN6" s="680"/>
      <c r="DO6" s="680"/>
      <c r="DP6" s="681"/>
      <c r="DQ6" s="688">
        <v>351604</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15790</v>
      </c>
      <c r="S7" s="680"/>
      <c r="T7" s="680"/>
      <c r="U7" s="680"/>
      <c r="V7" s="680"/>
      <c r="W7" s="680"/>
      <c r="X7" s="680"/>
      <c r="Y7" s="681"/>
      <c r="Z7" s="682">
        <v>0</v>
      </c>
      <c r="AA7" s="682"/>
      <c r="AB7" s="682"/>
      <c r="AC7" s="682"/>
      <c r="AD7" s="683">
        <v>15790</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6913234</v>
      </c>
      <c r="BH7" s="680"/>
      <c r="BI7" s="680"/>
      <c r="BJ7" s="680"/>
      <c r="BK7" s="680"/>
      <c r="BL7" s="680"/>
      <c r="BM7" s="680"/>
      <c r="BN7" s="681"/>
      <c r="BO7" s="682">
        <v>42.4</v>
      </c>
      <c r="BP7" s="682"/>
      <c r="BQ7" s="682"/>
      <c r="BR7" s="682"/>
      <c r="BS7" s="683">
        <v>195481</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5877702</v>
      </c>
      <c r="CS7" s="680"/>
      <c r="CT7" s="680"/>
      <c r="CU7" s="680"/>
      <c r="CV7" s="680"/>
      <c r="CW7" s="680"/>
      <c r="CX7" s="680"/>
      <c r="CY7" s="681"/>
      <c r="CZ7" s="682">
        <v>9</v>
      </c>
      <c r="DA7" s="682"/>
      <c r="DB7" s="682"/>
      <c r="DC7" s="682"/>
      <c r="DD7" s="688">
        <v>372588</v>
      </c>
      <c r="DE7" s="680"/>
      <c r="DF7" s="680"/>
      <c r="DG7" s="680"/>
      <c r="DH7" s="680"/>
      <c r="DI7" s="680"/>
      <c r="DJ7" s="680"/>
      <c r="DK7" s="680"/>
      <c r="DL7" s="680"/>
      <c r="DM7" s="680"/>
      <c r="DN7" s="680"/>
      <c r="DO7" s="680"/>
      <c r="DP7" s="681"/>
      <c r="DQ7" s="688">
        <v>4994162</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32992</v>
      </c>
      <c r="S8" s="680"/>
      <c r="T8" s="680"/>
      <c r="U8" s="680"/>
      <c r="V8" s="680"/>
      <c r="W8" s="680"/>
      <c r="X8" s="680"/>
      <c r="Y8" s="681"/>
      <c r="Z8" s="682">
        <v>0</v>
      </c>
      <c r="AA8" s="682"/>
      <c r="AB8" s="682"/>
      <c r="AC8" s="682"/>
      <c r="AD8" s="683">
        <v>32992</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220398</v>
      </c>
      <c r="BH8" s="680"/>
      <c r="BI8" s="680"/>
      <c r="BJ8" s="680"/>
      <c r="BK8" s="680"/>
      <c r="BL8" s="680"/>
      <c r="BM8" s="680"/>
      <c r="BN8" s="681"/>
      <c r="BO8" s="682">
        <v>1.4</v>
      </c>
      <c r="BP8" s="682"/>
      <c r="BQ8" s="682"/>
      <c r="BR8" s="682"/>
      <c r="BS8" s="688" t="s">
        <v>128</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18789826</v>
      </c>
      <c r="CS8" s="680"/>
      <c r="CT8" s="680"/>
      <c r="CU8" s="680"/>
      <c r="CV8" s="680"/>
      <c r="CW8" s="680"/>
      <c r="CX8" s="680"/>
      <c r="CY8" s="681"/>
      <c r="CZ8" s="682">
        <v>28.8</v>
      </c>
      <c r="DA8" s="682"/>
      <c r="DB8" s="682"/>
      <c r="DC8" s="682"/>
      <c r="DD8" s="688">
        <v>558543</v>
      </c>
      <c r="DE8" s="680"/>
      <c r="DF8" s="680"/>
      <c r="DG8" s="680"/>
      <c r="DH8" s="680"/>
      <c r="DI8" s="680"/>
      <c r="DJ8" s="680"/>
      <c r="DK8" s="680"/>
      <c r="DL8" s="680"/>
      <c r="DM8" s="680"/>
      <c r="DN8" s="680"/>
      <c r="DO8" s="680"/>
      <c r="DP8" s="681"/>
      <c r="DQ8" s="688">
        <v>9069549</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28202</v>
      </c>
      <c r="S9" s="680"/>
      <c r="T9" s="680"/>
      <c r="U9" s="680"/>
      <c r="V9" s="680"/>
      <c r="W9" s="680"/>
      <c r="X9" s="680"/>
      <c r="Y9" s="681"/>
      <c r="Z9" s="682">
        <v>0</v>
      </c>
      <c r="AA9" s="682"/>
      <c r="AB9" s="682"/>
      <c r="AC9" s="682"/>
      <c r="AD9" s="683">
        <v>28202</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5352244</v>
      </c>
      <c r="BH9" s="680"/>
      <c r="BI9" s="680"/>
      <c r="BJ9" s="680"/>
      <c r="BK9" s="680"/>
      <c r="BL9" s="680"/>
      <c r="BM9" s="680"/>
      <c r="BN9" s="681"/>
      <c r="BO9" s="682">
        <v>32.799999999999997</v>
      </c>
      <c r="BP9" s="682"/>
      <c r="BQ9" s="682"/>
      <c r="BR9" s="682"/>
      <c r="BS9" s="688" t="s">
        <v>235</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8963511</v>
      </c>
      <c r="CS9" s="680"/>
      <c r="CT9" s="680"/>
      <c r="CU9" s="680"/>
      <c r="CV9" s="680"/>
      <c r="CW9" s="680"/>
      <c r="CX9" s="680"/>
      <c r="CY9" s="681"/>
      <c r="CZ9" s="682">
        <v>13.7</v>
      </c>
      <c r="DA9" s="682"/>
      <c r="DB9" s="682"/>
      <c r="DC9" s="682"/>
      <c r="DD9" s="688">
        <v>12118</v>
      </c>
      <c r="DE9" s="680"/>
      <c r="DF9" s="680"/>
      <c r="DG9" s="680"/>
      <c r="DH9" s="680"/>
      <c r="DI9" s="680"/>
      <c r="DJ9" s="680"/>
      <c r="DK9" s="680"/>
      <c r="DL9" s="680"/>
      <c r="DM9" s="680"/>
      <c r="DN9" s="680"/>
      <c r="DO9" s="680"/>
      <c r="DP9" s="681"/>
      <c r="DQ9" s="688">
        <v>8484205</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235</v>
      </c>
      <c r="AA10" s="682"/>
      <c r="AB10" s="682"/>
      <c r="AC10" s="682"/>
      <c r="AD10" s="683" t="s">
        <v>128</v>
      </c>
      <c r="AE10" s="683"/>
      <c r="AF10" s="683"/>
      <c r="AG10" s="683"/>
      <c r="AH10" s="683"/>
      <c r="AI10" s="683"/>
      <c r="AJ10" s="683"/>
      <c r="AK10" s="683"/>
      <c r="AL10" s="684" t="s">
        <v>235</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359977</v>
      </c>
      <c r="BH10" s="680"/>
      <c r="BI10" s="680"/>
      <c r="BJ10" s="680"/>
      <c r="BK10" s="680"/>
      <c r="BL10" s="680"/>
      <c r="BM10" s="680"/>
      <c r="BN10" s="681"/>
      <c r="BO10" s="682">
        <v>2.2000000000000002</v>
      </c>
      <c r="BP10" s="682"/>
      <c r="BQ10" s="682"/>
      <c r="BR10" s="682"/>
      <c r="BS10" s="688" t="s">
        <v>128</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37521</v>
      </c>
      <c r="CS10" s="680"/>
      <c r="CT10" s="680"/>
      <c r="CU10" s="680"/>
      <c r="CV10" s="680"/>
      <c r="CW10" s="680"/>
      <c r="CX10" s="680"/>
      <c r="CY10" s="681"/>
      <c r="CZ10" s="682">
        <v>0.1</v>
      </c>
      <c r="DA10" s="682"/>
      <c r="DB10" s="682"/>
      <c r="DC10" s="682"/>
      <c r="DD10" s="688" t="s">
        <v>128</v>
      </c>
      <c r="DE10" s="680"/>
      <c r="DF10" s="680"/>
      <c r="DG10" s="680"/>
      <c r="DH10" s="680"/>
      <c r="DI10" s="680"/>
      <c r="DJ10" s="680"/>
      <c r="DK10" s="680"/>
      <c r="DL10" s="680"/>
      <c r="DM10" s="680"/>
      <c r="DN10" s="680"/>
      <c r="DO10" s="680"/>
      <c r="DP10" s="681"/>
      <c r="DQ10" s="688">
        <v>17521</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235</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980615</v>
      </c>
      <c r="BH11" s="680"/>
      <c r="BI11" s="680"/>
      <c r="BJ11" s="680"/>
      <c r="BK11" s="680"/>
      <c r="BL11" s="680"/>
      <c r="BM11" s="680"/>
      <c r="BN11" s="681"/>
      <c r="BO11" s="682">
        <v>6</v>
      </c>
      <c r="BP11" s="682"/>
      <c r="BQ11" s="682"/>
      <c r="BR11" s="682"/>
      <c r="BS11" s="688">
        <v>195481</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2558061</v>
      </c>
      <c r="CS11" s="680"/>
      <c r="CT11" s="680"/>
      <c r="CU11" s="680"/>
      <c r="CV11" s="680"/>
      <c r="CW11" s="680"/>
      <c r="CX11" s="680"/>
      <c r="CY11" s="681"/>
      <c r="CZ11" s="682">
        <v>3.9</v>
      </c>
      <c r="DA11" s="682"/>
      <c r="DB11" s="682"/>
      <c r="DC11" s="682"/>
      <c r="DD11" s="688">
        <v>496398</v>
      </c>
      <c r="DE11" s="680"/>
      <c r="DF11" s="680"/>
      <c r="DG11" s="680"/>
      <c r="DH11" s="680"/>
      <c r="DI11" s="680"/>
      <c r="DJ11" s="680"/>
      <c r="DK11" s="680"/>
      <c r="DL11" s="680"/>
      <c r="DM11" s="680"/>
      <c r="DN11" s="680"/>
      <c r="DO11" s="680"/>
      <c r="DP11" s="681"/>
      <c r="DQ11" s="688">
        <v>1391310</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2506430</v>
      </c>
      <c r="S12" s="680"/>
      <c r="T12" s="680"/>
      <c r="U12" s="680"/>
      <c r="V12" s="680"/>
      <c r="W12" s="680"/>
      <c r="X12" s="680"/>
      <c r="Y12" s="681"/>
      <c r="Z12" s="682">
        <v>3.7</v>
      </c>
      <c r="AA12" s="682"/>
      <c r="AB12" s="682"/>
      <c r="AC12" s="682"/>
      <c r="AD12" s="683">
        <v>2506430</v>
      </c>
      <c r="AE12" s="683"/>
      <c r="AF12" s="683"/>
      <c r="AG12" s="683"/>
      <c r="AH12" s="683"/>
      <c r="AI12" s="683"/>
      <c r="AJ12" s="683"/>
      <c r="AK12" s="683"/>
      <c r="AL12" s="684">
        <v>7.3</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7111361</v>
      </c>
      <c r="BH12" s="680"/>
      <c r="BI12" s="680"/>
      <c r="BJ12" s="680"/>
      <c r="BK12" s="680"/>
      <c r="BL12" s="680"/>
      <c r="BM12" s="680"/>
      <c r="BN12" s="681"/>
      <c r="BO12" s="682">
        <v>43.6</v>
      </c>
      <c r="BP12" s="682"/>
      <c r="BQ12" s="682"/>
      <c r="BR12" s="682"/>
      <c r="BS12" s="688" t="s">
        <v>128</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1535107</v>
      </c>
      <c r="CS12" s="680"/>
      <c r="CT12" s="680"/>
      <c r="CU12" s="680"/>
      <c r="CV12" s="680"/>
      <c r="CW12" s="680"/>
      <c r="CX12" s="680"/>
      <c r="CY12" s="681"/>
      <c r="CZ12" s="682">
        <v>2.4</v>
      </c>
      <c r="DA12" s="682"/>
      <c r="DB12" s="682"/>
      <c r="DC12" s="682"/>
      <c r="DD12" s="688">
        <v>101392</v>
      </c>
      <c r="DE12" s="680"/>
      <c r="DF12" s="680"/>
      <c r="DG12" s="680"/>
      <c r="DH12" s="680"/>
      <c r="DI12" s="680"/>
      <c r="DJ12" s="680"/>
      <c r="DK12" s="680"/>
      <c r="DL12" s="680"/>
      <c r="DM12" s="680"/>
      <c r="DN12" s="680"/>
      <c r="DO12" s="680"/>
      <c r="DP12" s="681"/>
      <c r="DQ12" s="688">
        <v>613819</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16733</v>
      </c>
      <c r="S13" s="680"/>
      <c r="T13" s="680"/>
      <c r="U13" s="680"/>
      <c r="V13" s="680"/>
      <c r="W13" s="680"/>
      <c r="X13" s="680"/>
      <c r="Y13" s="681"/>
      <c r="Z13" s="682">
        <v>0</v>
      </c>
      <c r="AA13" s="682"/>
      <c r="AB13" s="682"/>
      <c r="AC13" s="682"/>
      <c r="AD13" s="683">
        <v>16733</v>
      </c>
      <c r="AE13" s="683"/>
      <c r="AF13" s="683"/>
      <c r="AG13" s="683"/>
      <c r="AH13" s="683"/>
      <c r="AI13" s="683"/>
      <c r="AJ13" s="683"/>
      <c r="AK13" s="683"/>
      <c r="AL13" s="684">
        <v>0</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7082557</v>
      </c>
      <c r="BH13" s="680"/>
      <c r="BI13" s="680"/>
      <c r="BJ13" s="680"/>
      <c r="BK13" s="680"/>
      <c r="BL13" s="680"/>
      <c r="BM13" s="680"/>
      <c r="BN13" s="681"/>
      <c r="BO13" s="682">
        <v>43.4</v>
      </c>
      <c r="BP13" s="682"/>
      <c r="BQ13" s="682"/>
      <c r="BR13" s="682"/>
      <c r="BS13" s="688" t="s">
        <v>235</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10133388</v>
      </c>
      <c r="CS13" s="680"/>
      <c r="CT13" s="680"/>
      <c r="CU13" s="680"/>
      <c r="CV13" s="680"/>
      <c r="CW13" s="680"/>
      <c r="CX13" s="680"/>
      <c r="CY13" s="681"/>
      <c r="CZ13" s="682">
        <v>15.5</v>
      </c>
      <c r="DA13" s="682"/>
      <c r="DB13" s="682"/>
      <c r="DC13" s="682"/>
      <c r="DD13" s="688">
        <v>6424251</v>
      </c>
      <c r="DE13" s="680"/>
      <c r="DF13" s="680"/>
      <c r="DG13" s="680"/>
      <c r="DH13" s="680"/>
      <c r="DI13" s="680"/>
      <c r="DJ13" s="680"/>
      <c r="DK13" s="680"/>
      <c r="DL13" s="680"/>
      <c r="DM13" s="680"/>
      <c r="DN13" s="680"/>
      <c r="DO13" s="680"/>
      <c r="DP13" s="681"/>
      <c r="DQ13" s="688">
        <v>3894608</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235</v>
      </c>
      <c r="S14" s="680"/>
      <c r="T14" s="680"/>
      <c r="U14" s="680"/>
      <c r="V14" s="680"/>
      <c r="W14" s="680"/>
      <c r="X14" s="680"/>
      <c r="Y14" s="681"/>
      <c r="Z14" s="682" t="s">
        <v>128</v>
      </c>
      <c r="AA14" s="682"/>
      <c r="AB14" s="682"/>
      <c r="AC14" s="682"/>
      <c r="AD14" s="683" t="s">
        <v>235</v>
      </c>
      <c r="AE14" s="683"/>
      <c r="AF14" s="683"/>
      <c r="AG14" s="683"/>
      <c r="AH14" s="683"/>
      <c r="AI14" s="683"/>
      <c r="AJ14" s="683"/>
      <c r="AK14" s="683"/>
      <c r="AL14" s="684" t="s">
        <v>235</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422085</v>
      </c>
      <c r="BH14" s="680"/>
      <c r="BI14" s="680"/>
      <c r="BJ14" s="680"/>
      <c r="BK14" s="680"/>
      <c r="BL14" s="680"/>
      <c r="BM14" s="680"/>
      <c r="BN14" s="681"/>
      <c r="BO14" s="682">
        <v>2.6</v>
      </c>
      <c r="BP14" s="682"/>
      <c r="BQ14" s="682"/>
      <c r="BR14" s="682"/>
      <c r="BS14" s="688" t="s">
        <v>128</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3966697</v>
      </c>
      <c r="CS14" s="680"/>
      <c r="CT14" s="680"/>
      <c r="CU14" s="680"/>
      <c r="CV14" s="680"/>
      <c r="CW14" s="680"/>
      <c r="CX14" s="680"/>
      <c r="CY14" s="681"/>
      <c r="CZ14" s="682">
        <v>6.1</v>
      </c>
      <c r="DA14" s="682"/>
      <c r="DB14" s="682"/>
      <c r="DC14" s="682"/>
      <c r="DD14" s="688">
        <v>109297</v>
      </c>
      <c r="DE14" s="680"/>
      <c r="DF14" s="680"/>
      <c r="DG14" s="680"/>
      <c r="DH14" s="680"/>
      <c r="DI14" s="680"/>
      <c r="DJ14" s="680"/>
      <c r="DK14" s="680"/>
      <c r="DL14" s="680"/>
      <c r="DM14" s="680"/>
      <c r="DN14" s="680"/>
      <c r="DO14" s="680"/>
      <c r="DP14" s="681"/>
      <c r="DQ14" s="688">
        <v>2205743</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172379</v>
      </c>
      <c r="S15" s="680"/>
      <c r="T15" s="680"/>
      <c r="U15" s="680"/>
      <c r="V15" s="680"/>
      <c r="W15" s="680"/>
      <c r="X15" s="680"/>
      <c r="Y15" s="681"/>
      <c r="Z15" s="682">
        <v>0.3</v>
      </c>
      <c r="AA15" s="682"/>
      <c r="AB15" s="682"/>
      <c r="AC15" s="682"/>
      <c r="AD15" s="683">
        <v>172379</v>
      </c>
      <c r="AE15" s="683"/>
      <c r="AF15" s="683"/>
      <c r="AG15" s="683"/>
      <c r="AH15" s="683"/>
      <c r="AI15" s="683"/>
      <c r="AJ15" s="683"/>
      <c r="AK15" s="683"/>
      <c r="AL15" s="684">
        <v>0.5</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1046399</v>
      </c>
      <c r="BH15" s="680"/>
      <c r="BI15" s="680"/>
      <c r="BJ15" s="680"/>
      <c r="BK15" s="680"/>
      <c r="BL15" s="680"/>
      <c r="BM15" s="680"/>
      <c r="BN15" s="681"/>
      <c r="BO15" s="682">
        <v>6.4</v>
      </c>
      <c r="BP15" s="682"/>
      <c r="BQ15" s="682"/>
      <c r="BR15" s="682"/>
      <c r="BS15" s="688" t="s">
        <v>128</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6444492</v>
      </c>
      <c r="CS15" s="680"/>
      <c r="CT15" s="680"/>
      <c r="CU15" s="680"/>
      <c r="CV15" s="680"/>
      <c r="CW15" s="680"/>
      <c r="CX15" s="680"/>
      <c r="CY15" s="681"/>
      <c r="CZ15" s="682">
        <v>9.9</v>
      </c>
      <c r="DA15" s="682"/>
      <c r="DB15" s="682"/>
      <c r="DC15" s="682"/>
      <c r="DD15" s="688">
        <v>1223280</v>
      </c>
      <c r="DE15" s="680"/>
      <c r="DF15" s="680"/>
      <c r="DG15" s="680"/>
      <c r="DH15" s="680"/>
      <c r="DI15" s="680"/>
      <c r="DJ15" s="680"/>
      <c r="DK15" s="680"/>
      <c r="DL15" s="680"/>
      <c r="DM15" s="680"/>
      <c r="DN15" s="680"/>
      <c r="DO15" s="680"/>
      <c r="DP15" s="681"/>
      <c r="DQ15" s="688">
        <v>4683600</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235</v>
      </c>
      <c r="BH16" s="680"/>
      <c r="BI16" s="680"/>
      <c r="BJ16" s="680"/>
      <c r="BK16" s="680"/>
      <c r="BL16" s="680"/>
      <c r="BM16" s="680"/>
      <c r="BN16" s="681"/>
      <c r="BO16" s="682" t="s">
        <v>235</v>
      </c>
      <c r="BP16" s="682"/>
      <c r="BQ16" s="682"/>
      <c r="BR16" s="682"/>
      <c r="BS16" s="688" t="s">
        <v>235</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454010</v>
      </c>
      <c r="CS16" s="680"/>
      <c r="CT16" s="680"/>
      <c r="CU16" s="680"/>
      <c r="CV16" s="680"/>
      <c r="CW16" s="680"/>
      <c r="CX16" s="680"/>
      <c r="CY16" s="681"/>
      <c r="CZ16" s="682">
        <v>0.7</v>
      </c>
      <c r="DA16" s="682"/>
      <c r="DB16" s="682"/>
      <c r="DC16" s="682"/>
      <c r="DD16" s="688" t="s">
        <v>128</v>
      </c>
      <c r="DE16" s="680"/>
      <c r="DF16" s="680"/>
      <c r="DG16" s="680"/>
      <c r="DH16" s="680"/>
      <c r="DI16" s="680"/>
      <c r="DJ16" s="680"/>
      <c r="DK16" s="680"/>
      <c r="DL16" s="680"/>
      <c r="DM16" s="680"/>
      <c r="DN16" s="680"/>
      <c r="DO16" s="680"/>
      <c r="DP16" s="681"/>
      <c r="DQ16" s="688" t="s">
        <v>235</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86212</v>
      </c>
      <c r="S17" s="680"/>
      <c r="T17" s="680"/>
      <c r="U17" s="680"/>
      <c r="V17" s="680"/>
      <c r="W17" s="680"/>
      <c r="X17" s="680"/>
      <c r="Y17" s="681"/>
      <c r="Z17" s="682">
        <v>0.1</v>
      </c>
      <c r="AA17" s="682"/>
      <c r="AB17" s="682"/>
      <c r="AC17" s="682"/>
      <c r="AD17" s="683">
        <v>86212</v>
      </c>
      <c r="AE17" s="683"/>
      <c r="AF17" s="683"/>
      <c r="AG17" s="683"/>
      <c r="AH17" s="683"/>
      <c r="AI17" s="683"/>
      <c r="AJ17" s="683"/>
      <c r="AK17" s="683"/>
      <c r="AL17" s="684">
        <v>0.3</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235</v>
      </c>
      <c r="BP17" s="682"/>
      <c r="BQ17" s="682"/>
      <c r="BR17" s="682"/>
      <c r="BS17" s="688" t="s">
        <v>235</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6092291</v>
      </c>
      <c r="CS17" s="680"/>
      <c r="CT17" s="680"/>
      <c r="CU17" s="680"/>
      <c r="CV17" s="680"/>
      <c r="CW17" s="680"/>
      <c r="CX17" s="680"/>
      <c r="CY17" s="681"/>
      <c r="CZ17" s="682">
        <v>9.3000000000000007</v>
      </c>
      <c r="DA17" s="682"/>
      <c r="DB17" s="682"/>
      <c r="DC17" s="682"/>
      <c r="DD17" s="688" t="s">
        <v>128</v>
      </c>
      <c r="DE17" s="680"/>
      <c r="DF17" s="680"/>
      <c r="DG17" s="680"/>
      <c r="DH17" s="680"/>
      <c r="DI17" s="680"/>
      <c r="DJ17" s="680"/>
      <c r="DK17" s="680"/>
      <c r="DL17" s="680"/>
      <c r="DM17" s="680"/>
      <c r="DN17" s="680"/>
      <c r="DO17" s="680"/>
      <c r="DP17" s="681"/>
      <c r="DQ17" s="688">
        <v>5946981</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18609953</v>
      </c>
      <c r="S18" s="680"/>
      <c r="T18" s="680"/>
      <c r="U18" s="680"/>
      <c r="V18" s="680"/>
      <c r="W18" s="680"/>
      <c r="X18" s="680"/>
      <c r="Y18" s="681"/>
      <c r="Z18" s="682">
        <v>27.8</v>
      </c>
      <c r="AA18" s="682"/>
      <c r="AB18" s="682"/>
      <c r="AC18" s="682"/>
      <c r="AD18" s="683">
        <v>15296244</v>
      </c>
      <c r="AE18" s="683"/>
      <c r="AF18" s="683"/>
      <c r="AG18" s="683"/>
      <c r="AH18" s="683"/>
      <c r="AI18" s="683"/>
      <c r="AJ18" s="683"/>
      <c r="AK18" s="683"/>
      <c r="AL18" s="684">
        <v>44.5</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235</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15296244</v>
      </c>
      <c r="S19" s="680"/>
      <c r="T19" s="680"/>
      <c r="U19" s="680"/>
      <c r="V19" s="680"/>
      <c r="W19" s="680"/>
      <c r="X19" s="680"/>
      <c r="Y19" s="681"/>
      <c r="Z19" s="682">
        <v>22.8</v>
      </c>
      <c r="AA19" s="682"/>
      <c r="AB19" s="682"/>
      <c r="AC19" s="682"/>
      <c r="AD19" s="683">
        <v>15296244</v>
      </c>
      <c r="AE19" s="683"/>
      <c r="AF19" s="683"/>
      <c r="AG19" s="683"/>
      <c r="AH19" s="683"/>
      <c r="AI19" s="683"/>
      <c r="AJ19" s="683"/>
      <c r="AK19" s="683"/>
      <c r="AL19" s="684">
        <v>44.5</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812842</v>
      </c>
      <c r="BH19" s="680"/>
      <c r="BI19" s="680"/>
      <c r="BJ19" s="680"/>
      <c r="BK19" s="680"/>
      <c r="BL19" s="680"/>
      <c r="BM19" s="680"/>
      <c r="BN19" s="681"/>
      <c r="BO19" s="682">
        <v>5</v>
      </c>
      <c r="BP19" s="682"/>
      <c r="BQ19" s="682"/>
      <c r="BR19" s="682"/>
      <c r="BS19" s="688" t="s">
        <v>128</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235</v>
      </c>
      <c r="DA19" s="682"/>
      <c r="DB19" s="682"/>
      <c r="DC19" s="682"/>
      <c r="DD19" s="688" t="s">
        <v>235</v>
      </c>
      <c r="DE19" s="680"/>
      <c r="DF19" s="680"/>
      <c r="DG19" s="680"/>
      <c r="DH19" s="680"/>
      <c r="DI19" s="680"/>
      <c r="DJ19" s="680"/>
      <c r="DK19" s="680"/>
      <c r="DL19" s="680"/>
      <c r="DM19" s="680"/>
      <c r="DN19" s="680"/>
      <c r="DO19" s="680"/>
      <c r="DP19" s="681"/>
      <c r="DQ19" s="688" t="s">
        <v>235</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1409637</v>
      </c>
      <c r="S20" s="680"/>
      <c r="T20" s="680"/>
      <c r="U20" s="680"/>
      <c r="V20" s="680"/>
      <c r="W20" s="680"/>
      <c r="X20" s="680"/>
      <c r="Y20" s="681"/>
      <c r="Z20" s="682">
        <v>2.1</v>
      </c>
      <c r="AA20" s="682"/>
      <c r="AB20" s="682"/>
      <c r="AC20" s="682"/>
      <c r="AD20" s="683" t="s">
        <v>235</v>
      </c>
      <c r="AE20" s="683"/>
      <c r="AF20" s="683"/>
      <c r="AG20" s="683"/>
      <c r="AH20" s="683"/>
      <c r="AI20" s="683"/>
      <c r="AJ20" s="683"/>
      <c r="AK20" s="683"/>
      <c r="AL20" s="684" t="s">
        <v>235</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812842</v>
      </c>
      <c r="BH20" s="680"/>
      <c r="BI20" s="680"/>
      <c r="BJ20" s="680"/>
      <c r="BK20" s="680"/>
      <c r="BL20" s="680"/>
      <c r="BM20" s="680"/>
      <c r="BN20" s="681"/>
      <c r="BO20" s="682">
        <v>5</v>
      </c>
      <c r="BP20" s="682"/>
      <c r="BQ20" s="682"/>
      <c r="BR20" s="682"/>
      <c r="BS20" s="688" t="s">
        <v>128</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65204211</v>
      </c>
      <c r="CS20" s="680"/>
      <c r="CT20" s="680"/>
      <c r="CU20" s="680"/>
      <c r="CV20" s="680"/>
      <c r="CW20" s="680"/>
      <c r="CX20" s="680"/>
      <c r="CY20" s="681"/>
      <c r="CZ20" s="682">
        <v>100</v>
      </c>
      <c r="DA20" s="682"/>
      <c r="DB20" s="682"/>
      <c r="DC20" s="682"/>
      <c r="DD20" s="688">
        <v>9297867</v>
      </c>
      <c r="DE20" s="680"/>
      <c r="DF20" s="680"/>
      <c r="DG20" s="680"/>
      <c r="DH20" s="680"/>
      <c r="DI20" s="680"/>
      <c r="DJ20" s="680"/>
      <c r="DK20" s="680"/>
      <c r="DL20" s="680"/>
      <c r="DM20" s="680"/>
      <c r="DN20" s="680"/>
      <c r="DO20" s="680"/>
      <c r="DP20" s="681"/>
      <c r="DQ20" s="688">
        <v>41653102</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v>1904072</v>
      </c>
      <c r="S21" s="680"/>
      <c r="T21" s="680"/>
      <c r="U21" s="680"/>
      <c r="V21" s="680"/>
      <c r="W21" s="680"/>
      <c r="X21" s="680"/>
      <c r="Y21" s="681"/>
      <c r="Z21" s="682">
        <v>2.8</v>
      </c>
      <c r="AA21" s="682"/>
      <c r="AB21" s="682"/>
      <c r="AC21" s="682"/>
      <c r="AD21" s="683" t="s">
        <v>235</v>
      </c>
      <c r="AE21" s="683"/>
      <c r="AF21" s="683"/>
      <c r="AG21" s="683"/>
      <c r="AH21" s="683"/>
      <c r="AI21" s="683"/>
      <c r="AJ21" s="683"/>
      <c r="AK21" s="683"/>
      <c r="AL21" s="684" t="s">
        <v>128</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92565</v>
      </c>
      <c r="BH21" s="680"/>
      <c r="BI21" s="680"/>
      <c r="BJ21" s="680"/>
      <c r="BK21" s="680"/>
      <c r="BL21" s="680"/>
      <c r="BM21" s="680"/>
      <c r="BN21" s="681"/>
      <c r="BO21" s="682">
        <v>0.6</v>
      </c>
      <c r="BP21" s="682"/>
      <c r="BQ21" s="682"/>
      <c r="BR21" s="682"/>
      <c r="BS21" s="688" t="s">
        <v>235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38356244</v>
      </c>
      <c r="S22" s="680"/>
      <c r="T22" s="680"/>
      <c r="U22" s="680"/>
      <c r="V22" s="680"/>
      <c r="W22" s="680"/>
      <c r="X22" s="680"/>
      <c r="Y22" s="681"/>
      <c r="Z22" s="682">
        <v>57.3</v>
      </c>
      <c r="AA22" s="682"/>
      <c r="AB22" s="682"/>
      <c r="AC22" s="682"/>
      <c r="AD22" s="683">
        <v>34322258</v>
      </c>
      <c r="AE22" s="683"/>
      <c r="AF22" s="683"/>
      <c r="AG22" s="683"/>
      <c r="AH22" s="683"/>
      <c r="AI22" s="683"/>
      <c r="AJ22" s="683"/>
      <c r="AK22" s="683"/>
      <c r="AL22" s="684">
        <v>99.9</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18503</v>
      </c>
      <c r="S23" s="680"/>
      <c r="T23" s="680"/>
      <c r="U23" s="680"/>
      <c r="V23" s="680"/>
      <c r="W23" s="680"/>
      <c r="X23" s="680"/>
      <c r="Y23" s="681"/>
      <c r="Z23" s="682">
        <v>0</v>
      </c>
      <c r="AA23" s="682"/>
      <c r="AB23" s="682"/>
      <c r="AC23" s="682"/>
      <c r="AD23" s="683">
        <v>18503</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v>720277</v>
      </c>
      <c r="BH23" s="680"/>
      <c r="BI23" s="680"/>
      <c r="BJ23" s="680"/>
      <c r="BK23" s="680"/>
      <c r="BL23" s="680"/>
      <c r="BM23" s="680"/>
      <c r="BN23" s="681"/>
      <c r="BO23" s="682">
        <v>4.4000000000000004</v>
      </c>
      <c r="BP23" s="682"/>
      <c r="BQ23" s="682"/>
      <c r="BR23" s="682"/>
      <c r="BS23" s="688" t="s">
        <v>128</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720665</v>
      </c>
      <c r="S24" s="680"/>
      <c r="T24" s="680"/>
      <c r="U24" s="680"/>
      <c r="V24" s="680"/>
      <c r="W24" s="680"/>
      <c r="X24" s="680"/>
      <c r="Y24" s="681"/>
      <c r="Z24" s="682">
        <v>1.1000000000000001</v>
      </c>
      <c r="AA24" s="682"/>
      <c r="AB24" s="682"/>
      <c r="AC24" s="682"/>
      <c r="AD24" s="683" t="s">
        <v>128</v>
      </c>
      <c r="AE24" s="683"/>
      <c r="AF24" s="683"/>
      <c r="AG24" s="683"/>
      <c r="AH24" s="683"/>
      <c r="AI24" s="683"/>
      <c r="AJ24" s="683"/>
      <c r="AK24" s="683"/>
      <c r="AL24" s="684" t="s">
        <v>128</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25478132</v>
      </c>
      <c r="CS24" s="669"/>
      <c r="CT24" s="669"/>
      <c r="CU24" s="669"/>
      <c r="CV24" s="669"/>
      <c r="CW24" s="669"/>
      <c r="CX24" s="669"/>
      <c r="CY24" s="670"/>
      <c r="CZ24" s="673">
        <v>39.1</v>
      </c>
      <c r="DA24" s="674"/>
      <c r="DB24" s="674"/>
      <c r="DC24" s="693"/>
      <c r="DD24" s="712">
        <v>16947082</v>
      </c>
      <c r="DE24" s="669"/>
      <c r="DF24" s="669"/>
      <c r="DG24" s="669"/>
      <c r="DH24" s="669"/>
      <c r="DI24" s="669"/>
      <c r="DJ24" s="669"/>
      <c r="DK24" s="670"/>
      <c r="DL24" s="712">
        <v>16643534</v>
      </c>
      <c r="DM24" s="669"/>
      <c r="DN24" s="669"/>
      <c r="DO24" s="669"/>
      <c r="DP24" s="669"/>
      <c r="DQ24" s="669"/>
      <c r="DR24" s="669"/>
      <c r="DS24" s="669"/>
      <c r="DT24" s="669"/>
      <c r="DU24" s="669"/>
      <c r="DV24" s="670"/>
      <c r="DW24" s="673">
        <v>45.9</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647646</v>
      </c>
      <c r="S25" s="680"/>
      <c r="T25" s="680"/>
      <c r="U25" s="680"/>
      <c r="V25" s="680"/>
      <c r="W25" s="680"/>
      <c r="X25" s="680"/>
      <c r="Y25" s="681"/>
      <c r="Z25" s="682">
        <v>1</v>
      </c>
      <c r="AA25" s="682"/>
      <c r="AB25" s="682"/>
      <c r="AC25" s="682"/>
      <c r="AD25" s="683">
        <v>5268</v>
      </c>
      <c r="AE25" s="683"/>
      <c r="AF25" s="683"/>
      <c r="AG25" s="683"/>
      <c r="AH25" s="683"/>
      <c r="AI25" s="683"/>
      <c r="AJ25" s="683"/>
      <c r="AK25" s="683"/>
      <c r="AL25" s="684">
        <v>0</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235</v>
      </c>
      <c r="BH25" s="680"/>
      <c r="BI25" s="680"/>
      <c r="BJ25" s="680"/>
      <c r="BK25" s="680"/>
      <c r="BL25" s="680"/>
      <c r="BM25" s="680"/>
      <c r="BN25" s="681"/>
      <c r="BO25" s="682" t="s">
        <v>235</v>
      </c>
      <c r="BP25" s="682"/>
      <c r="BQ25" s="682"/>
      <c r="BR25" s="682"/>
      <c r="BS25" s="688" t="s">
        <v>235</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7435476</v>
      </c>
      <c r="CS25" s="715"/>
      <c r="CT25" s="715"/>
      <c r="CU25" s="715"/>
      <c r="CV25" s="715"/>
      <c r="CW25" s="715"/>
      <c r="CX25" s="715"/>
      <c r="CY25" s="716"/>
      <c r="CZ25" s="684">
        <v>11.4</v>
      </c>
      <c r="DA25" s="713"/>
      <c r="DB25" s="713"/>
      <c r="DC25" s="717"/>
      <c r="DD25" s="688">
        <v>7105706</v>
      </c>
      <c r="DE25" s="715"/>
      <c r="DF25" s="715"/>
      <c r="DG25" s="715"/>
      <c r="DH25" s="715"/>
      <c r="DI25" s="715"/>
      <c r="DJ25" s="715"/>
      <c r="DK25" s="716"/>
      <c r="DL25" s="688">
        <v>6804062</v>
      </c>
      <c r="DM25" s="715"/>
      <c r="DN25" s="715"/>
      <c r="DO25" s="715"/>
      <c r="DP25" s="715"/>
      <c r="DQ25" s="715"/>
      <c r="DR25" s="715"/>
      <c r="DS25" s="715"/>
      <c r="DT25" s="715"/>
      <c r="DU25" s="715"/>
      <c r="DV25" s="716"/>
      <c r="DW25" s="684">
        <v>18.8</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97775</v>
      </c>
      <c r="S26" s="680"/>
      <c r="T26" s="680"/>
      <c r="U26" s="680"/>
      <c r="V26" s="680"/>
      <c r="W26" s="680"/>
      <c r="X26" s="680"/>
      <c r="Y26" s="681"/>
      <c r="Z26" s="682">
        <v>0.1</v>
      </c>
      <c r="AA26" s="682"/>
      <c r="AB26" s="682"/>
      <c r="AC26" s="682"/>
      <c r="AD26" s="683" t="s">
        <v>235</v>
      </c>
      <c r="AE26" s="683"/>
      <c r="AF26" s="683"/>
      <c r="AG26" s="683"/>
      <c r="AH26" s="683"/>
      <c r="AI26" s="683"/>
      <c r="AJ26" s="683"/>
      <c r="AK26" s="683"/>
      <c r="AL26" s="684" t="s">
        <v>128</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235</v>
      </c>
      <c r="BP26" s="682"/>
      <c r="BQ26" s="682"/>
      <c r="BR26" s="682"/>
      <c r="BS26" s="688" t="s">
        <v>128</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5036019</v>
      </c>
      <c r="CS26" s="680"/>
      <c r="CT26" s="680"/>
      <c r="CU26" s="680"/>
      <c r="CV26" s="680"/>
      <c r="CW26" s="680"/>
      <c r="CX26" s="680"/>
      <c r="CY26" s="681"/>
      <c r="CZ26" s="684">
        <v>7.7</v>
      </c>
      <c r="DA26" s="713"/>
      <c r="DB26" s="713"/>
      <c r="DC26" s="717"/>
      <c r="DD26" s="688">
        <v>4727105</v>
      </c>
      <c r="DE26" s="680"/>
      <c r="DF26" s="680"/>
      <c r="DG26" s="680"/>
      <c r="DH26" s="680"/>
      <c r="DI26" s="680"/>
      <c r="DJ26" s="680"/>
      <c r="DK26" s="681"/>
      <c r="DL26" s="688" t="s">
        <v>235</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8654637</v>
      </c>
      <c r="S27" s="680"/>
      <c r="T27" s="680"/>
      <c r="U27" s="680"/>
      <c r="V27" s="680"/>
      <c r="W27" s="680"/>
      <c r="X27" s="680"/>
      <c r="Y27" s="681"/>
      <c r="Z27" s="682">
        <v>12.9</v>
      </c>
      <c r="AA27" s="682"/>
      <c r="AB27" s="682"/>
      <c r="AC27" s="682"/>
      <c r="AD27" s="683" t="s">
        <v>128</v>
      </c>
      <c r="AE27" s="683"/>
      <c r="AF27" s="683"/>
      <c r="AG27" s="683"/>
      <c r="AH27" s="683"/>
      <c r="AI27" s="683"/>
      <c r="AJ27" s="683"/>
      <c r="AK27" s="683"/>
      <c r="AL27" s="684" t="s">
        <v>235</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16305921</v>
      </c>
      <c r="BH27" s="680"/>
      <c r="BI27" s="680"/>
      <c r="BJ27" s="680"/>
      <c r="BK27" s="680"/>
      <c r="BL27" s="680"/>
      <c r="BM27" s="680"/>
      <c r="BN27" s="681"/>
      <c r="BO27" s="682">
        <v>100</v>
      </c>
      <c r="BP27" s="682"/>
      <c r="BQ27" s="682"/>
      <c r="BR27" s="682"/>
      <c r="BS27" s="688">
        <v>195481</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11950365</v>
      </c>
      <c r="CS27" s="715"/>
      <c r="CT27" s="715"/>
      <c r="CU27" s="715"/>
      <c r="CV27" s="715"/>
      <c r="CW27" s="715"/>
      <c r="CX27" s="715"/>
      <c r="CY27" s="716"/>
      <c r="CZ27" s="684">
        <v>18.3</v>
      </c>
      <c r="DA27" s="713"/>
      <c r="DB27" s="713"/>
      <c r="DC27" s="717"/>
      <c r="DD27" s="688">
        <v>3894395</v>
      </c>
      <c r="DE27" s="715"/>
      <c r="DF27" s="715"/>
      <c r="DG27" s="715"/>
      <c r="DH27" s="715"/>
      <c r="DI27" s="715"/>
      <c r="DJ27" s="715"/>
      <c r="DK27" s="716"/>
      <c r="DL27" s="688">
        <v>3892491</v>
      </c>
      <c r="DM27" s="715"/>
      <c r="DN27" s="715"/>
      <c r="DO27" s="715"/>
      <c r="DP27" s="715"/>
      <c r="DQ27" s="715"/>
      <c r="DR27" s="715"/>
      <c r="DS27" s="715"/>
      <c r="DT27" s="715"/>
      <c r="DU27" s="715"/>
      <c r="DV27" s="716"/>
      <c r="DW27" s="684">
        <v>10.7</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303</v>
      </c>
      <c r="S28" s="680"/>
      <c r="T28" s="680"/>
      <c r="U28" s="680"/>
      <c r="V28" s="680"/>
      <c r="W28" s="680"/>
      <c r="X28" s="680"/>
      <c r="Y28" s="681"/>
      <c r="Z28" s="682" t="s">
        <v>235</v>
      </c>
      <c r="AA28" s="682"/>
      <c r="AB28" s="682"/>
      <c r="AC28" s="682"/>
      <c r="AD28" s="683" t="s">
        <v>128</v>
      </c>
      <c r="AE28" s="683"/>
      <c r="AF28" s="683"/>
      <c r="AG28" s="683"/>
      <c r="AH28" s="683"/>
      <c r="AI28" s="683"/>
      <c r="AJ28" s="683"/>
      <c r="AK28" s="683"/>
      <c r="AL28" s="684" t="s">
        <v>235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6092291</v>
      </c>
      <c r="CS28" s="680"/>
      <c r="CT28" s="680"/>
      <c r="CU28" s="680"/>
      <c r="CV28" s="680"/>
      <c r="CW28" s="680"/>
      <c r="CX28" s="680"/>
      <c r="CY28" s="681"/>
      <c r="CZ28" s="684">
        <v>9.3000000000000007</v>
      </c>
      <c r="DA28" s="713"/>
      <c r="DB28" s="713"/>
      <c r="DC28" s="717"/>
      <c r="DD28" s="688">
        <v>5946981</v>
      </c>
      <c r="DE28" s="680"/>
      <c r="DF28" s="680"/>
      <c r="DG28" s="680"/>
      <c r="DH28" s="680"/>
      <c r="DI28" s="680"/>
      <c r="DJ28" s="680"/>
      <c r="DK28" s="681"/>
      <c r="DL28" s="688">
        <v>5946981</v>
      </c>
      <c r="DM28" s="680"/>
      <c r="DN28" s="680"/>
      <c r="DO28" s="680"/>
      <c r="DP28" s="680"/>
      <c r="DQ28" s="680"/>
      <c r="DR28" s="680"/>
      <c r="DS28" s="680"/>
      <c r="DT28" s="680"/>
      <c r="DU28" s="680"/>
      <c r="DV28" s="681"/>
      <c r="DW28" s="684">
        <v>16.399999999999999</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4937332</v>
      </c>
      <c r="S29" s="680"/>
      <c r="T29" s="680"/>
      <c r="U29" s="680"/>
      <c r="V29" s="680"/>
      <c r="W29" s="680"/>
      <c r="X29" s="680"/>
      <c r="Y29" s="681"/>
      <c r="Z29" s="682">
        <v>7.4</v>
      </c>
      <c r="AA29" s="682"/>
      <c r="AB29" s="682"/>
      <c r="AC29" s="682"/>
      <c r="AD29" s="683" t="s">
        <v>235</v>
      </c>
      <c r="AE29" s="683"/>
      <c r="AF29" s="683"/>
      <c r="AG29" s="683"/>
      <c r="AH29" s="683"/>
      <c r="AI29" s="683"/>
      <c r="AJ29" s="683"/>
      <c r="AK29" s="683"/>
      <c r="AL29" s="684" t="s">
        <v>128</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70</v>
      </c>
      <c r="CG29" s="695"/>
      <c r="CH29" s="695"/>
      <c r="CI29" s="695"/>
      <c r="CJ29" s="695"/>
      <c r="CK29" s="695"/>
      <c r="CL29" s="695"/>
      <c r="CM29" s="695"/>
      <c r="CN29" s="695"/>
      <c r="CO29" s="695"/>
      <c r="CP29" s="695"/>
      <c r="CQ29" s="696"/>
      <c r="CR29" s="679">
        <v>6089863</v>
      </c>
      <c r="CS29" s="715"/>
      <c r="CT29" s="715"/>
      <c r="CU29" s="715"/>
      <c r="CV29" s="715"/>
      <c r="CW29" s="715"/>
      <c r="CX29" s="715"/>
      <c r="CY29" s="716"/>
      <c r="CZ29" s="684">
        <v>9.3000000000000007</v>
      </c>
      <c r="DA29" s="713"/>
      <c r="DB29" s="713"/>
      <c r="DC29" s="717"/>
      <c r="DD29" s="688">
        <v>5944553</v>
      </c>
      <c r="DE29" s="715"/>
      <c r="DF29" s="715"/>
      <c r="DG29" s="715"/>
      <c r="DH29" s="715"/>
      <c r="DI29" s="715"/>
      <c r="DJ29" s="715"/>
      <c r="DK29" s="716"/>
      <c r="DL29" s="688">
        <v>5944553</v>
      </c>
      <c r="DM29" s="715"/>
      <c r="DN29" s="715"/>
      <c r="DO29" s="715"/>
      <c r="DP29" s="715"/>
      <c r="DQ29" s="715"/>
      <c r="DR29" s="715"/>
      <c r="DS29" s="715"/>
      <c r="DT29" s="715"/>
      <c r="DU29" s="715"/>
      <c r="DV29" s="716"/>
      <c r="DW29" s="684">
        <v>16.399999999999999</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123566</v>
      </c>
      <c r="S30" s="680"/>
      <c r="T30" s="680"/>
      <c r="U30" s="680"/>
      <c r="V30" s="680"/>
      <c r="W30" s="680"/>
      <c r="X30" s="680"/>
      <c r="Y30" s="681"/>
      <c r="Z30" s="682">
        <v>0.2</v>
      </c>
      <c r="AA30" s="682"/>
      <c r="AB30" s="682"/>
      <c r="AC30" s="682"/>
      <c r="AD30" s="683">
        <v>12209</v>
      </c>
      <c r="AE30" s="683"/>
      <c r="AF30" s="683"/>
      <c r="AG30" s="683"/>
      <c r="AH30" s="683"/>
      <c r="AI30" s="683"/>
      <c r="AJ30" s="683"/>
      <c r="AK30" s="683"/>
      <c r="AL30" s="684">
        <v>0</v>
      </c>
      <c r="AM30" s="685"/>
      <c r="AN30" s="685"/>
      <c r="AO30" s="686"/>
      <c r="AP30" s="727" t="s">
        <v>310</v>
      </c>
      <c r="AQ30" s="728"/>
      <c r="AR30" s="728"/>
      <c r="AS30" s="728"/>
      <c r="AT30" s="733" t="s">
        <v>311</v>
      </c>
      <c r="AU30" s="230"/>
      <c r="AV30" s="230"/>
      <c r="AW30" s="230"/>
      <c r="AX30" s="665" t="s">
        <v>187</v>
      </c>
      <c r="AY30" s="666"/>
      <c r="AZ30" s="666"/>
      <c r="BA30" s="666"/>
      <c r="BB30" s="666"/>
      <c r="BC30" s="666"/>
      <c r="BD30" s="666"/>
      <c r="BE30" s="666"/>
      <c r="BF30" s="667"/>
      <c r="BG30" s="739">
        <v>98.8</v>
      </c>
      <c r="BH30" s="740"/>
      <c r="BI30" s="740"/>
      <c r="BJ30" s="740"/>
      <c r="BK30" s="740"/>
      <c r="BL30" s="740"/>
      <c r="BM30" s="674">
        <v>94.7</v>
      </c>
      <c r="BN30" s="740"/>
      <c r="BO30" s="740"/>
      <c r="BP30" s="740"/>
      <c r="BQ30" s="741"/>
      <c r="BR30" s="739">
        <v>98.7</v>
      </c>
      <c r="BS30" s="740"/>
      <c r="BT30" s="740"/>
      <c r="BU30" s="740"/>
      <c r="BV30" s="740"/>
      <c r="BW30" s="740"/>
      <c r="BX30" s="674">
        <v>93.8</v>
      </c>
      <c r="BY30" s="740"/>
      <c r="BZ30" s="740"/>
      <c r="CA30" s="740"/>
      <c r="CB30" s="741"/>
      <c r="CD30" s="744"/>
      <c r="CE30" s="745"/>
      <c r="CF30" s="694" t="s">
        <v>312</v>
      </c>
      <c r="CG30" s="695"/>
      <c r="CH30" s="695"/>
      <c r="CI30" s="695"/>
      <c r="CJ30" s="695"/>
      <c r="CK30" s="695"/>
      <c r="CL30" s="695"/>
      <c r="CM30" s="695"/>
      <c r="CN30" s="695"/>
      <c r="CO30" s="695"/>
      <c r="CP30" s="695"/>
      <c r="CQ30" s="696"/>
      <c r="CR30" s="679">
        <v>5702912</v>
      </c>
      <c r="CS30" s="680"/>
      <c r="CT30" s="680"/>
      <c r="CU30" s="680"/>
      <c r="CV30" s="680"/>
      <c r="CW30" s="680"/>
      <c r="CX30" s="680"/>
      <c r="CY30" s="681"/>
      <c r="CZ30" s="684">
        <v>8.6999999999999993</v>
      </c>
      <c r="DA30" s="713"/>
      <c r="DB30" s="713"/>
      <c r="DC30" s="717"/>
      <c r="DD30" s="688">
        <v>5557602</v>
      </c>
      <c r="DE30" s="680"/>
      <c r="DF30" s="680"/>
      <c r="DG30" s="680"/>
      <c r="DH30" s="680"/>
      <c r="DI30" s="680"/>
      <c r="DJ30" s="680"/>
      <c r="DK30" s="681"/>
      <c r="DL30" s="688">
        <v>5557602</v>
      </c>
      <c r="DM30" s="680"/>
      <c r="DN30" s="680"/>
      <c r="DO30" s="680"/>
      <c r="DP30" s="680"/>
      <c r="DQ30" s="680"/>
      <c r="DR30" s="680"/>
      <c r="DS30" s="680"/>
      <c r="DT30" s="680"/>
      <c r="DU30" s="680"/>
      <c r="DV30" s="681"/>
      <c r="DW30" s="684">
        <v>15.3</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614114</v>
      </c>
      <c r="S31" s="680"/>
      <c r="T31" s="680"/>
      <c r="U31" s="680"/>
      <c r="V31" s="680"/>
      <c r="W31" s="680"/>
      <c r="X31" s="680"/>
      <c r="Y31" s="681"/>
      <c r="Z31" s="682">
        <v>0.9</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98.9</v>
      </c>
      <c r="BH31" s="715"/>
      <c r="BI31" s="715"/>
      <c r="BJ31" s="715"/>
      <c r="BK31" s="715"/>
      <c r="BL31" s="715"/>
      <c r="BM31" s="685">
        <v>95.8</v>
      </c>
      <c r="BN31" s="737"/>
      <c r="BO31" s="737"/>
      <c r="BP31" s="737"/>
      <c r="BQ31" s="738"/>
      <c r="BR31" s="736">
        <v>98.8</v>
      </c>
      <c r="BS31" s="715"/>
      <c r="BT31" s="715"/>
      <c r="BU31" s="715"/>
      <c r="BV31" s="715"/>
      <c r="BW31" s="715"/>
      <c r="BX31" s="685">
        <v>95.1</v>
      </c>
      <c r="BY31" s="737"/>
      <c r="BZ31" s="737"/>
      <c r="CA31" s="737"/>
      <c r="CB31" s="738"/>
      <c r="CD31" s="744"/>
      <c r="CE31" s="745"/>
      <c r="CF31" s="694" t="s">
        <v>316</v>
      </c>
      <c r="CG31" s="695"/>
      <c r="CH31" s="695"/>
      <c r="CI31" s="695"/>
      <c r="CJ31" s="695"/>
      <c r="CK31" s="695"/>
      <c r="CL31" s="695"/>
      <c r="CM31" s="695"/>
      <c r="CN31" s="695"/>
      <c r="CO31" s="695"/>
      <c r="CP31" s="695"/>
      <c r="CQ31" s="696"/>
      <c r="CR31" s="679">
        <v>386951</v>
      </c>
      <c r="CS31" s="715"/>
      <c r="CT31" s="715"/>
      <c r="CU31" s="715"/>
      <c r="CV31" s="715"/>
      <c r="CW31" s="715"/>
      <c r="CX31" s="715"/>
      <c r="CY31" s="716"/>
      <c r="CZ31" s="684">
        <v>0.6</v>
      </c>
      <c r="DA31" s="713"/>
      <c r="DB31" s="713"/>
      <c r="DC31" s="717"/>
      <c r="DD31" s="688">
        <v>386951</v>
      </c>
      <c r="DE31" s="715"/>
      <c r="DF31" s="715"/>
      <c r="DG31" s="715"/>
      <c r="DH31" s="715"/>
      <c r="DI31" s="715"/>
      <c r="DJ31" s="715"/>
      <c r="DK31" s="716"/>
      <c r="DL31" s="688">
        <v>386951</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2212971</v>
      </c>
      <c r="S32" s="680"/>
      <c r="T32" s="680"/>
      <c r="U32" s="680"/>
      <c r="V32" s="680"/>
      <c r="W32" s="680"/>
      <c r="X32" s="680"/>
      <c r="Y32" s="681"/>
      <c r="Z32" s="682">
        <v>3.3</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98.6</v>
      </c>
      <c r="BH32" s="749"/>
      <c r="BI32" s="749"/>
      <c r="BJ32" s="749"/>
      <c r="BK32" s="749"/>
      <c r="BL32" s="749"/>
      <c r="BM32" s="750">
        <v>93.4</v>
      </c>
      <c r="BN32" s="749"/>
      <c r="BO32" s="749"/>
      <c r="BP32" s="749"/>
      <c r="BQ32" s="751"/>
      <c r="BR32" s="748">
        <v>98.5</v>
      </c>
      <c r="BS32" s="749"/>
      <c r="BT32" s="749"/>
      <c r="BU32" s="749"/>
      <c r="BV32" s="749"/>
      <c r="BW32" s="749"/>
      <c r="BX32" s="750">
        <v>92.3</v>
      </c>
      <c r="BY32" s="749"/>
      <c r="BZ32" s="749"/>
      <c r="CA32" s="749"/>
      <c r="CB32" s="751"/>
      <c r="CD32" s="746"/>
      <c r="CE32" s="747"/>
      <c r="CF32" s="694" t="s">
        <v>319</v>
      </c>
      <c r="CG32" s="695"/>
      <c r="CH32" s="695"/>
      <c r="CI32" s="695"/>
      <c r="CJ32" s="695"/>
      <c r="CK32" s="695"/>
      <c r="CL32" s="695"/>
      <c r="CM32" s="695"/>
      <c r="CN32" s="695"/>
      <c r="CO32" s="695"/>
      <c r="CP32" s="695"/>
      <c r="CQ32" s="696"/>
      <c r="CR32" s="679">
        <v>2428</v>
      </c>
      <c r="CS32" s="680"/>
      <c r="CT32" s="680"/>
      <c r="CU32" s="680"/>
      <c r="CV32" s="680"/>
      <c r="CW32" s="680"/>
      <c r="CX32" s="680"/>
      <c r="CY32" s="681"/>
      <c r="CZ32" s="684">
        <v>0</v>
      </c>
      <c r="DA32" s="713"/>
      <c r="DB32" s="713"/>
      <c r="DC32" s="717"/>
      <c r="DD32" s="688">
        <v>2428</v>
      </c>
      <c r="DE32" s="680"/>
      <c r="DF32" s="680"/>
      <c r="DG32" s="680"/>
      <c r="DH32" s="680"/>
      <c r="DI32" s="680"/>
      <c r="DJ32" s="680"/>
      <c r="DK32" s="681"/>
      <c r="DL32" s="688">
        <v>2428</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1087048</v>
      </c>
      <c r="S33" s="680"/>
      <c r="T33" s="680"/>
      <c r="U33" s="680"/>
      <c r="V33" s="680"/>
      <c r="W33" s="680"/>
      <c r="X33" s="680"/>
      <c r="Y33" s="681"/>
      <c r="Z33" s="682">
        <v>1.6</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29974202</v>
      </c>
      <c r="CS33" s="715"/>
      <c r="CT33" s="715"/>
      <c r="CU33" s="715"/>
      <c r="CV33" s="715"/>
      <c r="CW33" s="715"/>
      <c r="CX33" s="715"/>
      <c r="CY33" s="716"/>
      <c r="CZ33" s="684">
        <v>46</v>
      </c>
      <c r="DA33" s="713"/>
      <c r="DB33" s="713"/>
      <c r="DC33" s="717"/>
      <c r="DD33" s="688">
        <v>23622717</v>
      </c>
      <c r="DE33" s="715"/>
      <c r="DF33" s="715"/>
      <c r="DG33" s="715"/>
      <c r="DH33" s="715"/>
      <c r="DI33" s="715"/>
      <c r="DJ33" s="715"/>
      <c r="DK33" s="716"/>
      <c r="DL33" s="688">
        <v>16422699</v>
      </c>
      <c r="DM33" s="715"/>
      <c r="DN33" s="715"/>
      <c r="DO33" s="715"/>
      <c r="DP33" s="715"/>
      <c r="DQ33" s="715"/>
      <c r="DR33" s="715"/>
      <c r="DS33" s="715"/>
      <c r="DT33" s="715"/>
      <c r="DU33" s="715"/>
      <c r="DV33" s="716"/>
      <c r="DW33" s="684">
        <v>45.3</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1208409</v>
      </c>
      <c r="S34" s="680"/>
      <c r="T34" s="680"/>
      <c r="U34" s="680"/>
      <c r="V34" s="680"/>
      <c r="W34" s="680"/>
      <c r="X34" s="680"/>
      <c r="Y34" s="681"/>
      <c r="Z34" s="682">
        <v>1.8</v>
      </c>
      <c r="AA34" s="682"/>
      <c r="AB34" s="682"/>
      <c r="AC34" s="682"/>
      <c r="AD34" s="683">
        <v>5</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7451138</v>
      </c>
      <c r="CS34" s="680"/>
      <c r="CT34" s="680"/>
      <c r="CU34" s="680"/>
      <c r="CV34" s="680"/>
      <c r="CW34" s="680"/>
      <c r="CX34" s="680"/>
      <c r="CY34" s="681"/>
      <c r="CZ34" s="684">
        <v>11.4</v>
      </c>
      <c r="DA34" s="713"/>
      <c r="DB34" s="713"/>
      <c r="DC34" s="717"/>
      <c r="DD34" s="688">
        <v>5940528</v>
      </c>
      <c r="DE34" s="680"/>
      <c r="DF34" s="680"/>
      <c r="DG34" s="680"/>
      <c r="DH34" s="680"/>
      <c r="DI34" s="680"/>
      <c r="DJ34" s="680"/>
      <c r="DK34" s="681"/>
      <c r="DL34" s="688">
        <v>4850715</v>
      </c>
      <c r="DM34" s="680"/>
      <c r="DN34" s="680"/>
      <c r="DO34" s="680"/>
      <c r="DP34" s="680"/>
      <c r="DQ34" s="680"/>
      <c r="DR34" s="680"/>
      <c r="DS34" s="680"/>
      <c r="DT34" s="680"/>
      <c r="DU34" s="680"/>
      <c r="DV34" s="681"/>
      <c r="DW34" s="684">
        <v>13.4</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8287000</v>
      </c>
      <c r="S35" s="680"/>
      <c r="T35" s="680"/>
      <c r="U35" s="680"/>
      <c r="V35" s="680"/>
      <c r="W35" s="680"/>
      <c r="X35" s="680"/>
      <c r="Y35" s="681"/>
      <c r="Z35" s="682">
        <v>12.4</v>
      </c>
      <c r="AA35" s="682"/>
      <c r="AB35" s="682"/>
      <c r="AC35" s="682"/>
      <c r="AD35" s="683" t="s">
        <v>128</v>
      </c>
      <c r="AE35" s="683"/>
      <c r="AF35" s="683"/>
      <c r="AG35" s="683"/>
      <c r="AH35" s="683"/>
      <c r="AI35" s="683"/>
      <c r="AJ35" s="683"/>
      <c r="AK35" s="683"/>
      <c r="AL35" s="684" t="s">
        <v>235</v>
      </c>
      <c r="AM35" s="685"/>
      <c r="AN35" s="685"/>
      <c r="AO35" s="686"/>
      <c r="AP35" s="234"/>
      <c r="AQ35" s="752" t="s">
        <v>327</v>
      </c>
      <c r="AR35" s="753"/>
      <c r="AS35" s="753"/>
      <c r="AT35" s="753"/>
      <c r="AU35" s="753"/>
      <c r="AV35" s="753"/>
      <c r="AW35" s="753"/>
      <c r="AX35" s="753"/>
      <c r="AY35" s="754"/>
      <c r="AZ35" s="668">
        <v>10028185</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283933</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1205377</v>
      </c>
      <c r="CS35" s="715"/>
      <c r="CT35" s="715"/>
      <c r="CU35" s="715"/>
      <c r="CV35" s="715"/>
      <c r="CW35" s="715"/>
      <c r="CX35" s="715"/>
      <c r="CY35" s="716"/>
      <c r="CZ35" s="684">
        <v>1.8</v>
      </c>
      <c r="DA35" s="713"/>
      <c r="DB35" s="713"/>
      <c r="DC35" s="717"/>
      <c r="DD35" s="688">
        <v>1066981</v>
      </c>
      <c r="DE35" s="715"/>
      <c r="DF35" s="715"/>
      <c r="DG35" s="715"/>
      <c r="DH35" s="715"/>
      <c r="DI35" s="715"/>
      <c r="DJ35" s="715"/>
      <c r="DK35" s="716"/>
      <c r="DL35" s="688">
        <v>826988</v>
      </c>
      <c r="DM35" s="715"/>
      <c r="DN35" s="715"/>
      <c r="DO35" s="715"/>
      <c r="DP35" s="715"/>
      <c r="DQ35" s="715"/>
      <c r="DR35" s="715"/>
      <c r="DS35" s="715"/>
      <c r="DT35" s="715"/>
      <c r="DU35" s="715"/>
      <c r="DV35" s="716"/>
      <c r="DW35" s="684">
        <v>2.2999999999999998</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235</v>
      </c>
      <c r="S36" s="680"/>
      <c r="T36" s="680"/>
      <c r="U36" s="680"/>
      <c r="V36" s="680"/>
      <c r="W36" s="680"/>
      <c r="X36" s="680"/>
      <c r="Y36" s="681"/>
      <c r="Z36" s="682" t="s">
        <v>235</v>
      </c>
      <c r="AA36" s="682"/>
      <c r="AB36" s="682"/>
      <c r="AC36" s="682"/>
      <c r="AD36" s="683" t="s">
        <v>235</v>
      </c>
      <c r="AE36" s="683"/>
      <c r="AF36" s="683"/>
      <c r="AG36" s="683"/>
      <c r="AH36" s="683"/>
      <c r="AI36" s="683"/>
      <c r="AJ36" s="683"/>
      <c r="AK36" s="683"/>
      <c r="AL36" s="684" t="s">
        <v>235</v>
      </c>
      <c r="AM36" s="685"/>
      <c r="AN36" s="685"/>
      <c r="AO36" s="686"/>
      <c r="AQ36" s="756" t="s">
        <v>331</v>
      </c>
      <c r="AR36" s="757"/>
      <c r="AS36" s="757"/>
      <c r="AT36" s="757"/>
      <c r="AU36" s="757"/>
      <c r="AV36" s="757"/>
      <c r="AW36" s="757"/>
      <c r="AX36" s="757"/>
      <c r="AY36" s="758"/>
      <c r="AZ36" s="679">
        <v>3452470</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161413</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13458604</v>
      </c>
      <c r="CS36" s="680"/>
      <c r="CT36" s="680"/>
      <c r="CU36" s="680"/>
      <c r="CV36" s="680"/>
      <c r="CW36" s="680"/>
      <c r="CX36" s="680"/>
      <c r="CY36" s="681"/>
      <c r="CZ36" s="684">
        <v>20.6</v>
      </c>
      <c r="DA36" s="713"/>
      <c r="DB36" s="713"/>
      <c r="DC36" s="717"/>
      <c r="DD36" s="688">
        <v>10676951</v>
      </c>
      <c r="DE36" s="680"/>
      <c r="DF36" s="680"/>
      <c r="DG36" s="680"/>
      <c r="DH36" s="680"/>
      <c r="DI36" s="680"/>
      <c r="DJ36" s="680"/>
      <c r="DK36" s="681"/>
      <c r="DL36" s="688">
        <v>5365889</v>
      </c>
      <c r="DM36" s="680"/>
      <c r="DN36" s="680"/>
      <c r="DO36" s="680"/>
      <c r="DP36" s="680"/>
      <c r="DQ36" s="680"/>
      <c r="DR36" s="680"/>
      <c r="DS36" s="680"/>
      <c r="DT36" s="680"/>
      <c r="DU36" s="680"/>
      <c r="DV36" s="681"/>
      <c r="DW36" s="684">
        <v>14.8</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1920400</v>
      </c>
      <c r="S37" s="680"/>
      <c r="T37" s="680"/>
      <c r="U37" s="680"/>
      <c r="V37" s="680"/>
      <c r="W37" s="680"/>
      <c r="X37" s="680"/>
      <c r="Y37" s="681"/>
      <c r="Z37" s="682">
        <v>2.9</v>
      </c>
      <c r="AA37" s="682"/>
      <c r="AB37" s="682"/>
      <c r="AC37" s="682"/>
      <c r="AD37" s="683" t="s">
        <v>128</v>
      </c>
      <c r="AE37" s="683"/>
      <c r="AF37" s="683"/>
      <c r="AG37" s="683"/>
      <c r="AH37" s="683"/>
      <c r="AI37" s="683"/>
      <c r="AJ37" s="683"/>
      <c r="AK37" s="683"/>
      <c r="AL37" s="684" t="s">
        <v>128</v>
      </c>
      <c r="AM37" s="685"/>
      <c r="AN37" s="685"/>
      <c r="AO37" s="686"/>
      <c r="AQ37" s="756" t="s">
        <v>335</v>
      </c>
      <c r="AR37" s="757"/>
      <c r="AS37" s="757"/>
      <c r="AT37" s="757"/>
      <c r="AU37" s="757"/>
      <c r="AV37" s="757"/>
      <c r="AW37" s="757"/>
      <c r="AX37" s="757"/>
      <c r="AY37" s="758"/>
      <c r="AZ37" s="679">
        <v>2030923</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17622</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7665593</v>
      </c>
      <c r="CS37" s="715"/>
      <c r="CT37" s="715"/>
      <c r="CU37" s="715"/>
      <c r="CV37" s="715"/>
      <c r="CW37" s="715"/>
      <c r="CX37" s="715"/>
      <c r="CY37" s="716"/>
      <c r="CZ37" s="684">
        <v>11.8</v>
      </c>
      <c r="DA37" s="713"/>
      <c r="DB37" s="713"/>
      <c r="DC37" s="717"/>
      <c r="DD37" s="688">
        <v>6015693</v>
      </c>
      <c r="DE37" s="715"/>
      <c r="DF37" s="715"/>
      <c r="DG37" s="715"/>
      <c r="DH37" s="715"/>
      <c r="DI37" s="715"/>
      <c r="DJ37" s="715"/>
      <c r="DK37" s="716"/>
      <c r="DL37" s="688">
        <v>2189221</v>
      </c>
      <c r="DM37" s="715"/>
      <c r="DN37" s="715"/>
      <c r="DO37" s="715"/>
      <c r="DP37" s="715"/>
      <c r="DQ37" s="715"/>
      <c r="DR37" s="715"/>
      <c r="DS37" s="715"/>
      <c r="DT37" s="715"/>
      <c r="DU37" s="715"/>
      <c r="DV37" s="716"/>
      <c r="DW37" s="684">
        <v>6</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66965910</v>
      </c>
      <c r="S38" s="760"/>
      <c r="T38" s="760"/>
      <c r="U38" s="760"/>
      <c r="V38" s="760"/>
      <c r="W38" s="760"/>
      <c r="X38" s="760"/>
      <c r="Y38" s="761"/>
      <c r="Z38" s="762">
        <v>100</v>
      </c>
      <c r="AA38" s="762"/>
      <c r="AB38" s="762"/>
      <c r="AC38" s="762"/>
      <c r="AD38" s="763">
        <v>34358243</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115934</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29430</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6459781</v>
      </c>
      <c r="CS38" s="680"/>
      <c r="CT38" s="680"/>
      <c r="CU38" s="680"/>
      <c r="CV38" s="680"/>
      <c r="CW38" s="680"/>
      <c r="CX38" s="680"/>
      <c r="CY38" s="681"/>
      <c r="CZ38" s="684">
        <v>9.9</v>
      </c>
      <c r="DA38" s="713"/>
      <c r="DB38" s="713"/>
      <c r="DC38" s="717"/>
      <c r="DD38" s="688">
        <v>5702565</v>
      </c>
      <c r="DE38" s="680"/>
      <c r="DF38" s="680"/>
      <c r="DG38" s="680"/>
      <c r="DH38" s="680"/>
      <c r="DI38" s="680"/>
      <c r="DJ38" s="680"/>
      <c r="DK38" s="681"/>
      <c r="DL38" s="688">
        <v>5379107</v>
      </c>
      <c r="DM38" s="680"/>
      <c r="DN38" s="680"/>
      <c r="DO38" s="680"/>
      <c r="DP38" s="680"/>
      <c r="DQ38" s="680"/>
      <c r="DR38" s="680"/>
      <c r="DS38" s="680"/>
      <c r="DT38" s="680"/>
      <c r="DU38" s="680"/>
      <c r="DV38" s="681"/>
      <c r="DW38" s="684">
        <v>14.8</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v>37117</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83</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760042</v>
      </c>
      <c r="CS39" s="715"/>
      <c r="CT39" s="715"/>
      <c r="CU39" s="715"/>
      <c r="CV39" s="715"/>
      <c r="CW39" s="715"/>
      <c r="CX39" s="715"/>
      <c r="CY39" s="716"/>
      <c r="CZ39" s="684">
        <v>1.2</v>
      </c>
      <c r="DA39" s="713"/>
      <c r="DB39" s="713"/>
      <c r="DC39" s="717"/>
      <c r="DD39" s="688">
        <v>216432</v>
      </c>
      <c r="DE39" s="715"/>
      <c r="DF39" s="715"/>
      <c r="DG39" s="715"/>
      <c r="DH39" s="715"/>
      <c r="DI39" s="715"/>
      <c r="DJ39" s="715"/>
      <c r="DK39" s="716"/>
      <c r="DL39" s="688" t="s">
        <v>128</v>
      </c>
      <c r="DM39" s="715"/>
      <c r="DN39" s="715"/>
      <c r="DO39" s="715"/>
      <c r="DP39" s="715"/>
      <c r="DQ39" s="715"/>
      <c r="DR39" s="715"/>
      <c r="DS39" s="715"/>
      <c r="DT39" s="715"/>
      <c r="DU39" s="715"/>
      <c r="DV39" s="716"/>
      <c r="DW39" s="684" t="s">
        <v>235</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983121</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235</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639260</v>
      </c>
      <c r="CS40" s="680"/>
      <c r="CT40" s="680"/>
      <c r="CU40" s="680"/>
      <c r="CV40" s="680"/>
      <c r="CW40" s="680"/>
      <c r="CX40" s="680"/>
      <c r="CY40" s="681"/>
      <c r="CZ40" s="684">
        <v>1</v>
      </c>
      <c r="DA40" s="713"/>
      <c r="DB40" s="713"/>
      <c r="DC40" s="717"/>
      <c r="DD40" s="688">
        <v>19260</v>
      </c>
      <c r="DE40" s="680"/>
      <c r="DF40" s="680"/>
      <c r="DG40" s="680"/>
      <c r="DH40" s="680"/>
      <c r="DI40" s="680"/>
      <c r="DJ40" s="680"/>
      <c r="DK40" s="681"/>
      <c r="DL40" s="688" t="s">
        <v>235</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3408620</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323</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235</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9751877</v>
      </c>
      <c r="CS42" s="680"/>
      <c r="CT42" s="680"/>
      <c r="CU42" s="680"/>
      <c r="CV42" s="680"/>
      <c r="CW42" s="680"/>
      <c r="CX42" s="680"/>
      <c r="CY42" s="681"/>
      <c r="CZ42" s="684">
        <v>15</v>
      </c>
      <c r="DA42" s="685"/>
      <c r="DB42" s="685"/>
      <c r="DC42" s="780"/>
      <c r="DD42" s="688">
        <v>1083303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276718</v>
      </c>
      <c r="CS43" s="715"/>
      <c r="CT43" s="715"/>
      <c r="CU43" s="715"/>
      <c r="CV43" s="715"/>
      <c r="CW43" s="715"/>
      <c r="CX43" s="715"/>
      <c r="CY43" s="716"/>
      <c r="CZ43" s="684">
        <v>0.4</v>
      </c>
      <c r="DA43" s="713"/>
      <c r="DB43" s="713"/>
      <c r="DC43" s="717"/>
      <c r="DD43" s="688" t="s">
        <v>235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308</v>
      </c>
      <c r="CE44" s="792"/>
      <c r="CF44" s="676" t="s">
        <v>357</v>
      </c>
      <c r="CG44" s="677"/>
      <c r="CH44" s="677"/>
      <c r="CI44" s="677"/>
      <c r="CJ44" s="677"/>
      <c r="CK44" s="677"/>
      <c r="CL44" s="677"/>
      <c r="CM44" s="677"/>
      <c r="CN44" s="677"/>
      <c r="CO44" s="677"/>
      <c r="CP44" s="677"/>
      <c r="CQ44" s="678"/>
      <c r="CR44" s="679">
        <v>9297867</v>
      </c>
      <c r="CS44" s="680"/>
      <c r="CT44" s="680"/>
      <c r="CU44" s="680"/>
      <c r="CV44" s="680"/>
      <c r="CW44" s="680"/>
      <c r="CX44" s="680"/>
      <c r="CY44" s="681"/>
      <c r="CZ44" s="684">
        <v>14.3</v>
      </c>
      <c r="DA44" s="685"/>
      <c r="DB44" s="685"/>
      <c r="DC44" s="780"/>
      <c r="DD44" s="688">
        <v>1083303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4194262</v>
      </c>
      <c r="CS45" s="715"/>
      <c r="CT45" s="715"/>
      <c r="CU45" s="715"/>
      <c r="CV45" s="715"/>
      <c r="CW45" s="715"/>
      <c r="CX45" s="715"/>
      <c r="CY45" s="716"/>
      <c r="CZ45" s="684">
        <v>6.4</v>
      </c>
      <c r="DA45" s="713"/>
      <c r="DB45" s="713"/>
      <c r="DC45" s="717"/>
      <c r="DD45" s="688">
        <v>48985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4730030</v>
      </c>
      <c r="CS46" s="680"/>
      <c r="CT46" s="680"/>
      <c r="CU46" s="680"/>
      <c r="CV46" s="680"/>
      <c r="CW46" s="680"/>
      <c r="CX46" s="680"/>
      <c r="CY46" s="681"/>
      <c r="CZ46" s="684">
        <v>7.3</v>
      </c>
      <c r="DA46" s="685"/>
      <c r="DB46" s="685"/>
      <c r="DC46" s="780"/>
      <c r="DD46" s="688">
        <v>1007143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454010</v>
      </c>
      <c r="CS47" s="715"/>
      <c r="CT47" s="715"/>
      <c r="CU47" s="715"/>
      <c r="CV47" s="715"/>
      <c r="CW47" s="715"/>
      <c r="CX47" s="715"/>
      <c r="CY47" s="716"/>
      <c r="CZ47" s="684">
        <v>0.7</v>
      </c>
      <c r="DA47" s="713"/>
      <c r="DB47" s="713"/>
      <c r="DC47" s="717"/>
      <c r="DD47" s="688" t="s">
        <v>128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235</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65204211</v>
      </c>
      <c r="CS49" s="749"/>
      <c r="CT49" s="749"/>
      <c r="CU49" s="749"/>
      <c r="CV49" s="749"/>
      <c r="CW49" s="749"/>
      <c r="CX49" s="749"/>
      <c r="CY49" s="781"/>
      <c r="CZ49" s="764">
        <v>100</v>
      </c>
      <c r="DA49" s="782"/>
      <c r="DB49" s="782"/>
      <c r="DC49" s="783"/>
      <c r="DD49" s="784">
        <v>41653102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QOOK7me80kAkf4PeQ9ZUQjIWexAmPsXlqL7yyycdtvyipBMJo4oSJ31brXbAPr/zfoJ4ecS4tP6lKZnrFcTQA==" saltValue="AVfWcllR6y5XNvnnR/pAt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67763</v>
      </c>
      <c r="R7" s="815"/>
      <c r="S7" s="815"/>
      <c r="T7" s="815"/>
      <c r="U7" s="815"/>
      <c r="V7" s="815">
        <v>66045</v>
      </c>
      <c r="W7" s="815"/>
      <c r="X7" s="815"/>
      <c r="Y7" s="815"/>
      <c r="Z7" s="815"/>
      <c r="AA7" s="815">
        <v>1718</v>
      </c>
      <c r="AB7" s="815"/>
      <c r="AC7" s="815"/>
      <c r="AD7" s="815"/>
      <c r="AE7" s="816"/>
      <c r="AF7" s="817">
        <v>1377</v>
      </c>
      <c r="AG7" s="818"/>
      <c r="AH7" s="818"/>
      <c r="AI7" s="818"/>
      <c r="AJ7" s="819"/>
      <c r="AK7" s="854">
        <v>2184</v>
      </c>
      <c r="AL7" s="855"/>
      <c r="AM7" s="855"/>
      <c r="AN7" s="855"/>
      <c r="AO7" s="855"/>
      <c r="AP7" s="855">
        <v>71714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594</v>
      </c>
      <c r="BT7" s="859"/>
      <c r="BU7" s="859"/>
      <c r="BV7" s="859"/>
      <c r="BW7" s="859"/>
      <c r="BX7" s="859"/>
      <c r="BY7" s="859"/>
      <c r="BZ7" s="859"/>
      <c r="CA7" s="859"/>
      <c r="CB7" s="859"/>
      <c r="CC7" s="859"/>
      <c r="CD7" s="859"/>
      <c r="CE7" s="859"/>
      <c r="CF7" s="859"/>
      <c r="CG7" s="860"/>
      <c r="CH7" s="851">
        <v>-1</v>
      </c>
      <c r="CI7" s="852"/>
      <c r="CJ7" s="852"/>
      <c r="CK7" s="852"/>
      <c r="CL7" s="853"/>
      <c r="CM7" s="851">
        <v>89</v>
      </c>
      <c r="CN7" s="852"/>
      <c r="CO7" s="852"/>
      <c r="CP7" s="852"/>
      <c r="CQ7" s="853"/>
      <c r="CR7" s="851">
        <v>35</v>
      </c>
      <c r="CS7" s="852"/>
      <c r="CT7" s="852"/>
      <c r="CU7" s="852"/>
      <c r="CV7" s="853"/>
      <c r="CW7" s="851">
        <v>1</v>
      </c>
      <c r="CX7" s="852"/>
      <c r="CY7" s="852"/>
      <c r="CZ7" s="852"/>
      <c r="DA7" s="853"/>
      <c r="DB7" s="851" t="s">
        <v>520</v>
      </c>
      <c r="DC7" s="852"/>
      <c r="DD7" s="852"/>
      <c r="DE7" s="852"/>
      <c r="DF7" s="853"/>
      <c r="DG7" s="851" t="s">
        <v>520</v>
      </c>
      <c r="DH7" s="852"/>
      <c r="DI7" s="852"/>
      <c r="DJ7" s="852"/>
      <c r="DK7" s="853"/>
      <c r="DL7" s="851" t="s">
        <v>520</v>
      </c>
      <c r="DM7" s="852"/>
      <c r="DN7" s="852"/>
      <c r="DO7" s="852"/>
      <c r="DP7" s="853"/>
      <c r="DQ7" s="851" t="s">
        <v>520</v>
      </c>
      <c r="DR7" s="852"/>
      <c r="DS7" s="852"/>
      <c r="DT7" s="852"/>
      <c r="DU7" s="853"/>
      <c r="DV7" s="832"/>
      <c r="DW7" s="833"/>
      <c r="DX7" s="833"/>
      <c r="DY7" s="833"/>
      <c r="DZ7" s="834"/>
      <c r="EA7" s="254"/>
    </row>
    <row r="8" spans="1:131" s="255" customFormat="1" ht="26.25" customHeight="1" x14ac:dyDescent="0.15">
      <c r="A8" s="261">
        <v>2</v>
      </c>
      <c r="B8" s="835" t="s">
        <v>386</v>
      </c>
      <c r="C8" s="836"/>
      <c r="D8" s="836"/>
      <c r="E8" s="836"/>
      <c r="F8" s="836"/>
      <c r="G8" s="836"/>
      <c r="H8" s="836"/>
      <c r="I8" s="836"/>
      <c r="J8" s="836"/>
      <c r="K8" s="836"/>
      <c r="L8" s="836"/>
      <c r="M8" s="836"/>
      <c r="N8" s="836"/>
      <c r="O8" s="836"/>
      <c r="P8" s="837"/>
      <c r="Q8" s="838">
        <v>92</v>
      </c>
      <c r="R8" s="839"/>
      <c r="S8" s="839"/>
      <c r="T8" s="839"/>
      <c r="U8" s="839"/>
      <c r="V8" s="839">
        <v>72</v>
      </c>
      <c r="W8" s="839"/>
      <c r="X8" s="839"/>
      <c r="Y8" s="839"/>
      <c r="Z8" s="839"/>
      <c r="AA8" s="839">
        <v>20</v>
      </c>
      <c r="AB8" s="839"/>
      <c r="AC8" s="839"/>
      <c r="AD8" s="839"/>
      <c r="AE8" s="840"/>
      <c r="AF8" s="841">
        <v>20</v>
      </c>
      <c r="AG8" s="842"/>
      <c r="AH8" s="842"/>
      <c r="AI8" s="842"/>
      <c r="AJ8" s="843"/>
      <c r="AK8" s="844">
        <v>32</v>
      </c>
      <c r="AL8" s="845"/>
      <c r="AM8" s="845"/>
      <c r="AN8" s="845"/>
      <c r="AO8" s="845"/>
      <c r="AP8" s="845">
        <v>34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595</v>
      </c>
      <c r="BT8" s="849"/>
      <c r="BU8" s="849"/>
      <c r="BV8" s="849"/>
      <c r="BW8" s="849"/>
      <c r="BX8" s="849"/>
      <c r="BY8" s="849"/>
      <c r="BZ8" s="849"/>
      <c r="CA8" s="849"/>
      <c r="CB8" s="849"/>
      <c r="CC8" s="849"/>
      <c r="CD8" s="849"/>
      <c r="CE8" s="849"/>
      <c r="CF8" s="849"/>
      <c r="CG8" s="850"/>
      <c r="CH8" s="861">
        <v>0</v>
      </c>
      <c r="CI8" s="862"/>
      <c r="CJ8" s="862"/>
      <c r="CK8" s="862"/>
      <c r="CL8" s="863"/>
      <c r="CM8" s="861">
        <v>11</v>
      </c>
      <c r="CN8" s="862"/>
      <c r="CO8" s="862"/>
      <c r="CP8" s="862"/>
      <c r="CQ8" s="863"/>
      <c r="CR8" s="861">
        <v>5</v>
      </c>
      <c r="CS8" s="862"/>
      <c r="CT8" s="862"/>
      <c r="CU8" s="862"/>
      <c r="CV8" s="863"/>
      <c r="CW8" s="861">
        <v>1</v>
      </c>
      <c r="CX8" s="862"/>
      <c r="CY8" s="862"/>
      <c r="CZ8" s="862"/>
      <c r="DA8" s="863"/>
      <c r="DB8" s="861" t="s">
        <v>520</v>
      </c>
      <c r="DC8" s="862"/>
      <c r="DD8" s="862"/>
      <c r="DE8" s="862"/>
      <c r="DF8" s="863"/>
      <c r="DG8" s="861" t="s">
        <v>520</v>
      </c>
      <c r="DH8" s="862"/>
      <c r="DI8" s="862"/>
      <c r="DJ8" s="862"/>
      <c r="DK8" s="863"/>
      <c r="DL8" s="861" t="s">
        <v>520</v>
      </c>
      <c r="DM8" s="862"/>
      <c r="DN8" s="862"/>
      <c r="DO8" s="862"/>
      <c r="DP8" s="863"/>
      <c r="DQ8" s="861" t="s">
        <v>520</v>
      </c>
      <c r="DR8" s="862"/>
      <c r="DS8" s="862"/>
      <c r="DT8" s="862"/>
      <c r="DU8" s="863"/>
      <c r="DV8" s="864"/>
      <c r="DW8" s="865"/>
      <c r="DX8" s="865"/>
      <c r="DY8" s="865"/>
      <c r="DZ8" s="866"/>
      <c r="EA8" s="254"/>
    </row>
    <row r="9" spans="1:131" s="255" customFormat="1" ht="26.25" customHeight="1" x14ac:dyDescent="0.15">
      <c r="A9" s="261">
        <v>3</v>
      </c>
      <c r="B9" s="835" t="s">
        <v>387</v>
      </c>
      <c r="C9" s="836"/>
      <c r="D9" s="836"/>
      <c r="E9" s="836"/>
      <c r="F9" s="836"/>
      <c r="G9" s="836"/>
      <c r="H9" s="836"/>
      <c r="I9" s="836"/>
      <c r="J9" s="836"/>
      <c r="K9" s="836"/>
      <c r="L9" s="836"/>
      <c r="M9" s="836"/>
      <c r="N9" s="836"/>
      <c r="O9" s="836"/>
      <c r="P9" s="837"/>
      <c r="Q9" s="838">
        <v>34</v>
      </c>
      <c r="R9" s="839"/>
      <c r="S9" s="839"/>
      <c r="T9" s="839"/>
      <c r="U9" s="839"/>
      <c r="V9" s="839">
        <v>31</v>
      </c>
      <c r="W9" s="839"/>
      <c r="X9" s="839"/>
      <c r="Y9" s="839"/>
      <c r="Z9" s="839"/>
      <c r="AA9" s="839">
        <v>3</v>
      </c>
      <c r="AB9" s="839"/>
      <c r="AC9" s="839"/>
      <c r="AD9" s="839"/>
      <c r="AE9" s="840"/>
      <c r="AF9" s="841">
        <v>3</v>
      </c>
      <c r="AG9" s="842"/>
      <c r="AH9" s="842"/>
      <c r="AI9" s="842"/>
      <c r="AJ9" s="843"/>
      <c r="AK9" s="844" t="s">
        <v>520</v>
      </c>
      <c r="AL9" s="845"/>
      <c r="AM9" s="845"/>
      <c r="AN9" s="845"/>
      <c r="AO9" s="845"/>
      <c r="AP9" s="845" t="s">
        <v>520</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596</v>
      </c>
      <c r="BT9" s="849"/>
      <c r="BU9" s="849"/>
      <c r="BV9" s="849"/>
      <c r="BW9" s="849"/>
      <c r="BX9" s="849"/>
      <c r="BY9" s="849"/>
      <c r="BZ9" s="849"/>
      <c r="CA9" s="849"/>
      <c r="CB9" s="849"/>
      <c r="CC9" s="849"/>
      <c r="CD9" s="849"/>
      <c r="CE9" s="849"/>
      <c r="CF9" s="849"/>
      <c r="CG9" s="850"/>
      <c r="CH9" s="861">
        <v>15</v>
      </c>
      <c r="CI9" s="862"/>
      <c r="CJ9" s="862"/>
      <c r="CK9" s="862"/>
      <c r="CL9" s="863"/>
      <c r="CM9" s="861">
        <v>129</v>
      </c>
      <c r="CN9" s="862"/>
      <c r="CO9" s="862"/>
      <c r="CP9" s="862"/>
      <c r="CQ9" s="863"/>
      <c r="CR9" s="861">
        <v>45</v>
      </c>
      <c r="CS9" s="862"/>
      <c r="CT9" s="862"/>
      <c r="CU9" s="862"/>
      <c r="CV9" s="863"/>
      <c r="CW9" s="861" t="s">
        <v>520</v>
      </c>
      <c r="CX9" s="862"/>
      <c r="CY9" s="862"/>
      <c r="CZ9" s="862"/>
      <c r="DA9" s="863"/>
      <c r="DB9" s="861" t="s">
        <v>520</v>
      </c>
      <c r="DC9" s="862"/>
      <c r="DD9" s="862"/>
      <c r="DE9" s="862"/>
      <c r="DF9" s="863"/>
      <c r="DG9" s="861" t="s">
        <v>520</v>
      </c>
      <c r="DH9" s="862"/>
      <c r="DI9" s="862"/>
      <c r="DJ9" s="862"/>
      <c r="DK9" s="863"/>
      <c r="DL9" s="861" t="s">
        <v>520</v>
      </c>
      <c r="DM9" s="862"/>
      <c r="DN9" s="862"/>
      <c r="DO9" s="862"/>
      <c r="DP9" s="863"/>
      <c r="DQ9" s="861" t="s">
        <v>520</v>
      </c>
      <c r="DR9" s="862"/>
      <c r="DS9" s="862"/>
      <c r="DT9" s="862"/>
      <c r="DU9" s="863"/>
      <c r="DV9" s="864"/>
      <c r="DW9" s="865"/>
      <c r="DX9" s="865"/>
      <c r="DY9" s="865"/>
      <c r="DZ9" s="866"/>
      <c r="EA9" s="254"/>
    </row>
    <row r="10" spans="1:131" s="255" customFormat="1" ht="26.25" customHeight="1" x14ac:dyDescent="0.15">
      <c r="A10" s="261">
        <v>4</v>
      </c>
      <c r="B10" s="835" t="s">
        <v>388</v>
      </c>
      <c r="C10" s="836"/>
      <c r="D10" s="836"/>
      <c r="E10" s="836"/>
      <c r="F10" s="836"/>
      <c r="G10" s="836"/>
      <c r="H10" s="836"/>
      <c r="I10" s="836"/>
      <c r="J10" s="836"/>
      <c r="K10" s="836"/>
      <c r="L10" s="836"/>
      <c r="M10" s="836"/>
      <c r="N10" s="836"/>
      <c r="O10" s="836"/>
      <c r="P10" s="837"/>
      <c r="Q10" s="838">
        <v>149</v>
      </c>
      <c r="R10" s="839"/>
      <c r="S10" s="839"/>
      <c r="T10" s="839"/>
      <c r="U10" s="839"/>
      <c r="V10" s="839">
        <v>128</v>
      </c>
      <c r="W10" s="839"/>
      <c r="X10" s="839"/>
      <c r="Y10" s="839"/>
      <c r="Z10" s="839"/>
      <c r="AA10" s="839">
        <v>21</v>
      </c>
      <c r="AB10" s="839"/>
      <c r="AC10" s="839"/>
      <c r="AD10" s="839"/>
      <c r="AE10" s="840"/>
      <c r="AF10" s="841">
        <v>21</v>
      </c>
      <c r="AG10" s="842"/>
      <c r="AH10" s="842"/>
      <c r="AI10" s="842"/>
      <c r="AJ10" s="843"/>
      <c r="AK10" s="844">
        <v>81</v>
      </c>
      <c r="AL10" s="845"/>
      <c r="AM10" s="845"/>
      <c r="AN10" s="845"/>
      <c r="AO10" s="845"/>
      <c r="AP10" s="845" t="s">
        <v>520</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597</v>
      </c>
      <c r="BT10" s="849"/>
      <c r="BU10" s="849"/>
      <c r="BV10" s="849"/>
      <c r="BW10" s="849"/>
      <c r="BX10" s="849"/>
      <c r="BY10" s="849"/>
      <c r="BZ10" s="849"/>
      <c r="CA10" s="849"/>
      <c r="CB10" s="849"/>
      <c r="CC10" s="849"/>
      <c r="CD10" s="849"/>
      <c r="CE10" s="849"/>
      <c r="CF10" s="849"/>
      <c r="CG10" s="850"/>
      <c r="CH10" s="861">
        <v>0</v>
      </c>
      <c r="CI10" s="862"/>
      <c r="CJ10" s="862"/>
      <c r="CK10" s="862"/>
      <c r="CL10" s="863"/>
      <c r="CM10" s="861">
        <v>54</v>
      </c>
      <c r="CN10" s="862"/>
      <c r="CO10" s="862"/>
      <c r="CP10" s="862"/>
      <c r="CQ10" s="863"/>
      <c r="CR10" s="861">
        <v>45</v>
      </c>
      <c r="CS10" s="862"/>
      <c r="CT10" s="862"/>
      <c r="CU10" s="862"/>
      <c r="CV10" s="863"/>
      <c r="CW10" s="861">
        <v>1</v>
      </c>
      <c r="CX10" s="862"/>
      <c r="CY10" s="862"/>
      <c r="CZ10" s="862"/>
      <c r="DA10" s="863"/>
      <c r="DB10" s="861" t="s">
        <v>520</v>
      </c>
      <c r="DC10" s="862"/>
      <c r="DD10" s="862"/>
      <c r="DE10" s="862"/>
      <c r="DF10" s="863"/>
      <c r="DG10" s="861" t="s">
        <v>520</v>
      </c>
      <c r="DH10" s="862"/>
      <c r="DI10" s="862"/>
      <c r="DJ10" s="862"/>
      <c r="DK10" s="863"/>
      <c r="DL10" s="861" t="s">
        <v>520</v>
      </c>
      <c r="DM10" s="862"/>
      <c r="DN10" s="862"/>
      <c r="DO10" s="862"/>
      <c r="DP10" s="863"/>
      <c r="DQ10" s="861" t="s">
        <v>520</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598</v>
      </c>
      <c r="BT11" s="849"/>
      <c r="BU11" s="849"/>
      <c r="BV11" s="849"/>
      <c r="BW11" s="849"/>
      <c r="BX11" s="849"/>
      <c r="BY11" s="849"/>
      <c r="BZ11" s="849"/>
      <c r="CA11" s="849"/>
      <c r="CB11" s="849"/>
      <c r="CC11" s="849"/>
      <c r="CD11" s="849"/>
      <c r="CE11" s="849"/>
      <c r="CF11" s="849"/>
      <c r="CG11" s="850"/>
      <c r="CH11" s="861">
        <v>3</v>
      </c>
      <c r="CI11" s="862"/>
      <c r="CJ11" s="862"/>
      <c r="CK11" s="862"/>
      <c r="CL11" s="863"/>
      <c r="CM11" s="861">
        <v>34</v>
      </c>
      <c r="CN11" s="862"/>
      <c r="CO11" s="862"/>
      <c r="CP11" s="862"/>
      <c r="CQ11" s="863"/>
      <c r="CR11" s="861">
        <v>10</v>
      </c>
      <c r="CS11" s="862"/>
      <c r="CT11" s="862"/>
      <c r="CU11" s="862"/>
      <c r="CV11" s="863"/>
      <c r="CW11" s="861" t="s">
        <v>520</v>
      </c>
      <c r="CX11" s="862"/>
      <c r="CY11" s="862"/>
      <c r="CZ11" s="862"/>
      <c r="DA11" s="863"/>
      <c r="DB11" s="861" t="s">
        <v>520</v>
      </c>
      <c r="DC11" s="862"/>
      <c r="DD11" s="862"/>
      <c r="DE11" s="862"/>
      <c r="DF11" s="863"/>
      <c r="DG11" s="861" t="s">
        <v>520</v>
      </c>
      <c r="DH11" s="862"/>
      <c r="DI11" s="862"/>
      <c r="DJ11" s="862"/>
      <c r="DK11" s="863"/>
      <c r="DL11" s="861" t="s">
        <v>520</v>
      </c>
      <c r="DM11" s="862"/>
      <c r="DN11" s="862"/>
      <c r="DO11" s="862"/>
      <c r="DP11" s="863"/>
      <c r="DQ11" s="861" t="s">
        <v>520</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599</v>
      </c>
      <c r="BT12" s="849"/>
      <c r="BU12" s="849"/>
      <c r="BV12" s="849"/>
      <c r="BW12" s="849"/>
      <c r="BX12" s="849"/>
      <c r="BY12" s="849"/>
      <c r="BZ12" s="849"/>
      <c r="CA12" s="849"/>
      <c r="CB12" s="849"/>
      <c r="CC12" s="849"/>
      <c r="CD12" s="849"/>
      <c r="CE12" s="849"/>
      <c r="CF12" s="849"/>
      <c r="CG12" s="850"/>
      <c r="CH12" s="861">
        <v>81</v>
      </c>
      <c r="CI12" s="862"/>
      <c r="CJ12" s="862"/>
      <c r="CK12" s="862"/>
      <c r="CL12" s="863"/>
      <c r="CM12" s="861">
        <v>609</v>
      </c>
      <c r="CN12" s="862"/>
      <c r="CO12" s="862"/>
      <c r="CP12" s="862"/>
      <c r="CQ12" s="863"/>
      <c r="CR12" s="861">
        <v>50</v>
      </c>
      <c r="CS12" s="862"/>
      <c r="CT12" s="862"/>
      <c r="CU12" s="862"/>
      <c r="CV12" s="863"/>
      <c r="CW12" s="861" t="s">
        <v>520</v>
      </c>
      <c r="CX12" s="862"/>
      <c r="CY12" s="862"/>
      <c r="CZ12" s="862"/>
      <c r="DA12" s="863"/>
      <c r="DB12" s="861" t="s">
        <v>520</v>
      </c>
      <c r="DC12" s="862"/>
      <c r="DD12" s="862"/>
      <c r="DE12" s="862"/>
      <c r="DF12" s="863"/>
      <c r="DG12" s="861" t="s">
        <v>520</v>
      </c>
      <c r="DH12" s="862"/>
      <c r="DI12" s="862"/>
      <c r="DJ12" s="862"/>
      <c r="DK12" s="863"/>
      <c r="DL12" s="861" t="s">
        <v>520</v>
      </c>
      <c r="DM12" s="862"/>
      <c r="DN12" s="862"/>
      <c r="DO12" s="862"/>
      <c r="DP12" s="863"/>
      <c r="DQ12" s="861" t="s">
        <v>520</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600</v>
      </c>
      <c r="BT13" s="849"/>
      <c r="BU13" s="849"/>
      <c r="BV13" s="849"/>
      <c r="BW13" s="849"/>
      <c r="BX13" s="849"/>
      <c r="BY13" s="849"/>
      <c r="BZ13" s="849"/>
      <c r="CA13" s="849"/>
      <c r="CB13" s="849"/>
      <c r="CC13" s="849"/>
      <c r="CD13" s="849"/>
      <c r="CE13" s="849"/>
      <c r="CF13" s="849"/>
      <c r="CG13" s="850"/>
      <c r="CH13" s="861">
        <v>3</v>
      </c>
      <c r="CI13" s="862"/>
      <c r="CJ13" s="862"/>
      <c r="CK13" s="862"/>
      <c r="CL13" s="863"/>
      <c r="CM13" s="861">
        <v>280</v>
      </c>
      <c r="CN13" s="862"/>
      <c r="CO13" s="862"/>
      <c r="CP13" s="862"/>
      <c r="CQ13" s="863"/>
      <c r="CR13" s="861">
        <v>76</v>
      </c>
      <c r="CS13" s="862"/>
      <c r="CT13" s="862"/>
      <c r="CU13" s="862"/>
      <c r="CV13" s="863"/>
      <c r="CW13" s="861" t="s">
        <v>520</v>
      </c>
      <c r="CX13" s="862"/>
      <c r="CY13" s="862"/>
      <c r="CZ13" s="862"/>
      <c r="DA13" s="863"/>
      <c r="DB13" s="861" t="s">
        <v>520</v>
      </c>
      <c r="DC13" s="862"/>
      <c r="DD13" s="862"/>
      <c r="DE13" s="862"/>
      <c r="DF13" s="863"/>
      <c r="DG13" s="861" t="s">
        <v>520</v>
      </c>
      <c r="DH13" s="862"/>
      <c r="DI13" s="862"/>
      <c r="DJ13" s="862"/>
      <c r="DK13" s="863"/>
      <c r="DL13" s="861" t="s">
        <v>520</v>
      </c>
      <c r="DM13" s="862"/>
      <c r="DN13" s="862"/>
      <c r="DO13" s="862"/>
      <c r="DP13" s="863"/>
      <c r="DQ13" s="861" t="s">
        <v>520</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601</v>
      </c>
      <c r="BT14" s="849"/>
      <c r="BU14" s="849"/>
      <c r="BV14" s="849"/>
      <c r="BW14" s="849"/>
      <c r="BX14" s="849"/>
      <c r="BY14" s="849"/>
      <c r="BZ14" s="849"/>
      <c r="CA14" s="849"/>
      <c r="CB14" s="849"/>
      <c r="CC14" s="849"/>
      <c r="CD14" s="849"/>
      <c r="CE14" s="849"/>
      <c r="CF14" s="849"/>
      <c r="CG14" s="850"/>
      <c r="CH14" s="861">
        <v>7</v>
      </c>
      <c r="CI14" s="862"/>
      <c r="CJ14" s="862"/>
      <c r="CK14" s="862"/>
      <c r="CL14" s="863"/>
      <c r="CM14" s="861">
        <v>113</v>
      </c>
      <c r="CN14" s="862"/>
      <c r="CO14" s="862"/>
      <c r="CP14" s="862"/>
      <c r="CQ14" s="863"/>
      <c r="CR14" s="861">
        <v>78</v>
      </c>
      <c r="CS14" s="862"/>
      <c r="CT14" s="862"/>
      <c r="CU14" s="862"/>
      <c r="CV14" s="863"/>
      <c r="CW14" s="861" t="s">
        <v>520</v>
      </c>
      <c r="CX14" s="862"/>
      <c r="CY14" s="862"/>
      <c r="CZ14" s="862"/>
      <c r="DA14" s="863"/>
      <c r="DB14" s="861">
        <v>55</v>
      </c>
      <c r="DC14" s="862"/>
      <c r="DD14" s="862"/>
      <c r="DE14" s="862"/>
      <c r="DF14" s="863"/>
      <c r="DG14" s="861" t="s">
        <v>520</v>
      </c>
      <c r="DH14" s="862"/>
      <c r="DI14" s="862"/>
      <c r="DJ14" s="862"/>
      <c r="DK14" s="863"/>
      <c r="DL14" s="861" t="s">
        <v>520</v>
      </c>
      <c r="DM14" s="862"/>
      <c r="DN14" s="862"/>
      <c r="DO14" s="862"/>
      <c r="DP14" s="863"/>
      <c r="DQ14" s="861" t="s">
        <v>520</v>
      </c>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608</v>
      </c>
      <c r="BT15" s="849"/>
      <c r="BU15" s="849"/>
      <c r="BV15" s="849"/>
      <c r="BW15" s="849"/>
      <c r="BX15" s="849"/>
      <c r="BY15" s="849"/>
      <c r="BZ15" s="849"/>
      <c r="CA15" s="849"/>
      <c r="CB15" s="849"/>
      <c r="CC15" s="849"/>
      <c r="CD15" s="849"/>
      <c r="CE15" s="849"/>
      <c r="CF15" s="849"/>
      <c r="CG15" s="850"/>
      <c r="CH15" s="861">
        <v>-5</v>
      </c>
      <c r="CI15" s="862"/>
      <c r="CJ15" s="862"/>
      <c r="CK15" s="862"/>
      <c r="CL15" s="863"/>
      <c r="CM15" s="861">
        <v>57</v>
      </c>
      <c r="CN15" s="862"/>
      <c r="CO15" s="862"/>
      <c r="CP15" s="862"/>
      <c r="CQ15" s="863"/>
      <c r="CR15" s="861">
        <v>30</v>
      </c>
      <c r="CS15" s="862"/>
      <c r="CT15" s="862"/>
      <c r="CU15" s="862"/>
      <c r="CV15" s="863"/>
      <c r="CW15" s="861" t="s">
        <v>520</v>
      </c>
      <c r="CX15" s="862"/>
      <c r="CY15" s="862"/>
      <c r="CZ15" s="862"/>
      <c r="DA15" s="863"/>
      <c r="DB15" s="861" t="s">
        <v>520</v>
      </c>
      <c r="DC15" s="862"/>
      <c r="DD15" s="862"/>
      <c r="DE15" s="862"/>
      <c r="DF15" s="863"/>
      <c r="DG15" s="861" t="s">
        <v>520</v>
      </c>
      <c r="DH15" s="862"/>
      <c r="DI15" s="862"/>
      <c r="DJ15" s="862"/>
      <c r="DK15" s="863"/>
      <c r="DL15" s="861" t="s">
        <v>520</v>
      </c>
      <c r="DM15" s="862"/>
      <c r="DN15" s="862"/>
      <c r="DO15" s="862"/>
      <c r="DP15" s="863"/>
      <c r="DQ15" s="861" t="s">
        <v>520</v>
      </c>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390</v>
      </c>
      <c r="B23" s="870" t="s">
        <v>391</v>
      </c>
      <c r="C23" s="871"/>
      <c r="D23" s="871"/>
      <c r="E23" s="871"/>
      <c r="F23" s="871"/>
      <c r="G23" s="871"/>
      <c r="H23" s="871"/>
      <c r="I23" s="871"/>
      <c r="J23" s="871"/>
      <c r="K23" s="871"/>
      <c r="L23" s="871"/>
      <c r="M23" s="871"/>
      <c r="N23" s="871"/>
      <c r="O23" s="871"/>
      <c r="P23" s="872"/>
      <c r="Q23" s="873">
        <v>66966</v>
      </c>
      <c r="R23" s="874"/>
      <c r="S23" s="874"/>
      <c r="T23" s="874"/>
      <c r="U23" s="874"/>
      <c r="V23" s="874">
        <v>65204</v>
      </c>
      <c r="W23" s="874"/>
      <c r="X23" s="874"/>
      <c r="Y23" s="874"/>
      <c r="Z23" s="874"/>
      <c r="AA23" s="874">
        <v>1762</v>
      </c>
      <c r="AB23" s="874"/>
      <c r="AC23" s="874"/>
      <c r="AD23" s="874"/>
      <c r="AE23" s="875"/>
      <c r="AF23" s="876">
        <v>1421</v>
      </c>
      <c r="AG23" s="874"/>
      <c r="AH23" s="874"/>
      <c r="AI23" s="874"/>
      <c r="AJ23" s="877"/>
      <c r="AK23" s="878"/>
      <c r="AL23" s="879"/>
      <c r="AM23" s="879"/>
      <c r="AN23" s="879"/>
      <c r="AO23" s="879"/>
      <c r="AP23" s="874">
        <v>71748</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402</v>
      </c>
      <c r="C28" s="812"/>
      <c r="D28" s="812"/>
      <c r="E28" s="812"/>
      <c r="F28" s="812"/>
      <c r="G28" s="812"/>
      <c r="H28" s="812"/>
      <c r="I28" s="812"/>
      <c r="J28" s="812"/>
      <c r="K28" s="812"/>
      <c r="L28" s="812"/>
      <c r="M28" s="812"/>
      <c r="N28" s="812"/>
      <c r="O28" s="812"/>
      <c r="P28" s="813"/>
      <c r="Q28" s="902">
        <v>13847</v>
      </c>
      <c r="R28" s="903"/>
      <c r="S28" s="903"/>
      <c r="T28" s="903"/>
      <c r="U28" s="903"/>
      <c r="V28" s="903">
        <v>13563</v>
      </c>
      <c r="W28" s="903"/>
      <c r="X28" s="903"/>
      <c r="Y28" s="903"/>
      <c r="Z28" s="903"/>
      <c r="AA28" s="903">
        <v>284</v>
      </c>
      <c r="AB28" s="903"/>
      <c r="AC28" s="903"/>
      <c r="AD28" s="903"/>
      <c r="AE28" s="904"/>
      <c r="AF28" s="905">
        <v>284</v>
      </c>
      <c r="AG28" s="903"/>
      <c r="AH28" s="903"/>
      <c r="AI28" s="903"/>
      <c r="AJ28" s="906"/>
      <c r="AK28" s="907">
        <v>983</v>
      </c>
      <c r="AL28" s="898"/>
      <c r="AM28" s="898"/>
      <c r="AN28" s="898"/>
      <c r="AO28" s="898"/>
      <c r="AP28" s="898" t="s">
        <v>520</v>
      </c>
      <c r="AQ28" s="898"/>
      <c r="AR28" s="898"/>
      <c r="AS28" s="898"/>
      <c r="AT28" s="898"/>
      <c r="AU28" s="898" t="s">
        <v>520</v>
      </c>
      <c r="AV28" s="898"/>
      <c r="AW28" s="898"/>
      <c r="AX28" s="898"/>
      <c r="AY28" s="898"/>
      <c r="AZ28" s="899" t="s">
        <v>520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403</v>
      </c>
      <c r="C29" s="836"/>
      <c r="D29" s="836"/>
      <c r="E29" s="836"/>
      <c r="F29" s="836"/>
      <c r="G29" s="836"/>
      <c r="H29" s="836"/>
      <c r="I29" s="836"/>
      <c r="J29" s="836"/>
      <c r="K29" s="836"/>
      <c r="L29" s="836"/>
      <c r="M29" s="836"/>
      <c r="N29" s="836"/>
      <c r="O29" s="836"/>
      <c r="P29" s="837"/>
      <c r="Q29" s="838">
        <v>12694</v>
      </c>
      <c r="R29" s="839"/>
      <c r="S29" s="839"/>
      <c r="T29" s="839"/>
      <c r="U29" s="839"/>
      <c r="V29" s="839">
        <v>12369</v>
      </c>
      <c r="W29" s="839"/>
      <c r="X29" s="839"/>
      <c r="Y29" s="839"/>
      <c r="Z29" s="839"/>
      <c r="AA29" s="839">
        <v>325</v>
      </c>
      <c r="AB29" s="839"/>
      <c r="AC29" s="839"/>
      <c r="AD29" s="839"/>
      <c r="AE29" s="840"/>
      <c r="AF29" s="841">
        <v>325</v>
      </c>
      <c r="AG29" s="842"/>
      <c r="AH29" s="842"/>
      <c r="AI29" s="842"/>
      <c r="AJ29" s="843"/>
      <c r="AK29" s="910">
        <v>1955</v>
      </c>
      <c r="AL29" s="911"/>
      <c r="AM29" s="911"/>
      <c r="AN29" s="911"/>
      <c r="AO29" s="911"/>
      <c r="AP29" s="912" t="s">
        <v>520</v>
      </c>
      <c r="AQ29" s="913"/>
      <c r="AR29" s="913"/>
      <c r="AS29" s="913"/>
      <c r="AT29" s="910"/>
      <c r="AU29" s="912" t="s">
        <v>520</v>
      </c>
      <c r="AV29" s="913"/>
      <c r="AW29" s="913"/>
      <c r="AX29" s="913"/>
      <c r="AY29" s="910"/>
      <c r="AZ29" s="914" t="s">
        <v>520</v>
      </c>
      <c r="BA29" s="914"/>
      <c r="BB29" s="914"/>
      <c r="BC29" s="914"/>
      <c r="BD29" s="914"/>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404</v>
      </c>
      <c r="C30" s="836"/>
      <c r="D30" s="836"/>
      <c r="E30" s="836"/>
      <c r="F30" s="836"/>
      <c r="G30" s="836"/>
      <c r="H30" s="836"/>
      <c r="I30" s="836"/>
      <c r="J30" s="836"/>
      <c r="K30" s="836"/>
      <c r="L30" s="836"/>
      <c r="M30" s="836"/>
      <c r="N30" s="836"/>
      <c r="O30" s="836"/>
      <c r="P30" s="837"/>
      <c r="Q30" s="838">
        <v>1278</v>
      </c>
      <c r="R30" s="839"/>
      <c r="S30" s="839"/>
      <c r="T30" s="839"/>
      <c r="U30" s="839"/>
      <c r="V30" s="839">
        <v>1244</v>
      </c>
      <c r="W30" s="839"/>
      <c r="X30" s="839"/>
      <c r="Y30" s="839"/>
      <c r="Z30" s="839"/>
      <c r="AA30" s="839">
        <v>34</v>
      </c>
      <c r="AB30" s="839"/>
      <c r="AC30" s="839"/>
      <c r="AD30" s="839"/>
      <c r="AE30" s="840"/>
      <c r="AF30" s="841">
        <v>34</v>
      </c>
      <c r="AG30" s="842"/>
      <c r="AH30" s="842"/>
      <c r="AI30" s="842"/>
      <c r="AJ30" s="843"/>
      <c r="AK30" s="910">
        <v>360</v>
      </c>
      <c r="AL30" s="911"/>
      <c r="AM30" s="911"/>
      <c r="AN30" s="911"/>
      <c r="AO30" s="911"/>
      <c r="AP30" s="912" t="s">
        <v>520</v>
      </c>
      <c r="AQ30" s="913"/>
      <c r="AR30" s="913"/>
      <c r="AS30" s="913"/>
      <c r="AT30" s="910"/>
      <c r="AU30" s="912" t="s">
        <v>520</v>
      </c>
      <c r="AV30" s="913"/>
      <c r="AW30" s="913"/>
      <c r="AX30" s="913"/>
      <c r="AY30" s="910"/>
      <c r="AZ30" s="914" t="s">
        <v>520</v>
      </c>
      <c r="BA30" s="914"/>
      <c r="BB30" s="914"/>
      <c r="BC30" s="914"/>
      <c r="BD30" s="914"/>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405</v>
      </c>
      <c r="C31" s="836"/>
      <c r="D31" s="836"/>
      <c r="E31" s="836"/>
      <c r="F31" s="836"/>
      <c r="G31" s="836"/>
      <c r="H31" s="836"/>
      <c r="I31" s="836"/>
      <c r="J31" s="836"/>
      <c r="K31" s="836"/>
      <c r="L31" s="836"/>
      <c r="M31" s="836"/>
      <c r="N31" s="836"/>
      <c r="O31" s="836"/>
      <c r="P31" s="837"/>
      <c r="Q31" s="838">
        <v>3712</v>
      </c>
      <c r="R31" s="839"/>
      <c r="S31" s="839"/>
      <c r="T31" s="839"/>
      <c r="U31" s="839"/>
      <c r="V31" s="839">
        <v>3497</v>
      </c>
      <c r="W31" s="839"/>
      <c r="X31" s="839"/>
      <c r="Y31" s="839"/>
      <c r="Z31" s="839"/>
      <c r="AA31" s="839">
        <v>215</v>
      </c>
      <c r="AB31" s="839"/>
      <c r="AC31" s="839"/>
      <c r="AD31" s="839"/>
      <c r="AE31" s="840"/>
      <c r="AF31" s="841">
        <v>5065</v>
      </c>
      <c r="AG31" s="842"/>
      <c r="AH31" s="842"/>
      <c r="AI31" s="842"/>
      <c r="AJ31" s="843"/>
      <c r="AK31" s="910">
        <v>116</v>
      </c>
      <c r="AL31" s="911"/>
      <c r="AM31" s="911"/>
      <c r="AN31" s="911"/>
      <c r="AO31" s="911"/>
      <c r="AP31" s="911">
        <v>10472</v>
      </c>
      <c r="AQ31" s="911"/>
      <c r="AR31" s="911"/>
      <c r="AS31" s="911"/>
      <c r="AT31" s="911"/>
      <c r="AU31" s="911">
        <v>848</v>
      </c>
      <c r="AV31" s="911"/>
      <c r="AW31" s="911"/>
      <c r="AX31" s="911"/>
      <c r="AY31" s="911"/>
      <c r="AZ31" s="914" t="s">
        <v>520</v>
      </c>
      <c r="BA31" s="914"/>
      <c r="BB31" s="914"/>
      <c r="BC31" s="914"/>
      <c r="BD31" s="914"/>
      <c r="BE31" s="908" t="s">
        <v>406</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24015</v>
      </c>
      <c r="R32" s="839"/>
      <c r="S32" s="839"/>
      <c r="T32" s="839"/>
      <c r="U32" s="839"/>
      <c r="V32" s="839">
        <v>23465</v>
      </c>
      <c r="W32" s="839"/>
      <c r="X32" s="839"/>
      <c r="Y32" s="839"/>
      <c r="Z32" s="839"/>
      <c r="AA32" s="839">
        <v>550</v>
      </c>
      <c r="AB32" s="839"/>
      <c r="AC32" s="839"/>
      <c r="AD32" s="839"/>
      <c r="AE32" s="840"/>
      <c r="AF32" s="841">
        <v>4913</v>
      </c>
      <c r="AG32" s="842"/>
      <c r="AH32" s="842"/>
      <c r="AI32" s="842"/>
      <c r="AJ32" s="843"/>
      <c r="AK32" s="910">
        <v>3756</v>
      </c>
      <c r="AL32" s="911"/>
      <c r="AM32" s="911"/>
      <c r="AN32" s="911"/>
      <c r="AO32" s="911"/>
      <c r="AP32" s="911">
        <v>15129</v>
      </c>
      <c r="AQ32" s="911"/>
      <c r="AR32" s="911"/>
      <c r="AS32" s="911"/>
      <c r="AT32" s="911"/>
      <c r="AU32" s="911">
        <v>8200</v>
      </c>
      <c r="AV32" s="911"/>
      <c r="AW32" s="911"/>
      <c r="AX32" s="911"/>
      <c r="AY32" s="911"/>
      <c r="AZ32" s="914" t="s">
        <v>520</v>
      </c>
      <c r="BA32" s="914"/>
      <c r="BB32" s="914"/>
      <c r="BC32" s="914"/>
      <c r="BD32" s="914"/>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409</v>
      </c>
      <c r="C33" s="836"/>
      <c r="D33" s="836"/>
      <c r="E33" s="836"/>
      <c r="F33" s="836"/>
      <c r="G33" s="836"/>
      <c r="H33" s="836"/>
      <c r="I33" s="836"/>
      <c r="J33" s="836"/>
      <c r="K33" s="836"/>
      <c r="L33" s="836"/>
      <c r="M33" s="836"/>
      <c r="N33" s="836"/>
      <c r="O33" s="836"/>
      <c r="P33" s="837"/>
      <c r="Q33" s="838">
        <v>4841</v>
      </c>
      <c r="R33" s="839"/>
      <c r="S33" s="839"/>
      <c r="T33" s="839"/>
      <c r="U33" s="839"/>
      <c r="V33" s="839">
        <v>4702</v>
      </c>
      <c r="W33" s="839"/>
      <c r="X33" s="839"/>
      <c r="Y33" s="839"/>
      <c r="Z33" s="839"/>
      <c r="AA33" s="839">
        <v>139</v>
      </c>
      <c r="AB33" s="839"/>
      <c r="AC33" s="839"/>
      <c r="AD33" s="839"/>
      <c r="AE33" s="840"/>
      <c r="AF33" s="841">
        <v>125</v>
      </c>
      <c r="AG33" s="842"/>
      <c r="AH33" s="842"/>
      <c r="AI33" s="842"/>
      <c r="AJ33" s="843"/>
      <c r="AK33" s="910">
        <v>1441</v>
      </c>
      <c r="AL33" s="911"/>
      <c r="AM33" s="911"/>
      <c r="AN33" s="911"/>
      <c r="AO33" s="911"/>
      <c r="AP33" s="911">
        <v>26667</v>
      </c>
      <c r="AQ33" s="911"/>
      <c r="AR33" s="911"/>
      <c r="AS33" s="911"/>
      <c r="AT33" s="911"/>
      <c r="AU33" s="911">
        <v>20880</v>
      </c>
      <c r="AV33" s="911"/>
      <c r="AW33" s="911"/>
      <c r="AX33" s="911"/>
      <c r="AY33" s="911"/>
      <c r="AZ33" s="914" t="s">
        <v>520</v>
      </c>
      <c r="BA33" s="914"/>
      <c r="BB33" s="914"/>
      <c r="BC33" s="914"/>
      <c r="BD33" s="914"/>
      <c r="BE33" s="908" t="s">
        <v>410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411</v>
      </c>
      <c r="C34" s="836"/>
      <c r="D34" s="836"/>
      <c r="E34" s="836"/>
      <c r="F34" s="836"/>
      <c r="G34" s="836"/>
      <c r="H34" s="836"/>
      <c r="I34" s="836"/>
      <c r="J34" s="836"/>
      <c r="K34" s="836"/>
      <c r="L34" s="836"/>
      <c r="M34" s="836"/>
      <c r="N34" s="836"/>
      <c r="O34" s="836"/>
      <c r="P34" s="837"/>
      <c r="Q34" s="838">
        <v>1064</v>
      </c>
      <c r="R34" s="839"/>
      <c r="S34" s="839"/>
      <c r="T34" s="839"/>
      <c r="U34" s="839"/>
      <c r="V34" s="839">
        <v>1023</v>
      </c>
      <c r="W34" s="839"/>
      <c r="X34" s="839"/>
      <c r="Y34" s="839"/>
      <c r="Z34" s="839"/>
      <c r="AA34" s="839">
        <v>41</v>
      </c>
      <c r="AB34" s="839"/>
      <c r="AC34" s="839"/>
      <c r="AD34" s="839"/>
      <c r="AE34" s="840"/>
      <c r="AF34" s="841">
        <v>39</v>
      </c>
      <c r="AG34" s="842"/>
      <c r="AH34" s="842"/>
      <c r="AI34" s="842"/>
      <c r="AJ34" s="843"/>
      <c r="AK34" s="910">
        <v>484</v>
      </c>
      <c r="AL34" s="911"/>
      <c r="AM34" s="911"/>
      <c r="AN34" s="911"/>
      <c r="AO34" s="911"/>
      <c r="AP34" s="911">
        <v>6300</v>
      </c>
      <c r="AQ34" s="911"/>
      <c r="AR34" s="911"/>
      <c r="AS34" s="911"/>
      <c r="AT34" s="911"/>
      <c r="AU34" s="911">
        <v>6300</v>
      </c>
      <c r="AV34" s="911"/>
      <c r="AW34" s="911"/>
      <c r="AX34" s="911"/>
      <c r="AY34" s="911"/>
      <c r="AZ34" s="914" t="s">
        <v>520</v>
      </c>
      <c r="BA34" s="914"/>
      <c r="BB34" s="914"/>
      <c r="BC34" s="914"/>
      <c r="BD34" s="914"/>
      <c r="BE34" s="908" t="s">
        <v>412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413</v>
      </c>
      <c r="C35" s="836"/>
      <c r="D35" s="836"/>
      <c r="E35" s="836"/>
      <c r="F35" s="836"/>
      <c r="G35" s="836"/>
      <c r="H35" s="836"/>
      <c r="I35" s="836"/>
      <c r="J35" s="836"/>
      <c r="K35" s="836"/>
      <c r="L35" s="836"/>
      <c r="M35" s="836"/>
      <c r="N35" s="836"/>
      <c r="O35" s="836"/>
      <c r="P35" s="837"/>
      <c r="Q35" s="838">
        <v>584</v>
      </c>
      <c r="R35" s="839"/>
      <c r="S35" s="839"/>
      <c r="T35" s="839"/>
      <c r="U35" s="839"/>
      <c r="V35" s="839">
        <v>508</v>
      </c>
      <c r="W35" s="839"/>
      <c r="X35" s="839"/>
      <c r="Y35" s="839"/>
      <c r="Z35" s="839"/>
      <c r="AA35" s="839">
        <v>76</v>
      </c>
      <c r="AB35" s="839"/>
      <c r="AC35" s="839"/>
      <c r="AD35" s="839"/>
      <c r="AE35" s="840"/>
      <c r="AF35" s="841">
        <v>76</v>
      </c>
      <c r="AG35" s="842"/>
      <c r="AH35" s="842"/>
      <c r="AI35" s="842"/>
      <c r="AJ35" s="843"/>
      <c r="AK35" s="910">
        <v>105</v>
      </c>
      <c r="AL35" s="911"/>
      <c r="AM35" s="911"/>
      <c r="AN35" s="911"/>
      <c r="AO35" s="911"/>
      <c r="AP35" s="911">
        <v>1504</v>
      </c>
      <c r="AQ35" s="911"/>
      <c r="AR35" s="911"/>
      <c r="AS35" s="911"/>
      <c r="AT35" s="911"/>
      <c r="AU35" s="911">
        <v>1504</v>
      </c>
      <c r="AV35" s="911"/>
      <c r="AW35" s="911"/>
      <c r="AX35" s="911"/>
      <c r="AY35" s="911"/>
      <c r="AZ35" s="914" t="s">
        <v>520</v>
      </c>
      <c r="BA35" s="914"/>
      <c r="BB35" s="914"/>
      <c r="BC35" s="914"/>
      <c r="BD35" s="914"/>
      <c r="BE35" s="908" t="s">
        <v>412</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414</v>
      </c>
      <c r="C36" s="836"/>
      <c r="D36" s="836"/>
      <c r="E36" s="836"/>
      <c r="F36" s="836"/>
      <c r="G36" s="836"/>
      <c r="H36" s="836"/>
      <c r="I36" s="836"/>
      <c r="J36" s="836"/>
      <c r="K36" s="836"/>
      <c r="L36" s="836"/>
      <c r="M36" s="836"/>
      <c r="N36" s="836"/>
      <c r="O36" s="836"/>
      <c r="P36" s="837"/>
      <c r="Q36" s="838">
        <v>113</v>
      </c>
      <c r="R36" s="839"/>
      <c r="S36" s="839"/>
      <c r="T36" s="839"/>
      <c r="U36" s="839"/>
      <c r="V36" s="839">
        <v>1</v>
      </c>
      <c r="W36" s="839"/>
      <c r="X36" s="839"/>
      <c r="Y36" s="839"/>
      <c r="Z36" s="839"/>
      <c r="AA36" s="839">
        <v>112</v>
      </c>
      <c r="AB36" s="839"/>
      <c r="AC36" s="839"/>
      <c r="AD36" s="839"/>
      <c r="AE36" s="840"/>
      <c r="AF36" s="841">
        <v>154</v>
      </c>
      <c r="AG36" s="842"/>
      <c r="AH36" s="842"/>
      <c r="AI36" s="842"/>
      <c r="AJ36" s="843"/>
      <c r="AK36" s="910" t="s">
        <v>520</v>
      </c>
      <c r="AL36" s="911"/>
      <c r="AM36" s="911"/>
      <c r="AN36" s="911"/>
      <c r="AO36" s="911"/>
      <c r="AP36" s="911" t="s">
        <v>520</v>
      </c>
      <c r="AQ36" s="911"/>
      <c r="AR36" s="911"/>
      <c r="AS36" s="911"/>
      <c r="AT36" s="911"/>
      <c r="AU36" s="911" t="s">
        <v>520</v>
      </c>
      <c r="AV36" s="911"/>
      <c r="AW36" s="911"/>
      <c r="AX36" s="911"/>
      <c r="AY36" s="911"/>
      <c r="AZ36" s="914" t="s">
        <v>520</v>
      </c>
      <c r="BA36" s="914"/>
      <c r="BB36" s="914"/>
      <c r="BC36" s="914"/>
      <c r="BD36" s="914"/>
      <c r="BE36" s="908" t="s">
        <v>412</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415</v>
      </c>
      <c r="C37" s="836"/>
      <c r="D37" s="836"/>
      <c r="E37" s="836"/>
      <c r="F37" s="836"/>
      <c r="G37" s="836"/>
      <c r="H37" s="836"/>
      <c r="I37" s="836"/>
      <c r="J37" s="836"/>
      <c r="K37" s="836"/>
      <c r="L37" s="836"/>
      <c r="M37" s="836"/>
      <c r="N37" s="836"/>
      <c r="O37" s="836"/>
      <c r="P37" s="837"/>
      <c r="Q37" s="838">
        <v>204</v>
      </c>
      <c r="R37" s="839"/>
      <c r="S37" s="839"/>
      <c r="T37" s="839"/>
      <c r="U37" s="839"/>
      <c r="V37" s="839">
        <v>146</v>
      </c>
      <c r="W37" s="839"/>
      <c r="X37" s="839"/>
      <c r="Y37" s="839"/>
      <c r="Z37" s="839"/>
      <c r="AA37" s="839">
        <v>58</v>
      </c>
      <c r="AB37" s="839"/>
      <c r="AC37" s="839"/>
      <c r="AD37" s="839"/>
      <c r="AE37" s="840"/>
      <c r="AF37" s="841" t="s">
        <v>416</v>
      </c>
      <c r="AG37" s="842"/>
      <c r="AH37" s="842"/>
      <c r="AI37" s="842"/>
      <c r="AJ37" s="843"/>
      <c r="AK37" s="910">
        <v>37</v>
      </c>
      <c r="AL37" s="911"/>
      <c r="AM37" s="911"/>
      <c r="AN37" s="911"/>
      <c r="AO37" s="911"/>
      <c r="AP37" s="911">
        <v>236</v>
      </c>
      <c r="AQ37" s="911"/>
      <c r="AR37" s="911"/>
      <c r="AS37" s="911"/>
      <c r="AT37" s="911"/>
      <c r="AU37" s="911">
        <v>212</v>
      </c>
      <c r="AV37" s="911"/>
      <c r="AW37" s="911"/>
      <c r="AX37" s="911"/>
      <c r="AY37" s="911"/>
      <c r="AZ37" s="914" t="s">
        <v>520</v>
      </c>
      <c r="BA37" s="914"/>
      <c r="BB37" s="914"/>
      <c r="BC37" s="914"/>
      <c r="BD37" s="914"/>
      <c r="BE37" s="908" t="s">
        <v>410</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4"/>
      <c r="BA38" s="914"/>
      <c r="BB38" s="914"/>
      <c r="BC38" s="914"/>
      <c r="BD38" s="914"/>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4"/>
      <c r="BA39" s="914"/>
      <c r="BB39" s="914"/>
      <c r="BC39" s="914"/>
      <c r="BD39" s="914"/>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4"/>
      <c r="BA40" s="914"/>
      <c r="BB40" s="914"/>
      <c r="BC40" s="914"/>
      <c r="BD40" s="914"/>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4"/>
      <c r="BA41" s="914"/>
      <c r="BB41" s="914"/>
      <c r="BC41" s="914"/>
      <c r="BD41" s="914"/>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4"/>
      <c r="BA42" s="914"/>
      <c r="BB42" s="914"/>
      <c r="BC42" s="914"/>
      <c r="BD42" s="914"/>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4"/>
      <c r="BA43" s="914"/>
      <c r="BB43" s="914"/>
      <c r="BC43" s="914"/>
      <c r="BD43" s="914"/>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4"/>
      <c r="BA44" s="914"/>
      <c r="BB44" s="914"/>
      <c r="BC44" s="914"/>
      <c r="BD44" s="914"/>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4"/>
      <c r="BA45" s="914"/>
      <c r="BB45" s="914"/>
      <c r="BC45" s="914"/>
      <c r="BD45" s="914"/>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4"/>
      <c r="BA46" s="914"/>
      <c r="BB46" s="914"/>
      <c r="BC46" s="914"/>
      <c r="BD46" s="914"/>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4"/>
      <c r="BA47" s="914"/>
      <c r="BB47" s="914"/>
      <c r="BC47" s="914"/>
      <c r="BD47" s="914"/>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4"/>
      <c r="BA48" s="914"/>
      <c r="BB48" s="914"/>
      <c r="BC48" s="914"/>
      <c r="BD48" s="914"/>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4"/>
      <c r="BA49" s="914"/>
      <c r="BB49" s="914"/>
      <c r="BC49" s="914"/>
      <c r="BD49" s="914"/>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5"/>
      <c r="R50" s="916"/>
      <c r="S50" s="916"/>
      <c r="T50" s="916"/>
      <c r="U50" s="916"/>
      <c r="V50" s="916"/>
      <c r="W50" s="916"/>
      <c r="X50" s="916"/>
      <c r="Y50" s="916"/>
      <c r="Z50" s="916"/>
      <c r="AA50" s="916"/>
      <c r="AB50" s="916"/>
      <c r="AC50" s="916"/>
      <c r="AD50" s="916"/>
      <c r="AE50" s="917"/>
      <c r="AF50" s="841"/>
      <c r="AG50" s="842"/>
      <c r="AH50" s="842"/>
      <c r="AI50" s="842"/>
      <c r="AJ50" s="843"/>
      <c r="AK50" s="918"/>
      <c r="AL50" s="916"/>
      <c r="AM50" s="916"/>
      <c r="AN50" s="916"/>
      <c r="AO50" s="916"/>
      <c r="AP50" s="916"/>
      <c r="AQ50" s="916"/>
      <c r="AR50" s="916"/>
      <c r="AS50" s="916"/>
      <c r="AT50" s="916"/>
      <c r="AU50" s="916"/>
      <c r="AV50" s="916"/>
      <c r="AW50" s="916"/>
      <c r="AX50" s="916"/>
      <c r="AY50" s="916"/>
      <c r="AZ50" s="919"/>
      <c r="BA50" s="919"/>
      <c r="BB50" s="919"/>
      <c r="BC50" s="919"/>
      <c r="BD50" s="919"/>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5"/>
      <c r="R51" s="916"/>
      <c r="S51" s="916"/>
      <c r="T51" s="916"/>
      <c r="U51" s="916"/>
      <c r="V51" s="916"/>
      <c r="W51" s="916"/>
      <c r="X51" s="916"/>
      <c r="Y51" s="916"/>
      <c r="Z51" s="916"/>
      <c r="AA51" s="916"/>
      <c r="AB51" s="916"/>
      <c r="AC51" s="916"/>
      <c r="AD51" s="916"/>
      <c r="AE51" s="917"/>
      <c r="AF51" s="841"/>
      <c r="AG51" s="842"/>
      <c r="AH51" s="842"/>
      <c r="AI51" s="842"/>
      <c r="AJ51" s="843"/>
      <c r="AK51" s="918"/>
      <c r="AL51" s="916"/>
      <c r="AM51" s="916"/>
      <c r="AN51" s="916"/>
      <c r="AO51" s="916"/>
      <c r="AP51" s="916"/>
      <c r="AQ51" s="916"/>
      <c r="AR51" s="916"/>
      <c r="AS51" s="916"/>
      <c r="AT51" s="916"/>
      <c r="AU51" s="916"/>
      <c r="AV51" s="916"/>
      <c r="AW51" s="916"/>
      <c r="AX51" s="916"/>
      <c r="AY51" s="916"/>
      <c r="AZ51" s="919"/>
      <c r="BA51" s="919"/>
      <c r="BB51" s="919"/>
      <c r="BC51" s="919"/>
      <c r="BD51" s="919"/>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5"/>
      <c r="R52" s="916"/>
      <c r="S52" s="916"/>
      <c r="T52" s="916"/>
      <c r="U52" s="916"/>
      <c r="V52" s="916"/>
      <c r="W52" s="916"/>
      <c r="X52" s="916"/>
      <c r="Y52" s="916"/>
      <c r="Z52" s="916"/>
      <c r="AA52" s="916"/>
      <c r="AB52" s="916"/>
      <c r="AC52" s="916"/>
      <c r="AD52" s="916"/>
      <c r="AE52" s="917"/>
      <c r="AF52" s="841"/>
      <c r="AG52" s="842"/>
      <c r="AH52" s="842"/>
      <c r="AI52" s="842"/>
      <c r="AJ52" s="843"/>
      <c r="AK52" s="918"/>
      <c r="AL52" s="916"/>
      <c r="AM52" s="916"/>
      <c r="AN52" s="916"/>
      <c r="AO52" s="916"/>
      <c r="AP52" s="916"/>
      <c r="AQ52" s="916"/>
      <c r="AR52" s="916"/>
      <c r="AS52" s="916"/>
      <c r="AT52" s="916"/>
      <c r="AU52" s="916"/>
      <c r="AV52" s="916"/>
      <c r="AW52" s="916"/>
      <c r="AX52" s="916"/>
      <c r="AY52" s="916"/>
      <c r="AZ52" s="919"/>
      <c r="BA52" s="919"/>
      <c r="BB52" s="919"/>
      <c r="BC52" s="919"/>
      <c r="BD52" s="919"/>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5"/>
      <c r="R53" s="916"/>
      <c r="S53" s="916"/>
      <c r="T53" s="916"/>
      <c r="U53" s="916"/>
      <c r="V53" s="916"/>
      <c r="W53" s="916"/>
      <c r="X53" s="916"/>
      <c r="Y53" s="916"/>
      <c r="Z53" s="916"/>
      <c r="AA53" s="916"/>
      <c r="AB53" s="916"/>
      <c r="AC53" s="916"/>
      <c r="AD53" s="916"/>
      <c r="AE53" s="917"/>
      <c r="AF53" s="841"/>
      <c r="AG53" s="842"/>
      <c r="AH53" s="842"/>
      <c r="AI53" s="842"/>
      <c r="AJ53" s="843"/>
      <c r="AK53" s="918"/>
      <c r="AL53" s="916"/>
      <c r="AM53" s="916"/>
      <c r="AN53" s="916"/>
      <c r="AO53" s="916"/>
      <c r="AP53" s="916"/>
      <c r="AQ53" s="916"/>
      <c r="AR53" s="916"/>
      <c r="AS53" s="916"/>
      <c r="AT53" s="916"/>
      <c r="AU53" s="916"/>
      <c r="AV53" s="916"/>
      <c r="AW53" s="916"/>
      <c r="AX53" s="916"/>
      <c r="AY53" s="916"/>
      <c r="AZ53" s="919"/>
      <c r="BA53" s="919"/>
      <c r="BB53" s="919"/>
      <c r="BC53" s="919"/>
      <c r="BD53" s="919"/>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5"/>
      <c r="R54" s="916"/>
      <c r="S54" s="916"/>
      <c r="T54" s="916"/>
      <c r="U54" s="916"/>
      <c r="V54" s="916"/>
      <c r="W54" s="916"/>
      <c r="X54" s="916"/>
      <c r="Y54" s="916"/>
      <c r="Z54" s="916"/>
      <c r="AA54" s="916"/>
      <c r="AB54" s="916"/>
      <c r="AC54" s="916"/>
      <c r="AD54" s="916"/>
      <c r="AE54" s="917"/>
      <c r="AF54" s="841"/>
      <c r="AG54" s="842"/>
      <c r="AH54" s="842"/>
      <c r="AI54" s="842"/>
      <c r="AJ54" s="843"/>
      <c r="AK54" s="918"/>
      <c r="AL54" s="916"/>
      <c r="AM54" s="916"/>
      <c r="AN54" s="916"/>
      <c r="AO54" s="916"/>
      <c r="AP54" s="916"/>
      <c r="AQ54" s="916"/>
      <c r="AR54" s="916"/>
      <c r="AS54" s="916"/>
      <c r="AT54" s="916"/>
      <c r="AU54" s="916"/>
      <c r="AV54" s="916"/>
      <c r="AW54" s="916"/>
      <c r="AX54" s="916"/>
      <c r="AY54" s="916"/>
      <c r="AZ54" s="919"/>
      <c r="BA54" s="919"/>
      <c r="BB54" s="919"/>
      <c r="BC54" s="919"/>
      <c r="BD54" s="919"/>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5"/>
      <c r="R55" s="916"/>
      <c r="S55" s="916"/>
      <c r="T55" s="916"/>
      <c r="U55" s="916"/>
      <c r="V55" s="916"/>
      <c r="W55" s="916"/>
      <c r="X55" s="916"/>
      <c r="Y55" s="916"/>
      <c r="Z55" s="916"/>
      <c r="AA55" s="916"/>
      <c r="AB55" s="916"/>
      <c r="AC55" s="916"/>
      <c r="AD55" s="916"/>
      <c r="AE55" s="917"/>
      <c r="AF55" s="841"/>
      <c r="AG55" s="842"/>
      <c r="AH55" s="842"/>
      <c r="AI55" s="842"/>
      <c r="AJ55" s="843"/>
      <c r="AK55" s="918"/>
      <c r="AL55" s="916"/>
      <c r="AM55" s="916"/>
      <c r="AN55" s="916"/>
      <c r="AO55" s="916"/>
      <c r="AP55" s="916"/>
      <c r="AQ55" s="916"/>
      <c r="AR55" s="916"/>
      <c r="AS55" s="916"/>
      <c r="AT55" s="916"/>
      <c r="AU55" s="916"/>
      <c r="AV55" s="916"/>
      <c r="AW55" s="916"/>
      <c r="AX55" s="916"/>
      <c r="AY55" s="916"/>
      <c r="AZ55" s="919"/>
      <c r="BA55" s="919"/>
      <c r="BB55" s="919"/>
      <c r="BC55" s="919"/>
      <c r="BD55" s="919"/>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5"/>
      <c r="R56" s="916"/>
      <c r="S56" s="916"/>
      <c r="T56" s="916"/>
      <c r="U56" s="916"/>
      <c r="V56" s="916"/>
      <c r="W56" s="916"/>
      <c r="X56" s="916"/>
      <c r="Y56" s="916"/>
      <c r="Z56" s="916"/>
      <c r="AA56" s="916"/>
      <c r="AB56" s="916"/>
      <c r="AC56" s="916"/>
      <c r="AD56" s="916"/>
      <c r="AE56" s="917"/>
      <c r="AF56" s="841"/>
      <c r="AG56" s="842"/>
      <c r="AH56" s="842"/>
      <c r="AI56" s="842"/>
      <c r="AJ56" s="843"/>
      <c r="AK56" s="918"/>
      <c r="AL56" s="916"/>
      <c r="AM56" s="916"/>
      <c r="AN56" s="916"/>
      <c r="AO56" s="916"/>
      <c r="AP56" s="916"/>
      <c r="AQ56" s="916"/>
      <c r="AR56" s="916"/>
      <c r="AS56" s="916"/>
      <c r="AT56" s="916"/>
      <c r="AU56" s="916"/>
      <c r="AV56" s="916"/>
      <c r="AW56" s="916"/>
      <c r="AX56" s="916"/>
      <c r="AY56" s="916"/>
      <c r="AZ56" s="919"/>
      <c r="BA56" s="919"/>
      <c r="BB56" s="919"/>
      <c r="BC56" s="919"/>
      <c r="BD56" s="919"/>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5"/>
      <c r="R57" s="916"/>
      <c r="S57" s="916"/>
      <c r="T57" s="916"/>
      <c r="U57" s="916"/>
      <c r="V57" s="916"/>
      <c r="W57" s="916"/>
      <c r="X57" s="916"/>
      <c r="Y57" s="916"/>
      <c r="Z57" s="916"/>
      <c r="AA57" s="916"/>
      <c r="AB57" s="916"/>
      <c r="AC57" s="916"/>
      <c r="AD57" s="916"/>
      <c r="AE57" s="917"/>
      <c r="AF57" s="841"/>
      <c r="AG57" s="842"/>
      <c r="AH57" s="842"/>
      <c r="AI57" s="842"/>
      <c r="AJ57" s="843"/>
      <c r="AK57" s="918"/>
      <c r="AL57" s="916"/>
      <c r="AM57" s="916"/>
      <c r="AN57" s="916"/>
      <c r="AO57" s="916"/>
      <c r="AP57" s="916"/>
      <c r="AQ57" s="916"/>
      <c r="AR57" s="916"/>
      <c r="AS57" s="916"/>
      <c r="AT57" s="916"/>
      <c r="AU57" s="916"/>
      <c r="AV57" s="916"/>
      <c r="AW57" s="916"/>
      <c r="AX57" s="916"/>
      <c r="AY57" s="916"/>
      <c r="AZ57" s="919"/>
      <c r="BA57" s="919"/>
      <c r="BB57" s="919"/>
      <c r="BC57" s="919"/>
      <c r="BD57" s="919"/>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5"/>
      <c r="R58" s="916"/>
      <c r="S58" s="916"/>
      <c r="T58" s="916"/>
      <c r="U58" s="916"/>
      <c r="V58" s="916"/>
      <c r="W58" s="916"/>
      <c r="X58" s="916"/>
      <c r="Y58" s="916"/>
      <c r="Z58" s="916"/>
      <c r="AA58" s="916"/>
      <c r="AB58" s="916"/>
      <c r="AC58" s="916"/>
      <c r="AD58" s="916"/>
      <c r="AE58" s="917"/>
      <c r="AF58" s="841"/>
      <c r="AG58" s="842"/>
      <c r="AH58" s="842"/>
      <c r="AI58" s="842"/>
      <c r="AJ58" s="843"/>
      <c r="AK58" s="918"/>
      <c r="AL58" s="916"/>
      <c r="AM58" s="916"/>
      <c r="AN58" s="916"/>
      <c r="AO58" s="916"/>
      <c r="AP58" s="916"/>
      <c r="AQ58" s="916"/>
      <c r="AR58" s="916"/>
      <c r="AS58" s="916"/>
      <c r="AT58" s="916"/>
      <c r="AU58" s="916"/>
      <c r="AV58" s="916"/>
      <c r="AW58" s="916"/>
      <c r="AX58" s="916"/>
      <c r="AY58" s="916"/>
      <c r="AZ58" s="919"/>
      <c r="BA58" s="919"/>
      <c r="BB58" s="919"/>
      <c r="BC58" s="919"/>
      <c r="BD58" s="919"/>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5"/>
      <c r="R59" s="916"/>
      <c r="S59" s="916"/>
      <c r="T59" s="916"/>
      <c r="U59" s="916"/>
      <c r="V59" s="916"/>
      <c r="W59" s="916"/>
      <c r="X59" s="916"/>
      <c r="Y59" s="916"/>
      <c r="Z59" s="916"/>
      <c r="AA59" s="916"/>
      <c r="AB59" s="916"/>
      <c r="AC59" s="916"/>
      <c r="AD59" s="916"/>
      <c r="AE59" s="917"/>
      <c r="AF59" s="841"/>
      <c r="AG59" s="842"/>
      <c r="AH59" s="842"/>
      <c r="AI59" s="842"/>
      <c r="AJ59" s="843"/>
      <c r="AK59" s="918"/>
      <c r="AL59" s="916"/>
      <c r="AM59" s="916"/>
      <c r="AN59" s="916"/>
      <c r="AO59" s="916"/>
      <c r="AP59" s="916"/>
      <c r="AQ59" s="916"/>
      <c r="AR59" s="916"/>
      <c r="AS59" s="916"/>
      <c r="AT59" s="916"/>
      <c r="AU59" s="916"/>
      <c r="AV59" s="916"/>
      <c r="AW59" s="916"/>
      <c r="AX59" s="916"/>
      <c r="AY59" s="916"/>
      <c r="AZ59" s="919"/>
      <c r="BA59" s="919"/>
      <c r="BB59" s="919"/>
      <c r="BC59" s="919"/>
      <c r="BD59" s="919"/>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5"/>
      <c r="R60" s="916"/>
      <c r="S60" s="916"/>
      <c r="T60" s="916"/>
      <c r="U60" s="916"/>
      <c r="V60" s="916"/>
      <c r="W60" s="916"/>
      <c r="X60" s="916"/>
      <c r="Y60" s="916"/>
      <c r="Z60" s="916"/>
      <c r="AA60" s="916"/>
      <c r="AB60" s="916"/>
      <c r="AC60" s="916"/>
      <c r="AD60" s="916"/>
      <c r="AE60" s="917"/>
      <c r="AF60" s="841"/>
      <c r="AG60" s="842"/>
      <c r="AH60" s="842"/>
      <c r="AI60" s="842"/>
      <c r="AJ60" s="843"/>
      <c r="AK60" s="918"/>
      <c r="AL60" s="916"/>
      <c r="AM60" s="916"/>
      <c r="AN60" s="916"/>
      <c r="AO60" s="916"/>
      <c r="AP60" s="916"/>
      <c r="AQ60" s="916"/>
      <c r="AR60" s="916"/>
      <c r="AS60" s="916"/>
      <c r="AT60" s="916"/>
      <c r="AU60" s="916"/>
      <c r="AV60" s="916"/>
      <c r="AW60" s="916"/>
      <c r="AX60" s="916"/>
      <c r="AY60" s="916"/>
      <c r="AZ60" s="919"/>
      <c r="BA60" s="919"/>
      <c r="BB60" s="919"/>
      <c r="BC60" s="919"/>
      <c r="BD60" s="919"/>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5"/>
      <c r="R61" s="916"/>
      <c r="S61" s="916"/>
      <c r="T61" s="916"/>
      <c r="U61" s="916"/>
      <c r="V61" s="916"/>
      <c r="W61" s="916"/>
      <c r="X61" s="916"/>
      <c r="Y61" s="916"/>
      <c r="Z61" s="916"/>
      <c r="AA61" s="916"/>
      <c r="AB61" s="916"/>
      <c r="AC61" s="916"/>
      <c r="AD61" s="916"/>
      <c r="AE61" s="917"/>
      <c r="AF61" s="841"/>
      <c r="AG61" s="842"/>
      <c r="AH61" s="842"/>
      <c r="AI61" s="842"/>
      <c r="AJ61" s="843"/>
      <c r="AK61" s="918"/>
      <c r="AL61" s="916"/>
      <c r="AM61" s="916"/>
      <c r="AN61" s="916"/>
      <c r="AO61" s="916"/>
      <c r="AP61" s="916"/>
      <c r="AQ61" s="916"/>
      <c r="AR61" s="916"/>
      <c r="AS61" s="916"/>
      <c r="AT61" s="916"/>
      <c r="AU61" s="916"/>
      <c r="AV61" s="916"/>
      <c r="AW61" s="916"/>
      <c r="AX61" s="916"/>
      <c r="AY61" s="916"/>
      <c r="AZ61" s="919"/>
      <c r="BA61" s="919"/>
      <c r="BB61" s="919"/>
      <c r="BC61" s="919"/>
      <c r="BD61" s="919"/>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5"/>
      <c r="R62" s="916"/>
      <c r="S62" s="916"/>
      <c r="T62" s="916"/>
      <c r="U62" s="916"/>
      <c r="V62" s="916"/>
      <c r="W62" s="916"/>
      <c r="X62" s="916"/>
      <c r="Y62" s="916"/>
      <c r="Z62" s="916"/>
      <c r="AA62" s="916"/>
      <c r="AB62" s="916"/>
      <c r="AC62" s="916"/>
      <c r="AD62" s="916"/>
      <c r="AE62" s="917"/>
      <c r="AF62" s="841"/>
      <c r="AG62" s="842"/>
      <c r="AH62" s="842"/>
      <c r="AI62" s="842"/>
      <c r="AJ62" s="843"/>
      <c r="AK62" s="918"/>
      <c r="AL62" s="916"/>
      <c r="AM62" s="916"/>
      <c r="AN62" s="916"/>
      <c r="AO62" s="916"/>
      <c r="AP62" s="916"/>
      <c r="AQ62" s="916"/>
      <c r="AR62" s="916"/>
      <c r="AS62" s="916"/>
      <c r="AT62" s="916"/>
      <c r="AU62" s="916"/>
      <c r="AV62" s="916"/>
      <c r="AW62" s="916"/>
      <c r="AX62" s="916"/>
      <c r="AY62" s="916"/>
      <c r="AZ62" s="919"/>
      <c r="BA62" s="919"/>
      <c r="BB62" s="919"/>
      <c r="BC62" s="919"/>
      <c r="BD62" s="919"/>
      <c r="BE62" s="908"/>
      <c r="BF62" s="908"/>
      <c r="BG62" s="908"/>
      <c r="BH62" s="908"/>
      <c r="BI62" s="909"/>
      <c r="BJ62" s="927" t="s">
        <v>417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390</v>
      </c>
      <c r="B63" s="870" t="s">
        <v>418</v>
      </c>
      <c r="C63" s="871"/>
      <c r="D63" s="871"/>
      <c r="E63" s="871"/>
      <c r="F63" s="871"/>
      <c r="G63" s="871"/>
      <c r="H63" s="871"/>
      <c r="I63" s="871"/>
      <c r="J63" s="871"/>
      <c r="K63" s="871"/>
      <c r="L63" s="871"/>
      <c r="M63" s="871"/>
      <c r="N63" s="871"/>
      <c r="O63" s="871"/>
      <c r="P63" s="872"/>
      <c r="Q63" s="920"/>
      <c r="R63" s="921"/>
      <c r="S63" s="921"/>
      <c r="T63" s="921"/>
      <c r="U63" s="921"/>
      <c r="V63" s="921"/>
      <c r="W63" s="921"/>
      <c r="X63" s="921"/>
      <c r="Y63" s="921"/>
      <c r="Z63" s="921"/>
      <c r="AA63" s="921"/>
      <c r="AB63" s="921"/>
      <c r="AC63" s="921"/>
      <c r="AD63" s="921"/>
      <c r="AE63" s="922"/>
      <c r="AF63" s="923">
        <v>11016</v>
      </c>
      <c r="AG63" s="924"/>
      <c r="AH63" s="924"/>
      <c r="AI63" s="924"/>
      <c r="AJ63" s="925"/>
      <c r="AK63" s="926"/>
      <c r="AL63" s="921"/>
      <c r="AM63" s="921"/>
      <c r="AN63" s="921"/>
      <c r="AO63" s="921"/>
      <c r="AP63" s="924">
        <v>60308</v>
      </c>
      <c r="AQ63" s="924"/>
      <c r="AR63" s="924"/>
      <c r="AS63" s="924"/>
      <c r="AT63" s="924"/>
      <c r="AU63" s="924">
        <v>37495</v>
      </c>
      <c r="AV63" s="924"/>
      <c r="AW63" s="924"/>
      <c r="AX63" s="924"/>
      <c r="AY63" s="924"/>
      <c r="AZ63" s="928"/>
      <c r="BA63" s="928"/>
      <c r="BB63" s="928"/>
      <c r="BC63" s="928"/>
      <c r="BD63" s="928"/>
      <c r="BE63" s="929"/>
      <c r="BF63" s="929"/>
      <c r="BG63" s="929"/>
      <c r="BH63" s="929"/>
      <c r="BI63" s="930"/>
      <c r="BJ63" s="931" t="s">
        <v>419</v>
      </c>
      <c r="BK63" s="932"/>
      <c r="BL63" s="932"/>
      <c r="BM63" s="932"/>
      <c r="BN63" s="933"/>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421</v>
      </c>
      <c r="B66" s="821"/>
      <c r="C66" s="821"/>
      <c r="D66" s="821"/>
      <c r="E66" s="821"/>
      <c r="F66" s="821"/>
      <c r="G66" s="821"/>
      <c r="H66" s="821"/>
      <c r="I66" s="821"/>
      <c r="J66" s="821"/>
      <c r="K66" s="821"/>
      <c r="L66" s="821"/>
      <c r="M66" s="821"/>
      <c r="N66" s="821"/>
      <c r="O66" s="821"/>
      <c r="P66" s="822"/>
      <c r="Q66" s="797" t="s">
        <v>394</v>
      </c>
      <c r="R66" s="798"/>
      <c r="S66" s="798"/>
      <c r="T66" s="798"/>
      <c r="U66" s="799"/>
      <c r="V66" s="797" t="s">
        <v>422</v>
      </c>
      <c r="W66" s="798"/>
      <c r="X66" s="798"/>
      <c r="Y66" s="798"/>
      <c r="Z66" s="799"/>
      <c r="AA66" s="797" t="s">
        <v>423</v>
      </c>
      <c r="AB66" s="798"/>
      <c r="AC66" s="798"/>
      <c r="AD66" s="798"/>
      <c r="AE66" s="799"/>
      <c r="AF66" s="934" t="s">
        <v>424</v>
      </c>
      <c r="AG66" s="893"/>
      <c r="AH66" s="893"/>
      <c r="AI66" s="893"/>
      <c r="AJ66" s="935"/>
      <c r="AK66" s="797" t="s">
        <v>425</v>
      </c>
      <c r="AL66" s="821"/>
      <c r="AM66" s="821"/>
      <c r="AN66" s="821"/>
      <c r="AO66" s="822"/>
      <c r="AP66" s="797" t="s">
        <v>426</v>
      </c>
      <c r="AQ66" s="798"/>
      <c r="AR66" s="798"/>
      <c r="AS66" s="798"/>
      <c r="AT66" s="799"/>
      <c r="AU66" s="797" t="s">
        <v>427</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6"/>
      <c r="AG67" s="896"/>
      <c r="AH67" s="896"/>
      <c r="AI67" s="896"/>
      <c r="AJ67" s="937"/>
      <c r="AK67" s="938"/>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6"/>
    </row>
    <row r="68" spans="1:131" s="247" customFormat="1" ht="26.25" customHeight="1" thickTop="1" x14ac:dyDescent="0.15">
      <c r="A68" s="258">
        <v>1</v>
      </c>
      <c r="B68" s="951" t="s">
        <v>586</v>
      </c>
      <c r="C68" s="952"/>
      <c r="D68" s="952"/>
      <c r="E68" s="952"/>
      <c r="F68" s="952"/>
      <c r="G68" s="952"/>
      <c r="H68" s="952"/>
      <c r="I68" s="952"/>
      <c r="J68" s="952"/>
      <c r="K68" s="952"/>
      <c r="L68" s="952"/>
      <c r="M68" s="952"/>
      <c r="N68" s="952"/>
      <c r="O68" s="952"/>
      <c r="P68" s="953"/>
      <c r="Q68" s="954">
        <v>5</v>
      </c>
      <c r="R68" s="948"/>
      <c r="S68" s="948"/>
      <c r="T68" s="948"/>
      <c r="U68" s="948"/>
      <c r="V68" s="948">
        <v>4</v>
      </c>
      <c r="W68" s="948"/>
      <c r="X68" s="948"/>
      <c r="Y68" s="948"/>
      <c r="Z68" s="948"/>
      <c r="AA68" s="948">
        <v>0</v>
      </c>
      <c r="AB68" s="948"/>
      <c r="AC68" s="948"/>
      <c r="AD68" s="948"/>
      <c r="AE68" s="948"/>
      <c r="AF68" s="948">
        <v>0</v>
      </c>
      <c r="AG68" s="948"/>
      <c r="AH68" s="948"/>
      <c r="AI68" s="948"/>
      <c r="AJ68" s="948"/>
      <c r="AK68" s="948">
        <v>2</v>
      </c>
      <c r="AL68" s="948"/>
      <c r="AM68" s="948"/>
      <c r="AN68" s="948"/>
      <c r="AO68" s="948"/>
      <c r="AP68" s="948" t="s">
        <v>520</v>
      </c>
      <c r="AQ68" s="948"/>
      <c r="AR68" s="948"/>
      <c r="AS68" s="948"/>
      <c r="AT68" s="948"/>
      <c r="AU68" s="948" t="s">
        <v>520</v>
      </c>
      <c r="AV68" s="948"/>
      <c r="AW68" s="948"/>
      <c r="AX68" s="948"/>
      <c r="AY68" s="948"/>
      <c r="AZ68" s="949"/>
      <c r="BA68" s="949"/>
      <c r="BB68" s="949"/>
      <c r="BC68" s="949"/>
      <c r="BD68" s="950"/>
      <c r="BE68" s="265"/>
      <c r="BF68" s="265"/>
      <c r="BG68" s="265"/>
      <c r="BH68" s="265"/>
      <c r="BI68" s="265"/>
      <c r="BJ68" s="265"/>
      <c r="BK68" s="265"/>
      <c r="BL68" s="265"/>
      <c r="BM68" s="265"/>
      <c r="BN68" s="265"/>
      <c r="BO68" s="265"/>
      <c r="BP68" s="265"/>
      <c r="BQ68" s="262">
        <v>62</v>
      </c>
      <c r="BR68" s="267"/>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6"/>
    </row>
    <row r="69" spans="1:131" s="247" customFormat="1" ht="26.25" customHeight="1" x14ac:dyDescent="0.15">
      <c r="A69" s="261">
        <v>2</v>
      </c>
      <c r="B69" s="955" t="s">
        <v>587</v>
      </c>
      <c r="C69" s="956"/>
      <c r="D69" s="956"/>
      <c r="E69" s="956"/>
      <c r="F69" s="956"/>
      <c r="G69" s="956"/>
      <c r="H69" s="956"/>
      <c r="I69" s="956"/>
      <c r="J69" s="956"/>
      <c r="K69" s="956"/>
      <c r="L69" s="956"/>
      <c r="M69" s="956"/>
      <c r="N69" s="956"/>
      <c r="O69" s="956"/>
      <c r="P69" s="957"/>
      <c r="Q69" s="958">
        <v>2</v>
      </c>
      <c r="R69" s="911"/>
      <c r="S69" s="911"/>
      <c r="T69" s="911"/>
      <c r="U69" s="911"/>
      <c r="V69" s="911">
        <v>2</v>
      </c>
      <c r="W69" s="911"/>
      <c r="X69" s="911"/>
      <c r="Y69" s="911"/>
      <c r="Z69" s="911"/>
      <c r="AA69" s="911">
        <v>1</v>
      </c>
      <c r="AB69" s="911"/>
      <c r="AC69" s="911"/>
      <c r="AD69" s="911"/>
      <c r="AE69" s="911"/>
      <c r="AF69" s="911">
        <v>1</v>
      </c>
      <c r="AG69" s="911"/>
      <c r="AH69" s="911"/>
      <c r="AI69" s="911"/>
      <c r="AJ69" s="911"/>
      <c r="AK69" s="911" t="s">
        <v>520</v>
      </c>
      <c r="AL69" s="911"/>
      <c r="AM69" s="911"/>
      <c r="AN69" s="911"/>
      <c r="AO69" s="911"/>
      <c r="AP69" s="911" t="s">
        <v>520</v>
      </c>
      <c r="AQ69" s="911"/>
      <c r="AR69" s="911"/>
      <c r="AS69" s="911"/>
      <c r="AT69" s="911"/>
      <c r="AU69" s="911" t="s">
        <v>520</v>
      </c>
      <c r="AV69" s="911"/>
      <c r="AW69" s="911"/>
      <c r="AX69" s="911"/>
      <c r="AY69" s="911"/>
      <c r="AZ69" s="959"/>
      <c r="BA69" s="959"/>
      <c r="BB69" s="959"/>
      <c r="BC69" s="959"/>
      <c r="BD69" s="960"/>
      <c r="BE69" s="265"/>
      <c r="BF69" s="265"/>
      <c r="BG69" s="265"/>
      <c r="BH69" s="265"/>
      <c r="BI69" s="265"/>
      <c r="BJ69" s="265"/>
      <c r="BK69" s="265"/>
      <c r="BL69" s="265"/>
      <c r="BM69" s="265"/>
      <c r="BN69" s="265"/>
      <c r="BO69" s="265"/>
      <c r="BP69" s="265"/>
      <c r="BQ69" s="262">
        <v>63</v>
      </c>
      <c r="BR69" s="267"/>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6"/>
    </row>
    <row r="70" spans="1:131" s="247" customFormat="1" ht="26.25" customHeight="1" x14ac:dyDescent="0.15">
      <c r="A70" s="261">
        <v>3</v>
      </c>
      <c r="B70" s="955" t="s">
        <v>588</v>
      </c>
      <c r="C70" s="956"/>
      <c r="D70" s="956"/>
      <c r="E70" s="956"/>
      <c r="F70" s="956"/>
      <c r="G70" s="956"/>
      <c r="H70" s="956"/>
      <c r="I70" s="956"/>
      <c r="J70" s="956"/>
      <c r="K70" s="956"/>
      <c r="L70" s="956"/>
      <c r="M70" s="956"/>
      <c r="N70" s="956"/>
      <c r="O70" s="956"/>
      <c r="P70" s="957"/>
      <c r="Q70" s="958">
        <v>12068</v>
      </c>
      <c r="R70" s="911"/>
      <c r="S70" s="911"/>
      <c r="T70" s="911"/>
      <c r="U70" s="911"/>
      <c r="V70" s="911">
        <v>11720</v>
      </c>
      <c r="W70" s="911"/>
      <c r="X70" s="911"/>
      <c r="Y70" s="911"/>
      <c r="Z70" s="911"/>
      <c r="AA70" s="911">
        <v>347</v>
      </c>
      <c r="AB70" s="911"/>
      <c r="AC70" s="911"/>
      <c r="AD70" s="911"/>
      <c r="AE70" s="911"/>
      <c r="AF70" s="911">
        <v>347</v>
      </c>
      <c r="AG70" s="911"/>
      <c r="AH70" s="911"/>
      <c r="AI70" s="911"/>
      <c r="AJ70" s="911"/>
      <c r="AK70" s="911" t="s">
        <v>520</v>
      </c>
      <c r="AL70" s="911"/>
      <c r="AM70" s="911"/>
      <c r="AN70" s="911"/>
      <c r="AO70" s="911"/>
      <c r="AP70" s="911" t="s">
        <v>520</v>
      </c>
      <c r="AQ70" s="911"/>
      <c r="AR70" s="911"/>
      <c r="AS70" s="911"/>
      <c r="AT70" s="911"/>
      <c r="AU70" s="911" t="s">
        <v>520</v>
      </c>
      <c r="AV70" s="911"/>
      <c r="AW70" s="911"/>
      <c r="AX70" s="911"/>
      <c r="AY70" s="911"/>
      <c r="AZ70" s="959"/>
      <c r="BA70" s="959"/>
      <c r="BB70" s="959"/>
      <c r="BC70" s="959"/>
      <c r="BD70" s="960"/>
      <c r="BE70" s="265"/>
      <c r="BF70" s="265"/>
      <c r="BG70" s="265"/>
      <c r="BH70" s="265"/>
      <c r="BI70" s="265"/>
      <c r="BJ70" s="265"/>
      <c r="BK70" s="265"/>
      <c r="BL70" s="265"/>
      <c r="BM70" s="265"/>
      <c r="BN70" s="265"/>
      <c r="BO70" s="265"/>
      <c r="BP70" s="265"/>
      <c r="BQ70" s="262">
        <v>64</v>
      </c>
      <c r="BR70" s="267"/>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6"/>
    </row>
    <row r="71" spans="1:131" s="247" customFormat="1" ht="26.25" customHeight="1" x14ac:dyDescent="0.15">
      <c r="A71" s="261">
        <v>4</v>
      </c>
      <c r="B71" s="955" t="s">
        <v>589</v>
      </c>
      <c r="C71" s="956"/>
      <c r="D71" s="956"/>
      <c r="E71" s="956"/>
      <c r="F71" s="956"/>
      <c r="G71" s="956"/>
      <c r="H71" s="956"/>
      <c r="I71" s="956"/>
      <c r="J71" s="956"/>
      <c r="K71" s="956"/>
      <c r="L71" s="956"/>
      <c r="M71" s="956"/>
      <c r="N71" s="956"/>
      <c r="O71" s="956"/>
      <c r="P71" s="957"/>
      <c r="Q71" s="958">
        <v>953</v>
      </c>
      <c r="R71" s="911"/>
      <c r="S71" s="911"/>
      <c r="T71" s="911"/>
      <c r="U71" s="911"/>
      <c r="V71" s="911">
        <v>951</v>
      </c>
      <c r="W71" s="911"/>
      <c r="X71" s="911"/>
      <c r="Y71" s="911"/>
      <c r="Z71" s="911"/>
      <c r="AA71" s="911">
        <v>2</v>
      </c>
      <c r="AB71" s="911"/>
      <c r="AC71" s="911"/>
      <c r="AD71" s="911"/>
      <c r="AE71" s="911"/>
      <c r="AF71" s="911">
        <v>2</v>
      </c>
      <c r="AG71" s="911"/>
      <c r="AH71" s="911"/>
      <c r="AI71" s="911"/>
      <c r="AJ71" s="911"/>
      <c r="AK71" s="911">
        <v>3</v>
      </c>
      <c r="AL71" s="911"/>
      <c r="AM71" s="911"/>
      <c r="AN71" s="911"/>
      <c r="AO71" s="911"/>
      <c r="AP71" s="911" t="s">
        <v>520</v>
      </c>
      <c r="AQ71" s="911"/>
      <c r="AR71" s="911"/>
      <c r="AS71" s="911"/>
      <c r="AT71" s="911"/>
      <c r="AU71" s="911" t="s">
        <v>520</v>
      </c>
      <c r="AV71" s="911"/>
      <c r="AW71" s="911"/>
      <c r="AX71" s="911"/>
      <c r="AY71" s="911"/>
      <c r="AZ71" s="959"/>
      <c r="BA71" s="959"/>
      <c r="BB71" s="959"/>
      <c r="BC71" s="959"/>
      <c r="BD71" s="960"/>
      <c r="BE71" s="265"/>
      <c r="BF71" s="265"/>
      <c r="BG71" s="265"/>
      <c r="BH71" s="265"/>
      <c r="BI71" s="265"/>
      <c r="BJ71" s="265"/>
      <c r="BK71" s="265"/>
      <c r="BL71" s="265"/>
      <c r="BM71" s="265"/>
      <c r="BN71" s="265"/>
      <c r="BO71" s="265"/>
      <c r="BP71" s="265"/>
      <c r="BQ71" s="262">
        <v>65</v>
      </c>
      <c r="BR71" s="267"/>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6"/>
    </row>
    <row r="72" spans="1:131" s="247" customFormat="1" ht="26.25" customHeight="1" x14ac:dyDescent="0.15">
      <c r="A72" s="261">
        <v>5</v>
      </c>
      <c r="B72" s="955" t="s">
        <v>590</v>
      </c>
      <c r="C72" s="956"/>
      <c r="D72" s="956"/>
      <c r="E72" s="956"/>
      <c r="F72" s="956"/>
      <c r="G72" s="956"/>
      <c r="H72" s="956"/>
      <c r="I72" s="956"/>
      <c r="J72" s="956"/>
      <c r="K72" s="956"/>
      <c r="L72" s="956"/>
      <c r="M72" s="956"/>
      <c r="N72" s="956"/>
      <c r="O72" s="956"/>
      <c r="P72" s="957"/>
      <c r="Q72" s="958">
        <v>13523</v>
      </c>
      <c r="R72" s="911"/>
      <c r="S72" s="911"/>
      <c r="T72" s="911"/>
      <c r="U72" s="911"/>
      <c r="V72" s="911">
        <v>12902</v>
      </c>
      <c r="W72" s="911"/>
      <c r="X72" s="911"/>
      <c r="Y72" s="911"/>
      <c r="Z72" s="911"/>
      <c r="AA72" s="911">
        <v>621</v>
      </c>
      <c r="AB72" s="911"/>
      <c r="AC72" s="911"/>
      <c r="AD72" s="911"/>
      <c r="AE72" s="911"/>
      <c r="AF72" s="911">
        <v>82</v>
      </c>
      <c r="AG72" s="911"/>
      <c r="AH72" s="911"/>
      <c r="AI72" s="911"/>
      <c r="AJ72" s="911"/>
      <c r="AK72" s="911">
        <v>375</v>
      </c>
      <c r="AL72" s="911"/>
      <c r="AM72" s="911"/>
      <c r="AN72" s="911"/>
      <c r="AO72" s="911"/>
      <c r="AP72" s="911">
        <v>2490</v>
      </c>
      <c r="AQ72" s="911"/>
      <c r="AR72" s="911"/>
      <c r="AS72" s="911"/>
      <c r="AT72" s="911"/>
      <c r="AU72" s="911">
        <v>1273</v>
      </c>
      <c r="AV72" s="911"/>
      <c r="AW72" s="911"/>
      <c r="AX72" s="911"/>
      <c r="AY72" s="911"/>
      <c r="AZ72" s="959"/>
      <c r="BA72" s="959"/>
      <c r="BB72" s="959"/>
      <c r="BC72" s="959"/>
      <c r="BD72" s="960"/>
      <c r="BE72" s="265"/>
      <c r="BF72" s="265"/>
      <c r="BG72" s="265"/>
      <c r="BH72" s="265"/>
      <c r="BI72" s="265"/>
      <c r="BJ72" s="265"/>
      <c r="BK72" s="265"/>
      <c r="BL72" s="265"/>
      <c r="BM72" s="265"/>
      <c r="BN72" s="265"/>
      <c r="BO72" s="265"/>
      <c r="BP72" s="265"/>
      <c r="BQ72" s="262">
        <v>66</v>
      </c>
      <c r="BR72" s="267"/>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6"/>
    </row>
    <row r="73" spans="1:131" s="247" customFormat="1" ht="26.25" customHeight="1" x14ac:dyDescent="0.15">
      <c r="A73" s="261">
        <v>6</v>
      </c>
      <c r="B73" s="955" t="s">
        <v>591</v>
      </c>
      <c r="C73" s="956"/>
      <c r="D73" s="956"/>
      <c r="E73" s="956"/>
      <c r="F73" s="956"/>
      <c r="G73" s="956"/>
      <c r="H73" s="956"/>
      <c r="I73" s="956"/>
      <c r="J73" s="956"/>
      <c r="K73" s="956"/>
      <c r="L73" s="956"/>
      <c r="M73" s="956"/>
      <c r="N73" s="956"/>
      <c r="O73" s="956"/>
      <c r="P73" s="957"/>
      <c r="Q73" s="958">
        <v>146</v>
      </c>
      <c r="R73" s="911"/>
      <c r="S73" s="911"/>
      <c r="T73" s="911"/>
      <c r="U73" s="911"/>
      <c r="V73" s="911">
        <v>138</v>
      </c>
      <c r="W73" s="911"/>
      <c r="X73" s="911"/>
      <c r="Y73" s="911"/>
      <c r="Z73" s="911"/>
      <c r="AA73" s="911">
        <v>7</v>
      </c>
      <c r="AB73" s="911"/>
      <c r="AC73" s="911"/>
      <c r="AD73" s="911"/>
      <c r="AE73" s="911"/>
      <c r="AF73" s="911">
        <v>7</v>
      </c>
      <c r="AG73" s="911"/>
      <c r="AH73" s="911"/>
      <c r="AI73" s="911"/>
      <c r="AJ73" s="911"/>
      <c r="AK73" s="911" t="s">
        <v>520</v>
      </c>
      <c r="AL73" s="911"/>
      <c r="AM73" s="911"/>
      <c r="AN73" s="911"/>
      <c r="AO73" s="911"/>
      <c r="AP73" s="911" t="s">
        <v>520</v>
      </c>
      <c r="AQ73" s="911"/>
      <c r="AR73" s="911"/>
      <c r="AS73" s="911"/>
      <c r="AT73" s="911"/>
      <c r="AU73" s="911" t="s">
        <v>520</v>
      </c>
      <c r="AV73" s="911"/>
      <c r="AW73" s="911"/>
      <c r="AX73" s="911"/>
      <c r="AY73" s="911"/>
      <c r="AZ73" s="959"/>
      <c r="BA73" s="959"/>
      <c r="BB73" s="959"/>
      <c r="BC73" s="959"/>
      <c r="BD73" s="960"/>
      <c r="BE73" s="265"/>
      <c r="BF73" s="265"/>
      <c r="BG73" s="265"/>
      <c r="BH73" s="265"/>
      <c r="BI73" s="265"/>
      <c r="BJ73" s="265"/>
      <c r="BK73" s="265"/>
      <c r="BL73" s="265"/>
      <c r="BM73" s="265"/>
      <c r="BN73" s="265"/>
      <c r="BO73" s="265"/>
      <c r="BP73" s="265"/>
      <c r="BQ73" s="262">
        <v>67</v>
      </c>
      <c r="BR73" s="267"/>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6"/>
    </row>
    <row r="74" spans="1:131" s="247" customFormat="1" ht="26.25" customHeight="1" x14ac:dyDescent="0.15">
      <c r="A74" s="261">
        <v>7</v>
      </c>
      <c r="B74" s="955" t="s">
        <v>592</v>
      </c>
      <c r="C74" s="956"/>
      <c r="D74" s="956"/>
      <c r="E74" s="956"/>
      <c r="F74" s="956"/>
      <c r="G74" s="956"/>
      <c r="H74" s="956"/>
      <c r="I74" s="956"/>
      <c r="J74" s="956"/>
      <c r="K74" s="956"/>
      <c r="L74" s="956"/>
      <c r="M74" s="956"/>
      <c r="N74" s="956"/>
      <c r="O74" s="956"/>
      <c r="P74" s="957"/>
      <c r="Q74" s="958">
        <v>269</v>
      </c>
      <c r="R74" s="911"/>
      <c r="S74" s="911"/>
      <c r="T74" s="911"/>
      <c r="U74" s="911"/>
      <c r="V74" s="911">
        <v>158</v>
      </c>
      <c r="W74" s="911"/>
      <c r="X74" s="911"/>
      <c r="Y74" s="911"/>
      <c r="Z74" s="911"/>
      <c r="AA74" s="911">
        <v>111</v>
      </c>
      <c r="AB74" s="911"/>
      <c r="AC74" s="911"/>
      <c r="AD74" s="911"/>
      <c r="AE74" s="911"/>
      <c r="AF74" s="911">
        <v>111</v>
      </c>
      <c r="AG74" s="911"/>
      <c r="AH74" s="911"/>
      <c r="AI74" s="911"/>
      <c r="AJ74" s="911"/>
      <c r="AK74" s="911">
        <v>37</v>
      </c>
      <c r="AL74" s="911"/>
      <c r="AM74" s="911"/>
      <c r="AN74" s="911"/>
      <c r="AO74" s="911"/>
      <c r="AP74" s="911" t="s">
        <v>520</v>
      </c>
      <c r="AQ74" s="911"/>
      <c r="AR74" s="911"/>
      <c r="AS74" s="911"/>
      <c r="AT74" s="911"/>
      <c r="AU74" s="911" t="s">
        <v>520</v>
      </c>
      <c r="AV74" s="911"/>
      <c r="AW74" s="911"/>
      <c r="AX74" s="911"/>
      <c r="AY74" s="911"/>
      <c r="AZ74" s="959"/>
      <c r="BA74" s="959"/>
      <c r="BB74" s="959"/>
      <c r="BC74" s="959"/>
      <c r="BD74" s="960"/>
      <c r="BE74" s="265"/>
      <c r="BF74" s="265"/>
      <c r="BG74" s="265"/>
      <c r="BH74" s="265"/>
      <c r="BI74" s="265"/>
      <c r="BJ74" s="265"/>
      <c r="BK74" s="265"/>
      <c r="BL74" s="265"/>
      <c r="BM74" s="265"/>
      <c r="BN74" s="265"/>
      <c r="BO74" s="265"/>
      <c r="BP74" s="265"/>
      <c r="BQ74" s="262">
        <v>68</v>
      </c>
      <c r="BR74" s="267"/>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6"/>
    </row>
    <row r="75" spans="1:131" s="247" customFormat="1" ht="26.25" customHeight="1" x14ac:dyDescent="0.15">
      <c r="A75" s="261">
        <v>8</v>
      </c>
      <c r="B75" s="955" t="s">
        <v>593</v>
      </c>
      <c r="C75" s="956"/>
      <c r="D75" s="956"/>
      <c r="E75" s="956"/>
      <c r="F75" s="956"/>
      <c r="G75" s="956"/>
      <c r="H75" s="956"/>
      <c r="I75" s="956"/>
      <c r="J75" s="956"/>
      <c r="K75" s="956"/>
      <c r="L75" s="956"/>
      <c r="M75" s="956"/>
      <c r="N75" s="956"/>
      <c r="O75" s="956"/>
      <c r="P75" s="957"/>
      <c r="Q75" s="961">
        <v>259116</v>
      </c>
      <c r="R75" s="913"/>
      <c r="S75" s="913"/>
      <c r="T75" s="913"/>
      <c r="U75" s="910"/>
      <c r="V75" s="912">
        <v>249624</v>
      </c>
      <c r="W75" s="913"/>
      <c r="X75" s="913"/>
      <c r="Y75" s="913"/>
      <c r="Z75" s="910"/>
      <c r="AA75" s="912">
        <v>9492</v>
      </c>
      <c r="AB75" s="913"/>
      <c r="AC75" s="913"/>
      <c r="AD75" s="913"/>
      <c r="AE75" s="910"/>
      <c r="AF75" s="912">
        <v>9491</v>
      </c>
      <c r="AG75" s="913"/>
      <c r="AH75" s="913"/>
      <c r="AI75" s="913"/>
      <c r="AJ75" s="910"/>
      <c r="AK75" s="912">
        <v>7985</v>
      </c>
      <c r="AL75" s="913"/>
      <c r="AM75" s="913"/>
      <c r="AN75" s="913"/>
      <c r="AO75" s="910"/>
      <c r="AP75" s="912" t="s">
        <v>520</v>
      </c>
      <c r="AQ75" s="913"/>
      <c r="AR75" s="913"/>
      <c r="AS75" s="913"/>
      <c r="AT75" s="910"/>
      <c r="AU75" s="912" t="s">
        <v>520</v>
      </c>
      <c r="AV75" s="913"/>
      <c r="AW75" s="913"/>
      <c r="AX75" s="913"/>
      <c r="AY75" s="910"/>
      <c r="AZ75" s="959"/>
      <c r="BA75" s="959"/>
      <c r="BB75" s="959"/>
      <c r="BC75" s="959"/>
      <c r="BD75" s="960"/>
      <c r="BE75" s="265"/>
      <c r="BF75" s="265"/>
      <c r="BG75" s="265"/>
      <c r="BH75" s="265"/>
      <c r="BI75" s="265"/>
      <c r="BJ75" s="265"/>
      <c r="BK75" s="265"/>
      <c r="BL75" s="265"/>
      <c r="BM75" s="265"/>
      <c r="BN75" s="265"/>
      <c r="BO75" s="265"/>
      <c r="BP75" s="265"/>
      <c r="BQ75" s="262">
        <v>69</v>
      </c>
      <c r="BR75" s="267"/>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6"/>
    </row>
    <row r="76" spans="1:131" s="247" customFormat="1" ht="26.25" customHeight="1" x14ac:dyDescent="0.15">
      <c r="A76" s="261">
        <v>9</v>
      </c>
      <c r="B76" s="955"/>
      <c r="C76" s="956"/>
      <c r="D76" s="956"/>
      <c r="E76" s="956"/>
      <c r="F76" s="956"/>
      <c r="G76" s="956"/>
      <c r="H76" s="956"/>
      <c r="I76" s="956"/>
      <c r="J76" s="956"/>
      <c r="K76" s="956"/>
      <c r="L76" s="956"/>
      <c r="M76" s="956"/>
      <c r="N76" s="956"/>
      <c r="O76" s="956"/>
      <c r="P76" s="957"/>
      <c r="Q76" s="961"/>
      <c r="R76" s="913"/>
      <c r="S76" s="913"/>
      <c r="T76" s="913"/>
      <c r="U76" s="910"/>
      <c r="V76" s="912"/>
      <c r="W76" s="913"/>
      <c r="X76" s="913"/>
      <c r="Y76" s="913"/>
      <c r="Z76" s="910"/>
      <c r="AA76" s="912"/>
      <c r="AB76" s="913"/>
      <c r="AC76" s="913"/>
      <c r="AD76" s="913"/>
      <c r="AE76" s="910"/>
      <c r="AF76" s="912"/>
      <c r="AG76" s="913"/>
      <c r="AH76" s="913"/>
      <c r="AI76" s="913"/>
      <c r="AJ76" s="910"/>
      <c r="AK76" s="912"/>
      <c r="AL76" s="913"/>
      <c r="AM76" s="913"/>
      <c r="AN76" s="913"/>
      <c r="AO76" s="910"/>
      <c r="AP76" s="912"/>
      <c r="AQ76" s="913"/>
      <c r="AR76" s="913"/>
      <c r="AS76" s="913"/>
      <c r="AT76" s="910"/>
      <c r="AU76" s="912"/>
      <c r="AV76" s="913"/>
      <c r="AW76" s="913"/>
      <c r="AX76" s="913"/>
      <c r="AY76" s="910"/>
      <c r="AZ76" s="959"/>
      <c r="BA76" s="959"/>
      <c r="BB76" s="959"/>
      <c r="BC76" s="959"/>
      <c r="BD76" s="960"/>
      <c r="BE76" s="265"/>
      <c r="BF76" s="265"/>
      <c r="BG76" s="265"/>
      <c r="BH76" s="265"/>
      <c r="BI76" s="265"/>
      <c r="BJ76" s="265"/>
      <c r="BK76" s="265"/>
      <c r="BL76" s="265"/>
      <c r="BM76" s="265"/>
      <c r="BN76" s="265"/>
      <c r="BO76" s="265"/>
      <c r="BP76" s="265"/>
      <c r="BQ76" s="262">
        <v>70</v>
      </c>
      <c r="BR76" s="267"/>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6"/>
    </row>
    <row r="77" spans="1:131" s="247" customFormat="1" ht="26.25" customHeight="1" x14ac:dyDescent="0.15">
      <c r="A77" s="261">
        <v>10</v>
      </c>
      <c r="B77" s="955"/>
      <c r="C77" s="956"/>
      <c r="D77" s="956"/>
      <c r="E77" s="956"/>
      <c r="F77" s="956"/>
      <c r="G77" s="956"/>
      <c r="H77" s="956"/>
      <c r="I77" s="956"/>
      <c r="J77" s="956"/>
      <c r="K77" s="956"/>
      <c r="L77" s="956"/>
      <c r="M77" s="956"/>
      <c r="N77" s="956"/>
      <c r="O77" s="956"/>
      <c r="P77" s="957"/>
      <c r="Q77" s="961"/>
      <c r="R77" s="913"/>
      <c r="S77" s="913"/>
      <c r="T77" s="913"/>
      <c r="U77" s="910"/>
      <c r="V77" s="912"/>
      <c r="W77" s="913"/>
      <c r="X77" s="913"/>
      <c r="Y77" s="913"/>
      <c r="Z77" s="910"/>
      <c r="AA77" s="912"/>
      <c r="AB77" s="913"/>
      <c r="AC77" s="913"/>
      <c r="AD77" s="913"/>
      <c r="AE77" s="910"/>
      <c r="AF77" s="912"/>
      <c r="AG77" s="913"/>
      <c r="AH77" s="913"/>
      <c r="AI77" s="913"/>
      <c r="AJ77" s="910"/>
      <c r="AK77" s="912"/>
      <c r="AL77" s="913"/>
      <c r="AM77" s="913"/>
      <c r="AN77" s="913"/>
      <c r="AO77" s="910"/>
      <c r="AP77" s="912"/>
      <c r="AQ77" s="913"/>
      <c r="AR77" s="913"/>
      <c r="AS77" s="913"/>
      <c r="AT77" s="910"/>
      <c r="AU77" s="912"/>
      <c r="AV77" s="913"/>
      <c r="AW77" s="913"/>
      <c r="AX77" s="913"/>
      <c r="AY77" s="910"/>
      <c r="AZ77" s="959"/>
      <c r="BA77" s="959"/>
      <c r="BB77" s="959"/>
      <c r="BC77" s="959"/>
      <c r="BD77" s="960"/>
      <c r="BE77" s="265"/>
      <c r="BF77" s="265"/>
      <c r="BG77" s="265"/>
      <c r="BH77" s="265"/>
      <c r="BI77" s="265"/>
      <c r="BJ77" s="265"/>
      <c r="BK77" s="265"/>
      <c r="BL77" s="265"/>
      <c r="BM77" s="265"/>
      <c r="BN77" s="265"/>
      <c r="BO77" s="265"/>
      <c r="BP77" s="265"/>
      <c r="BQ77" s="262">
        <v>71</v>
      </c>
      <c r="BR77" s="267"/>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6"/>
    </row>
    <row r="78" spans="1:131" s="247" customFormat="1" ht="26.25" customHeight="1" x14ac:dyDescent="0.15">
      <c r="A78" s="261">
        <v>11</v>
      </c>
      <c r="B78" s="955"/>
      <c r="C78" s="956"/>
      <c r="D78" s="956"/>
      <c r="E78" s="956"/>
      <c r="F78" s="956"/>
      <c r="G78" s="956"/>
      <c r="H78" s="956"/>
      <c r="I78" s="956"/>
      <c r="J78" s="956"/>
      <c r="K78" s="956"/>
      <c r="L78" s="956"/>
      <c r="M78" s="956"/>
      <c r="N78" s="956"/>
      <c r="O78" s="956"/>
      <c r="P78" s="957"/>
      <c r="Q78" s="958"/>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9"/>
      <c r="BA78" s="959"/>
      <c r="BB78" s="959"/>
      <c r="BC78" s="959"/>
      <c r="BD78" s="960"/>
      <c r="BE78" s="265"/>
      <c r="BF78" s="265"/>
      <c r="BG78" s="265"/>
      <c r="BH78" s="265"/>
      <c r="BI78" s="265"/>
      <c r="BJ78" s="268"/>
      <c r="BK78" s="268"/>
      <c r="BL78" s="268"/>
      <c r="BM78" s="268"/>
      <c r="BN78" s="268"/>
      <c r="BO78" s="265"/>
      <c r="BP78" s="265"/>
      <c r="BQ78" s="262">
        <v>72</v>
      </c>
      <c r="BR78" s="267"/>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6"/>
    </row>
    <row r="79" spans="1:131" s="247" customFormat="1" ht="26.25" customHeight="1" x14ac:dyDescent="0.15">
      <c r="A79" s="261">
        <v>12</v>
      </c>
      <c r="B79" s="955"/>
      <c r="C79" s="956"/>
      <c r="D79" s="956"/>
      <c r="E79" s="956"/>
      <c r="F79" s="956"/>
      <c r="G79" s="956"/>
      <c r="H79" s="956"/>
      <c r="I79" s="956"/>
      <c r="J79" s="956"/>
      <c r="K79" s="956"/>
      <c r="L79" s="956"/>
      <c r="M79" s="956"/>
      <c r="N79" s="956"/>
      <c r="O79" s="956"/>
      <c r="P79" s="957"/>
      <c r="Q79" s="958"/>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9"/>
      <c r="BA79" s="959"/>
      <c r="BB79" s="959"/>
      <c r="BC79" s="959"/>
      <c r="BD79" s="960"/>
      <c r="BE79" s="265"/>
      <c r="BF79" s="265"/>
      <c r="BG79" s="265"/>
      <c r="BH79" s="265"/>
      <c r="BI79" s="265"/>
      <c r="BJ79" s="268"/>
      <c r="BK79" s="268"/>
      <c r="BL79" s="268"/>
      <c r="BM79" s="268"/>
      <c r="BN79" s="268"/>
      <c r="BO79" s="265"/>
      <c r="BP79" s="265"/>
      <c r="BQ79" s="262">
        <v>73</v>
      </c>
      <c r="BR79" s="267"/>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6"/>
    </row>
    <row r="80" spans="1:131" s="247" customFormat="1" ht="26.25" customHeight="1" x14ac:dyDescent="0.15">
      <c r="A80" s="261">
        <v>13</v>
      </c>
      <c r="B80" s="955"/>
      <c r="C80" s="956"/>
      <c r="D80" s="956"/>
      <c r="E80" s="956"/>
      <c r="F80" s="956"/>
      <c r="G80" s="956"/>
      <c r="H80" s="956"/>
      <c r="I80" s="956"/>
      <c r="J80" s="956"/>
      <c r="K80" s="956"/>
      <c r="L80" s="956"/>
      <c r="M80" s="956"/>
      <c r="N80" s="956"/>
      <c r="O80" s="956"/>
      <c r="P80" s="957"/>
      <c r="Q80" s="958"/>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9"/>
      <c r="BA80" s="959"/>
      <c r="BB80" s="959"/>
      <c r="BC80" s="959"/>
      <c r="BD80" s="960"/>
      <c r="BE80" s="265"/>
      <c r="BF80" s="265"/>
      <c r="BG80" s="265"/>
      <c r="BH80" s="265"/>
      <c r="BI80" s="265"/>
      <c r="BJ80" s="265"/>
      <c r="BK80" s="265"/>
      <c r="BL80" s="265"/>
      <c r="BM80" s="265"/>
      <c r="BN80" s="265"/>
      <c r="BO80" s="265"/>
      <c r="BP80" s="265"/>
      <c r="BQ80" s="262">
        <v>74</v>
      </c>
      <c r="BR80" s="267"/>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6"/>
    </row>
    <row r="81" spans="1:131" s="247" customFormat="1" ht="26.25" customHeight="1" x14ac:dyDescent="0.15">
      <c r="A81" s="261">
        <v>14</v>
      </c>
      <c r="B81" s="955"/>
      <c r="C81" s="956"/>
      <c r="D81" s="956"/>
      <c r="E81" s="956"/>
      <c r="F81" s="956"/>
      <c r="G81" s="956"/>
      <c r="H81" s="956"/>
      <c r="I81" s="956"/>
      <c r="J81" s="956"/>
      <c r="K81" s="956"/>
      <c r="L81" s="956"/>
      <c r="M81" s="956"/>
      <c r="N81" s="956"/>
      <c r="O81" s="956"/>
      <c r="P81" s="957"/>
      <c r="Q81" s="958"/>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9"/>
      <c r="BA81" s="959"/>
      <c r="BB81" s="959"/>
      <c r="BC81" s="959"/>
      <c r="BD81" s="960"/>
      <c r="BE81" s="265"/>
      <c r="BF81" s="265"/>
      <c r="BG81" s="265"/>
      <c r="BH81" s="265"/>
      <c r="BI81" s="265"/>
      <c r="BJ81" s="265"/>
      <c r="BK81" s="265"/>
      <c r="BL81" s="265"/>
      <c r="BM81" s="265"/>
      <c r="BN81" s="265"/>
      <c r="BO81" s="265"/>
      <c r="BP81" s="265"/>
      <c r="BQ81" s="262">
        <v>75</v>
      </c>
      <c r="BR81" s="267"/>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6"/>
    </row>
    <row r="82" spans="1:131" s="247" customFormat="1" ht="26.25" customHeight="1" x14ac:dyDescent="0.15">
      <c r="A82" s="261">
        <v>15</v>
      </c>
      <c r="B82" s="955"/>
      <c r="C82" s="956"/>
      <c r="D82" s="956"/>
      <c r="E82" s="956"/>
      <c r="F82" s="956"/>
      <c r="G82" s="956"/>
      <c r="H82" s="956"/>
      <c r="I82" s="956"/>
      <c r="J82" s="956"/>
      <c r="K82" s="956"/>
      <c r="L82" s="956"/>
      <c r="M82" s="956"/>
      <c r="N82" s="956"/>
      <c r="O82" s="956"/>
      <c r="P82" s="957"/>
      <c r="Q82" s="958"/>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9"/>
      <c r="BA82" s="959"/>
      <c r="BB82" s="959"/>
      <c r="BC82" s="959"/>
      <c r="BD82" s="960"/>
      <c r="BE82" s="265"/>
      <c r="BF82" s="265"/>
      <c r="BG82" s="265"/>
      <c r="BH82" s="265"/>
      <c r="BI82" s="265"/>
      <c r="BJ82" s="265"/>
      <c r="BK82" s="265"/>
      <c r="BL82" s="265"/>
      <c r="BM82" s="265"/>
      <c r="BN82" s="265"/>
      <c r="BO82" s="265"/>
      <c r="BP82" s="265"/>
      <c r="BQ82" s="262">
        <v>76</v>
      </c>
      <c r="BR82" s="267"/>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6"/>
    </row>
    <row r="83" spans="1:131" s="247" customFormat="1" ht="26.25" customHeight="1" x14ac:dyDescent="0.15">
      <c r="A83" s="261">
        <v>16</v>
      </c>
      <c r="B83" s="955"/>
      <c r="C83" s="956"/>
      <c r="D83" s="956"/>
      <c r="E83" s="956"/>
      <c r="F83" s="956"/>
      <c r="G83" s="956"/>
      <c r="H83" s="956"/>
      <c r="I83" s="956"/>
      <c r="J83" s="956"/>
      <c r="K83" s="956"/>
      <c r="L83" s="956"/>
      <c r="M83" s="956"/>
      <c r="N83" s="956"/>
      <c r="O83" s="956"/>
      <c r="P83" s="957"/>
      <c r="Q83" s="958"/>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9"/>
      <c r="BA83" s="959"/>
      <c r="BB83" s="959"/>
      <c r="BC83" s="959"/>
      <c r="BD83" s="960"/>
      <c r="BE83" s="265"/>
      <c r="BF83" s="265"/>
      <c r="BG83" s="265"/>
      <c r="BH83" s="265"/>
      <c r="BI83" s="265"/>
      <c r="BJ83" s="265"/>
      <c r="BK83" s="265"/>
      <c r="BL83" s="265"/>
      <c r="BM83" s="265"/>
      <c r="BN83" s="265"/>
      <c r="BO83" s="265"/>
      <c r="BP83" s="265"/>
      <c r="BQ83" s="262">
        <v>77</v>
      </c>
      <c r="BR83" s="267"/>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6"/>
    </row>
    <row r="84" spans="1:131" s="247" customFormat="1" ht="26.25" customHeight="1" x14ac:dyDescent="0.15">
      <c r="A84" s="261">
        <v>17</v>
      </c>
      <c r="B84" s="955"/>
      <c r="C84" s="956"/>
      <c r="D84" s="956"/>
      <c r="E84" s="956"/>
      <c r="F84" s="956"/>
      <c r="G84" s="956"/>
      <c r="H84" s="956"/>
      <c r="I84" s="956"/>
      <c r="J84" s="956"/>
      <c r="K84" s="956"/>
      <c r="L84" s="956"/>
      <c r="M84" s="956"/>
      <c r="N84" s="956"/>
      <c r="O84" s="956"/>
      <c r="P84" s="957"/>
      <c r="Q84" s="958"/>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9"/>
      <c r="BA84" s="959"/>
      <c r="BB84" s="959"/>
      <c r="BC84" s="959"/>
      <c r="BD84" s="960"/>
      <c r="BE84" s="265"/>
      <c r="BF84" s="265"/>
      <c r="BG84" s="265"/>
      <c r="BH84" s="265"/>
      <c r="BI84" s="265"/>
      <c r="BJ84" s="265"/>
      <c r="BK84" s="265"/>
      <c r="BL84" s="265"/>
      <c r="BM84" s="265"/>
      <c r="BN84" s="265"/>
      <c r="BO84" s="265"/>
      <c r="BP84" s="265"/>
      <c r="BQ84" s="262">
        <v>78</v>
      </c>
      <c r="BR84" s="267"/>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6"/>
    </row>
    <row r="85" spans="1:131" s="247" customFormat="1" ht="26.25" customHeight="1" x14ac:dyDescent="0.15">
      <c r="A85" s="261">
        <v>18</v>
      </c>
      <c r="B85" s="955"/>
      <c r="C85" s="956"/>
      <c r="D85" s="956"/>
      <c r="E85" s="956"/>
      <c r="F85" s="956"/>
      <c r="G85" s="956"/>
      <c r="H85" s="956"/>
      <c r="I85" s="956"/>
      <c r="J85" s="956"/>
      <c r="K85" s="956"/>
      <c r="L85" s="956"/>
      <c r="M85" s="956"/>
      <c r="N85" s="956"/>
      <c r="O85" s="956"/>
      <c r="P85" s="957"/>
      <c r="Q85" s="958"/>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9"/>
      <c r="BA85" s="959"/>
      <c r="BB85" s="959"/>
      <c r="BC85" s="959"/>
      <c r="BD85" s="960"/>
      <c r="BE85" s="265"/>
      <c r="BF85" s="265"/>
      <c r="BG85" s="265"/>
      <c r="BH85" s="265"/>
      <c r="BI85" s="265"/>
      <c r="BJ85" s="265"/>
      <c r="BK85" s="265"/>
      <c r="BL85" s="265"/>
      <c r="BM85" s="265"/>
      <c r="BN85" s="265"/>
      <c r="BO85" s="265"/>
      <c r="BP85" s="265"/>
      <c r="BQ85" s="262">
        <v>79</v>
      </c>
      <c r="BR85" s="267"/>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6"/>
    </row>
    <row r="86" spans="1:131" s="247" customFormat="1" ht="26.25" customHeight="1" x14ac:dyDescent="0.15">
      <c r="A86" s="261">
        <v>19</v>
      </c>
      <c r="B86" s="955"/>
      <c r="C86" s="956"/>
      <c r="D86" s="956"/>
      <c r="E86" s="956"/>
      <c r="F86" s="956"/>
      <c r="G86" s="956"/>
      <c r="H86" s="956"/>
      <c r="I86" s="956"/>
      <c r="J86" s="956"/>
      <c r="K86" s="956"/>
      <c r="L86" s="956"/>
      <c r="M86" s="956"/>
      <c r="N86" s="956"/>
      <c r="O86" s="956"/>
      <c r="P86" s="957"/>
      <c r="Q86" s="958"/>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9"/>
      <c r="BA86" s="959"/>
      <c r="BB86" s="959"/>
      <c r="BC86" s="959"/>
      <c r="BD86" s="960"/>
      <c r="BE86" s="265"/>
      <c r="BF86" s="265"/>
      <c r="BG86" s="265"/>
      <c r="BH86" s="265"/>
      <c r="BI86" s="265"/>
      <c r="BJ86" s="265"/>
      <c r="BK86" s="265"/>
      <c r="BL86" s="265"/>
      <c r="BM86" s="265"/>
      <c r="BN86" s="265"/>
      <c r="BO86" s="265"/>
      <c r="BP86" s="265"/>
      <c r="BQ86" s="262">
        <v>80</v>
      </c>
      <c r="BR86" s="267"/>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6"/>
    </row>
    <row r="88" spans="1:131" s="247" customFormat="1" ht="26.25" customHeight="1" thickBot="1" x14ac:dyDescent="0.2">
      <c r="A88" s="264" t="s">
        <v>390</v>
      </c>
      <c r="B88" s="870" t="s">
        <v>428</v>
      </c>
      <c r="C88" s="871"/>
      <c r="D88" s="871"/>
      <c r="E88" s="871"/>
      <c r="F88" s="871"/>
      <c r="G88" s="871"/>
      <c r="H88" s="871"/>
      <c r="I88" s="871"/>
      <c r="J88" s="871"/>
      <c r="K88" s="871"/>
      <c r="L88" s="871"/>
      <c r="M88" s="871"/>
      <c r="N88" s="871"/>
      <c r="O88" s="871"/>
      <c r="P88" s="872"/>
      <c r="Q88" s="920"/>
      <c r="R88" s="921"/>
      <c r="S88" s="921"/>
      <c r="T88" s="921"/>
      <c r="U88" s="921"/>
      <c r="V88" s="921"/>
      <c r="W88" s="921"/>
      <c r="X88" s="921"/>
      <c r="Y88" s="921"/>
      <c r="Z88" s="921"/>
      <c r="AA88" s="921"/>
      <c r="AB88" s="921"/>
      <c r="AC88" s="921"/>
      <c r="AD88" s="921"/>
      <c r="AE88" s="921"/>
      <c r="AF88" s="924">
        <v>10041</v>
      </c>
      <c r="AG88" s="924"/>
      <c r="AH88" s="924"/>
      <c r="AI88" s="924"/>
      <c r="AJ88" s="924"/>
      <c r="AK88" s="921"/>
      <c r="AL88" s="921"/>
      <c r="AM88" s="921"/>
      <c r="AN88" s="921"/>
      <c r="AO88" s="921"/>
      <c r="AP88" s="924">
        <v>2490</v>
      </c>
      <c r="AQ88" s="924"/>
      <c r="AR88" s="924"/>
      <c r="AS88" s="924"/>
      <c r="AT88" s="924"/>
      <c r="AU88" s="924">
        <v>1273</v>
      </c>
      <c r="AV88" s="924"/>
      <c r="AW88" s="924"/>
      <c r="AX88" s="924"/>
      <c r="AY88" s="924"/>
      <c r="AZ88" s="929"/>
      <c r="BA88" s="929"/>
      <c r="BB88" s="929"/>
      <c r="BC88" s="929"/>
      <c r="BD88" s="930"/>
      <c r="BE88" s="265"/>
      <c r="BF88" s="265"/>
      <c r="BG88" s="265"/>
      <c r="BH88" s="265"/>
      <c r="BI88" s="265"/>
      <c r="BJ88" s="265"/>
      <c r="BK88" s="265"/>
      <c r="BL88" s="265"/>
      <c r="BM88" s="265"/>
      <c r="BN88" s="265"/>
      <c r="BO88" s="265"/>
      <c r="BP88" s="265"/>
      <c r="BQ88" s="262">
        <v>82</v>
      </c>
      <c r="BR88" s="267"/>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429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373</v>
      </c>
      <c r="CS102" s="932"/>
      <c r="CT102" s="932"/>
      <c r="CU102" s="932"/>
      <c r="CV102" s="973"/>
      <c r="CW102" s="972">
        <v>3</v>
      </c>
      <c r="CX102" s="932"/>
      <c r="CY102" s="932"/>
      <c r="CZ102" s="932"/>
      <c r="DA102" s="973"/>
      <c r="DB102" s="972">
        <v>55</v>
      </c>
      <c r="DC102" s="932"/>
      <c r="DD102" s="932"/>
      <c r="DE102" s="932"/>
      <c r="DF102" s="973"/>
      <c r="DG102" s="972" t="s">
        <v>607</v>
      </c>
      <c r="DH102" s="932"/>
      <c r="DI102" s="932"/>
      <c r="DJ102" s="932"/>
      <c r="DK102" s="973"/>
      <c r="DL102" s="972" t="s">
        <v>607</v>
      </c>
      <c r="DM102" s="932"/>
      <c r="DN102" s="932"/>
      <c r="DO102" s="932"/>
      <c r="DP102" s="973"/>
      <c r="DQ102" s="972" t="s">
        <v>607</v>
      </c>
      <c r="DR102" s="932"/>
      <c r="DS102" s="932"/>
      <c r="DT102" s="932"/>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437</v>
      </c>
      <c r="AB109" s="975"/>
      <c r="AC109" s="975"/>
      <c r="AD109" s="975"/>
      <c r="AE109" s="976"/>
      <c r="AF109" s="974" t="s">
        <v>307</v>
      </c>
      <c r="AG109" s="975"/>
      <c r="AH109" s="975"/>
      <c r="AI109" s="975"/>
      <c r="AJ109" s="976"/>
      <c r="AK109" s="974" t="s">
        <v>306</v>
      </c>
      <c r="AL109" s="975"/>
      <c r="AM109" s="975"/>
      <c r="AN109" s="975"/>
      <c r="AO109" s="976"/>
      <c r="AP109" s="974" t="s">
        <v>438</v>
      </c>
      <c r="AQ109" s="975"/>
      <c r="AR109" s="975"/>
      <c r="AS109" s="975"/>
      <c r="AT109" s="977"/>
      <c r="AU109" s="994" t="s">
        <v>436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437</v>
      </c>
      <c r="BR109" s="975"/>
      <c r="BS109" s="975"/>
      <c r="BT109" s="975"/>
      <c r="BU109" s="976"/>
      <c r="BV109" s="974" t="s">
        <v>307</v>
      </c>
      <c r="BW109" s="975"/>
      <c r="BX109" s="975"/>
      <c r="BY109" s="975"/>
      <c r="BZ109" s="976"/>
      <c r="CA109" s="974" t="s">
        <v>306</v>
      </c>
      <c r="CB109" s="975"/>
      <c r="CC109" s="975"/>
      <c r="CD109" s="975"/>
      <c r="CE109" s="976"/>
      <c r="CF109" s="995" t="s">
        <v>438</v>
      </c>
      <c r="CG109" s="995"/>
      <c r="CH109" s="995"/>
      <c r="CI109" s="995"/>
      <c r="CJ109" s="995"/>
      <c r="CK109" s="974" t="s">
        <v>439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437</v>
      </c>
      <c r="DH109" s="975"/>
      <c r="DI109" s="975"/>
      <c r="DJ109" s="975"/>
      <c r="DK109" s="976"/>
      <c r="DL109" s="974" t="s">
        <v>307</v>
      </c>
      <c r="DM109" s="975"/>
      <c r="DN109" s="975"/>
      <c r="DO109" s="975"/>
      <c r="DP109" s="976"/>
      <c r="DQ109" s="974" t="s">
        <v>306</v>
      </c>
      <c r="DR109" s="975"/>
      <c r="DS109" s="975"/>
      <c r="DT109" s="975"/>
      <c r="DU109" s="976"/>
      <c r="DV109" s="974" t="s">
        <v>438</v>
      </c>
      <c r="DW109" s="975"/>
      <c r="DX109" s="975"/>
      <c r="DY109" s="975"/>
      <c r="DZ109" s="977"/>
    </row>
    <row r="110" spans="1:131" s="246" customFormat="1" ht="26.25" customHeight="1" x14ac:dyDescent="0.15">
      <c r="A110" s="978" t="s">
        <v>440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6482469</v>
      </c>
      <c r="AB110" s="982"/>
      <c r="AC110" s="982"/>
      <c r="AD110" s="982"/>
      <c r="AE110" s="983"/>
      <c r="AF110" s="984">
        <v>6580143</v>
      </c>
      <c r="AG110" s="982"/>
      <c r="AH110" s="982"/>
      <c r="AI110" s="982"/>
      <c r="AJ110" s="983"/>
      <c r="AK110" s="984">
        <v>6064073</v>
      </c>
      <c r="AL110" s="982"/>
      <c r="AM110" s="982"/>
      <c r="AN110" s="982"/>
      <c r="AO110" s="983"/>
      <c r="AP110" s="985">
        <v>20.399999999999999</v>
      </c>
      <c r="AQ110" s="986"/>
      <c r="AR110" s="986"/>
      <c r="AS110" s="986"/>
      <c r="AT110" s="987"/>
      <c r="AU110" s="988" t="s">
        <v>73</v>
      </c>
      <c r="AV110" s="989"/>
      <c r="AW110" s="989"/>
      <c r="AX110" s="989"/>
      <c r="AY110" s="989"/>
      <c r="AZ110" s="1030" t="s">
        <v>441</v>
      </c>
      <c r="BA110" s="979"/>
      <c r="BB110" s="979"/>
      <c r="BC110" s="979"/>
      <c r="BD110" s="979"/>
      <c r="BE110" s="979"/>
      <c r="BF110" s="979"/>
      <c r="BG110" s="979"/>
      <c r="BH110" s="979"/>
      <c r="BI110" s="979"/>
      <c r="BJ110" s="979"/>
      <c r="BK110" s="979"/>
      <c r="BL110" s="979"/>
      <c r="BM110" s="979"/>
      <c r="BN110" s="979"/>
      <c r="BO110" s="979"/>
      <c r="BP110" s="980"/>
      <c r="BQ110" s="1016">
        <v>67689657</v>
      </c>
      <c r="BR110" s="1017"/>
      <c r="BS110" s="1017"/>
      <c r="BT110" s="1017"/>
      <c r="BU110" s="1017"/>
      <c r="BV110" s="1017">
        <v>69163508</v>
      </c>
      <c r="BW110" s="1017"/>
      <c r="BX110" s="1017"/>
      <c r="BY110" s="1017"/>
      <c r="BZ110" s="1017"/>
      <c r="CA110" s="1017">
        <v>71747596</v>
      </c>
      <c r="CB110" s="1017"/>
      <c r="CC110" s="1017"/>
      <c r="CD110" s="1017"/>
      <c r="CE110" s="1017"/>
      <c r="CF110" s="1031">
        <v>241.3</v>
      </c>
      <c r="CG110" s="1032"/>
      <c r="CH110" s="1032"/>
      <c r="CI110" s="1032"/>
      <c r="CJ110" s="1032"/>
      <c r="CK110" s="1033" t="s">
        <v>442</v>
      </c>
      <c r="CL110" s="1034"/>
      <c r="CM110" s="1013" t="s">
        <v>443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222465</v>
      </c>
      <c r="DH110" s="1017"/>
      <c r="DI110" s="1017"/>
      <c r="DJ110" s="1017"/>
      <c r="DK110" s="1017"/>
      <c r="DL110" s="1017">
        <v>167382</v>
      </c>
      <c r="DM110" s="1017"/>
      <c r="DN110" s="1017"/>
      <c r="DO110" s="1017"/>
      <c r="DP110" s="1017"/>
      <c r="DQ110" s="1017">
        <v>111945</v>
      </c>
      <c r="DR110" s="1017"/>
      <c r="DS110" s="1017"/>
      <c r="DT110" s="1017"/>
      <c r="DU110" s="1017"/>
      <c r="DV110" s="1018">
        <v>0.4</v>
      </c>
      <c r="DW110" s="1018"/>
      <c r="DX110" s="1018"/>
      <c r="DY110" s="1018"/>
      <c r="DZ110" s="1019"/>
    </row>
    <row r="111" spans="1:131" s="246" customFormat="1" ht="26.25" customHeight="1" x14ac:dyDescent="0.15">
      <c r="A111" s="1020" t="s">
        <v>444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445</v>
      </c>
      <c r="AB111" s="1024"/>
      <c r="AC111" s="1024"/>
      <c r="AD111" s="1024"/>
      <c r="AE111" s="1025"/>
      <c r="AF111" s="1026" t="s">
        <v>419</v>
      </c>
      <c r="AG111" s="1024"/>
      <c r="AH111" s="1024"/>
      <c r="AI111" s="1024"/>
      <c r="AJ111" s="1025"/>
      <c r="AK111" s="1026" t="s">
        <v>419</v>
      </c>
      <c r="AL111" s="1024"/>
      <c r="AM111" s="1024"/>
      <c r="AN111" s="1024"/>
      <c r="AO111" s="1025"/>
      <c r="AP111" s="1027" t="s">
        <v>419</v>
      </c>
      <c r="AQ111" s="1028"/>
      <c r="AR111" s="1028"/>
      <c r="AS111" s="1028"/>
      <c r="AT111" s="1029"/>
      <c r="AU111" s="990"/>
      <c r="AV111" s="991"/>
      <c r="AW111" s="991"/>
      <c r="AX111" s="991"/>
      <c r="AY111" s="991"/>
      <c r="AZ111" s="1039" t="s">
        <v>446</v>
      </c>
      <c r="BA111" s="1040"/>
      <c r="BB111" s="1040"/>
      <c r="BC111" s="1040"/>
      <c r="BD111" s="1040"/>
      <c r="BE111" s="1040"/>
      <c r="BF111" s="1040"/>
      <c r="BG111" s="1040"/>
      <c r="BH111" s="1040"/>
      <c r="BI111" s="1040"/>
      <c r="BJ111" s="1040"/>
      <c r="BK111" s="1040"/>
      <c r="BL111" s="1040"/>
      <c r="BM111" s="1040"/>
      <c r="BN111" s="1040"/>
      <c r="BO111" s="1040"/>
      <c r="BP111" s="1041"/>
      <c r="BQ111" s="1009">
        <v>315293</v>
      </c>
      <c r="BR111" s="1010"/>
      <c r="BS111" s="1010"/>
      <c r="BT111" s="1010"/>
      <c r="BU111" s="1010"/>
      <c r="BV111" s="1010">
        <v>219381</v>
      </c>
      <c r="BW111" s="1010"/>
      <c r="BX111" s="1010"/>
      <c r="BY111" s="1010"/>
      <c r="BZ111" s="1010"/>
      <c r="CA111" s="1010">
        <v>139945</v>
      </c>
      <c r="CB111" s="1010"/>
      <c r="CC111" s="1010"/>
      <c r="CD111" s="1010"/>
      <c r="CE111" s="1010"/>
      <c r="CF111" s="1004">
        <v>0.5</v>
      </c>
      <c r="CG111" s="1005"/>
      <c r="CH111" s="1005"/>
      <c r="CI111" s="1005"/>
      <c r="CJ111" s="1005"/>
      <c r="CK111" s="1035"/>
      <c r="CL111" s="1036"/>
      <c r="CM111" s="1006" t="s">
        <v>447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419</v>
      </c>
      <c r="DH111" s="1010"/>
      <c r="DI111" s="1010"/>
      <c r="DJ111" s="1010"/>
      <c r="DK111" s="1010"/>
      <c r="DL111" s="1010" t="s">
        <v>419</v>
      </c>
      <c r="DM111" s="1010"/>
      <c r="DN111" s="1010"/>
      <c r="DO111" s="1010"/>
      <c r="DP111" s="1010"/>
      <c r="DQ111" s="1010" t="s">
        <v>419</v>
      </c>
      <c r="DR111" s="1010"/>
      <c r="DS111" s="1010"/>
      <c r="DT111" s="1010"/>
      <c r="DU111" s="1010"/>
      <c r="DV111" s="1011" t="s">
        <v>128</v>
      </c>
      <c r="DW111" s="1011"/>
      <c r="DX111" s="1011"/>
      <c r="DY111" s="1011"/>
      <c r="DZ111" s="1012"/>
    </row>
    <row r="112" spans="1:131" s="246" customFormat="1" ht="26.25" customHeight="1" x14ac:dyDescent="0.15">
      <c r="A112" s="1042" t="s">
        <v>448</v>
      </c>
      <c r="B112" s="1043"/>
      <c r="C112" s="1040" t="s">
        <v>449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419</v>
      </c>
      <c r="AB112" s="1049"/>
      <c r="AC112" s="1049"/>
      <c r="AD112" s="1049"/>
      <c r="AE112" s="1050"/>
      <c r="AF112" s="1051" t="s">
        <v>128</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450</v>
      </c>
      <c r="BA112" s="1040"/>
      <c r="BB112" s="1040"/>
      <c r="BC112" s="1040"/>
      <c r="BD112" s="1040"/>
      <c r="BE112" s="1040"/>
      <c r="BF112" s="1040"/>
      <c r="BG112" s="1040"/>
      <c r="BH112" s="1040"/>
      <c r="BI112" s="1040"/>
      <c r="BJ112" s="1040"/>
      <c r="BK112" s="1040"/>
      <c r="BL112" s="1040"/>
      <c r="BM112" s="1040"/>
      <c r="BN112" s="1040"/>
      <c r="BO112" s="1040"/>
      <c r="BP112" s="1041"/>
      <c r="BQ112" s="1009">
        <v>40352310</v>
      </c>
      <c r="BR112" s="1010"/>
      <c r="BS112" s="1010"/>
      <c r="BT112" s="1010"/>
      <c r="BU112" s="1010"/>
      <c r="BV112" s="1010">
        <v>39169377</v>
      </c>
      <c r="BW112" s="1010"/>
      <c r="BX112" s="1010"/>
      <c r="BY112" s="1010"/>
      <c r="BZ112" s="1010"/>
      <c r="CA112" s="1010">
        <v>37945101</v>
      </c>
      <c r="CB112" s="1010"/>
      <c r="CC112" s="1010"/>
      <c r="CD112" s="1010"/>
      <c r="CE112" s="1010"/>
      <c r="CF112" s="1004">
        <v>127.6</v>
      </c>
      <c r="CG112" s="1005"/>
      <c r="CH112" s="1005"/>
      <c r="CI112" s="1005"/>
      <c r="CJ112" s="1005"/>
      <c r="CK112" s="1035"/>
      <c r="CL112" s="1036"/>
      <c r="CM112" s="1006" t="s">
        <v>451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419</v>
      </c>
      <c r="DH112" s="1010"/>
      <c r="DI112" s="1010"/>
      <c r="DJ112" s="1010"/>
      <c r="DK112" s="1010"/>
      <c r="DL112" s="1010" t="s">
        <v>128</v>
      </c>
      <c r="DM112" s="1010"/>
      <c r="DN112" s="1010"/>
      <c r="DO112" s="1010"/>
      <c r="DP112" s="1010"/>
      <c r="DQ112" s="1010" t="s">
        <v>419</v>
      </c>
      <c r="DR112" s="1010"/>
      <c r="DS112" s="1010"/>
      <c r="DT112" s="1010"/>
      <c r="DU112" s="1010"/>
      <c r="DV112" s="1011" t="s">
        <v>419</v>
      </c>
      <c r="DW112" s="1011"/>
      <c r="DX112" s="1011"/>
      <c r="DY112" s="1011"/>
      <c r="DZ112" s="1012"/>
    </row>
    <row r="113" spans="1:130" s="246" customFormat="1" ht="26.25" customHeight="1" x14ac:dyDescent="0.15">
      <c r="A113" s="1044"/>
      <c r="B113" s="1045"/>
      <c r="C113" s="1040" t="s">
        <v>452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3072621</v>
      </c>
      <c r="AB113" s="1024"/>
      <c r="AC113" s="1024"/>
      <c r="AD113" s="1024"/>
      <c r="AE113" s="1025"/>
      <c r="AF113" s="1026">
        <v>2781598</v>
      </c>
      <c r="AG113" s="1024"/>
      <c r="AH113" s="1024"/>
      <c r="AI113" s="1024"/>
      <c r="AJ113" s="1025"/>
      <c r="AK113" s="1026">
        <v>2801064</v>
      </c>
      <c r="AL113" s="1024"/>
      <c r="AM113" s="1024"/>
      <c r="AN113" s="1024"/>
      <c r="AO113" s="1025"/>
      <c r="AP113" s="1027">
        <v>9.4</v>
      </c>
      <c r="AQ113" s="1028"/>
      <c r="AR113" s="1028"/>
      <c r="AS113" s="1028"/>
      <c r="AT113" s="1029"/>
      <c r="AU113" s="990"/>
      <c r="AV113" s="991"/>
      <c r="AW113" s="991"/>
      <c r="AX113" s="991"/>
      <c r="AY113" s="991"/>
      <c r="AZ113" s="1039" t="s">
        <v>453</v>
      </c>
      <c r="BA113" s="1040"/>
      <c r="BB113" s="1040"/>
      <c r="BC113" s="1040"/>
      <c r="BD113" s="1040"/>
      <c r="BE113" s="1040"/>
      <c r="BF113" s="1040"/>
      <c r="BG113" s="1040"/>
      <c r="BH113" s="1040"/>
      <c r="BI113" s="1040"/>
      <c r="BJ113" s="1040"/>
      <c r="BK113" s="1040"/>
      <c r="BL113" s="1040"/>
      <c r="BM113" s="1040"/>
      <c r="BN113" s="1040"/>
      <c r="BO113" s="1040"/>
      <c r="BP113" s="1041"/>
      <c r="BQ113" s="1009">
        <v>1303088</v>
      </c>
      <c r="BR113" s="1010"/>
      <c r="BS113" s="1010"/>
      <c r="BT113" s="1010"/>
      <c r="BU113" s="1010"/>
      <c r="BV113" s="1010">
        <v>1272127</v>
      </c>
      <c r="BW113" s="1010"/>
      <c r="BX113" s="1010"/>
      <c r="BY113" s="1010"/>
      <c r="BZ113" s="1010"/>
      <c r="CA113" s="1010">
        <v>1272624</v>
      </c>
      <c r="CB113" s="1010"/>
      <c r="CC113" s="1010"/>
      <c r="CD113" s="1010"/>
      <c r="CE113" s="1010"/>
      <c r="CF113" s="1004">
        <v>4.3</v>
      </c>
      <c r="CG113" s="1005"/>
      <c r="CH113" s="1005"/>
      <c r="CI113" s="1005"/>
      <c r="CJ113" s="1005"/>
      <c r="CK113" s="1035"/>
      <c r="CL113" s="1036"/>
      <c r="CM113" s="1006" t="s">
        <v>454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419</v>
      </c>
      <c r="DH113" s="1049"/>
      <c r="DI113" s="1049"/>
      <c r="DJ113" s="1049"/>
      <c r="DK113" s="1050"/>
      <c r="DL113" s="1051" t="s">
        <v>419</v>
      </c>
      <c r="DM113" s="1049"/>
      <c r="DN113" s="1049"/>
      <c r="DO113" s="1049"/>
      <c r="DP113" s="1050"/>
      <c r="DQ113" s="1051" t="s">
        <v>455</v>
      </c>
      <c r="DR113" s="1049"/>
      <c r="DS113" s="1049"/>
      <c r="DT113" s="1049"/>
      <c r="DU113" s="1050"/>
      <c r="DV113" s="1052" t="s">
        <v>419</v>
      </c>
      <c r="DW113" s="1053"/>
      <c r="DX113" s="1053"/>
      <c r="DY113" s="1053"/>
      <c r="DZ113" s="1054"/>
    </row>
    <row r="114" spans="1:130" s="246" customFormat="1" ht="26.25" customHeight="1" x14ac:dyDescent="0.15">
      <c r="A114" s="1044"/>
      <c r="B114" s="1045"/>
      <c r="C114" s="1040" t="s">
        <v>456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228349</v>
      </c>
      <c r="AB114" s="1049"/>
      <c r="AC114" s="1049"/>
      <c r="AD114" s="1049"/>
      <c r="AE114" s="1050"/>
      <c r="AF114" s="1051">
        <v>294872</v>
      </c>
      <c r="AG114" s="1049"/>
      <c r="AH114" s="1049"/>
      <c r="AI114" s="1049"/>
      <c r="AJ114" s="1050"/>
      <c r="AK114" s="1051">
        <v>200908</v>
      </c>
      <c r="AL114" s="1049"/>
      <c r="AM114" s="1049"/>
      <c r="AN114" s="1049"/>
      <c r="AO114" s="1050"/>
      <c r="AP114" s="1052">
        <v>0.7</v>
      </c>
      <c r="AQ114" s="1053"/>
      <c r="AR114" s="1053"/>
      <c r="AS114" s="1053"/>
      <c r="AT114" s="1054"/>
      <c r="AU114" s="990"/>
      <c r="AV114" s="991"/>
      <c r="AW114" s="991"/>
      <c r="AX114" s="991"/>
      <c r="AY114" s="991"/>
      <c r="AZ114" s="1039" t="s">
        <v>457</v>
      </c>
      <c r="BA114" s="1040"/>
      <c r="BB114" s="1040"/>
      <c r="BC114" s="1040"/>
      <c r="BD114" s="1040"/>
      <c r="BE114" s="1040"/>
      <c r="BF114" s="1040"/>
      <c r="BG114" s="1040"/>
      <c r="BH114" s="1040"/>
      <c r="BI114" s="1040"/>
      <c r="BJ114" s="1040"/>
      <c r="BK114" s="1040"/>
      <c r="BL114" s="1040"/>
      <c r="BM114" s="1040"/>
      <c r="BN114" s="1040"/>
      <c r="BO114" s="1040"/>
      <c r="BP114" s="1041"/>
      <c r="BQ114" s="1009">
        <v>6564577</v>
      </c>
      <c r="BR114" s="1010"/>
      <c r="BS114" s="1010"/>
      <c r="BT114" s="1010"/>
      <c r="BU114" s="1010"/>
      <c r="BV114" s="1010">
        <v>6236635</v>
      </c>
      <c r="BW114" s="1010"/>
      <c r="BX114" s="1010"/>
      <c r="BY114" s="1010"/>
      <c r="BZ114" s="1010"/>
      <c r="CA114" s="1010">
        <v>6000770</v>
      </c>
      <c r="CB114" s="1010"/>
      <c r="CC114" s="1010"/>
      <c r="CD114" s="1010"/>
      <c r="CE114" s="1010"/>
      <c r="CF114" s="1004">
        <v>20.2</v>
      </c>
      <c r="CG114" s="1005"/>
      <c r="CH114" s="1005"/>
      <c r="CI114" s="1005"/>
      <c r="CJ114" s="1005"/>
      <c r="CK114" s="1035"/>
      <c r="CL114" s="1036"/>
      <c r="CM114" s="1006" t="s">
        <v>458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419</v>
      </c>
      <c r="DM114" s="1049"/>
      <c r="DN114" s="1049"/>
      <c r="DO114" s="1049"/>
      <c r="DP114" s="1050"/>
      <c r="DQ114" s="1051" t="s">
        <v>445</v>
      </c>
      <c r="DR114" s="1049"/>
      <c r="DS114" s="1049"/>
      <c r="DT114" s="1049"/>
      <c r="DU114" s="1050"/>
      <c r="DV114" s="1052" t="s">
        <v>128</v>
      </c>
      <c r="DW114" s="1053"/>
      <c r="DX114" s="1053"/>
      <c r="DY114" s="1053"/>
      <c r="DZ114" s="1054"/>
    </row>
    <row r="115" spans="1:130" s="246" customFormat="1" ht="26.25" customHeight="1" x14ac:dyDescent="0.15">
      <c r="A115" s="1044"/>
      <c r="B115" s="1045"/>
      <c r="C115" s="1040" t="s">
        <v>459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103002</v>
      </c>
      <c r="AB115" s="1024"/>
      <c r="AC115" s="1024"/>
      <c r="AD115" s="1024"/>
      <c r="AE115" s="1025"/>
      <c r="AF115" s="1026">
        <v>100421</v>
      </c>
      <c r="AG115" s="1024"/>
      <c r="AH115" s="1024"/>
      <c r="AI115" s="1024"/>
      <c r="AJ115" s="1025"/>
      <c r="AK115" s="1026">
        <v>82612</v>
      </c>
      <c r="AL115" s="1024"/>
      <c r="AM115" s="1024"/>
      <c r="AN115" s="1024"/>
      <c r="AO115" s="1025"/>
      <c r="AP115" s="1027">
        <v>0.3</v>
      </c>
      <c r="AQ115" s="1028"/>
      <c r="AR115" s="1028"/>
      <c r="AS115" s="1028"/>
      <c r="AT115" s="1029"/>
      <c r="AU115" s="990"/>
      <c r="AV115" s="991"/>
      <c r="AW115" s="991"/>
      <c r="AX115" s="991"/>
      <c r="AY115" s="991"/>
      <c r="AZ115" s="1039" t="s">
        <v>460</v>
      </c>
      <c r="BA115" s="1040"/>
      <c r="BB115" s="1040"/>
      <c r="BC115" s="1040"/>
      <c r="BD115" s="1040"/>
      <c r="BE115" s="1040"/>
      <c r="BF115" s="1040"/>
      <c r="BG115" s="1040"/>
      <c r="BH115" s="1040"/>
      <c r="BI115" s="1040"/>
      <c r="BJ115" s="1040"/>
      <c r="BK115" s="1040"/>
      <c r="BL115" s="1040"/>
      <c r="BM115" s="1040"/>
      <c r="BN115" s="1040"/>
      <c r="BO115" s="1040"/>
      <c r="BP115" s="1041"/>
      <c r="BQ115" s="1009">
        <v>18547</v>
      </c>
      <c r="BR115" s="1010"/>
      <c r="BS115" s="1010"/>
      <c r="BT115" s="1010"/>
      <c r="BU115" s="1010"/>
      <c r="BV115" s="1010">
        <v>12496</v>
      </c>
      <c r="BW115" s="1010"/>
      <c r="BX115" s="1010"/>
      <c r="BY115" s="1010"/>
      <c r="BZ115" s="1010"/>
      <c r="CA115" s="1010">
        <v>12999</v>
      </c>
      <c r="CB115" s="1010"/>
      <c r="CC115" s="1010"/>
      <c r="CD115" s="1010"/>
      <c r="CE115" s="1010"/>
      <c r="CF115" s="1004">
        <v>0</v>
      </c>
      <c r="CG115" s="1005"/>
      <c r="CH115" s="1005"/>
      <c r="CI115" s="1005"/>
      <c r="CJ115" s="1005"/>
      <c r="CK115" s="1035"/>
      <c r="CL115" s="1036"/>
      <c r="CM115" s="1039" t="s">
        <v>461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419</v>
      </c>
      <c r="DH115" s="1049"/>
      <c r="DI115" s="1049"/>
      <c r="DJ115" s="1049"/>
      <c r="DK115" s="1050"/>
      <c r="DL115" s="1051" t="s">
        <v>128</v>
      </c>
      <c r="DM115" s="1049"/>
      <c r="DN115" s="1049"/>
      <c r="DO115" s="1049"/>
      <c r="DP115" s="1050"/>
      <c r="DQ115" s="1051" t="s">
        <v>419</v>
      </c>
      <c r="DR115" s="1049"/>
      <c r="DS115" s="1049"/>
      <c r="DT115" s="1049"/>
      <c r="DU115" s="1050"/>
      <c r="DV115" s="1052" t="s">
        <v>128</v>
      </c>
      <c r="DW115" s="1053"/>
      <c r="DX115" s="1053"/>
      <c r="DY115" s="1053"/>
      <c r="DZ115" s="1054"/>
    </row>
    <row r="116" spans="1:130" s="246" customFormat="1" ht="26.25" customHeight="1" x14ac:dyDescent="0.15">
      <c r="A116" s="1046"/>
      <c r="B116" s="1047"/>
      <c r="C116" s="1055" t="s">
        <v>462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1575</v>
      </c>
      <c r="AB116" s="1049"/>
      <c r="AC116" s="1049"/>
      <c r="AD116" s="1049"/>
      <c r="AE116" s="1050"/>
      <c r="AF116" s="1051">
        <v>3316</v>
      </c>
      <c r="AG116" s="1049"/>
      <c r="AH116" s="1049"/>
      <c r="AI116" s="1049"/>
      <c r="AJ116" s="1050"/>
      <c r="AK116" s="1051">
        <v>2058</v>
      </c>
      <c r="AL116" s="1049"/>
      <c r="AM116" s="1049"/>
      <c r="AN116" s="1049"/>
      <c r="AO116" s="1050"/>
      <c r="AP116" s="1052">
        <v>0</v>
      </c>
      <c r="AQ116" s="1053"/>
      <c r="AR116" s="1053"/>
      <c r="AS116" s="1053"/>
      <c r="AT116" s="1054"/>
      <c r="AU116" s="990"/>
      <c r="AV116" s="991"/>
      <c r="AW116" s="991"/>
      <c r="AX116" s="991"/>
      <c r="AY116" s="991"/>
      <c r="AZ116" s="1057" t="s">
        <v>463</v>
      </c>
      <c r="BA116" s="1058"/>
      <c r="BB116" s="1058"/>
      <c r="BC116" s="1058"/>
      <c r="BD116" s="1058"/>
      <c r="BE116" s="1058"/>
      <c r="BF116" s="1058"/>
      <c r="BG116" s="1058"/>
      <c r="BH116" s="1058"/>
      <c r="BI116" s="1058"/>
      <c r="BJ116" s="1058"/>
      <c r="BK116" s="1058"/>
      <c r="BL116" s="1058"/>
      <c r="BM116" s="1058"/>
      <c r="BN116" s="1058"/>
      <c r="BO116" s="1058"/>
      <c r="BP116" s="1059"/>
      <c r="BQ116" s="1009" t="s">
        <v>419</v>
      </c>
      <c r="BR116" s="1010"/>
      <c r="BS116" s="1010"/>
      <c r="BT116" s="1010"/>
      <c r="BU116" s="1010"/>
      <c r="BV116" s="1010" t="s">
        <v>128</v>
      </c>
      <c r="BW116" s="1010"/>
      <c r="BX116" s="1010"/>
      <c r="BY116" s="1010"/>
      <c r="BZ116" s="1010"/>
      <c r="CA116" s="1010" t="s">
        <v>128</v>
      </c>
      <c r="CB116" s="1010"/>
      <c r="CC116" s="1010"/>
      <c r="CD116" s="1010"/>
      <c r="CE116" s="1010"/>
      <c r="CF116" s="1004" t="s">
        <v>419</v>
      </c>
      <c r="CG116" s="1005"/>
      <c r="CH116" s="1005"/>
      <c r="CI116" s="1005"/>
      <c r="CJ116" s="1005"/>
      <c r="CK116" s="1035"/>
      <c r="CL116" s="1036"/>
      <c r="CM116" s="1006" t="s">
        <v>464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83830</v>
      </c>
      <c r="DH116" s="1049"/>
      <c r="DI116" s="1049"/>
      <c r="DJ116" s="1049"/>
      <c r="DK116" s="1050"/>
      <c r="DL116" s="1051">
        <v>47500</v>
      </c>
      <c r="DM116" s="1049"/>
      <c r="DN116" s="1049"/>
      <c r="DO116" s="1049"/>
      <c r="DP116" s="1050"/>
      <c r="DQ116" s="1051">
        <v>28000</v>
      </c>
      <c r="DR116" s="1049"/>
      <c r="DS116" s="1049"/>
      <c r="DT116" s="1049"/>
      <c r="DU116" s="1050"/>
      <c r="DV116" s="1052">
        <v>0.1</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465</v>
      </c>
      <c r="Z117" s="976"/>
      <c r="AA117" s="1066">
        <v>9888016</v>
      </c>
      <c r="AB117" s="1067"/>
      <c r="AC117" s="1067"/>
      <c r="AD117" s="1067"/>
      <c r="AE117" s="1068"/>
      <c r="AF117" s="1069">
        <v>9760350</v>
      </c>
      <c r="AG117" s="1067"/>
      <c r="AH117" s="1067"/>
      <c r="AI117" s="1067"/>
      <c r="AJ117" s="1068"/>
      <c r="AK117" s="1069">
        <v>9150715</v>
      </c>
      <c r="AL117" s="1067"/>
      <c r="AM117" s="1067"/>
      <c r="AN117" s="1067"/>
      <c r="AO117" s="1068"/>
      <c r="AP117" s="1070"/>
      <c r="AQ117" s="1071"/>
      <c r="AR117" s="1071"/>
      <c r="AS117" s="1071"/>
      <c r="AT117" s="1072"/>
      <c r="AU117" s="990"/>
      <c r="AV117" s="991"/>
      <c r="AW117" s="991"/>
      <c r="AX117" s="991"/>
      <c r="AY117" s="991"/>
      <c r="AZ117" s="1057" t="s">
        <v>466</v>
      </c>
      <c r="BA117" s="1058"/>
      <c r="BB117" s="1058"/>
      <c r="BC117" s="1058"/>
      <c r="BD117" s="1058"/>
      <c r="BE117" s="1058"/>
      <c r="BF117" s="1058"/>
      <c r="BG117" s="1058"/>
      <c r="BH117" s="1058"/>
      <c r="BI117" s="1058"/>
      <c r="BJ117" s="1058"/>
      <c r="BK117" s="1058"/>
      <c r="BL117" s="1058"/>
      <c r="BM117" s="1058"/>
      <c r="BN117" s="1058"/>
      <c r="BO117" s="1058"/>
      <c r="BP117" s="1059"/>
      <c r="BQ117" s="1009" t="s">
        <v>419</v>
      </c>
      <c r="BR117" s="1010"/>
      <c r="BS117" s="1010"/>
      <c r="BT117" s="1010"/>
      <c r="BU117" s="1010"/>
      <c r="BV117" s="1010" t="s">
        <v>128</v>
      </c>
      <c r="BW117" s="1010"/>
      <c r="BX117" s="1010"/>
      <c r="BY117" s="1010"/>
      <c r="BZ117" s="1010"/>
      <c r="CA117" s="1010" t="s">
        <v>419</v>
      </c>
      <c r="CB117" s="1010"/>
      <c r="CC117" s="1010"/>
      <c r="CD117" s="1010"/>
      <c r="CE117" s="1010"/>
      <c r="CF117" s="1004" t="s">
        <v>128</v>
      </c>
      <c r="CG117" s="1005"/>
      <c r="CH117" s="1005"/>
      <c r="CI117" s="1005"/>
      <c r="CJ117" s="1005"/>
      <c r="CK117" s="1035"/>
      <c r="CL117" s="1036"/>
      <c r="CM117" s="1006" t="s">
        <v>467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419</v>
      </c>
      <c r="DH117" s="1049"/>
      <c r="DI117" s="1049"/>
      <c r="DJ117" s="1049"/>
      <c r="DK117" s="1050"/>
      <c r="DL117" s="1051" t="s">
        <v>455</v>
      </c>
      <c r="DM117" s="1049"/>
      <c r="DN117" s="1049"/>
      <c r="DO117" s="1049"/>
      <c r="DP117" s="1050"/>
      <c r="DQ117" s="1051" t="s">
        <v>128</v>
      </c>
      <c r="DR117" s="1049"/>
      <c r="DS117" s="1049"/>
      <c r="DT117" s="1049"/>
      <c r="DU117" s="1050"/>
      <c r="DV117" s="1052" t="s">
        <v>419</v>
      </c>
      <c r="DW117" s="1053"/>
      <c r="DX117" s="1053"/>
      <c r="DY117" s="1053"/>
      <c r="DZ117" s="1054"/>
    </row>
    <row r="118" spans="1:130" s="246" customFormat="1" ht="26.25" customHeight="1" x14ac:dyDescent="0.15">
      <c r="A118" s="994" t="s">
        <v>439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437</v>
      </c>
      <c r="AB118" s="975"/>
      <c r="AC118" s="975"/>
      <c r="AD118" s="975"/>
      <c r="AE118" s="976"/>
      <c r="AF118" s="974" t="s">
        <v>307</v>
      </c>
      <c r="AG118" s="975"/>
      <c r="AH118" s="975"/>
      <c r="AI118" s="975"/>
      <c r="AJ118" s="976"/>
      <c r="AK118" s="974" t="s">
        <v>306</v>
      </c>
      <c r="AL118" s="975"/>
      <c r="AM118" s="975"/>
      <c r="AN118" s="975"/>
      <c r="AO118" s="976"/>
      <c r="AP118" s="1061" t="s">
        <v>438</v>
      </c>
      <c r="AQ118" s="1062"/>
      <c r="AR118" s="1062"/>
      <c r="AS118" s="1062"/>
      <c r="AT118" s="1063"/>
      <c r="AU118" s="990"/>
      <c r="AV118" s="991"/>
      <c r="AW118" s="991"/>
      <c r="AX118" s="991"/>
      <c r="AY118" s="991"/>
      <c r="AZ118" s="1064" t="s">
        <v>468</v>
      </c>
      <c r="BA118" s="1055"/>
      <c r="BB118" s="1055"/>
      <c r="BC118" s="1055"/>
      <c r="BD118" s="1055"/>
      <c r="BE118" s="1055"/>
      <c r="BF118" s="1055"/>
      <c r="BG118" s="1055"/>
      <c r="BH118" s="1055"/>
      <c r="BI118" s="1055"/>
      <c r="BJ118" s="1055"/>
      <c r="BK118" s="1055"/>
      <c r="BL118" s="1055"/>
      <c r="BM118" s="1055"/>
      <c r="BN118" s="1055"/>
      <c r="BO118" s="1055"/>
      <c r="BP118" s="1056"/>
      <c r="BQ118" s="1087" t="s">
        <v>445</v>
      </c>
      <c r="BR118" s="1088"/>
      <c r="BS118" s="1088"/>
      <c r="BT118" s="1088"/>
      <c r="BU118" s="1088"/>
      <c r="BV118" s="1088" t="s">
        <v>128</v>
      </c>
      <c r="BW118" s="1088"/>
      <c r="BX118" s="1088"/>
      <c r="BY118" s="1088"/>
      <c r="BZ118" s="1088"/>
      <c r="CA118" s="1088" t="s">
        <v>128</v>
      </c>
      <c r="CB118" s="1088"/>
      <c r="CC118" s="1088"/>
      <c r="CD118" s="1088"/>
      <c r="CE118" s="1088"/>
      <c r="CF118" s="1004" t="s">
        <v>419</v>
      </c>
      <c r="CG118" s="1005"/>
      <c r="CH118" s="1005"/>
      <c r="CI118" s="1005"/>
      <c r="CJ118" s="1005"/>
      <c r="CK118" s="1035"/>
      <c r="CL118" s="1036"/>
      <c r="CM118" s="1006" t="s">
        <v>469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419</v>
      </c>
      <c r="DH118" s="1049"/>
      <c r="DI118" s="1049"/>
      <c r="DJ118" s="1049"/>
      <c r="DK118" s="1050"/>
      <c r="DL118" s="1051" t="s">
        <v>445</v>
      </c>
      <c r="DM118" s="1049"/>
      <c r="DN118" s="1049"/>
      <c r="DO118" s="1049"/>
      <c r="DP118" s="1050"/>
      <c r="DQ118" s="1051" t="s">
        <v>419</v>
      </c>
      <c r="DR118" s="1049"/>
      <c r="DS118" s="1049"/>
      <c r="DT118" s="1049"/>
      <c r="DU118" s="1050"/>
      <c r="DV118" s="1052" t="s">
        <v>455</v>
      </c>
      <c r="DW118" s="1053"/>
      <c r="DX118" s="1053"/>
      <c r="DY118" s="1053"/>
      <c r="DZ118" s="1054"/>
    </row>
    <row r="119" spans="1:130" s="246" customFormat="1" ht="26.25" customHeight="1" x14ac:dyDescent="0.15">
      <c r="A119" s="1148" t="s">
        <v>442</v>
      </c>
      <c r="B119" s="1034"/>
      <c r="C119" s="1013" t="s">
        <v>443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56421</v>
      </c>
      <c r="AB119" s="982"/>
      <c r="AC119" s="982"/>
      <c r="AD119" s="982"/>
      <c r="AE119" s="983"/>
      <c r="AF119" s="984">
        <v>56422</v>
      </c>
      <c r="AG119" s="982"/>
      <c r="AH119" s="982"/>
      <c r="AI119" s="982"/>
      <c r="AJ119" s="983"/>
      <c r="AK119" s="984">
        <v>56421</v>
      </c>
      <c r="AL119" s="982"/>
      <c r="AM119" s="982"/>
      <c r="AN119" s="982"/>
      <c r="AO119" s="983"/>
      <c r="AP119" s="985">
        <v>0.2</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470</v>
      </c>
      <c r="BP119" s="1096"/>
      <c r="BQ119" s="1087">
        <v>116243472</v>
      </c>
      <c r="BR119" s="1088"/>
      <c r="BS119" s="1088"/>
      <c r="BT119" s="1088"/>
      <c r="BU119" s="1088"/>
      <c r="BV119" s="1088">
        <v>116073524</v>
      </c>
      <c r="BW119" s="1088"/>
      <c r="BX119" s="1088"/>
      <c r="BY119" s="1088"/>
      <c r="BZ119" s="1088"/>
      <c r="CA119" s="1088">
        <v>117119035</v>
      </c>
      <c r="CB119" s="1088"/>
      <c r="CC119" s="1088"/>
      <c r="CD119" s="1088"/>
      <c r="CE119" s="1088"/>
      <c r="CF119" s="1089"/>
      <c r="CG119" s="1090"/>
      <c r="CH119" s="1090"/>
      <c r="CI119" s="1090"/>
      <c r="CJ119" s="1091"/>
      <c r="CK119" s="1037"/>
      <c r="CL119" s="1038"/>
      <c r="CM119" s="1092" t="s">
        <v>471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8998</v>
      </c>
      <c r="DH119" s="1074"/>
      <c r="DI119" s="1074"/>
      <c r="DJ119" s="1074"/>
      <c r="DK119" s="1075"/>
      <c r="DL119" s="1073">
        <v>4499</v>
      </c>
      <c r="DM119" s="1074"/>
      <c r="DN119" s="1074"/>
      <c r="DO119" s="1074"/>
      <c r="DP119" s="1075"/>
      <c r="DQ119" s="1073" t="s">
        <v>419</v>
      </c>
      <c r="DR119" s="1074"/>
      <c r="DS119" s="1074"/>
      <c r="DT119" s="1074"/>
      <c r="DU119" s="1075"/>
      <c r="DV119" s="1076" t="s">
        <v>419</v>
      </c>
      <c r="DW119" s="1077"/>
      <c r="DX119" s="1077"/>
      <c r="DY119" s="1077"/>
      <c r="DZ119" s="1078"/>
    </row>
    <row r="120" spans="1:130" s="246" customFormat="1" ht="26.25" customHeight="1" x14ac:dyDescent="0.15">
      <c r="A120" s="1149"/>
      <c r="B120" s="1036"/>
      <c r="C120" s="1006" t="s">
        <v>447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445</v>
      </c>
      <c r="AB120" s="1049"/>
      <c r="AC120" s="1049"/>
      <c r="AD120" s="1049"/>
      <c r="AE120" s="1050"/>
      <c r="AF120" s="1051" t="s">
        <v>419</v>
      </c>
      <c r="AG120" s="1049"/>
      <c r="AH120" s="1049"/>
      <c r="AI120" s="1049"/>
      <c r="AJ120" s="1050"/>
      <c r="AK120" s="1051" t="s">
        <v>419</v>
      </c>
      <c r="AL120" s="1049"/>
      <c r="AM120" s="1049"/>
      <c r="AN120" s="1049"/>
      <c r="AO120" s="1050"/>
      <c r="AP120" s="1052" t="s">
        <v>419</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17779092</v>
      </c>
      <c r="BR120" s="1017"/>
      <c r="BS120" s="1017"/>
      <c r="BT120" s="1017"/>
      <c r="BU120" s="1017"/>
      <c r="BV120" s="1017">
        <v>18017589</v>
      </c>
      <c r="BW120" s="1017"/>
      <c r="BX120" s="1017"/>
      <c r="BY120" s="1017"/>
      <c r="BZ120" s="1017"/>
      <c r="CA120" s="1017">
        <v>18604853</v>
      </c>
      <c r="CB120" s="1017"/>
      <c r="CC120" s="1017"/>
      <c r="CD120" s="1017"/>
      <c r="CE120" s="1017"/>
      <c r="CF120" s="1031">
        <v>62.6</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21762956</v>
      </c>
      <c r="DH120" s="1017"/>
      <c r="DI120" s="1017"/>
      <c r="DJ120" s="1017"/>
      <c r="DK120" s="1017"/>
      <c r="DL120" s="1017">
        <v>21881164</v>
      </c>
      <c r="DM120" s="1017"/>
      <c r="DN120" s="1017"/>
      <c r="DO120" s="1017"/>
      <c r="DP120" s="1017"/>
      <c r="DQ120" s="1017">
        <v>20879972</v>
      </c>
      <c r="DR120" s="1017"/>
      <c r="DS120" s="1017"/>
      <c r="DT120" s="1017"/>
      <c r="DU120" s="1017"/>
      <c r="DV120" s="1018">
        <v>70.2</v>
      </c>
      <c r="DW120" s="1018"/>
      <c r="DX120" s="1018"/>
      <c r="DY120" s="1018"/>
      <c r="DZ120" s="1019"/>
    </row>
    <row r="121" spans="1:130" s="246" customFormat="1" ht="26.25" customHeight="1" x14ac:dyDescent="0.15">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419</v>
      </c>
      <c r="AB121" s="1049"/>
      <c r="AC121" s="1049"/>
      <c r="AD121" s="1049"/>
      <c r="AE121" s="1050"/>
      <c r="AF121" s="1051" t="s">
        <v>445</v>
      </c>
      <c r="AG121" s="1049"/>
      <c r="AH121" s="1049"/>
      <c r="AI121" s="1049"/>
      <c r="AJ121" s="1050"/>
      <c r="AK121" s="1051" t="s">
        <v>128</v>
      </c>
      <c r="AL121" s="1049"/>
      <c r="AM121" s="1049"/>
      <c r="AN121" s="1049"/>
      <c r="AO121" s="1050"/>
      <c r="AP121" s="1052" t="s">
        <v>128</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v>10224481</v>
      </c>
      <c r="BR121" s="1010"/>
      <c r="BS121" s="1010"/>
      <c r="BT121" s="1010"/>
      <c r="BU121" s="1010"/>
      <c r="BV121" s="1010">
        <v>11114200</v>
      </c>
      <c r="BW121" s="1010"/>
      <c r="BX121" s="1010"/>
      <c r="BY121" s="1010"/>
      <c r="BZ121" s="1010"/>
      <c r="CA121" s="1010">
        <v>12073023</v>
      </c>
      <c r="CB121" s="1010"/>
      <c r="CC121" s="1010"/>
      <c r="CD121" s="1010"/>
      <c r="CE121" s="1010"/>
      <c r="CF121" s="1004">
        <v>40.6</v>
      </c>
      <c r="CG121" s="1005"/>
      <c r="CH121" s="1005"/>
      <c r="CI121" s="1005"/>
      <c r="CJ121" s="1005"/>
      <c r="CK121" s="1100"/>
      <c r="CL121" s="1101"/>
      <c r="CM121" s="1101"/>
      <c r="CN121" s="1101"/>
      <c r="CO121" s="1102"/>
      <c r="CP121" s="1110" t="s">
        <v>407</v>
      </c>
      <c r="CQ121" s="1111"/>
      <c r="CR121" s="1111"/>
      <c r="CS121" s="1111"/>
      <c r="CT121" s="1111"/>
      <c r="CU121" s="1111"/>
      <c r="CV121" s="1111"/>
      <c r="CW121" s="1111"/>
      <c r="CX121" s="1111"/>
      <c r="CY121" s="1111"/>
      <c r="CZ121" s="1111"/>
      <c r="DA121" s="1111"/>
      <c r="DB121" s="1111"/>
      <c r="DC121" s="1111"/>
      <c r="DD121" s="1111"/>
      <c r="DE121" s="1111"/>
      <c r="DF121" s="1112"/>
      <c r="DG121" s="1009">
        <v>9483165</v>
      </c>
      <c r="DH121" s="1010"/>
      <c r="DI121" s="1010"/>
      <c r="DJ121" s="1010"/>
      <c r="DK121" s="1010"/>
      <c r="DL121" s="1010">
        <v>8548579</v>
      </c>
      <c r="DM121" s="1010"/>
      <c r="DN121" s="1010"/>
      <c r="DO121" s="1010"/>
      <c r="DP121" s="1010"/>
      <c r="DQ121" s="1010">
        <v>8199968</v>
      </c>
      <c r="DR121" s="1010"/>
      <c r="DS121" s="1010"/>
      <c r="DT121" s="1010"/>
      <c r="DU121" s="1010"/>
      <c r="DV121" s="1011">
        <v>27.6</v>
      </c>
      <c r="DW121" s="1011"/>
      <c r="DX121" s="1011"/>
      <c r="DY121" s="1011"/>
      <c r="DZ121" s="1012"/>
    </row>
    <row r="122" spans="1:130" s="246" customFormat="1" ht="26.25" customHeight="1" x14ac:dyDescent="0.15">
      <c r="A122" s="1149"/>
      <c r="B122" s="1036"/>
      <c r="C122" s="1006" t="s">
        <v>458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445</v>
      </c>
      <c r="AB122" s="1049"/>
      <c r="AC122" s="1049"/>
      <c r="AD122" s="1049"/>
      <c r="AE122" s="1050"/>
      <c r="AF122" s="1051" t="s">
        <v>455</v>
      </c>
      <c r="AG122" s="1049"/>
      <c r="AH122" s="1049"/>
      <c r="AI122" s="1049"/>
      <c r="AJ122" s="1050"/>
      <c r="AK122" s="1051" t="s">
        <v>128</v>
      </c>
      <c r="AL122" s="1049"/>
      <c r="AM122" s="1049"/>
      <c r="AN122" s="1049"/>
      <c r="AO122" s="1050"/>
      <c r="AP122" s="1052" t="s">
        <v>419</v>
      </c>
      <c r="AQ122" s="1053"/>
      <c r="AR122" s="1053"/>
      <c r="AS122" s="1053"/>
      <c r="AT122" s="1054"/>
      <c r="AU122" s="1082"/>
      <c r="AV122" s="1083"/>
      <c r="AW122" s="1083"/>
      <c r="AX122" s="1083"/>
      <c r="AY122" s="1084"/>
      <c r="AZ122" s="1064" t="s">
        <v>478</v>
      </c>
      <c r="BA122" s="1055"/>
      <c r="BB122" s="1055"/>
      <c r="BC122" s="1055"/>
      <c r="BD122" s="1055"/>
      <c r="BE122" s="1055"/>
      <c r="BF122" s="1055"/>
      <c r="BG122" s="1055"/>
      <c r="BH122" s="1055"/>
      <c r="BI122" s="1055"/>
      <c r="BJ122" s="1055"/>
      <c r="BK122" s="1055"/>
      <c r="BL122" s="1055"/>
      <c r="BM122" s="1055"/>
      <c r="BN122" s="1055"/>
      <c r="BO122" s="1055"/>
      <c r="BP122" s="1056"/>
      <c r="BQ122" s="1087">
        <v>75408455</v>
      </c>
      <c r="BR122" s="1088"/>
      <c r="BS122" s="1088"/>
      <c r="BT122" s="1088"/>
      <c r="BU122" s="1088"/>
      <c r="BV122" s="1088">
        <v>76061656</v>
      </c>
      <c r="BW122" s="1088"/>
      <c r="BX122" s="1088"/>
      <c r="BY122" s="1088"/>
      <c r="BZ122" s="1088"/>
      <c r="CA122" s="1088">
        <v>77861895</v>
      </c>
      <c r="CB122" s="1088"/>
      <c r="CC122" s="1088"/>
      <c r="CD122" s="1088"/>
      <c r="CE122" s="1088"/>
      <c r="CF122" s="1108">
        <v>261.89999999999998</v>
      </c>
      <c r="CG122" s="1109"/>
      <c r="CH122" s="1109"/>
      <c r="CI122" s="1109"/>
      <c r="CJ122" s="1109"/>
      <c r="CK122" s="1100"/>
      <c r="CL122" s="1101"/>
      <c r="CM122" s="1101"/>
      <c r="CN122" s="1101"/>
      <c r="CO122" s="1102"/>
      <c r="CP122" s="1110" t="s">
        <v>479</v>
      </c>
      <c r="CQ122" s="1111"/>
      <c r="CR122" s="1111"/>
      <c r="CS122" s="1111"/>
      <c r="CT122" s="1111"/>
      <c r="CU122" s="1111"/>
      <c r="CV122" s="1111"/>
      <c r="CW122" s="1111"/>
      <c r="CX122" s="1111"/>
      <c r="CY122" s="1111"/>
      <c r="CZ122" s="1111"/>
      <c r="DA122" s="1111"/>
      <c r="DB122" s="1111"/>
      <c r="DC122" s="1111"/>
      <c r="DD122" s="1111"/>
      <c r="DE122" s="1111"/>
      <c r="DF122" s="1112"/>
      <c r="DG122" s="1009">
        <v>6597363</v>
      </c>
      <c r="DH122" s="1010"/>
      <c r="DI122" s="1010"/>
      <c r="DJ122" s="1010"/>
      <c r="DK122" s="1010"/>
      <c r="DL122" s="1010">
        <v>6496553</v>
      </c>
      <c r="DM122" s="1010"/>
      <c r="DN122" s="1010"/>
      <c r="DO122" s="1010"/>
      <c r="DP122" s="1010"/>
      <c r="DQ122" s="1010">
        <v>6300193</v>
      </c>
      <c r="DR122" s="1010"/>
      <c r="DS122" s="1010"/>
      <c r="DT122" s="1010"/>
      <c r="DU122" s="1010"/>
      <c r="DV122" s="1011">
        <v>21.2</v>
      </c>
      <c r="DW122" s="1011"/>
      <c r="DX122" s="1011"/>
      <c r="DY122" s="1011"/>
      <c r="DZ122" s="1012"/>
    </row>
    <row r="123" spans="1:130" s="246" customFormat="1" ht="26.25" customHeight="1" x14ac:dyDescent="0.15">
      <c r="A123" s="1149"/>
      <c r="B123" s="1036"/>
      <c r="C123" s="1006" t="s">
        <v>464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36330</v>
      </c>
      <c r="AB123" s="1049"/>
      <c r="AC123" s="1049"/>
      <c r="AD123" s="1049"/>
      <c r="AE123" s="1050"/>
      <c r="AF123" s="1051">
        <v>36330</v>
      </c>
      <c r="AG123" s="1049"/>
      <c r="AH123" s="1049"/>
      <c r="AI123" s="1049"/>
      <c r="AJ123" s="1050"/>
      <c r="AK123" s="1051">
        <v>19500</v>
      </c>
      <c r="AL123" s="1049"/>
      <c r="AM123" s="1049"/>
      <c r="AN123" s="1049"/>
      <c r="AO123" s="1050"/>
      <c r="AP123" s="1052">
        <v>0.1</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480</v>
      </c>
      <c r="BP123" s="1096"/>
      <c r="BQ123" s="1155">
        <v>103412028</v>
      </c>
      <c r="BR123" s="1156"/>
      <c r="BS123" s="1156"/>
      <c r="BT123" s="1156"/>
      <c r="BU123" s="1156"/>
      <c r="BV123" s="1156">
        <v>105193445</v>
      </c>
      <c r="BW123" s="1156"/>
      <c r="BX123" s="1156"/>
      <c r="BY123" s="1156"/>
      <c r="BZ123" s="1156"/>
      <c r="CA123" s="1156">
        <v>108539771</v>
      </c>
      <c r="CB123" s="1156"/>
      <c r="CC123" s="1156"/>
      <c r="CD123" s="1156"/>
      <c r="CE123" s="1156"/>
      <c r="CF123" s="1089"/>
      <c r="CG123" s="1090"/>
      <c r="CH123" s="1090"/>
      <c r="CI123" s="1090"/>
      <c r="CJ123" s="1091"/>
      <c r="CK123" s="1100"/>
      <c r="CL123" s="1101"/>
      <c r="CM123" s="1101"/>
      <c r="CN123" s="1101"/>
      <c r="CO123" s="1102"/>
      <c r="CP123" s="1110" t="s">
        <v>481</v>
      </c>
      <c r="CQ123" s="1111"/>
      <c r="CR123" s="1111"/>
      <c r="CS123" s="1111"/>
      <c r="CT123" s="1111"/>
      <c r="CU123" s="1111"/>
      <c r="CV123" s="1111"/>
      <c r="CW123" s="1111"/>
      <c r="CX123" s="1111"/>
      <c r="CY123" s="1111"/>
      <c r="CZ123" s="1111"/>
      <c r="DA123" s="1111"/>
      <c r="DB123" s="1111"/>
      <c r="DC123" s="1111"/>
      <c r="DD123" s="1111"/>
      <c r="DE123" s="1111"/>
      <c r="DF123" s="1112"/>
      <c r="DG123" s="1048">
        <v>1277885</v>
      </c>
      <c r="DH123" s="1049"/>
      <c r="DI123" s="1049"/>
      <c r="DJ123" s="1049"/>
      <c r="DK123" s="1050"/>
      <c r="DL123" s="1051">
        <v>1383041</v>
      </c>
      <c r="DM123" s="1049"/>
      <c r="DN123" s="1049"/>
      <c r="DO123" s="1049"/>
      <c r="DP123" s="1050"/>
      <c r="DQ123" s="1051">
        <v>1504315</v>
      </c>
      <c r="DR123" s="1049"/>
      <c r="DS123" s="1049"/>
      <c r="DT123" s="1049"/>
      <c r="DU123" s="1050"/>
      <c r="DV123" s="1052">
        <v>5.0999999999999996</v>
      </c>
      <c r="DW123" s="1053"/>
      <c r="DX123" s="1053"/>
      <c r="DY123" s="1053"/>
      <c r="DZ123" s="1054"/>
    </row>
    <row r="124" spans="1:130" s="246" customFormat="1" ht="26.25" customHeight="1" thickBot="1" x14ac:dyDescent="0.2">
      <c r="A124" s="1149"/>
      <c r="B124" s="1036"/>
      <c r="C124" s="1006" t="s">
        <v>467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419</v>
      </c>
      <c r="AB124" s="1049"/>
      <c r="AC124" s="1049"/>
      <c r="AD124" s="1049"/>
      <c r="AE124" s="1050"/>
      <c r="AF124" s="1051" t="s">
        <v>419</v>
      </c>
      <c r="AG124" s="1049"/>
      <c r="AH124" s="1049"/>
      <c r="AI124" s="1049"/>
      <c r="AJ124" s="1050"/>
      <c r="AK124" s="1051" t="s">
        <v>419</v>
      </c>
      <c r="AL124" s="1049"/>
      <c r="AM124" s="1049"/>
      <c r="AN124" s="1049"/>
      <c r="AO124" s="1050"/>
      <c r="AP124" s="1052" t="s">
        <v>419</v>
      </c>
      <c r="AQ124" s="1053"/>
      <c r="AR124" s="1053"/>
      <c r="AS124" s="1053"/>
      <c r="AT124" s="1054"/>
      <c r="AU124" s="1151" t="s">
        <v>482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41.9</v>
      </c>
      <c r="BR124" s="1118"/>
      <c r="BS124" s="1118"/>
      <c r="BT124" s="1118"/>
      <c r="BU124" s="1118"/>
      <c r="BV124" s="1118">
        <v>36.200000000000003</v>
      </c>
      <c r="BW124" s="1118"/>
      <c r="BX124" s="1118"/>
      <c r="BY124" s="1118"/>
      <c r="BZ124" s="1118"/>
      <c r="CA124" s="1118">
        <v>28.8</v>
      </c>
      <c r="CB124" s="1118"/>
      <c r="CC124" s="1118"/>
      <c r="CD124" s="1118"/>
      <c r="CE124" s="1118"/>
      <c r="CF124" s="1119"/>
      <c r="CG124" s="1120"/>
      <c r="CH124" s="1120"/>
      <c r="CI124" s="1120"/>
      <c r="CJ124" s="1121"/>
      <c r="CK124" s="1103"/>
      <c r="CL124" s="1103"/>
      <c r="CM124" s="1103"/>
      <c r="CN124" s="1103"/>
      <c r="CO124" s="1104"/>
      <c r="CP124" s="1110" t="s">
        <v>483</v>
      </c>
      <c r="CQ124" s="1111"/>
      <c r="CR124" s="1111"/>
      <c r="CS124" s="1111"/>
      <c r="CT124" s="1111"/>
      <c r="CU124" s="1111"/>
      <c r="CV124" s="1111"/>
      <c r="CW124" s="1111"/>
      <c r="CX124" s="1111"/>
      <c r="CY124" s="1111"/>
      <c r="CZ124" s="1111"/>
      <c r="DA124" s="1111"/>
      <c r="DB124" s="1111"/>
      <c r="DC124" s="1111"/>
      <c r="DD124" s="1111"/>
      <c r="DE124" s="1111"/>
      <c r="DF124" s="1112"/>
      <c r="DG124" s="1095">
        <v>1230941</v>
      </c>
      <c r="DH124" s="1074"/>
      <c r="DI124" s="1074"/>
      <c r="DJ124" s="1074"/>
      <c r="DK124" s="1075"/>
      <c r="DL124" s="1073">
        <v>860040</v>
      </c>
      <c r="DM124" s="1074"/>
      <c r="DN124" s="1074"/>
      <c r="DO124" s="1074"/>
      <c r="DP124" s="1075"/>
      <c r="DQ124" s="1073">
        <v>1060653</v>
      </c>
      <c r="DR124" s="1074"/>
      <c r="DS124" s="1074"/>
      <c r="DT124" s="1074"/>
      <c r="DU124" s="1075"/>
      <c r="DV124" s="1076">
        <v>3.6</v>
      </c>
      <c r="DW124" s="1077"/>
      <c r="DX124" s="1077"/>
      <c r="DY124" s="1077"/>
      <c r="DZ124" s="1078"/>
    </row>
    <row r="125" spans="1:130" s="246" customFormat="1" ht="26.25" customHeight="1" x14ac:dyDescent="0.15">
      <c r="A125" s="1149"/>
      <c r="B125" s="1036"/>
      <c r="C125" s="1006" t="s">
        <v>469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445</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484</v>
      </c>
      <c r="CL125" s="1098"/>
      <c r="CM125" s="1098"/>
      <c r="CN125" s="1098"/>
      <c r="CO125" s="1099"/>
      <c r="CP125" s="1030" t="s">
        <v>485</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x14ac:dyDescent="0.2">
      <c r="A126" s="1149"/>
      <c r="B126" s="1036"/>
      <c r="C126" s="1006" t="s">
        <v>471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6826</v>
      </c>
      <c r="AB126" s="1049"/>
      <c r="AC126" s="1049"/>
      <c r="AD126" s="1049"/>
      <c r="AE126" s="1050"/>
      <c r="AF126" s="1051">
        <v>5228</v>
      </c>
      <c r="AG126" s="1049"/>
      <c r="AH126" s="1049"/>
      <c r="AI126" s="1049"/>
      <c r="AJ126" s="1050"/>
      <c r="AK126" s="1051">
        <v>4990</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486</v>
      </c>
      <c r="CQ126" s="1040"/>
      <c r="CR126" s="1040"/>
      <c r="CS126" s="1040"/>
      <c r="CT126" s="1040"/>
      <c r="CU126" s="1040"/>
      <c r="CV126" s="1040"/>
      <c r="CW126" s="1040"/>
      <c r="CX126" s="1040"/>
      <c r="CY126" s="1040"/>
      <c r="CZ126" s="1040"/>
      <c r="DA126" s="1040"/>
      <c r="DB126" s="1040"/>
      <c r="DC126" s="1040"/>
      <c r="DD126" s="1040"/>
      <c r="DE126" s="1040"/>
      <c r="DF126" s="1041"/>
      <c r="DG126" s="1009" t="s">
        <v>419</v>
      </c>
      <c r="DH126" s="1010"/>
      <c r="DI126" s="1010"/>
      <c r="DJ126" s="1010"/>
      <c r="DK126" s="1010"/>
      <c r="DL126" s="1010" t="s">
        <v>419</v>
      </c>
      <c r="DM126" s="1010"/>
      <c r="DN126" s="1010"/>
      <c r="DO126" s="1010"/>
      <c r="DP126" s="1010"/>
      <c r="DQ126" s="1010" t="s">
        <v>419</v>
      </c>
      <c r="DR126" s="1010"/>
      <c r="DS126" s="1010"/>
      <c r="DT126" s="1010"/>
      <c r="DU126" s="1010"/>
      <c r="DV126" s="1011" t="s">
        <v>445</v>
      </c>
      <c r="DW126" s="1011"/>
      <c r="DX126" s="1011"/>
      <c r="DY126" s="1011"/>
      <c r="DZ126" s="1012"/>
    </row>
    <row r="127" spans="1:130" s="246" customFormat="1" ht="26.25" customHeight="1" x14ac:dyDescent="0.15">
      <c r="A127" s="1150"/>
      <c r="B127" s="1038"/>
      <c r="C127" s="1092" t="s">
        <v>487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3425</v>
      </c>
      <c r="AB127" s="1049"/>
      <c r="AC127" s="1049"/>
      <c r="AD127" s="1049"/>
      <c r="AE127" s="1050"/>
      <c r="AF127" s="1051">
        <v>2441</v>
      </c>
      <c r="AG127" s="1049"/>
      <c r="AH127" s="1049"/>
      <c r="AI127" s="1049"/>
      <c r="AJ127" s="1050"/>
      <c r="AK127" s="1051">
        <v>1701</v>
      </c>
      <c r="AL127" s="1049"/>
      <c r="AM127" s="1049"/>
      <c r="AN127" s="1049"/>
      <c r="AO127" s="1050"/>
      <c r="AP127" s="1052">
        <v>0</v>
      </c>
      <c r="AQ127" s="1053"/>
      <c r="AR127" s="1053"/>
      <c r="AS127" s="1053"/>
      <c r="AT127" s="1054"/>
      <c r="AU127" s="282"/>
      <c r="AV127" s="282"/>
      <c r="AW127" s="282"/>
      <c r="AX127" s="1122" t="s">
        <v>488</v>
      </c>
      <c r="AY127" s="1123"/>
      <c r="AZ127" s="1123"/>
      <c r="BA127" s="1123"/>
      <c r="BB127" s="1123"/>
      <c r="BC127" s="1123"/>
      <c r="BD127" s="1123"/>
      <c r="BE127" s="1124"/>
      <c r="BF127" s="1125" t="s">
        <v>489</v>
      </c>
      <c r="BG127" s="1123"/>
      <c r="BH127" s="1123"/>
      <c r="BI127" s="1123"/>
      <c r="BJ127" s="1123"/>
      <c r="BK127" s="1123"/>
      <c r="BL127" s="1124"/>
      <c r="BM127" s="1125" t="s">
        <v>490</v>
      </c>
      <c r="BN127" s="1123"/>
      <c r="BO127" s="1123"/>
      <c r="BP127" s="1123"/>
      <c r="BQ127" s="1123"/>
      <c r="BR127" s="1123"/>
      <c r="BS127" s="1124"/>
      <c r="BT127" s="1125" t="s">
        <v>491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492</v>
      </c>
      <c r="CQ127" s="1040"/>
      <c r="CR127" s="1040"/>
      <c r="CS127" s="1040"/>
      <c r="CT127" s="1040"/>
      <c r="CU127" s="1040"/>
      <c r="CV127" s="1040"/>
      <c r="CW127" s="1040"/>
      <c r="CX127" s="1040"/>
      <c r="CY127" s="1040"/>
      <c r="CZ127" s="1040"/>
      <c r="DA127" s="1040"/>
      <c r="DB127" s="1040"/>
      <c r="DC127" s="1040"/>
      <c r="DD127" s="1040"/>
      <c r="DE127" s="1040"/>
      <c r="DF127" s="1041"/>
      <c r="DG127" s="1009" t="s">
        <v>419</v>
      </c>
      <c r="DH127" s="1010"/>
      <c r="DI127" s="1010"/>
      <c r="DJ127" s="1010"/>
      <c r="DK127" s="1010"/>
      <c r="DL127" s="1010" t="s">
        <v>419</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
      <c r="A128" s="1133" t="s">
        <v>493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494</v>
      </c>
      <c r="X128" s="1135"/>
      <c r="Y128" s="1135"/>
      <c r="Z128" s="1136"/>
      <c r="AA128" s="1137">
        <v>836035</v>
      </c>
      <c r="AB128" s="1138"/>
      <c r="AC128" s="1138"/>
      <c r="AD128" s="1138"/>
      <c r="AE128" s="1139"/>
      <c r="AF128" s="1140">
        <v>848679</v>
      </c>
      <c r="AG128" s="1138"/>
      <c r="AH128" s="1138"/>
      <c r="AI128" s="1138"/>
      <c r="AJ128" s="1139"/>
      <c r="AK128" s="1140">
        <v>796471</v>
      </c>
      <c r="AL128" s="1138"/>
      <c r="AM128" s="1138"/>
      <c r="AN128" s="1138"/>
      <c r="AO128" s="1139"/>
      <c r="AP128" s="1141"/>
      <c r="AQ128" s="1142"/>
      <c r="AR128" s="1142"/>
      <c r="AS128" s="1142"/>
      <c r="AT128" s="1143"/>
      <c r="AU128" s="282"/>
      <c r="AV128" s="282"/>
      <c r="AW128" s="282"/>
      <c r="AX128" s="978" t="s">
        <v>495</v>
      </c>
      <c r="AY128" s="979"/>
      <c r="AZ128" s="979"/>
      <c r="BA128" s="979"/>
      <c r="BB128" s="979"/>
      <c r="BC128" s="979"/>
      <c r="BD128" s="979"/>
      <c r="BE128" s="980"/>
      <c r="BF128" s="1144" t="s">
        <v>128</v>
      </c>
      <c r="BG128" s="1145"/>
      <c r="BH128" s="1145"/>
      <c r="BI128" s="1145"/>
      <c r="BJ128" s="1145"/>
      <c r="BK128" s="1145"/>
      <c r="BL128" s="1146"/>
      <c r="BM128" s="1144">
        <v>11.57</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496</v>
      </c>
      <c r="CQ128" s="1127"/>
      <c r="CR128" s="1127"/>
      <c r="CS128" s="1127"/>
      <c r="CT128" s="1127"/>
      <c r="CU128" s="1127"/>
      <c r="CV128" s="1127"/>
      <c r="CW128" s="1127"/>
      <c r="CX128" s="1127"/>
      <c r="CY128" s="1127"/>
      <c r="CZ128" s="1127"/>
      <c r="DA128" s="1127"/>
      <c r="DB128" s="1127"/>
      <c r="DC128" s="1127"/>
      <c r="DD128" s="1127"/>
      <c r="DE128" s="1127"/>
      <c r="DF128" s="1128"/>
      <c r="DG128" s="1129">
        <v>18547</v>
      </c>
      <c r="DH128" s="1130"/>
      <c r="DI128" s="1130"/>
      <c r="DJ128" s="1130"/>
      <c r="DK128" s="1130"/>
      <c r="DL128" s="1130">
        <v>12496</v>
      </c>
      <c r="DM128" s="1130"/>
      <c r="DN128" s="1130"/>
      <c r="DO128" s="1130"/>
      <c r="DP128" s="1130"/>
      <c r="DQ128" s="1130">
        <v>12999</v>
      </c>
      <c r="DR128" s="1130"/>
      <c r="DS128" s="1130"/>
      <c r="DT128" s="1130"/>
      <c r="DU128" s="1130"/>
      <c r="DV128" s="1131">
        <v>0</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497</v>
      </c>
      <c r="X129" s="1164"/>
      <c r="Y129" s="1164"/>
      <c r="Z129" s="1165"/>
      <c r="AA129" s="1048">
        <v>36943720</v>
      </c>
      <c r="AB129" s="1049"/>
      <c r="AC129" s="1049"/>
      <c r="AD129" s="1049"/>
      <c r="AE129" s="1050"/>
      <c r="AF129" s="1051">
        <v>36491629</v>
      </c>
      <c r="AG129" s="1049"/>
      <c r="AH129" s="1049"/>
      <c r="AI129" s="1049"/>
      <c r="AJ129" s="1050"/>
      <c r="AK129" s="1051">
        <v>36155393</v>
      </c>
      <c r="AL129" s="1049"/>
      <c r="AM129" s="1049"/>
      <c r="AN129" s="1049"/>
      <c r="AO129" s="1050"/>
      <c r="AP129" s="1166"/>
      <c r="AQ129" s="1167"/>
      <c r="AR129" s="1167"/>
      <c r="AS129" s="1167"/>
      <c r="AT129" s="1168"/>
      <c r="AU129" s="284"/>
      <c r="AV129" s="284"/>
      <c r="AW129" s="284"/>
      <c r="AX129" s="1157" t="s">
        <v>498</v>
      </c>
      <c r="AY129" s="1040"/>
      <c r="AZ129" s="1040"/>
      <c r="BA129" s="1040"/>
      <c r="BB129" s="1040"/>
      <c r="BC129" s="1040"/>
      <c r="BD129" s="1040"/>
      <c r="BE129" s="1041"/>
      <c r="BF129" s="1158" t="s">
        <v>419</v>
      </c>
      <c r="BG129" s="1159"/>
      <c r="BH129" s="1159"/>
      <c r="BI129" s="1159"/>
      <c r="BJ129" s="1159"/>
      <c r="BK129" s="1159"/>
      <c r="BL129" s="1160"/>
      <c r="BM129" s="1158">
        <v>16.57</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500</v>
      </c>
      <c r="X130" s="1164"/>
      <c r="Y130" s="1164"/>
      <c r="Z130" s="1165"/>
      <c r="AA130" s="1048">
        <v>6372312</v>
      </c>
      <c r="AB130" s="1049"/>
      <c r="AC130" s="1049"/>
      <c r="AD130" s="1049"/>
      <c r="AE130" s="1050"/>
      <c r="AF130" s="1051">
        <v>6439995</v>
      </c>
      <c r="AG130" s="1049"/>
      <c r="AH130" s="1049"/>
      <c r="AI130" s="1049"/>
      <c r="AJ130" s="1050"/>
      <c r="AK130" s="1051">
        <v>6422158</v>
      </c>
      <c r="AL130" s="1049"/>
      <c r="AM130" s="1049"/>
      <c r="AN130" s="1049"/>
      <c r="AO130" s="1050"/>
      <c r="AP130" s="1166"/>
      <c r="AQ130" s="1167"/>
      <c r="AR130" s="1167"/>
      <c r="AS130" s="1167"/>
      <c r="AT130" s="1168"/>
      <c r="AU130" s="284"/>
      <c r="AV130" s="284"/>
      <c r="AW130" s="284"/>
      <c r="AX130" s="1157" t="s">
        <v>501</v>
      </c>
      <c r="AY130" s="1040"/>
      <c r="AZ130" s="1040"/>
      <c r="BA130" s="1040"/>
      <c r="BB130" s="1040"/>
      <c r="BC130" s="1040"/>
      <c r="BD130" s="1040"/>
      <c r="BE130" s="1041"/>
      <c r="BF130" s="1194">
        <v>7.8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502</v>
      </c>
      <c r="X131" s="1202"/>
      <c r="Y131" s="1202"/>
      <c r="Z131" s="1203"/>
      <c r="AA131" s="1095">
        <v>30571408</v>
      </c>
      <c r="AB131" s="1074"/>
      <c r="AC131" s="1074"/>
      <c r="AD131" s="1074"/>
      <c r="AE131" s="1075"/>
      <c r="AF131" s="1073">
        <v>30051634</v>
      </c>
      <c r="AG131" s="1074"/>
      <c r="AH131" s="1074"/>
      <c r="AI131" s="1074"/>
      <c r="AJ131" s="1075"/>
      <c r="AK131" s="1073">
        <v>29733235</v>
      </c>
      <c r="AL131" s="1074"/>
      <c r="AM131" s="1074"/>
      <c r="AN131" s="1074"/>
      <c r="AO131" s="1075"/>
      <c r="AP131" s="1204"/>
      <c r="AQ131" s="1205"/>
      <c r="AR131" s="1205"/>
      <c r="AS131" s="1205"/>
      <c r="AT131" s="1206"/>
      <c r="AU131" s="284"/>
      <c r="AV131" s="284"/>
      <c r="AW131" s="284"/>
      <c r="AX131" s="1176" t="s">
        <v>503</v>
      </c>
      <c r="AY131" s="1127"/>
      <c r="AZ131" s="1127"/>
      <c r="BA131" s="1127"/>
      <c r="BB131" s="1127"/>
      <c r="BC131" s="1127"/>
      <c r="BD131" s="1127"/>
      <c r="BE131" s="1128"/>
      <c r="BF131" s="1177">
        <v>28.8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505</v>
      </c>
      <c r="W132" s="1187"/>
      <c r="X132" s="1187"/>
      <c r="Y132" s="1187"/>
      <c r="Z132" s="1188"/>
      <c r="AA132" s="1189">
        <v>8.7652783280000008</v>
      </c>
      <c r="AB132" s="1190"/>
      <c r="AC132" s="1190"/>
      <c r="AD132" s="1190"/>
      <c r="AE132" s="1191"/>
      <c r="AF132" s="1192">
        <v>8.2247640840000003</v>
      </c>
      <c r="AG132" s="1190"/>
      <c r="AH132" s="1190"/>
      <c r="AI132" s="1190"/>
      <c r="AJ132" s="1191"/>
      <c r="AK132" s="1192">
        <v>6.4980685749999996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506</v>
      </c>
      <c r="W133" s="1170"/>
      <c r="X133" s="1170"/>
      <c r="Y133" s="1170"/>
      <c r="Z133" s="1171"/>
      <c r="AA133" s="1172">
        <v>9.1</v>
      </c>
      <c r="AB133" s="1173"/>
      <c r="AC133" s="1173"/>
      <c r="AD133" s="1173"/>
      <c r="AE133" s="1174"/>
      <c r="AF133" s="1172">
        <v>8.6999999999999993</v>
      </c>
      <c r="AG133" s="1173"/>
      <c r="AH133" s="1173"/>
      <c r="AI133" s="1173"/>
      <c r="AJ133" s="1174"/>
      <c r="AK133" s="1172">
        <v>7.8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tWwoLMr7Har5SfySJK2ptyoaaFnlu+AjcOXeg8Jto0XMW4swXZu68suirdK6WJfpcdiyfZRp5xDjy5m3u5yVw==" saltValue="x6LhtsnRSlpFVYy7jfRL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yQSoM/5LTCwD0CQ/E0Qiy+4TTPkV2QKpDFLnxZMk1tPzHA58LvSON3eLm4TjeL7CUUekdZBR/RtRJA0B1/4xw==" saltValue="o7XbLiYrCQl+p+BBDPsC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UjnxtonbIXrX882ZL+Smn2fztz7mJu2ZRbaNNr9wd6Qw68xc57JAfhk4juLZgkArx/XDK+ES32Kk8nMBcmPVw==" saltValue="2j5jhiw851c2sbmfyqD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515</v>
      </c>
      <c r="AL9" s="1213"/>
      <c r="AM9" s="1213"/>
      <c r="AN9" s="1214"/>
      <c r="AO9" s="312">
        <v>7435476</v>
      </c>
      <c r="AP9" s="312">
        <v>56779</v>
      </c>
      <c r="AQ9" s="313">
        <v>63339</v>
      </c>
      <c r="AR9" s="314">
        <v>-10.4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516</v>
      </c>
      <c r="AL10" s="1213"/>
      <c r="AM10" s="1213"/>
      <c r="AN10" s="1214"/>
      <c r="AO10" s="315">
        <v>1135697</v>
      </c>
      <c r="AP10" s="315">
        <v>8672</v>
      </c>
      <c r="AQ10" s="316">
        <v>4956</v>
      </c>
      <c r="AR10" s="317">
        <v>75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517</v>
      </c>
      <c r="AL11" s="1213"/>
      <c r="AM11" s="1213"/>
      <c r="AN11" s="1214"/>
      <c r="AO11" s="315">
        <v>1082457</v>
      </c>
      <c r="AP11" s="315">
        <v>8266</v>
      </c>
      <c r="AQ11" s="316">
        <v>5936</v>
      </c>
      <c r="AR11" s="317">
        <v>39.299999999999997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518</v>
      </c>
      <c r="AL12" s="1213"/>
      <c r="AM12" s="1213"/>
      <c r="AN12" s="1214"/>
      <c r="AO12" s="315">
        <v>417365</v>
      </c>
      <c r="AP12" s="315">
        <v>3187</v>
      </c>
      <c r="AQ12" s="316">
        <v>914</v>
      </c>
      <c r="AR12" s="317">
        <v>248.7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519</v>
      </c>
      <c r="AL13" s="1213"/>
      <c r="AM13" s="1213"/>
      <c r="AN13" s="1214"/>
      <c r="AO13" s="315" t="s">
        <v>520</v>
      </c>
      <c r="AP13" s="315" t="s">
        <v>520</v>
      </c>
      <c r="AQ13" s="316" t="s">
        <v>520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521</v>
      </c>
      <c r="AL14" s="1213"/>
      <c r="AM14" s="1213"/>
      <c r="AN14" s="1214"/>
      <c r="AO14" s="315">
        <v>238376</v>
      </c>
      <c r="AP14" s="315">
        <v>1820</v>
      </c>
      <c r="AQ14" s="316">
        <v>2492</v>
      </c>
      <c r="AR14" s="317">
        <v>-27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522</v>
      </c>
      <c r="AL15" s="1213"/>
      <c r="AM15" s="1213"/>
      <c r="AN15" s="1214"/>
      <c r="AO15" s="315">
        <v>276718</v>
      </c>
      <c r="AP15" s="315">
        <v>2113</v>
      </c>
      <c r="AQ15" s="316">
        <v>2050</v>
      </c>
      <c r="AR15" s="317">
        <v>3.1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523</v>
      </c>
      <c r="AL16" s="1216"/>
      <c r="AM16" s="1216"/>
      <c r="AN16" s="1217"/>
      <c r="AO16" s="315">
        <v>-543695</v>
      </c>
      <c r="AP16" s="315">
        <v>-4152</v>
      </c>
      <c r="AQ16" s="316">
        <v>-5679</v>
      </c>
      <c r="AR16" s="317">
        <v>-26.9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10042394</v>
      </c>
      <c r="AP17" s="315">
        <v>76686</v>
      </c>
      <c r="AQ17" s="316">
        <v>74007</v>
      </c>
      <c r="AR17" s="317">
        <v>3.6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528</v>
      </c>
      <c r="AL21" s="1208"/>
      <c r="AM21" s="1208"/>
      <c r="AN21" s="1209"/>
      <c r="AO21" s="327">
        <v>7</v>
      </c>
      <c r="AP21" s="328">
        <v>7.16</v>
      </c>
      <c r="AQ21" s="329">
        <v>-0.16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529</v>
      </c>
      <c r="AL22" s="1208"/>
      <c r="AM22" s="1208"/>
      <c r="AN22" s="1209"/>
      <c r="AO22" s="332">
        <v>97.8</v>
      </c>
      <c r="AP22" s="333">
        <v>98.2</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533</v>
      </c>
      <c r="AL32" s="1224"/>
      <c r="AM32" s="1224"/>
      <c r="AN32" s="1225"/>
      <c r="AO32" s="342">
        <v>6064073</v>
      </c>
      <c r="AP32" s="342">
        <v>46307</v>
      </c>
      <c r="AQ32" s="343">
        <v>45288</v>
      </c>
      <c r="AR32" s="344">
        <v>2.2999999999999998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534</v>
      </c>
      <c r="AL33" s="1224"/>
      <c r="AM33" s="1224"/>
      <c r="AN33" s="1225"/>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535</v>
      </c>
      <c r="AL34" s="1224"/>
      <c r="AM34" s="1224"/>
      <c r="AN34" s="1225"/>
      <c r="AO34" s="342" t="s">
        <v>520</v>
      </c>
      <c r="AP34" s="342" t="s">
        <v>520</v>
      </c>
      <c r="AQ34" s="343">
        <v>17</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536</v>
      </c>
      <c r="AL35" s="1224"/>
      <c r="AM35" s="1224"/>
      <c r="AN35" s="1225"/>
      <c r="AO35" s="342">
        <v>2801064</v>
      </c>
      <c r="AP35" s="342">
        <v>21390</v>
      </c>
      <c r="AQ35" s="343">
        <v>12800</v>
      </c>
      <c r="AR35" s="344">
        <v>67.099999999999994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537</v>
      </c>
      <c r="AL36" s="1224"/>
      <c r="AM36" s="1224"/>
      <c r="AN36" s="1225"/>
      <c r="AO36" s="342">
        <v>200908</v>
      </c>
      <c r="AP36" s="342">
        <v>1534</v>
      </c>
      <c r="AQ36" s="343">
        <v>1217</v>
      </c>
      <c r="AR36" s="344">
        <v>26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538</v>
      </c>
      <c r="AL37" s="1224"/>
      <c r="AM37" s="1224"/>
      <c r="AN37" s="1225"/>
      <c r="AO37" s="342">
        <v>82612</v>
      </c>
      <c r="AP37" s="342">
        <v>631</v>
      </c>
      <c r="AQ37" s="343">
        <v>783</v>
      </c>
      <c r="AR37" s="344">
        <v>-19.399999999999999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539</v>
      </c>
      <c r="AL38" s="1227"/>
      <c r="AM38" s="1227"/>
      <c r="AN38" s="1228"/>
      <c r="AO38" s="345">
        <v>2058</v>
      </c>
      <c r="AP38" s="345">
        <v>16</v>
      </c>
      <c r="AQ38" s="346">
        <v>2</v>
      </c>
      <c r="AR38" s="334">
        <v>700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540</v>
      </c>
      <c r="AL39" s="1227"/>
      <c r="AM39" s="1227"/>
      <c r="AN39" s="1228"/>
      <c r="AO39" s="342">
        <v>-796471</v>
      </c>
      <c r="AP39" s="342">
        <v>-6082</v>
      </c>
      <c r="AQ39" s="343">
        <v>-4392</v>
      </c>
      <c r="AR39" s="344">
        <v>38.5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541</v>
      </c>
      <c r="AL40" s="1224"/>
      <c r="AM40" s="1224"/>
      <c r="AN40" s="1225"/>
      <c r="AO40" s="342">
        <v>-6422158</v>
      </c>
      <c r="AP40" s="342">
        <v>-49041</v>
      </c>
      <c r="AQ40" s="343">
        <v>-39728</v>
      </c>
      <c r="AR40" s="344">
        <v>23.4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1932086</v>
      </c>
      <c r="AP41" s="342">
        <v>14754</v>
      </c>
      <c r="AQ41" s="343">
        <v>15988</v>
      </c>
      <c r="AR41" s="344">
        <v>-7.7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510</v>
      </c>
      <c r="AN49" s="1220" t="s">
        <v>545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10133963</v>
      </c>
      <c r="AN51" s="364">
        <v>75200</v>
      </c>
      <c r="AO51" s="365">
        <v>84.4</v>
      </c>
      <c r="AP51" s="366">
        <v>53605</v>
      </c>
      <c r="AQ51" s="367">
        <v>5.4</v>
      </c>
      <c r="AR51" s="368">
        <v>79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3045587</v>
      </c>
      <c r="AN52" s="372">
        <v>22600</v>
      </c>
      <c r="AO52" s="373">
        <v>-2.5</v>
      </c>
      <c r="AP52" s="374">
        <v>28343</v>
      </c>
      <c r="AQ52" s="375">
        <v>11.7</v>
      </c>
      <c r="AR52" s="376">
        <v>-14.2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11304140</v>
      </c>
      <c r="AN53" s="364">
        <v>84386</v>
      </c>
      <c r="AO53" s="365">
        <v>12.2</v>
      </c>
      <c r="AP53" s="366">
        <v>58051</v>
      </c>
      <c r="AQ53" s="367">
        <v>8.3000000000000007</v>
      </c>
      <c r="AR53" s="368">
        <v>3.9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5366845</v>
      </c>
      <c r="AN54" s="372">
        <v>40064</v>
      </c>
      <c r="AO54" s="373">
        <v>77.3</v>
      </c>
      <c r="AP54" s="374">
        <v>32143</v>
      </c>
      <c r="AQ54" s="375">
        <v>13.4</v>
      </c>
      <c r="AR54" s="376">
        <v>63.9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10826780</v>
      </c>
      <c r="AN55" s="364">
        <v>81266</v>
      </c>
      <c r="AO55" s="365">
        <v>-3.7</v>
      </c>
      <c r="AP55" s="366">
        <v>65942</v>
      </c>
      <c r="AQ55" s="367">
        <v>13.6</v>
      </c>
      <c r="AR55" s="368">
        <v>-17.3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6301642</v>
      </c>
      <c r="AN56" s="372">
        <v>47300</v>
      </c>
      <c r="AO56" s="373">
        <v>18.100000000000001</v>
      </c>
      <c r="AP56" s="374">
        <v>32778</v>
      </c>
      <c r="AQ56" s="375">
        <v>2</v>
      </c>
      <c r="AR56" s="376">
        <v>16.100000000000001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8403753</v>
      </c>
      <c r="AN57" s="364">
        <v>63510</v>
      </c>
      <c r="AO57" s="365">
        <v>-21.8</v>
      </c>
      <c r="AP57" s="366">
        <v>68655</v>
      </c>
      <c r="AQ57" s="367">
        <v>4.0999999999999996</v>
      </c>
      <c r="AR57" s="368">
        <v>-25.9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4885911</v>
      </c>
      <c r="AN58" s="372">
        <v>36925</v>
      </c>
      <c r="AO58" s="373">
        <v>-21.9</v>
      </c>
      <c r="AP58" s="374">
        <v>32316</v>
      </c>
      <c r="AQ58" s="375">
        <v>-1.4</v>
      </c>
      <c r="AR58" s="376">
        <v>-20.5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9297867</v>
      </c>
      <c r="AN59" s="364">
        <v>71000</v>
      </c>
      <c r="AO59" s="365">
        <v>11.8</v>
      </c>
      <c r="AP59" s="366">
        <v>66863</v>
      </c>
      <c r="AQ59" s="367">
        <v>-2.6</v>
      </c>
      <c r="AR59" s="368">
        <v>14.4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4730030</v>
      </c>
      <c r="AN60" s="372">
        <v>36120</v>
      </c>
      <c r="AO60" s="373">
        <v>-2.2000000000000002</v>
      </c>
      <c r="AP60" s="374">
        <v>32770</v>
      </c>
      <c r="AQ60" s="375">
        <v>1.4</v>
      </c>
      <c r="AR60" s="376">
        <v>-3.6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9993301</v>
      </c>
      <c r="AN61" s="379">
        <v>75072</v>
      </c>
      <c r="AO61" s="380">
        <v>16.600000000000001</v>
      </c>
      <c r="AP61" s="381">
        <v>62623</v>
      </c>
      <c r="AQ61" s="382">
        <v>5.8</v>
      </c>
      <c r="AR61" s="368">
        <v>10.8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4866003</v>
      </c>
      <c r="AN62" s="372">
        <v>36602</v>
      </c>
      <c r="AO62" s="373">
        <v>13.8</v>
      </c>
      <c r="AP62" s="374">
        <v>31670</v>
      </c>
      <c r="AQ62" s="375">
        <v>5.4</v>
      </c>
      <c r="AR62" s="376">
        <v>8.4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1PKPxND6PJghZUuvZFuNxaUJBsDnagoD/pZ1Yt0x4sHmiZ6I2FEQS4OeDJCtQ/AA0dSaQ/b4YoOQOKHgSKbbGg==" saltValue="yzktF+ATpoE5rhcQxf4a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xLCjapwGObpDyRXe1raVk6ui+ZDJ/OpiVYbEkT5nUHhLGj51UVkPtNyqrODng92oiBsSUEtGVuB/LUcsXNIkQ==" saltValue="lF67JYbEuSHtLK09CCOA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cJi8GzZlapyWu9H9qVm8F5d1A/Ej2i9nQ70rMLM/PiAzoedFMeYeUZK0nHiVJvO5ZW7I0w9Mi5hovCLRROJgg==" saltValue="wmgIg+vibTQ15kzBvS+F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2" t="s">
        <v>3</v>
      </c>
      <c r="D47" s="1232"/>
      <c r="E47" s="1233"/>
      <c r="F47" s="11">
        <v>34.619999999999997</v>
      </c>
      <c r="G47" s="12">
        <v>35.03</v>
      </c>
      <c r="H47" s="12">
        <v>36.31</v>
      </c>
      <c r="I47" s="12">
        <v>35.9</v>
      </c>
      <c r="J47" s="13">
        <v>34.380000000000003</v>
      </c>
    </row>
    <row r="48" spans="2:10" ht="57.75" customHeight="1" x14ac:dyDescent="0.15">
      <c r="B48" s="14"/>
      <c r="C48" s="1234" t="s">
        <v>4</v>
      </c>
      <c r="D48" s="1234"/>
      <c r="E48" s="1235"/>
      <c r="F48" s="15">
        <v>5.05</v>
      </c>
      <c r="G48" s="16">
        <v>6.18</v>
      </c>
      <c r="H48" s="16">
        <v>4.3899999999999997</v>
      </c>
      <c r="I48" s="16">
        <v>4.63</v>
      </c>
      <c r="J48" s="17">
        <v>3.93</v>
      </c>
    </row>
    <row r="49" spans="2:10" ht="57.75" customHeight="1" thickBot="1" x14ac:dyDescent="0.2">
      <c r="B49" s="18"/>
      <c r="C49" s="1236" t="s">
        <v>5</v>
      </c>
      <c r="D49" s="1236"/>
      <c r="E49" s="1237"/>
      <c r="F49" s="19" t="s">
        <v>566</v>
      </c>
      <c r="G49" s="20" t="s">
        <v>567</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I3KAeDdOgvXa/EpFTy7NCpYCJd8B6DcIrEheF6SLV6RoHTW67jB9ATorYt7w5M82NCBjTPnEznmT0H3N3MqFQ==" saltValue="cA03KObLhte6rQFuS38q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2020-09-14T07:29:26Z</cp:lastPrinted>
  <dcterms:created xsi:type="dcterms:W3CDTF">2020-02-10T02:25:07Z</dcterms:created>
  <dcterms:modified xsi:type="dcterms:W3CDTF">2020-09-16T22:55:10Z</dcterms:modified>
</cp:coreProperties>
</file>